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nna Barlett\Documents\Airmen Stats\Airmen Stats 2022\"/>
    </mc:Choice>
  </mc:AlternateContent>
  <bookViews>
    <workbookView xWindow="120" yWindow="192" windowWidth="15240" windowHeight="8232" tabRatio="868" activeTab="1"/>
  </bookViews>
  <sheets>
    <sheet name="NOTES" sheetId="28" r:id="rId1"/>
    <sheet name="Table 1" sheetId="4" r:id="rId2"/>
    <sheet name="Table 2" sheetId="3" r:id="rId3"/>
    <sheet name="Table 3" sheetId="7" r:id="rId4"/>
    <sheet name="Table 4" sheetId="8" r:id="rId5"/>
    <sheet name="Table 5" sheetId="12" r:id="rId6"/>
    <sheet name="Table 6" sheetId="13" r:id="rId7"/>
    <sheet name="Table 7" sheetId="10" r:id="rId8"/>
    <sheet name="Table 8" sheetId="11" r:id="rId9"/>
    <sheet name="Table 9" sheetId="9" r:id="rId10"/>
    <sheet name="Table 10" sheetId="5" r:id="rId11"/>
    <sheet name="Table 11" sheetId="6" r:id="rId12"/>
    <sheet name="Table 12" sheetId="18" r:id="rId13"/>
    <sheet name="Table 12a" sheetId="19" r:id="rId14"/>
    <sheet name="Table 13" sheetId="20" r:id="rId15"/>
    <sheet name="Table 13a" sheetId="21" r:id="rId16"/>
    <sheet name="Table 14" sheetId="15" r:id="rId17"/>
    <sheet name="Table 15" sheetId="16" r:id="rId18"/>
    <sheet name="Table 16" sheetId="22" r:id="rId19"/>
    <sheet name="Table 17" sheetId="23" r:id="rId20"/>
    <sheet name="Table 18" sheetId="24" r:id="rId21"/>
    <sheet name="Table 19" sheetId="25" r:id="rId22"/>
    <sheet name="Table 20" sheetId="26" r:id="rId23"/>
    <sheet name="Table 21" sheetId="27" r:id="rId24"/>
    <sheet name="Table 22" sheetId="17" r:id="rId25"/>
  </sheets>
  <externalReferences>
    <externalReference r:id="rId26"/>
  </externalReferences>
  <definedNames>
    <definedName name="\S" localSheetId="0">'[1]Table 10'!#REF!</definedName>
    <definedName name="\S" localSheetId="16">'Table 14'!#REF!</definedName>
    <definedName name="\S" localSheetId="17">'Table 15'!#REF!</definedName>
    <definedName name="\S" localSheetId="5">'Table 5'!$J$2</definedName>
    <definedName name="\S" localSheetId="6">'Table 6'!#REF!</definedName>
    <definedName name="\S" localSheetId="9">'Table 9'!$P$2</definedName>
    <definedName name="\S">'Table 10'!#REF!</definedName>
    <definedName name="_5" localSheetId="0">'[1]Table 6'!#REF!</definedName>
    <definedName name="_5">'Table 6'!#REF!</definedName>
    <definedName name="aGE" localSheetId="0">#REF!</definedName>
    <definedName name="aGE">#REF!</definedName>
    <definedName name="AgeW" localSheetId="0">#REF!</definedName>
    <definedName name="AgeW">#REF!</definedName>
    <definedName name="APR2OR" localSheetId="0">#REF!</definedName>
    <definedName name="APR2OR">#REF!</definedName>
    <definedName name="APR2RE" localSheetId="0">#REF!</definedName>
    <definedName name="APR2RE">#REF!</definedName>
    <definedName name="APROR" localSheetId="0">#REF!</definedName>
    <definedName name="APROR">#REF!</definedName>
    <definedName name="APRRE" localSheetId="0">#REF!</definedName>
    <definedName name="APRRE">#REF!</definedName>
    <definedName name="AUGOR" localSheetId="0">#REF!</definedName>
    <definedName name="AUGOR">#REF!</definedName>
    <definedName name="AUGRE" localSheetId="0">#REF!</definedName>
    <definedName name="AUGRE">#REF!</definedName>
    <definedName name="AvAgeW2010" localSheetId="0">#REF!</definedName>
    <definedName name="AvAgeW2010">#REF!</definedName>
    <definedName name="AveAGE" localSheetId="0">#REF!</definedName>
    <definedName name="AveAGE">#REF!</definedName>
    <definedName name="AveAge2" localSheetId="0">#REF!</definedName>
    <definedName name="AveAge2">#REF!</definedName>
    <definedName name="AveAge2W" localSheetId="0">#REF!</definedName>
    <definedName name="AveAge2W">#REF!</definedName>
    <definedName name="AveAgeW" localSheetId="0">#REF!</definedName>
    <definedName name="AveAgeW">#REF!</definedName>
    <definedName name="CERT" localSheetId="0">#REF!</definedName>
    <definedName name="CERT">#REF!</definedName>
    <definedName name="DECOR" localSheetId="0">#REF!</definedName>
    <definedName name="DECOR">#REF!</definedName>
    <definedName name="DECRE" localSheetId="0">#REF!</definedName>
    <definedName name="DECRE">#REF!</definedName>
    <definedName name="ESTIMATED_ACTIVE_WOMEN_AIRMEN_CERTIFICATES_HELD">'Table 2'!$A$2</definedName>
    <definedName name="FEB2OR" localSheetId="0">#REF!</definedName>
    <definedName name="FEB2OR">#REF!</definedName>
    <definedName name="FEB2RE" localSheetId="0">#REF!</definedName>
    <definedName name="FEB2RE">#REF!</definedName>
    <definedName name="FEBOR" localSheetId="0">#REF!</definedName>
    <definedName name="FEBOR">#REF!</definedName>
    <definedName name="FEBRE" localSheetId="0">#REF!</definedName>
    <definedName name="FEBRE">#REF!</definedName>
    <definedName name="ForTable4">'Table 3'!$A$7:$B$58</definedName>
    <definedName name="FSDO" localSheetId="0">#REF!</definedName>
    <definedName name="FSDO">#REF!</definedName>
    <definedName name="InstrumentMaster" localSheetId="0">#REF!</definedName>
    <definedName name="InstrumentMaster">#REF!</definedName>
    <definedName name="JAN2OR" localSheetId="0">#REF!</definedName>
    <definedName name="JAN2OR">#REF!</definedName>
    <definedName name="JAN2RE" localSheetId="0">#REF!</definedName>
    <definedName name="JAN2RE">#REF!</definedName>
    <definedName name="JANOR" localSheetId="0">#REF!</definedName>
    <definedName name="JANOR">#REF!</definedName>
    <definedName name="JANRE" localSheetId="0">#REF!</definedName>
    <definedName name="JANRE">#REF!</definedName>
    <definedName name="JULOR" localSheetId="0">#REF!</definedName>
    <definedName name="JULOR">#REF!</definedName>
    <definedName name="JULRE" localSheetId="0">#REF!</definedName>
    <definedName name="JULRE">#REF!</definedName>
    <definedName name="JUNOR" localSheetId="0">#REF!</definedName>
    <definedName name="JUNOR">#REF!</definedName>
    <definedName name="JUNRE" localSheetId="0">#REF!</definedName>
    <definedName name="JUNRE">#REF!</definedName>
    <definedName name="MAR2OR" localSheetId="0">#REF!</definedName>
    <definedName name="MAR2OR">#REF!</definedName>
    <definedName name="MAR2RE" localSheetId="0">#REF!</definedName>
    <definedName name="MAR2RE">#REF!</definedName>
    <definedName name="MAROR" localSheetId="0">#REF!</definedName>
    <definedName name="MAROR">#REF!</definedName>
    <definedName name="MARRE" localSheetId="0">#REF!</definedName>
    <definedName name="MARRE">#REF!</definedName>
    <definedName name="Master4T1pl" localSheetId="0">#REF!</definedName>
    <definedName name="Master4T1pl">#REF!</definedName>
    <definedName name="MAYOR" localSheetId="0">#REF!</definedName>
    <definedName name="MAYOR">#REF!</definedName>
    <definedName name="MAYRE" localSheetId="0">#REF!</definedName>
    <definedName name="MAYRE">#REF!</definedName>
    <definedName name="NonPilot" localSheetId="0">#REF!</definedName>
    <definedName name="NonPilot">#REF!</definedName>
    <definedName name="NonPilotandWomen" localSheetId="0">#REF!</definedName>
    <definedName name="NonPilotandWomen">#REF!</definedName>
    <definedName name="NOVOR" localSheetId="0">#REF!</definedName>
    <definedName name="NOVOR">#REF!</definedName>
    <definedName name="NOVRE" localSheetId="0">#REF!</definedName>
    <definedName name="NOVRE">#REF!</definedName>
    <definedName name="OCTOR" localSheetId="0">#REF!</definedName>
    <definedName name="OCTOR">#REF!</definedName>
    <definedName name="OCTRE" localSheetId="0">#REF!</definedName>
    <definedName name="OCTRE">#REF!</definedName>
    <definedName name="_xlnm.Print_Area" localSheetId="0">NOTES!$A$1:$B$34</definedName>
    <definedName name="_xlnm.Print_Area" localSheetId="1">'Table 1'!$A$1:$Q$49</definedName>
    <definedName name="_xlnm.Print_Area" localSheetId="10">'Table 10'!$A$1:$U$47</definedName>
    <definedName name="_xlnm.Print_Area" localSheetId="11">'Table 11'!$A$1:$F$33</definedName>
    <definedName name="_xlnm.Print_Area" localSheetId="12">'Table 12'!$A$1:$J$30</definedName>
    <definedName name="_xlnm.Print_Area" localSheetId="13">'Table 12a'!$A$1:$J$30</definedName>
    <definedName name="_xlnm.Print_Area" localSheetId="14">'Table 13'!$A$1:$J$39</definedName>
    <definedName name="_xlnm.Print_Area" localSheetId="15">'Table 13a'!$A$1:$J$30</definedName>
    <definedName name="_xlnm.Print_Area" localSheetId="16">'Table 14'!$A$1:$J$93</definedName>
    <definedName name="_xlnm.Print_Area" localSheetId="17">'Table 15'!$A$1:$J$92</definedName>
    <definedName name="_xlnm.Print_Area" localSheetId="18">'Table 16'!$A$1:$K$40</definedName>
    <definedName name="_xlnm.Print_Area" localSheetId="19">'Table 17'!$A$1:$Q$46</definedName>
    <definedName name="_xlnm.Print_Area" localSheetId="20">'Table 18'!$A$1:$W$40</definedName>
    <definedName name="_xlnm.Print_Area" localSheetId="21">'Table 19'!$A$1:$I$33</definedName>
    <definedName name="_xlnm.Print_Area" localSheetId="2">'Table 2'!$A$1:$V$38</definedName>
    <definedName name="_xlnm.Print_Area" localSheetId="22">'Table 20'!$A$1:$I$37</definedName>
    <definedName name="_xlnm.Print_Area" localSheetId="23">'Table 21'!$A$1:$U$11</definedName>
    <definedName name="_xlnm.Print_Area" localSheetId="24">'Table 22'!$B$1:$R$30</definedName>
    <definedName name="_xlnm.Print_Area" localSheetId="3">'Table 3'!$A$1:$K$71</definedName>
    <definedName name="_xlnm.Print_Area" localSheetId="4">'Table 4'!$A$7:$W$75</definedName>
    <definedName name="_xlnm.Print_Area" localSheetId="5">'Table 5'!$A$7:$I$93</definedName>
    <definedName name="_xlnm.Print_Area" localSheetId="6">'Table 6'!$A$7:$I$92</definedName>
    <definedName name="_xlnm.Print_Area" localSheetId="7">'Table 7'!$A$1:$W$40</definedName>
    <definedName name="_xlnm.Print_Area" localSheetId="8">'Table 8'!$A$1:$W$31</definedName>
    <definedName name="_xlnm.Print_Area" localSheetId="9">'Table 9'!$A$1:$K$48</definedName>
    <definedName name="_xlnm.Print_Titles" localSheetId="10">'Table 10'!$1:$5</definedName>
    <definedName name="_xlnm.Print_Titles" localSheetId="16">'Table 14'!$1:$6</definedName>
    <definedName name="_xlnm.Print_Titles" localSheetId="17">'Table 15'!$1:$6</definedName>
    <definedName name="_xlnm.Print_Titles" localSheetId="3">'Table 3'!$1:$6</definedName>
    <definedName name="_xlnm.Print_Titles" localSheetId="4">'Table 4'!$1:$6</definedName>
    <definedName name="_xlnm.Print_Titles" localSheetId="5">'Table 5'!$1:$6</definedName>
    <definedName name="_xlnm.Print_Titles" localSheetId="6">'Table 6'!$1:$6</definedName>
    <definedName name="_xlnm.Print_Titles" localSheetId="7">'Table 7'!$1:$5</definedName>
    <definedName name="_xlnm.Print_Titles" localSheetId="9">'Table 9'!$1:$6</definedName>
    <definedName name="RegionCheck" localSheetId="0">#REF!</definedName>
    <definedName name="RegionCheck">#REF!</definedName>
    <definedName name="RegionContNP" localSheetId="0">#REF!</definedName>
    <definedName name="RegionContNP">#REF!</definedName>
    <definedName name="RegionControl" localSheetId="0">#REF!</definedName>
    <definedName name="RegionControl">#REF!</definedName>
    <definedName name="RegionControlNPAll" localSheetId="0">#REF!</definedName>
    <definedName name="RegionControlNPAll">#REF!</definedName>
    <definedName name="RegionControlNPW" localSheetId="0">#REF!</definedName>
    <definedName name="RegionControlNPW">#REF!</definedName>
    <definedName name="RegionControlWNP" localSheetId="0">#REF!</definedName>
    <definedName name="RegionControlWNP">#REF!</definedName>
    <definedName name="RegionWControl" localSheetId="0">#REF!</definedName>
    <definedName name="RegionWControl">#REF!</definedName>
    <definedName name="Remote" localSheetId="0">#REF!</definedName>
    <definedName name="Remote">#REF!</definedName>
    <definedName name="SEPOR" localSheetId="0">#REF!</definedName>
    <definedName name="SEPOR">#REF!</definedName>
    <definedName name="SEPRE" localSheetId="0">#REF!</definedName>
    <definedName name="SEPRE">#REF!</definedName>
    <definedName name="SPACE">'Table 5'!$J$2:$L$2</definedName>
    <definedName name="StatesRemote" localSheetId="0">#REF!</definedName>
    <definedName name="StatesRemote">#REF!</definedName>
    <definedName name="StatesTotal" localSheetId="0">#REF!</definedName>
    <definedName name="StatesTotal">#REF!</definedName>
    <definedName name="StatesWomen" localSheetId="0">#REF!</definedName>
    <definedName name="StatesWomen">#REF!</definedName>
    <definedName name="StatesWomenRemote" localSheetId="0">#REF!</definedName>
    <definedName name="StatesWomenRemote">#REF!</definedName>
    <definedName name="TABLE_2">'Table 2'!$A$1:$A$3</definedName>
    <definedName name="Table11" localSheetId="0">#REF!</definedName>
    <definedName name="Table11">#REF!</definedName>
    <definedName name="Table1718" localSheetId="0">#REF!</definedName>
    <definedName name="Table1718">#REF!</definedName>
    <definedName name="Table21" localSheetId="0">#REF!</definedName>
    <definedName name="Table21">#REF!</definedName>
    <definedName name="Table22" localSheetId="0">#REF!</definedName>
    <definedName name="Table22">#REF!</definedName>
    <definedName name="Table4">'Table 3'!$A$7:$B$58</definedName>
    <definedName name="Women" localSheetId="0">#REF!</definedName>
    <definedName name="Women">#REF!</definedName>
    <definedName name="WomenStat" localSheetId="0">#REF!</definedName>
    <definedName name="WomenStat">#REF!</definedName>
    <definedName name="WomenStats" localSheetId="0">#REF!</definedName>
    <definedName name="WomenStats">#REF!</definedName>
  </definedNames>
  <calcPr calcId="162913"/>
</workbook>
</file>

<file path=xl/calcChain.xml><?xml version="1.0" encoding="utf-8"?>
<calcChain xmlns="http://schemas.openxmlformats.org/spreadsheetml/2006/main">
  <c r="B20" i="7" l="1"/>
  <c r="B6" i="27" l="1"/>
  <c r="C6" i="27"/>
  <c r="D6" i="27"/>
  <c r="E6" i="27"/>
  <c r="F6" i="27"/>
  <c r="G6" i="27"/>
  <c r="H6" i="27"/>
  <c r="I6" i="27"/>
  <c r="J6" i="27"/>
  <c r="K6" i="27"/>
  <c r="L6" i="27"/>
  <c r="M6" i="27"/>
  <c r="N6" i="27"/>
  <c r="O6" i="27"/>
  <c r="P6" i="27"/>
  <c r="Q6" i="27"/>
  <c r="R6" i="27"/>
  <c r="S6" i="27"/>
  <c r="T6" i="27"/>
  <c r="U6" i="27"/>
  <c r="V6" i="27"/>
  <c r="W6" i="27"/>
  <c r="B7" i="26"/>
  <c r="D7" i="26" s="1"/>
  <c r="C7" i="26"/>
  <c r="F7" i="26"/>
  <c r="G7" i="26"/>
  <c r="D8" i="26"/>
  <c r="E8" i="26" s="1"/>
  <c r="H8" i="26"/>
  <c r="H7" i="26" s="1"/>
  <c r="I7" i="26" s="1"/>
  <c r="I8" i="26"/>
  <c r="D9" i="26"/>
  <c r="E9" i="26" s="1"/>
  <c r="H9" i="26"/>
  <c r="I9" i="26"/>
  <c r="D11" i="26"/>
  <c r="E11" i="26" s="1"/>
  <c r="H11" i="26"/>
  <c r="I11" i="26"/>
  <c r="D12" i="26"/>
  <c r="E12" i="26" s="1"/>
  <c r="H12" i="26"/>
  <c r="I12" i="26"/>
  <c r="D13" i="26"/>
  <c r="E13" i="26"/>
  <c r="H13" i="26"/>
  <c r="I13" i="26"/>
  <c r="D14" i="26"/>
  <c r="E14" i="26" s="1"/>
  <c r="H14" i="26"/>
  <c r="I14" i="26"/>
  <c r="D15" i="26"/>
  <c r="E15" i="26"/>
  <c r="H15" i="26"/>
  <c r="I15" i="26"/>
  <c r="D16" i="26"/>
  <c r="E16" i="26" s="1"/>
  <c r="H16" i="26"/>
  <c r="I16" i="26"/>
  <c r="B17" i="26"/>
  <c r="E17" i="26" s="1"/>
  <c r="C17" i="26"/>
  <c r="F17" i="26"/>
  <c r="G17" i="26"/>
  <c r="H17" i="26" s="1"/>
  <c r="I17" i="26" s="1"/>
  <c r="D18" i="26"/>
  <c r="D17" i="26" s="1"/>
  <c r="E18" i="26"/>
  <c r="H18" i="26"/>
  <c r="I18" i="26"/>
  <c r="D19" i="26"/>
  <c r="E19" i="26" s="1"/>
  <c r="H19" i="26"/>
  <c r="I19" i="26"/>
  <c r="D20" i="26"/>
  <c r="E20" i="26"/>
  <c r="H20" i="26"/>
  <c r="I20" i="26"/>
  <c r="D21" i="26"/>
  <c r="E21" i="26" s="1"/>
  <c r="H21" i="26"/>
  <c r="I21" i="26"/>
  <c r="D22" i="26"/>
  <c r="E22" i="26"/>
  <c r="H22" i="26"/>
  <c r="I22" i="26"/>
  <c r="D23" i="26"/>
  <c r="E23" i="26" s="1"/>
  <c r="H23" i="26"/>
  <c r="I23" i="26"/>
  <c r="D24" i="26"/>
  <c r="E24" i="26"/>
  <c r="H24" i="26"/>
  <c r="I24" i="26"/>
  <c r="D25" i="26"/>
  <c r="E25" i="26" s="1"/>
  <c r="H25" i="26"/>
  <c r="I25" i="26"/>
  <c r="D26" i="26"/>
  <c r="E26" i="26"/>
  <c r="H26" i="26"/>
  <c r="I26" i="26"/>
  <c r="D27" i="26"/>
  <c r="E27" i="26" s="1"/>
  <c r="H27" i="26"/>
  <c r="I27" i="26"/>
  <c r="B7" i="25"/>
  <c r="C7" i="25"/>
  <c r="F7" i="25"/>
  <c r="G7" i="25"/>
  <c r="D8" i="25"/>
  <c r="D7" i="25" s="1"/>
  <c r="E8" i="25"/>
  <c r="H8" i="25"/>
  <c r="H7" i="25" s="1"/>
  <c r="I7" i="25" s="1"/>
  <c r="I8" i="25"/>
  <c r="D9" i="25"/>
  <c r="E9" i="25" s="1"/>
  <c r="H9" i="25"/>
  <c r="I9" i="25"/>
  <c r="D10" i="25"/>
  <c r="E10" i="25"/>
  <c r="H10" i="25"/>
  <c r="I10" i="25"/>
  <c r="D12" i="25"/>
  <c r="E12" i="25" s="1"/>
  <c r="H12" i="25"/>
  <c r="I12" i="25"/>
  <c r="D13" i="25"/>
  <c r="E13" i="25"/>
  <c r="H13" i="25"/>
  <c r="I13" i="25"/>
  <c r="D14" i="25"/>
  <c r="E14" i="25" s="1"/>
  <c r="H14" i="25"/>
  <c r="I14" i="25"/>
  <c r="D15" i="25"/>
  <c r="E15" i="25"/>
  <c r="H15" i="25"/>
  <c r="I15" i="25"/>
  <c r="D16" i="25"/>
  <c r="E16" i="25" s="1"/>
  <c r="H16" i="25"/>
  <c r="I16" i="25"/>
  <c r="D17" i="25"/>
  <c r="E17" i="25"/>
  <c r="H17" i="25"/>
  <c r="I17" i="25"/>
  <c r="D18" i="25"/>
  <c r="E18" i="25" s="1"/>
  <c r="H18" i="25"/>
  <c r="I18" i="25"/>
  <c r="B19" i="25"/>
  <c r="C19" i="25"/>
  <c r="F19" i="25"/>
  <c r="G19" i="25"/>
  <c r="H19" i="25" s="1"/>
  <c r="I19" i="25" s="1"/>
  <c r="D20" i="25"/>
  <c r="D19" i="25" s="1"/>
  <c r="E20" i="25"/>
  <c r="H20" i="25"/>
  <c r="I20" i="25"/>
  <c r="D21" i="25"/>
  <c r="E21" i="25" s="1"/>
  <c r="H21" i="25"/>
  <c r="I21" i="25"/>
  <c r="D22" i="25"/>
  <c r="E22" i="25"/>
  <c r="H22" i="25"/>
  <c r="I22" i="25"/>
  <c r="D23" i="25"/>
  <c r="E23" i="25" s="1"/>
  <c r="H23" i="25"/>
  <c r="I23" i="25"/>
  <c r="D24" i="25"/>
  <c r="E24" i="25"/>
  <c r="H24" i="25"/>
  <c r="I24" i="25"/>
  <c r="D25" i="25"/>
  <c r="E25" i="25" s="1"/>
  <c r="I25" i="25"/>
  <c r="D26" i="25"/>
  <c r="E26" i="25"/>
  <c r="H26" i="25"/>
  <c r="I26" i="25" s="1"/>
  <c r="D27" i="25"/>
  <c r="E27" i="25"/>
  <c r="H27" i="25"/>
  <c r="I27" i="25"/>
  <c r="D28" i="25"/>
  <c r="E28" i="25"/>
  <c r="H28" i="25"/>
  <c r="I28" i="25" s="1"/>
  <c r="D29" i="25"/>
  <c r="E29" i="25"/>
  <c r="H29" i="25"/>
  <c r="I29" i="25"/>
  <c r="B6" i="24"/>
  <c r="C6" i="24"/>
  <c r="D6" i="24"/>
  <c r="E6" i="24"/>
  <c r="F6" i="24"/>
  <c r="G6" i="24"/>
  <c r="H6" i="24"/>
  <c r="I6" i="24"/>
  <c r="J6" i="24"/>
  <c r="K6" i="24"/>
  <c r="L6" i="24"/>
  <c r="M6" i="24"/>
  <c r="N6" i="24"/>
  <c r="O6" i="24"/>
  <c r="P6" i="24"/>
  <c r="Q6" i="24"/>
  <c r="R6" i="24"/>
  <c r="S6" i="24"/>
  <c r="T6" i="24"/>
  <c r="U6" i="24"/>
  <c r="V6" i="24"/>
  <c r="W6" i="24"/>
  <c r="T11" i="24"/>
  <c r="T12" i="24"/>
  <c r="T13" i="24"/>
  <c r="T14" i="24"/>
  <c r="T15" i="24"/>
  <c r="T16" i="24"/>
  <c r="B18" i="24"/>
  <c r="C18" i="24"/>
  <c r="D18" i="24"/>
  <c r="E18" i="24"/>
  <c r="F18" i="24"/>
  <c r="G18" i="24"/>
  <c r="H18" i="24"/>
  <c r="I18" i="24"/>
  <c r="J18" i="24"/>
  <c r="K18" i="24"/>
  <c r="L18" i="24"/>
  <c r="M18" i="24"/>
  <c r="N18" i="24"/>
  <c r="O18" i="24"/>
  <c r="P18" i="24"/>
  <c r="Q18" i="24"/>
  <c r="R18" i="24"/>
  <c r="S18" i="24"/>
  <c r="U18" i="24"/>
  <c r="V18" i="24"/>
  <c r="W18" i="24"/>
  <c r="T21" i="24"/>
  <c r="T18" i="24" s="1"/>
  <c r="B6" i="23"/>
  <c r="C6" i="23"/>
  <c r="D6" i="23"/>
  <c r="E6" i="23"/>
  <c r="F6" i="23"/>
  <c r="G6" i="23"/>
  <c r="H6" i="23"/>
  <c r="I6" i="23"/>
  <c r="J6" i="23"/>
  <c r="K6" i="23"/>
  <c r="L6" i="23"/>
  <c r="M6" i="23"/>
  <c r="N6" i="23"/>
  <c r="O6" i="23"/>
  <c r="P6" i="23"/>
  <c r="Q6" i="23"/>
  <c r="R6" i="23"/>
  <c r="S6" i="23"/>
  <c r="U6" i="23"/>
  <c r="V6" i="23"/>
  <c r="X6" i="23"/>
  <c r="Y6" i="23"/>
  <c r="Z6" i="23"/>
  <c r="AA6" i="23"/>
  <c r="AB6" i="23"/>
  <c r="AC6" i="23"/>
  <c r="AD6" i="23"/>
  <c r="AE6" i="23"/>
  <c r="AF6" i="23"/>
  <c r="AG6" i="23"/>
  <c r="AH6" i="23"/>
  <c r="AI6" i="23"/>
  <c r="AJ6" i="23"/>
  <c r="AK6" i="23"/>
  <c r="AL6" i="23"/>
  <c r="AM6" i="23"/>
  <c r="AN6" i="23"/>
  <c r="AO6" i="23"/>
  <c r="AP6" i="23"/>
  <c r="AQ6" i="23"/>
  <c r="AR6" i="23"/>
  <c r="AS6" i="23"/>
  <c r="T8" i="23"/>
  <c r="W8" i="23"/>
  <c r="T11" i="23"/>
  <c r="T6" i="23" s="1"/>
  <c r="W11" i="23"/>
  <c r="W6" i="23" s="1"/>
  <c r="T12" i="23"/>
  <c r="W12" i="23"/>
  <c r="T13" i="23"/>
  <c r="W13" i="23"/>
  <c r="T14" i="23"/>
  <c r="W14" i="23"/>
  <c r="T15" i="23"/>
  <c r="W15" i="23"/>
  <c r="T16" i="23"/>
  <c r="W16" i="23"/>
  <c r="B19" i="23"/>
  <c r="C19" i="23"/>
  <c r="D19" i="23"/>
  <c r="E19" i="23"/>
  <c r="F19" i="23"/>
  <c r="G19" i="23"/>
  <c r="H19" i="23"/>
  <c r="I19" i="23"/>
  <c r="J19" i="23"/>
  <c r="K19" i="23"/>
  <c r="L19" i="23"/>
  <c r="M19" i="23"/>
  <c r="N19" i="23"/>
  <c r="O19" i="23"/>
  <c r="P19" i="23"/>
  <c r="Q19" i="23"/>
  <c r="R19" i="23"/>
  <c r="S19" i="23"/>
  <c r="U19" i="23"/>
  <c r="V19" i="23"/>
  <c r="X19" i="23"/>
  <c r="Y19" i="23"/>
  <c r="Z19" i="23"/>
  <c r="AA19" i="23"/>
  <c r="AB19" i="23"/>
  <c r="AC19" i="23"/>
  <c r="AD19" i="23"/>
  <c r="AE19" i="23"/>
  <c r="AF19" i="23"/>
  <c r="AG19" i="23"/>
  <c r="AH19" i="23"/>
  <c r="AI19" i="23"/>
  <c r="AJ19" i="23"/>
  <c r="AK19" i="23"/>
  <c r="AL19" i="23"/>
  <c r="AM19" i="23"/>
  <c r="AN19" i="23"/>
  <c r="AO19" i="23"/>
  <c r="AP19" i="23"/>
  <c r="AQ19" i="23"/>
  <c r="AR19" i="23"/>
  <c r="AS19" i="23"/>
  <c r="W20" i="23"/>
  <c r="W22" i="23"/>
  <c r="W19" i="23" s="1"/>
  <c r="T24" i="23"/>
  <c r="T19" i="23" s="1"/>
  <c r="W24" i="23"/>
  <c r="W25" i="23"/>
  <c r="T26" i="23"/>
  <c r="W26" i="23"/>
  <c r="T29" i="23"/>
  <c r="W29" i="23"/>
  <c r="D7" i="22"/>
  <c r="C7" i="22" s="1"/>
  <c r="B7" i="22" s="1"/>
  <c r="E7" i="22"/>
  <c r="F7" i="22"/>
  <c r="H7" i="22"/>
  <c r="G7" i="22" s="1"/>
  <c r="I7" i="22"/>
  <c r="J7" i="22"/>
  <c r="K7" i="22"/>
  <c r="C8" i="22"/>
  <c r="B8" i="22" s="1"/>
  <c r="G8" i="22"/>
  <c r="C9" i="22"/>
  <c r="B9" i="22" s="1"/>
  <c r="G9" i="22"/>
  <c r="B10" i="22"/>
  <c r="C10" i="22"/>
  <c r="G10" i="22"/>
  <c r="B12" i="22"/>
  <c r="C12" i="22"/>
  <c r="G12" i="22"/>
  <c r="C13" i="22"/>
  <c r="B13" i="22" s="1"/>
  <c r="G13" i="22"/>
  <c r="C14" i="22"/>
  <c r="B14" i="22" s="1"/>
  <c r="G14" i="22"/>
  <c r="C15" i="22"/>
  <c r="B15" i="22" s="1"/>
  <c r="G15" i="22"/>
  <c r="C16" i="22"/>
  <c r="B16" i="22" s="1"/>
  <c r="G16" i="22"/>
  <c r="C17" i="22"/>
  <c r="B17" i="22" s="1"/>
  <c r="G17" i="22"/>
  <c r="C18" i="22"/>
  <c r="B18" i="22" s="1"/>
  <c r="G18" i="22"/>
  <c r="D19" i="22"/>
  <c r="E19" i="22"/>
  <c r="F19" i="22"/>
  <c r="H19" i="22"/>
  <c r="I19" i="22"/>
  <c r="J19" i="22"/>
  <c r="C20" i="22"/>
  <c r="C19" i="22" s="1"/>
  <c r="G20" i="22"/>
  <c r="G19" i="22" s="1"/>
  <c r="C21" i="22"/>
  <c r="B21" i="22" s="1"/>
  <c r="G21" i="22"/>
  <c r="C22" i="22"/>
  <c r="B22" i="22" s="1"/>
  <c r="G22" i="22"/>
  <c r="C23" i="22"/>
  <c r="B23" i="22" s="1"/>
  <c r="G23" i="22"/>
  <c r="C24" i="22"/>
  <c r="B24" i="22" s="1"/>
  <c r="G24" i="22"/>
  <c r="B25" i="22"/>
  <c r="C25" i="22"/>
  <c r="G25" i="22"/>
  <c r="B26" i="22"/>
  <c r="C26" i="22"/>
  <c r="G26" i="22"/>
  <c r="C27" i="22"/>
  <c r="B27" i="22" s="1"/>
  <c r="G27" i="22"/>
  <c r="C28" i="22"/>
  <c r="G28" i="22"/>
  <c r="B28" i="22" s="1"/>
  <c r="C29" i="22"/>
  <c r="B29" i="22" s="1"/>
  <c r="G29" i="22"/>
  <c r="E7" i="25" l="1"/>
  <c r="E19" i="25"/>
  <c r="E7" i="26"/>
  <c r="B20" i="22"/>
  <c r="B19" i="22" s="1"/>
  <c r="C8" i="19"/>
  <c r="B8" i="19" s="1"/>
  <c r="D8" i="19"/>
  <c r="E8" i="19"/>
  <c r="F8" i="19"/>
  <c r="G8" i="19"/>
  <c r="H8" i="19"/>
  <c r="I8" i="19"/>
  <c r="J8" i="19"/>
  <c r="B9" i="19"/>
  <c r="B10" i="19"/>
  <c r="B11" i="19"/>
  <c r="B12" i="19"/>
  <c r="B13" i="19"/>
  <c r="B14" i="19"/>
  <c r="B15" i="19"/>
  <c r="B16" i="19"/>
  <c r="B17" i="19"/>
  <c r="B18" i="19"/>
  <c r="B19" i="19"/>
  <c r="B20" i="19"/>
  <c r="B21" i="19"/>
  <c r="B22" i="19"/>
  <c r="B23" i="19"/>
  <c r="C8" i="18"/>
  <c r="D8" i="18"/>
  <c r="B8" i="18" s="1"/>
  <c r="E8" i="18"/>
  <c r="F8" i="18"/>
  <c r="G8" i="18"/>
  <c r="H8" i="18"/>
  <c r="I8" i="18"/>
  <c r="J8" i="18"/>
  <c r="B9" i="18"/>
  <c r="B10" i="18"/>
  <c r="B11" i="18"/>
  <c r="B12" i="18"/>
  <c r="B13" i="18"/>
  <c r="B14" i="18"/>
  <c r="B15" i="18"/>
  <c r="B16" i="18"/>
  <c r="B17" i="18"/>
  <c r="B18" i="18"/>
  <c r="B19" i="18"/>
  <c r="B20" i="18"/>
  <c r="B21" i="18"/>
  <c r="B22" i="18"/>
  <c r="B23" i="18"/>
  <c r="C6" i="17" l="1"/>
  <c r="D6" i="17"/>
  <c r="E6" i="17"/>
  <c r="F6" i="17"/>
  <c r="H6" i="17"/>
  <c r="I6" i="17"/>
  <c r="J6" i="17"/>
  <c r="K6" i="17"/>
  <c r="L6" i="17"/>
  <c r="M6" i="17"/>
  <c r="N6" i="17"/>
  <c r="O6" i="17"/>
  <c r="P6" i="17"/>
  <c r="Q6" i="17"/>
  <c r="R6" i="17"/>
  <c r="S6" i="17"/>
  <c r="T6" i="17"/>
  <c r="V6" i="17"/>
  <c r="W6" i="17"/>
  <c r="X6" i="17"/>
  <c r="U18" i="17"/>
  <c r="U6" i="17" s="1"/>
  <c r="I10" i="12" l="1"/>
  <c r="H10" i="12"/>
  <c r="G10" i="12"/>
  <c r="F10" i="12"/>
  <c r="E10" i="12"/>
  <c r="D10" i="12"/>
  <c r="C10" i="12"/>
  <c r="B10" i="12"/>
  <c r="C64" i="15" l="1"/>
  <c r="E15" i="6" l="1"/>
  <c r="E14" i="6"/>
  <c r="E13" i="6"/>
  <c r="E12" i="6"/>
  <c r="E11" i="6"/>
  <c r="C15" i="5"/>
  <c r="C15" i="11"/>
  <c r="C7" i="11"/>
  <c r="C32" i="10"/>
  <c r="C7" i="10"/>
  <c r="D4" i="12"/>
  <c r="C52" i="8"/>
  <c r="C40" i="8"/>
  <c r="C36" i="8"/>
  <c r="C19" i="8"/>
  <c r="C12" i="8"/>
  <c r="C16" i="3"/>
  <c r="C13" i="3"/>
  <c r="C6" i="3"/>
  <c r="C20" i="4"/>
  <c r="C16" i="4"/>
  <c r="C6" i="4"/>
  <c r="C6" i="11" l="1"/>
  <c r="D36" i="5" l="1"/>
  <c r="D32" i="5"/>
  <c r="D15" i="5"/>
  <c r="D8" i="5"/>
  <c r="D6" i="5" s="1"/>
  <c r="D15" i="11"/>
  <c r="D7" i="11"/>
  <c r="D32" i="10"/>
  <c r="D15" i="10"/>
  <c r="D7" i="10"/>
  <c r="D52" i="8"/>
  <c r="D40" i="8"/>
  <c r="D36" i="8"/>
  <c r="D19" i="8"/>
  <c r="D7" i="8" s="1"/>
  <c r="D12" i="8"/>
  <c r="D16" i="3"/>
  <c r="D13" i="3"/>
  <c r="D6" i="3"/>
  <c r="D16" i="4"/>
  <c r="D20" i="4"/>
  <c r="D6" i="4"/>
  <c r="D6" i="10" l="1"/>
  <c r="D6" i="11"/>
  <c r="E36" i="5" l="1"/>
  <c r="E32" i="5"/>
  <c r="E15" i="5"/>
  <c r="E8" i="5"/>
  <c r="E15" i="11"/>
  <c r="E7" i="11"/>
  <c r="E32" i="10"/>
  <c r="E15" i="10"/>
  <c r="E7" i="10"/>
  <c r="E52" i="8"/>
  <c r="E40" i="8"/>
  <c r="E36" i="8"/>
  <c r="E19" i="8"/>
  <c r="E12" i="8"/>
  <c r="E6" i="10" l="1"/>
  <c r="E6" i="5"/>
  <c r="E6" i="11"/>
  <c r="E7" i="8"/>
  <c r="E16" i="3"/>
  <c r="E6" i="3"/>
  <c r="E20" i="4"/>
  <c r="E6" i="4"/>
  <c r="F36" i="5" l="1"/>
  <c r="F32" i="5"/>
  <c r="F15" i="5"/>
  <c r="F8" i="5"/>
  <c r="F15" i="11"/>
  <c r="F7" i="11"/>
  <c r="F6" i="11" s="1"/>
  <c r="F32" i="10"/>
  <c r="F15" i="10"/>
  <c r="F7" i="10"/>
  <c r="F52" i="8"/>
  <c r="F40" i="8"/>
  <c r="F36" i="8"/>
  <c r="F19" i="8"/>
  <c r="F12" i="8"/>
  <c r="F6" i="10" l="1"/>
  <c r="F6" i="5"/>
  <c r="F7" i="8"/>
  <c r="F13" i="3"/>
  <c r="F16" i="3" l="1"/>
  <c r="F6" i="3"/>
  <c r="F20" i="4" l="1"/>
  <c r="F16" i="4"/>
  <c r="F6" i="4"/>
  <c r="G13" i="3" l="1"/>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P16" i="4"/>
  <c r="Q16" i="4"/>
  <c r="R16" i="4"/>
  <c r="S16" i="4"/>
  <c r="T16" i="4"/>
  <c r="U16" i="4"/>
  <c r="V16" i="4"/>
  <c r="W16" i="4"/>
  <c r="X16" i="4"/>
  <c r="Y16" i="4"/>
  <c r="Z16" i="4"/>
  <c r="AA16" i="4"/>
  <c r="AB16" i="4"/>
  <c r="AC16" i="4"/>
  <c r="AD16" i="4"/>
  <c r="AE16" i="4"/>
  <c r="AF16" i="4"/>
  <c r="AG16" i="4"/>
  <c r="AH16" i="4"/>
  <c r="G16" i="4"/>
  <c r="H16" i="4"/>
  <c r="I16" i="4"/>
  <c r="J16" i="4"/>
  <c r="K16" i="4"/>
  <c r="L16" i="4"/>
  <c r="M16" i="4"/>
  <c r="N16" i="4"/>
  <c r="O16" i="4"/>
  <c r="G16" i="3"/>
  <c r="G6" i="3"/>
  <c r="G52" i="8"/>
  <c r="G40" i="8"/>
  <c r="G36" i="8"/>
  <c r="G19" i="8"/>
  <c r="G12" i="8"/>
  <c r="G32" i="10"/>
  <c r="G15" i="10"/>
  <c r="G7" i="10"/>
  <c r="G15" i="11"/>
  <c r="G7" i="11"/>
  <c r="G8" i="5"/>
  <c r="G15" i="5"/>
  <c r="G32" i="5"/>
  <c r="G36" i="5"/>
  <c r="E16" i="6"/>
  <c r="G6" i="10" l="1"/>
  <c r="G6" i="5"/>
  <c r="G7" i="8"/>
  <c r="G6" i="11"/>
  <c r="G20" i="4" l="1"/>
  <c r="G6" i="4"/>
  <c r="AH16" i="3" l="1"/>
  <c r="AG16" i="3"/>
  <c r="AF16" i="3"/>
  <c r="AE16" i="3"/>
  <c r="AD16" i="3"/>
  <c r="AC16" i="3"/>
  <c r="AB16" i="3"/>
  <c r="AA16" i="3"/>
  <c r="Z16" i="3"/>
  <c r="Y16" i="3"/>
  <c r="X16" i="3"/>
  <c r="W16" i="3"/>
  <c r="AH6" i="3"/>
  <c r="AG6" i="3"/>
  <c r="AF6" i="3"/>
  <c r="AE6" i="3"/>
  <c r="AD6" i="3"/>
  <c r="AC6" i="3"/>
  <c r="AB6" i="3"/>
  <c r="AA6" i="3"/>
  <c r="Z6" i="3"/>
  <c r="Y6" i="3"/>
  <c r="X6" i="3"/>
  <c r="W6" i="3"/>
  <c r="H36" i="5" l="1"/>
  <c r="H32" i="5"/>
  <c r="H15" i="5"/>
  <c r="H8" i="5"/>
  <c r="H6" i="5" s="1"/>
  <c r="H15" i="11"/>
  <c r="H7" i="11"/>
  <c r="H32" i="10"/>
  <c r="H15" i="10"/>
  <c r="H7" i="10"/>
  <c r="H52" i="8"/>
  <c r="H40" i="8"/>
  <c r="H36" i="8"/>
  <c r="H19" i="8"/>
  <c r="H12" i="8"/>
  <c r="H16" i="3"/>
  <c r="H6" i="3"/>
  <c r="H6" i="10" l="1"/>
  <c r="H6" i="11"/>
  <c r="H7" i="8"/>
  <c r="H20" i="4"/>
  <c r="H6" i="4"/>
  <c r="AH6" i="4" l="1"/>
  <c r="AG6" i="4"/>
  <c r="AF6" i="4"/>
  <c r="AE6" i="4"/>
  <c r="AD6" i="4"/>
  <c r="AC6" i="4"/>
  <c r="AB6" i="4"/>
  <c r="AA6" i="4"/>
  <c r="Z6" i="4"/>
  <c r="Y6" i="4"/>
  <c r="AH20" i="4"/>
  <c r="AG20" i="4"/>
  <c r="AF20" i="4"/>
  <c r="AE20" i="4"/>
  <c r="AD20" i="4"/>
  <c r="AC20" i="4"/>
  <c r="AB20" i="4"/>
  <c r="AA20" i="4"/>
  <c r="Z20" i="4"/>
  <c r="Y20" i="4"/>
  <c r="X20" i="4"/>
  <c r="X6" i="4"/>
  <c r="A4" i="16" l="1"/>
  <c r="B59" i="7" l="1"/>
  <c r="I36" i="5" l="1"/>
  <c r="I32" i="5"/>
  <c r="I15" i="5"/>
  <c r="I8" i="5"/>
  <c r="E17" i="6"/>
  <c r="I15" i="11"/>
  <c r="I7" i="11"/>
  <c r="I32" i="10"/>
  <c r="I15" i="10"/>
  <c r="I7" i="10"/>
  <c r="I40" i="8"/>
  <c r="I52" i="8"/>
  <c r="I36" i="8"/>
  <c r="I19" i="8"/>
  <c r="I12" i="8"/>
  <c r="I6" i="10" l="1"/>
  <c r="I6" i="5"/>
  <c r="I6" i="11"/>
  <c r="I7" i="8"/>
  <c r="I16" i="3" l="1"/>
  <c r="I6" i="3"/>
  <c r="I20" i="4"/>
  <c r="I6" i="4"/>
  <c r="E18" i="6" l="1"/>
  <c r="J36" i="5"/>
  <c r="J32" i="5"/>
  <c r="J15" i="5"/>
  <c r="J8" i="5"/>
  <c r="J15" i="11"/>
  <c r="J7" i="11"/>
  <c r="J32" i="10"/>
  <c r="J15" i="10"/>
  <c r="J7" i="10"/>
  <c r="J6" i="10" s="1"/>
  <c r="J52" i="8"/>
  <c r="J40" i="8"/>
  <c r="J36" i="8"/>
  <c r="J19" i="8"/>
  <c r="J12" i="8"/>
  <c r="J16" i="3"/>
  <c r="J6" i="3"/>
  <c r="J6" i="11" l="1"/>
  <c r="J6" i="5"/>
  <c r="J7" i="8"/>
  <c r="J20" i="4" l="1"/>
  <c r="J6" i="4"/>
  <c r="C15" i="10" l="1"/>
  <c r="C6" i="10" s="1"/>
  <c r="E19" i="6" l="1"/>
  <c r="K36" i="5"/>
  <c r="K32" i="5"/>
  <c r="K15" i="5"/>
  <c r="K8" i="5"/>
  <c r="K15" i="11"/>
  <c r="K7" i="11"/>
  <c r="K32" i="10"/>
  <c r="K15" i="10"/>
  <c r="K7" i="10"/>
  <c r="K6" i="10" s="1"/>
  <c r="K52" i="8"/>
  <c r="K40" i="8"/>
  <c r="K36" i="8"/>
  <c r="K19" i="8"/>
  <c r="K12" i="8"/>
  <c r="K16" i="3"/>
  <c r="K6" i="3"/>
  <c r="K20" i="4"/>
  <c r="K6" i="4"/>
  <c r="K6" i="5" l="1"/>
  <c r="K6" i="11"/>
  <c r="K7" i="8"/>
  <c r="E20" i="6" l="1"/>
  <c r="L8" i="5"/>
  <c r="L15" i="5"/>
  <c r="L32" i="5"/>
  <c r="L36" i="5"/>
  <c r="L15" i="11"/>
  <c r="L7" i="11"/>
  <c r="L32" i="10"/>
  <c r="L15" i="10"/>
  <c r="L7" i="10"/>
  <c r="L6" i="10" s="1"/>
  <c r="D4" i="13"/>
  <c r="A4" i="9" s="1"/>
  <c r="L52" i="8"/>
  <c r="L40" i="8"/>
  <c r="L36" i="8"/>
  <c r="L19" i="8"/>
  <c r="L12" i="8"/>
  <c r="L16" i="3"/>
  <c r="L6" i="3"/>
  <c r="L6" i="5" l="1"/>
  <c r="L6" i="11"/>
  <c r="L7" i="8"/>
  <c r="I73" i="12" l="1"/>
  <c r="H10" i="13"/>
  <c r="H64" i="13"/>
  <c r="H17" i="12"/>
  <c r="I64" i="13"/>
  <c r="H73" i="13"/>
  <c r="H57" i="13"/>
  <c r="H17" i="13"/>
  <c r="H33" i="12"/>
  <c r="H42" i="13"/>
  <c r="H73" i="12"/>
  <c r="H42" i="12"/>
  <c r="H57" i="12"/>
  <c r="I73" i="13"/>
  <c r="H64" i="12"/>
  <c r="H50" i="13"/>
  <c r="H50" i="12"/>
  <c r="H33" i="13"/>
  <c r="I64" i="12"/>
  <c r="I17" i="12"/>
  <c r="L20" i="4"/>
  <c r="L6" i="4"/>
  <c r="H8" i="12" l="1"/>
  <c r="H7" i="12" s="1"/>
  <c r="H8" i="13"/>
  <c r="H7" i="13" l="1"/>
  <c r="M36" i="5"/>
  <c r="M32" i="5"/>
  <c r="M15" i="5"/>
  <c r="M8" i="5"/>
  <c r="M15" i="11"/>
  <c r="M7" i="11"/>
  <c r="M32" i="10"/>
  <c r="M15" i="10"/>
  <c r="M7" i="10"/>
  <c r="M52" i="8"/>
  <c r="M40" i="8"/>
  <c r="M36" i="8"/>
  <c r="M19" i="8"/>
  <c r="M12" i="8"/>
  <c r="M20" i="4"/>
  <c r="M6" i="4"/>
  <c r="M16" i="3"/>
  <c r="M6" i="3"/>
  <c r="M6" i="5" l="1"/>
  <c r="M6" i="11"/>
  <c r="M6" i="10"/>
  <c r="M7" i="8"/>
  <c r="E22" i="6" l="1"/>
  <c r="N36" i="5"/>
  <c r="N32" i="5"/>
  <c r="N15" i="5"/>
  <c r="N8" i="5"/>
  <c r="N15" i="11"/>
  <c r="N7" i="11"/>
  <c r="N32" i="10"/>
  <c r="N15" i="10"/>
  <c r="N7" i="10"/>
  <c r="N6" i="5" l="1"/>
  <c r="N6" i="11"/>
  <c r="N6" i="10"/>
  <c r="N52" i="8"/>
  <c r="N40" i="8"/>
  <c r="N36" i="8"/>
  <c r="N19" i="8"/>
  <c r="N12" i="8"/>
  <c r="N7" i="8" l="1"/>
  <c r="N16" i="3"/>
  <c r="N6" i="3"/>
  <c r="N20" i="4" l="1"/>
  <c r="N6" i="4"/>
  <c r="B78" i="16" l="1"/>
  <c r="B80" i="16"/>
  <c r="B13" i="16"/>
  <c r="B71" i="16"/>
  <c r="B77" i="16"/>
  <c r="B69" i="16"/>
  <c r="B79" i="16"/>
  <c r="B70" i="16"/>
  <c r="B16" i="16"/>
  <c r="B51" i="16"/>
  <c r="B18" i="16"/>
  <c r="B27" i="16"/>
  <c r="B60" i="16"/>
  <c r="B15" i="16"/>
  <c r="B51" i="15" l="1"/>
  <c r="B76" i="15"/>
  <c r="B71" i="15"/>
  <c r="B79" i="15"/>
  <c r="B78" i="15"/>
  <c r="B70" i="15"/>
  <c r="B60" i="15"/>
  <c r="B77" i="15"/>
  <c r="B27" i="15"/>
  <c r="B15" i="15"/>
  <c r="B13" i="15"/>
  <c r="C64" i="13" l="1"/>
  <c r="G64" i="13"/>
  <c r="E64" i="13"/>
  <c r="F64" i="13"/>
  <c r="D64" i="13"/>
  <c r="B78" i="13"/>
  <c r="B70" i="13"/>
  <c r="B75" i="13"/>
  <c r="B80" i="13"/>
  <c r="B15" i="13"/>
  <c r="B27" i="13"/>
  <c r="B65" i="13"/>
  <c r="B71" i="13"/>
  <c r="B66" i="13"/>
  <c r="B67" i="13"/>
  <c r="B77" i="13"/>
  <c r="B68" i="13"/>
  <c r="B69" i="13"/>
  <c r="B79" i="13"/>
  <c r="B60" i="13"/>
  <c r="B18" i="13"/>
  <c r="B13" i="13"/>
  <c r="B64" i="13" l="1"/>
  <c r="B71" i="12"/>
  <c r="B70" i="12"/>
  <c r="B68" i="12"/>
  <c r="B79" i="12"/>
  <c r="B27" i="12"/>
  <c r="B60" i="12"/>
  <c r="B78" i="12"/>
  <c r="B69" i="12"/>
  <c r="B77" i="12"/>
  <c r="B51" i="12"/>
  <c r="B76" i="12"/>
  <c r="B13" i="12"/>
  <c r="B16" i="12"/>
  <c r="J73" i="15" l="1"/>
  <c r="H73" i="15"/>
  <c r="G73" i="15"/>
  <c r="E73" i="15"/>
  <c r="D73" i="15"/>
  <c r="C73" i="15"/>
  <c r="H50" i="15"/>
  <c r="D50" i="15"/>
  <c r="I64" i="16"/>
  <c r="J10" i="16"/>
  <c r="E10" i="16"/>
  <c r="C10" i="16"/>
  <c r="B75" i="15"/>
  <c r="J50" i="15" l="1"/>
  <c r="G64" i="15"/>
  <c r="D57" i="16"/>
  <c r="I73" i="15"/>
  <c r="C64" i="16"/>
  <c r="E64" i="16"/>
  <c r="I50" i="15"/>
  <c r="E50" i="15"/>
  <c r="F64" i="16"/>
  <c r="C33" i="16"/>
  <c r="C42" i="16"/>
  <c r="H57" i="16"/>
  <c r="H64" i="16"/>
  <c r="J64" i="16"/>
  <c r="I10" i="16"/>
  <c r="E33" i="15"/>
  <c r="E42" i="15"/>
  <c r="F73" i="15"/>
  <c r="F42" i="15"/>
  <c r="H42" i="15"/>
  <c r="G64" i="16"/>
  <c r="I33" i="15"/>
  <c r="J57" i="15"/>
  <c r="D64" i="16"/>
  <c r="I17" i="15"/>
  <c r="E57" i="15"/>
  <c r="F50" i="15"/>
  <c r="E17" i="15"/>
  <c r="C50" i="16"/>
  <c r="J33" i="16"/>
  <c r="G42" i="16"/>
  <c r="G57" i="16"/>
  <c r="J42" i="16"/>
  <c r="C57" i="16"/>
  <c r="F73" i="16"/>
  <c r="J73" i="16"/>
  <c r="D73" i="16"/>
  <c r="F33" i="15"/>
  <c r="G50" i="16"/>
  <c r="G73" i="16"/>
  <c r="C17" i="16"/>
  <c r="C73" i="16"/>
  <c r="H50" i="16"/>
  <c r="H73" i="16"/>
  <c r="E73" i="16"/>
  <c r="I73" i="16"/>
  <c r="F42" i="16"/>
  <c r="J64" i="15"/>
  <c r="E64" i="15"/>
  <c r="I64" i="15"/>
  <c r="F17" i="15"/>
  <c r="F64" i="15"/>
  <c r="D64" i="15"/>
  <c r="H64" i="15"/>
  <c r="I42" i="15"/>
  <c r="C50" i="15"/>
  <c r="H10" i="16"/>
  <c r="G42" i="15"/>
  <c r="F33" i="16"/>
  <c r="G57" i="15"/>
  <c r="H57" i="15"/>
  <c r="G50" i="15"/>
  <c r="D57" i="15"/>
  <c r="I57" i="15"/>
  <c r="E42" i="16"/>
  <c r="J17" i="15"/>
  <c r="J42" i="15"/>
  <c r="G33" i="16"/>
  <c r="J33" i="15"/>
  <c r="D42" i="15"/>
  <c r="H17" i="15"/>
  <c r="C33" i="15"/>
  <c r="E57" i="16"/>
  <c r="G17" i="15"/>
  <c r="E33" i="16"/>
  <c r="H33" i="15"/>
  <c r="J17" i="16"/>
  <c r="C57" i="15"/>
  <c r="G17" i="16"/>
  <c r="D50" i="16"/>
  <c r="G33" i="15"/>
  <c r="H42" i="16"/>
  <c r="D33" i="15"/>
  <c r="F57" i="15"/>
  <c r="C42" i="15"/>
  <c r="I42" i="16"/>
  <c r="F57" i="16"/>
  <c r="I33" i="16"/>
  <c r="H33" i="16"/>
  <c r="D17" i="15"/>
  <c r="F17" i="16"/>
  <c r="E17" i="16"/>
  <c r="F50" i="16"/>
  <c r="J50" i="16"/>
  <c r="J57" i="16"/>
  <c r="B28" i="15"/>
  <c r="B37" i="15"/>
  <c r="B41" i="15"/>
  <c r="B48" i="15"/>
  <c r="B55" i="15"/>
  <c r="B19" i="15"/>
  <c r="B22" i="15"/>
  <c r="B23" i="15"/>
  <c r="B24" i="15"/>
  <c r="B25" i="15"/>
  <c r="B31" i="15"/>
  <c r="B32" i="15"/>
  <c r="B35" i="15"/>
  <c r="B36" i="15"/>
  <c r="B38" i="15"/>
  <c r="B39" i="15"/>
  <c r="B40" i="15"/>
  <c r="B44" i="15"/>
  <c r="B46" i="15"/>
  <c r="B47" i="15"/>
  <c r="B61" i="15"/>
  <c r="B62" i="15"/>
  <c r="B63" i="15"/>
  <c r="B66" i="15"/>
  <c r="B68" i="15"/>
  <c r="B69" i="15"/>
  <c r="B81" i="15"/>
  <c r="E10" i="15"/>
  <c r="I10" i="15"/>
  <c r="C17" i="15"/>
  <c r="B26" i="15"/>
  <c r="B29" i="15"/>
  <c r="B30" i="15"/>
  <c r="B49" i="15"/>
  <c r="B67" i="15"/>
  <c r="B80" i="15"/>
  <c r="F10" i="15"/>
  <c r="J10" i="15"/>
  <c r="E50" i="16"/>
  <c r="G10" i="16"/>
  <c r="I17" i="16"/>
  <c r="B30" i="16"/>
  <c r="B45" i="16"/>
  <c r="B55" i="16"/>
  <c r="I50" i="16"/>
  <c r="H17" i="16"/>
  <c r="I57" i="16"/>
  <c r="B14" i="16"/>
  <c r="B76" i="16"/>
  <c r="B20" i="16"/>
  <c r="B22" i="16"/>
  <c r="B23" i="16"/>
  <c r="B24" i="16"/>
  <c r="B25" i="16"/>
  <c r="B26" i="16"/>
  <c r="B28" i="16"/>
  <c r="B29" i="16"/>
  <c r="B32" i="16"/>
  <c r="B34" i="16"/>
  <c r="B35" i="16"/>
  <c r="B36" i="16"/>
  <c r="B37" i="16"/>
  <c r="B38" i="16"/>
  <c r="B39" i="16"/>
  <c r="B40" i="16"/>
  <c r="B41" i="16"/>
  <c r="B43" i="16"/>
  <c r="B44" i="16"/>
  <c r="B46" i="16"/>
  <c r="B47" i="16"/>
  <c r="B48" i="16"/>
  <c r="B52" i="16"/>
  <c r="B53" i="16"/>
  <c r="B54" i="16"/>
  <c r="B56" i="16"/>
  <c r="B59" i="16"/>
  <c r="B62" i="16"/>
  <c r="B66" i="16"/>
  <c r="B67" i="16"/>
  <c r="B68" i="16"/>
  <c r="B75" i="16"/>
  <c r="B31" i="16"/>
  <c r="D33" i="16"/>
  <c r="D42" i="16"/>
  <c r="B65" i="16"/>
  <c r="D17" i="16"/>
  <c r="B20" i="15"/>
  <c r="B21" i="15"/>
  <c r="B52" i="15"/>
  <c r="B65" i="15"/>
  <c r="B58" i="15"/>
  <c r="B34" i="15"/>
  <c r="C10" i="15"/>
  <c r="G10" i="15"/>
  <c r="B16" i="15"/>
  <c r="D10" i="15"/>
  <c r="H10" i="15"/>
  <c r="B53" i="15"/>
  <c r="B54" i="15"/>
  <c r="B56" i="15"/>
  <c r="B19" i="16"/>
  <c r="B21" i="16"/>
  <c r="B11" i="16"/>
  <c r="B18" i="15"/>
  <c r="B12" i="15"/>
  <c r="B59" i="15"/>
  <c r="B43" i="15"/>
  <c r="B45" i="15"/>
  <c r="B14" i="15"/>
  <c r="B58" i="16"/>
  <c r="B61" i="16"/>
  <c r="B63" i="16"/>
  <c r="B9" i="16"/>
  <c r="B81" i="16"/>
  <c r="B49" i="16"/>
  <c r="B9" i="15"/>
  <c r="D10" i="16"/>
  <c r="F10" i="16"/>
  <c r="B12" i="16"/>
  <c r="B11" i="15"/>
  <c r="E8" i="15" l="1"/>
  <c r="E7" i="15" s="1"/>
  <c r="D8" i="15"/>
  <c r="D7" i="15" s="1"/>
  <c r="F8" i="16"/>
  <c r="G8" i="16"/>
  <c r="H8" i="16"/>
  <c r="H8" i="15"/>
  <c r="H7" i="15" s="1"/>
  <c r="B73" i="16"/>
  <c r="G8" i="15"/>
  <c r="G7" i="15" s="1"/>
  <c r="E8" i="16"/>
  <c r="C8" i="15"/>
  <c r="C7" i="15" s="1"/>
  <c r="J8" i="15"/>
  <c r="J7" i="15" s="1"/>
  <c r="I8" i="16"/>
  <c r="D8" i="16"/>
  <c r="F8" i="15"/>
  <c r="F7" i="15" s="1"/>
  <c r="I8" i="15"/>
  <c r="I7" i="15" s="1"/>
  <c r="B64" i="16"/>
  <c r="C8" i="16"/>
  <c r="J8" i="16"/>
  <c r="B64" i="15"/>
  <c r="B57" i="15"/>
  <c r="B33" i="15"/>
  <c r="B17" i="15"/>
  <c r="B50" i="16"/>
  <c r="B33" i="16"/>
  <c r="B42" i="16"/>
  <c r="B50" i="15"/>
  <c r="B17" i="16"/>
  <c r="B10" i="16"/>
  <c r="B57" i="16"/>
  <c r="B42" i="15"/>
  <c r="B10" i="15"/>
  <c r="E10" i="6"/>
  <c r="B8" i="16" l="1"/>
  <c r="B7" i="16" s="1"/>
  <c r="G73" i="13"/>
  <c r="F73" i="13"/>
  <c r="E73" i="13"/>
  <c r="D73" i="13"/>
  <c r="C73" i="13"/>
  <c r="E73" i="12" l="1"/>
  <c r="B73" i="15"/>
  <c r="C73" i="12"/>
  <c r="G73" i="12"/>
  <c r="F73" i="12"/>
  <c r="C64" i="12"/>
  <c r="G64" i="12"/>
  <c r="D64" i="12"/>
  <c r="D73" i="12"/>
  <c r="E64" i="12"/>
  <c r="F64" i="12"/>
  <c r="C17" i="12"/>
  <c r="I33" i="12"/>
  <c r="B49" i="12"/>
  <c r="B52" i="12"/>
  <c r="B81" i="12"/>
  <c r="F33" i="12"/>
  <c r="D33" i="12"/>
  <c r="F42" i="12"/>
  <c r="D42" i="12"/>
  <c r="I42" i="12"/>
  <c r="D50" i="12"/>
  <c r="I50" i="12"/>
  <c r="F50" i="12"/>
  <c r="D57" i="12"/>
  <c r="I57" i="12"/>
  <c r="F57" i="12"/>
  <c r="B65" i="12"/>
  <c r="B67" i="12"/>
  <c r="G17" i="12"/>
  <c r="C33" i="12"/>
  <c r="G33" i="12"/>
  <c r="C42" i="12"/>
  <c r="B40" i="12"/>
  <c r="B54" i="12"/>
  <c r="B56" i="12"/>
  <c r="B59" i="12"/>
  <c r="B62" i="12"/>
  <c r="B66" i="12"/>
  <c r="B80" i="12"/>
  <c r="D10" i="13"/>
  <c r="B53" i="13"/>
  <c r="I10" i="13"/>
  <c r="D17" i="13"/>
  <c r="D33" i="13"/>
  <c r="I33" i="13"/>
  <c r="D42" i="13"/>
  <c r="I42" i="13"/>
  <c r="F42" i="13"/>
  <c r="F50" i="13"/>
  <c r="F57" i="13"/>
  <c r="D57" i="13"/>
  <c r="I57" i="13"/>
  <c r="C10" i="13"/>
  <c r="G10" i="13"/>
  <c r="C17" i="13"/>
  <c r="G17" i="13"/>
  <c r="C33" i="13"/>
  <c r="G33" i="13"/>
  <c r="B37" i="13"/>
  <c r="B41" i="13"/>
  <c r="C42" i="13"/>
  <c r="G42" i="13"/>
  <c r="B44" i="13"/>
  <c r="B48" i="13"/>
  <c r="E50" i="13"/>
  <c r="B55" i="13"/>
  <c r="B56" i="13"/>
  <c r="E57" i="13"/>
  <c r="B59" i="13"/>
  <c r="B62" i="13"/>
  <c r="B47" i="13"/>
  <c r="B49" i="13"/>
  <c r="E10" i="13"/>
  <c r="D50" i="13"/>
  <c r="I50" i="13"/>
  <c r="B51" i="13"/>
  <c r="E33" i="13"/>
  <c r="C50" i="13"/>
  <c r="G50" i="13"/>
  <c r="C57" i="13"/>
  <c r="G57" i="13"/>
  <c r="B43" i="12"/>
  <c r="D17" i="12"/>
  <c r="B55" i="12"/>
  <c r="C57" i="12"/>
  <c r="G57" i="12"/>
  <c r="B61" i="12"/>
  <c r="B72" i="13"/>
  <c r="E17" i="12"/>
  <c r="E33" i="12"/>
  <c r="C50" i="12"/>
  <c r="G50" i="12"/>
  <c r="B53" i="12"/>
  <c r="B74" i="12"/>
  <c r="B48" i="12"/>
  <c r="E17" i="13"/>
  <c r="B12" i="12"/>
  <c r="B15" i="12"/>
  <c r="B19" i="12"/>
  <c r="E42" i="13"/>
  <c r="B74" i="15"/>
  <c r="B72" i="16"/>
  <c r="B21" i="12"/>
  <c r="B23" i="12"/>
  <c r="B74" i="16"/>
  <c r="F17" i="12"/>
  <c r="F10" i="13"/>
  <c r="F17" i="13"/>
  <c r="F33" i="13"/>
  <c r="B14" i="12"/>
  <c r="B20" i="12"/>
  <c r="B29" i="12"/>
  <c r="E50" i="12"/>
  <c r="E57" i="12"/>
  <c r="B81" i="13"/>
  <c r="B24" i="12"/>
  <c r="B72" i="15"/>
  <c r="B35" i="13"/>
  <c r="B39" i="13"/>
  <c r="B46" i="13"/>
  <c r="B21" i="13"/>
  <c r="B30" i="13"/>
  <c r="B36" i="13"/>
  <c r="B38" i="13"/>
  <c r="B40" i="13"/>
  <c r="B45" i="13"/>
  <c r="B32" i="13"/>
  <c r="B22" i="13"/>
  <c r="B23" i="13"/>
  <c r="B24" i="13"/>
  <c r="B25" i="13"/>
  <c r="B26" i="13"/>
  <c r="B29" i="13"/>
  <c r="B31" i="13"/>
  <c r="B52" i="13"/>
  <c r="B54" i="13"/>
  <c r="B61" i="13"/>
  <c r="B63" i="13"/>
  <c r="B14" i="13"/>
  <c r="I17" i="13"/>
  <c r="B28" i="13"/>
  <c r="B9" i="13"/>
  <c r="B12" i="13"/>
  <c r="B16" i="13"/>
  <c r="B20" i="13"/>
  <c r="B58" i="13"/>
  <c r="B76" i="13"/>
  <c r="B11" i="13"/>
  <c r="B63" i="12"/>
  <c r="B22" i="12"/>
  <c r="B28" i="12"/>
  <c r="B30" i="12"/>
  <c r="B58" i="12"/>
  <c r="B75" i="12"/>
  <c r="B31" i="12"/>
  <c r="B32" i="12"/>
  <c r="B35" i="12"/>
  <c r="B36" i="12"/>
  <c r="B37" i="12"/>
  <c r="B38" i="12"/>
  <c r="B39" i="12"/>
  <c r="B41" i="12"/>
  <c r="B44" i="12"/>
  <c r="B45" i="12"/>
  <c r="B47" i="12"/>
  <c r="G42" i="12"/>
  <c r="B25" i="12"/>
  <c r="B26" i="12"/>
  <c r="E42" i="12"/>
  <c r="B46" i="12"/>
  <c r="B34" i="12"/>
  <c r="B18" i="12"/>
  <c r="B19" i="13"/>
  <c r="B43" i="13"/>
  <c r="B34" i="13"/>
  <c r="B11" i="12"/>
  <c r="B9" i="12"/>
  <c r="B72" i="12" l="1"/>
  <c r="B73" i="12"/>
  <c r="I8" i="12"/>
  <c r="I7" i="12" s="1"/>
  <c r="F8" i="13"/>
  <c r="F7" i="13" s="1"/>
  <c r="E8" i="13"/>
  <c r="E7" i="13" s="1"/>
  <c r="D7" i="16"/>
  <c r="C7" i="16"/>
  <c r="E7" i="16"/>
  <c r="G7" i="16"/>
  <c r="I7" i="16"/>
  <c r="B8" i="15"/>
  <c r="C8" i="13"/>
  <c r="C7" i="13" s="1"/>
  <c r="D8" i="13"/>
  <c r="G8" i="13"/>
  <c r="I8" i="13"/>
  <c r="B73" i="13"/>
  <c r="B74" i="13"/>
  <c r="F8" i="12"/>
  <c r="G8" i="12"/>
  <c r="E8" i="12"/>
  <c r="C8" i="12"/>
  <c r="C7" i="12" s="1"/>
  <c r="D8" i="12"/>
  <c r="D7" i="12" s="1"/>
  <c r="B64" i="12"/>
  <c r="B50" i="12"/>
  <c r="B42" i="13"/>
  <c r="B50" i="13"/>
  <c r="B57" i="12"/>
  <c r="B17" i="13"/>
  <c r="B33" i="13"/>
  <c r="B10" i="13"/>
  <c r="B57" i="13"/>
  <c r="B42" i="12"/>
  <c r="B33" i="12"/>
  <c r="B17" i="12"/>
  <c r="O32" i="10"/>
  <c r="O15" i="10"/>
  <c r="O7" i="10"/>
  <c r="P7" i="10"/>
  <c r="P15" i="10"/>
  <c r="P32" i="10"/>
  <c r="O15" i="11"/>
  <c r="O7" i="11"/>
  <c r="P7" i="11"/>
  <c r="Q7" i="11"/>
  <c r="R7" i="11"/>
  <c r="S7" i="11"/>
  <c r="T7" i="11"/>
  <c r="U7" i="11"/>
  <c r="V7" i="11"/>
  <c r="W7" i="11"/>
  <c r="P15" i="11"/>
  <c r="Q15" i="11"/>
  <c r="R15" i="11"/>
  <c r="S15" i="11"/>
  <c r="T15" i="11"/>
  <c r="U15" i="11"/>
  <c r="V15" i="11"/>
  <c r="W15" i="11"/>
  <c r="Q7" i="10"/>
  <c r="R7" i="10"/>
  <c r="S7" i="10"/>
  <c r="T7" i="10"/>
  <c r="U7" i="10"/>
  <c r="V7" i="10"/>
  <c r="W9" i="10"/>
  <c r="W7" i="10" s="1"/>
  <c r="Q15" i="10"/>
  <c r="R15" i="10"/>
  <c r="S15" i="10"/>
  <c r="T15" i="10"/>
  <c r="U15" i="10"/>
  <c r="V15" i="10"/>
  <c r="W15" i="10"/>
  <c r="Q32" i="10"/>
  <c r="R32" i="10"/>
  <c r="S32" i="10"/>
  <c r="T32" i="10"/>
  <c r="U32" i="10"/>
  <c r="V32" i="10"/>
  <c r="W32" i="10"/>
  <c r="B8" i="12" l="1"/>
  <c r="B7" i="12" s="1"/>
  <c r="H7" i="16"/>
  <c r="F7" i="16"/>
  <c r="J7" i="16"/>
  <c r="B7" i="15"/>
  <c r="B8" i="13"/>
  <c r="G7" i="13"/>
  <c r="I7" i="13"/>
  <c r="O6" i="11"/>
  <c r="G7" i="12"/>
  <c r="D7" i="13"/>
  <c r="E7" i="12"/>
  <c r="F7" i="12"/>
  <c r="W6" i="11"/>
  <c r="S6" i="11"/>
  <c r="U6" i="11"/>
  <c r="Q6" i="11"/>
  <c r="O6" i="10"/>
  <c r="P6" i="10"/>
  <c r="U6" i="10"/>
  <c r="S6" i="10"/>
  <c r="Q6" i="10"/>
  <c r="W6" i="10"/>
  <c r="V6" i="10"/>
  <c r="T6" i="10"/>
  <c r="R6" i="10"/>
  <c r="V6" i="11"/>
  <c r="T6" i="11"/>
  <c r="R6" i="11"/>
  <c r="P6" i="11"/>
  <c r="C36" i="5"/>
  <c r="C32" i="5"/>
  <c r="C8" i="5"/>
  <c r="O36" i="5"/>
  <c r="O32" i="5"/>
  <c r="O15" i="5"/>
  <c r="O8" i="5"/>
  <c r="C6" i="5" l="1"/>
  <c r="B7" i="13"/>
  <c r="O6" i="5"/>
  <c r="I34" i="9" l="1"/>
  <c r="B35" i="9" l="1"/>
  <c r="G9" i="9"/>
  <c r="K34" i="9"/>
  <c r="B11" i="9"/>
  <c r="B37" i="9"/>
  <c r="G34" i="9"/>
  <c r="B45" i="9"/>
  <c r="F34" i="9"/>
  <c r="E9" i="9"/>
  <c r="B15" i="9"/>
  <c r="D9" i="9"/>
  <c r="G16" i="9"/>
  <c r="J16" i="9"/>
  <c r="K9" i="9"/>
  <c r="B41" i="9"/>
  <c r="B26" i="9"/>
  <c r="E34" i="9"/>
  <c r="B13" i="9"/>
  <c r="C34" i="9"/>
  <c r="C9" i="9"/>
  <c r="E16" i="9"/>
  <c r="J34" i="9"/>
  <c r="J9" i="9"/>
  <c r="H9" i="9"/>
  <c r="I9" i="9"/>
  <c r="K16" i="9"/>
  <c r="F9" i="9"/>
  <c r="I16" i="9"/>
  <c r="K38" i="9"/>
  <c r="B31" i="9"/>
  <c r="B22" i="9"/>
  <c r="B21" i="9"/>
  <c r="B24" i="9"/>
  <c r="B27" i="9"/>
  <c r="H34" i="9"/>
  <c r="B18" i="9"/>
  <c r="B17" i="9"/>
  <c r="B20" i="9"/>
  <c r="B23" i="9"/>
  <c r="D34" i="9"/>
  <c r="B30" i="9"/>
  <c r="B19" i="9"/>
  <c r="B12" i="9"/>
  <c r="B25" i="9"/>
  <c r="B29" i="9"/>
  <c r="B10" i="9"/>
  <c r="B33" i="9"/>
  <c r="B43" i="9"/>
  <c r="B36" i="9"/>
  <c r="C16" i="9"/>
  <c r="H16" i="9"/>
  <c r="D16" i="9"/>
  <c r="G38" i="9"/>
  <c r="C38" i="9"/>
  <c r="D38" i="9"/>
  <c r="F16" i="9"/>
  <c r="I38" i="9"/>
  <c r="E38" i="9"/>
  <c r="B28" i="9"/>
  <c r="J38" i="9"/>
  <c r="F38" i="9"/>
  <c r="B44" i="9"/>
  <c r="B40" i="9"/>
  <c r="H38" i="9"/>
  <c r="B39" i="9"/>
  <c r="B32" i="9"/>
  <c r="B14" i="9"/>
  <c r="B42" i="9"/>
  <c r="O52" i="8"/>
  <c r="O40" i="8"/>
  <c r="O36" i="8"/>
  <c r="O19" i="8"/>
  <c r="O12" i="8"/>
  <c r="P12" i="8"/>
  <c r="Q12" i="8"/>
  <c r="R12" i="8"/>
  <c r="S12" i="8"/>
  <c r="T12" i="8"/>
  <c r="U12" i="8"/>
  <c r="V12" i="8"/>
  <c r="W12" i="8"/>
  <c r="P19" i="8"/>
  <c r="Q19" i="8"/>
  <c r="R19" i="8"/>
  <c r="S19" i="8"/>
  <c r="T19" i="8"/>
  <c r="U19" i="8"/>
  <c r="V19" i="8"/>
  <c r="W19" i="8"/>
  <c r="P36" i="8"/>
  <c r="Q36" i="8"/>
  <c r="R36" i="8"/>
  <c r="S36" i="8"/>
  <c r="T36" i="8"/>
  <c r="U36" i="8"/>
  <c r="V36" i="8"/>
  <c r="W36" i="8"/>
  <c r="P40" i="8"/>
  <c r="Q40" i="8"/>
  <c r="R40" i="8"/>
  <c r="S40" i="8"/>
  <c r="T40" i="8"/>
  <c r="U40" i="8"/>
  <c r="V40" i="8"/>
  <c r="W40" i="8"/>
  <c r="P52" i="8"/>
  <c r="Q52" i="8"/>
  <c r="R52" i="8"/>
  <c r="S52" i="8"/>
  <c r="T52" i="8"/>
  <c r="U52" i="8"/>
  <c r="V52" i="8"/>
  <c r="W52" i="8"/>
  <c r="B34" i="9" l="1"/>
  <c r="H7" i="9"/>
  <c r="C7" i="9"/>
  <c r="G7" i="9"/>
  <c r="J7" i="9"/>
  <c r="I7" i="9"/>
  <c r="K7" i="9"/>
  <c r="E7" i="9"/>
  <c r="B9" i="9"/>
  <c r="F7" i="9"/>
  <c r="D7" i="9"/>
  <c r="B16" i="9"/>
  <c r="B38" i="9"/>
  <c r="O7" i="8"/>
  <c r="W7" i="8"/>
  <c r="U7" i="8"/>
  <c r="S7" i="8"/>
  <c r="Q7" i="8"/>
  <c r="V7" i="8"/>
  <c r="T7" i="8"/>
  <c r="R7" i="8"/>
  <c r="P7" i="8"/>
  <c r="B7" i="9" l="1"/>
  <c r="B19" i="7" l="1"/>
  <c r="B17" i="7"/>
  <c r="E37" i="7" l="1"/>
  <c r="I37" i="7"/>
  <c r="G37" i="7"/>
  <c r="K37" i="7"/>
  <c r="B51" i="7"/>
  <c r="D37" i="7"/>
  <c r="H37" i="7"/>
  <c r="B42" i="7"/>
  <c r="B30" i="7"/>
  <c r="F37" i="7"/>
  <c r="J37" i="7"/>
  <c r="B49" i="7"/>
  <c r="E53" i="7"/>
  <c r="F53" i="7"/>
  <c r="H53" i="7"/>
  <c r="J53" i="7"/>
  <c r="B45" i="7"/>
  <c r="B50" i="7"/>
  <c r="B52" i="7"/>
  <c r="C41" i="7"/>
  <c r="E41" i="7"/>
  <c r="G41" i="7"/>
  <c r="I41" i="7"/>
  <c r="K41" i="7"/>
  <c r="D41" i="7"/>
  <c r="F41" i="7"/>
  <c r="H41" i="7"/>
  <c r="J41" i="7"/>
  <c r="B56" i="7"/>
  <c r="B43" i="7"/>
  <c r="B46" i="7"/>
  <c r="B26" i="7"/>
  <c r="B33" i="7"/>
  <c r="B48" i="7"/>
  <c r="C53" i="7"/>
  <c r="G53" i="7"/>
  <c r="I53" i="7"/>
  <c r="K53" i="7"/>
  <c r="B47" i="7"/>
  <c r="D53" i="7"/>
  <c r="B44" i="7"/>
  <c r="B55" i="7"/>
  <c r="B39" i="7"/>
  <c r="B40" i="7"/>
  <c r="B38" i="7"/>
  <c r="H20" i="7"/>
  <c r="B24" i="7"/>
  <c r="B28" i="7"/>
  <c r="B32" i="7"/>
  <c r="B54" i="7"/>
  <c r="B35" i="7"/>
  <c r="B57" i="7"/>
  <c r="B25" i="7"/>
  <c r="B27" i="7"/>
  <c r="B29" i="7"/>
  <c r="B31" i="7"/>
  <c r="C37" i="7"/>
  <c r="D20" i="7"/>
  <c r="B21" i="7"/>
  <c r="F20" i="7"/>
  <c r="J20" i="7"/>
  <c r="B15" i="7"/>
  <c r="B18" i="7"/>
  <c r="B22" i="7"/>
  <c r="E20" i="7"/>
  <c r="G20" i="7"/>
  <c r="I20" i="7"/>
  <c r="K20" i="7"/>
  <c r="B34" i="7"/>
  <c r="B36" i="7"/>
  <c r="C20" i="7"/>
  <c r="B23" i="7"/>
  <c r="B58" i="7"/>
  <c r="B16" i="7"/>
  <c r="B14" i="7"/>
  <c r="B13" i="7"/>
  <c r="D12" i="7"/>
  <c r="G12" i="7"/>
  <c r="E12" i="7"/>
  <c r="C12" i="7"/>
  <c r="B10" i="7"/>
  <c r="B9" i="7"/>
  <c r="B13" i="3" l="1"/>
  <c r="D7" i="7"/>
  <c r="C7" i="7"/>
  <c r="E7" i="7"/>
  <c r="G7" i="7"/>
  <c r="B37" i="7"/>
  <c r="B41" i="7"/>
  <c r="B53" i="7"/>
  <c r="B12" i="7"/>
  <c r="K12" i="7"/>
  <c r="K7" i="7" s="1"/>
  <c r="I12" i="7"/>
  <c r="I7" i="7" s="1"/>
  <c r="F12" i="7"/>
  <c r="F7" i="7" s="1"/>
  <c r="O16" i="3"/>
  <c r="O6" i="3"/>
  <c r="B15" i="11" l="1"/>
  <c r="B7" i="11"/>
  <c r="B15" i="10"/>
  <c r="B32" i="10"/>
  <c r="B7" i="10"/>
  <c r="B36" i="8"/>
  <c r="B52" i="8"/>
  <c r="B19" i="8"/>
  <c r="B40" i="8"/>
  <c r="B12" i="8"/>
  <c r="J12" i="7"/>
  <c r="J7" i="7" s="1"/>
  <c r="H12" i="7"/>
  <c r="H7" i="7" s="1"/>
  <c r="B6" i="10" l="1"/>
  <c r="B16" i="4"/>
  <c r="B6" i="4"/>
  <c r="B6" i="11"/>
  <c r="B20" i="4"/>
  <c r="E23" i="6"/>
  <c r="E24" i="6"/>
  <c r="E25" i="6"/>
  <c r="E26" i="6"/>
  <c r="E27" i="6"/>
  <c r="E28" i="6"/>
  <c r="E29" i="6"/>
  <c r="E30" i="6"/>
  <c r="E31" i="6"/>
  <c r="B8" i="5"/>
  <c r="P8" i="5"/>
  <c r="Q8" i="5"/>
  <c r="R8" i="5"/>
  <c r="S8" i="5"/>
  <c r="T8" i="5"/>
  <c r="U8" i="5"/>
  <c r="V8" i="5"/>
  <c r="W8" i="5"/>
  <c r="B15" i="5"/>
  <c r="P15" i="5"/>
  <c r="Q15" i="5"/>
  <c r="R15" i="5"/>
  <c r="S15" i="5"/>
  <c r="T15" i="5"/>
  <c r="U15" i="5"/>
  <c r="V15" i="5"/>
  <c r="W15" i="5"/>
  <c r="B32" i="5"/>
  <c r="P32" i="5"/>
  <c r="Q32" i="5"/>
  <c r="R32" i="5"/>
  <c r="S32" i="5"/>
  <c r="T32" i="5"/>
  <c r="U32" i="5"/>
  <c r="V32" i="5"/>
  <c r="W32" i="5"/>
  <c r="B36" i="5"/>
  <c r="P36" i="5"/>
  <c r="Q36" i="5"/>
  <c r="R36" i="5"/>
  <c r="S36" i="5"/>
  <c r="T36" i="5"/>
  <c r="U36" i="5"/>
  <c r="V36" i="5"/>
  <c r="W36" i="5"/>
  <c r="O6" i="4"/>
  <c r="P6" i="4"/>
  <c r="Q6" i="4"/>
  <c r="R6" i="4"/>
  <c r="S6" i="4"/>
  <c r="T6" i="4"/>
  <c r="U6" i="4"/>
  <c r="V6" i="4"/>
  <c r="W6" i="4"/>
  <c r="O20" i="4"/>
  <c r="P20" i="4"/>
  <c r="Q20" i="4"/>
  <c r="R20" i="4"/>
  <c r="S20" i="4"/>
  <c r="T20" i="4"/>
  <c r="U20" i="4"/>
  <c r="V20" i="4"/>
  <c r="W20" i="4"/>
  <c r="B6" i="3"/>
  <c r="P6" i="3"/>
  <c r="Q6" i="3"/>
  <c r="R6" i="3"/>
  <c r="S6" i="3"/>
  <c r="T6" i="3"/>
  <c r="U6" i="3"/>
  <c r="V6" i="3"/>
  <c r="B16" i="3"/>
  <c r="P16" i="3"/>
  <c r="Q16" i="3"/>
  <c r="R16" i="3"/>
  <c r="S16" i="3"/>
  <c r="T16" i="3"/>
  <c r="U16" i="3"/>
  <c r="V16" i="3"/>
  <c r="U6" i="5" l="1"/>
  <c r="Q6" i="5"/>
  <c r="V6" i="5"/>
  <c r="T6" i="5"/>
  <c r="R6" i="5"/>
  <c r="P6" i="5"/>
  <c r="W6" i="5"/>
  <c r="S6" i="5"/>
  <c r="B6" i="5"/>
  <c r="E21" i="6" l="1"/>
  <c r="B8" i="7" l="1"/>
  <c r="B7" i="7" s="1"/>
  <c r="C7" i="8" l="1"/>
  <c r="B7" i="8" l="1"/>
</calcChain>
</file>

<file path=xl/sharedStrings.xml><?xml version="1.0" encoding="utf-8"?>
<sst xmlns="http://schemas.openxmlformats.org/spreadsheetml/2006/main" count="1590" uniqueCount="608">
  <si>
    <t xml:space="preserve">Non Pilot--Total </t>
  </si>
  <si>
    <t>Pilot--Total</t>
  </si>
  <si>
    <t xml:space="preserve">Data in the Non Pilot Categories as well as Flight Instructor Certificates does directly correspond to the same category in Table 1. </t>
  </si>
  <si>
    <t xml:space="preserve">Data in the Pilot Categories does not directly correspond to the same category in Table 1  as glider and/or helicopter and/or gyroplane certs are not broken out separately. </t>
  </si>
  <si>
    <t xml:space="preserve">Note: The term airmen includes men and women certified as pilots, mechanics or other aviation technicians. This table (Table 2) represents data for females only. </t>
  </si>
  <si>
    <t>NA</t>
  </si>
  <si>
    <t xml:space="preserve"> </t>
  </si>
  <si>
    <t>CATEGORY</t>
  </si>
  <si>
    <t>ESTIMATED ACTIVE WOMEN AIRMEN CERTIFICATES HELD</t>
  </si>
  <si>
    <t>TABLE 2</t>
  </si>
  <si>
    <t xml:space="preserve">         current medical are counted as "Glider (only)."</t>
  </si>
  <si>
    <t xml:space="preserve">Note: The term airmen includes men and women certified as pilots, mechanics or other aviation technicians.  </t>
  </si>
  <si>
    <t>ESTIMATED ACTIVE AIRMEN CERTIFICATES HELD</t>
  </si>
  <si>
    <t>TABLE 1</t>
  </si>
  <si>
    <t xml:space="preserve">     and after as commercial.</t>
  </si>
  <si>
    <t>Rotorcraft (only)--Total</t>
  </si>
  <si>
    <t>Airplane  1/</t>
  </si>
  <si>
    <t>Total--All Pilots</t>
  </si>
  <si>
    <t xml:space="preserve"> Class of Certificate</t>
  </si>
  <si>
    <t>ESTIMATED INSTRUMENT RATINGS HELD</t>
  </si>
  <si>
    <t>TABLE 10</t>
  </si>
  <si>
    <t>1/  Excludes student, sport, and recreational pilots.</t>
  </si>
  <si>
    <t xml:space="preserve">Number </t>
  </si>
  <si>
    <t>Total</t>
  </si>
  <si>
    <t xml:space="preserve"> Instrument Rated Pilots</t>
  </si>
  <si>
    <t>ESTIMATED TOTAL PILOTS AND INSTRUMENT RATED PILOTS</t>
  </si>
  <si>
    <t>TABLE 11</t>
  </si>
  <si>
    <t>8/  Special ratings shown on pilot certificates, do not indicate additional certificates.</t>
  </si>
  <si>
    <t>7/  Not included in total.</t>
  </si>
  <si>
    <t>5/  See table 8 for the total number of pilots with a glider certificate.</t>
  </si>
  <si>
    <t>4/  See table 7 for the total number of pilots with a helicopter certificate.</t>
  </si>
  <si>
    <t xml:space="preserve">1/ Includes Outside U.S. total. </t>
  </si>
  <si>
    <t>Instrument Ratings  7,8/</t>
  </si>
  <si>
    <t xml:space="preserve">Flight Instructor Certificates  7/ </t>
  </si>
  <si>
    <t>Glider (only)  5,6/ --Total</t>
  </si>
  <si>
    <t>Rotorcraft (only)  4/ --Total</t>
  </si>
  <si>
    <t>Airplane  3/</t>
  </si>
  <si>
    <t>Sport (only)</t>
  </si>
  <si>
    <t>Recreational Airplane (only)</t>
  </si>
  <si>
    <t>Outside U.S. /2</t>
  </si>
  <si>
    <t>Western- Pacific</t>
  </si>
  <si>
    <t>Northwest Mountain</t>
  </si>
  <si>
    <t>Great Lakes</t>
  </si>
  <si>
    <t>Alaskan</t>
  </si>
  <si>
    <t>Total 1/</t>
  </si>
  <si>
    <t>CLASS OF CERTIFICATE</t>
  </si>
  <si>
    <t>BY CLASS OF CERTIFICATE AND BY FAA REGION</t>
  </si>
  <si>
    <t>ESTIMATED ACTIVE PILOT CERTIFICATES HELD</t>
  </si>
  <si>
    <t>TABLE 3</t>
  </si>
  <si>
    <t xml:space="preserve">      with another rating  but no current medical  are counted as "Glider (only)". </t>
  </si>
  <si>
    <t>N/A</t>
  </si>
  <si>
    <t>BY CLASS OF CERTIFICATE</t>
  </si>
  <si>
    <t>TABLE 4</t>
  </si>
  <si>
    <t>Student</t>
  </si>
  <si>
    <t xml:space="preserve">                                                                                                                                                                                                                                                               </t>
  </si>
  <si>
    <t>1/ Includes Outside U.S. total.</t>
  </si>
  <si>
    <t>Airplane</t>
  </si>
  <si>
    <t>Outside U.S. 2/</t>
  </si>
  <si>
    <t>BY CLASS OF CERTIFICATE BY FAA REGION</t>
  </si>
  <si>
    <t>TABLE 9</t>
  </si>
  <si>
    <t xml:space="preserve"> including helicopters or other rotorcraft.</t>
  </si>
  <si>
    <t>1/  In addition to pilots certified only for rotorcraft shown in table 1, this table includes pilots certified in multiple categories</t>
  </si>
  <si>
    <t>Rotorcraft Other</t>
  </si>
  <si>
    <t>Recreational Gyroplane</t>
  </si>
  <si>
    <t>Recreational Helicopter</t>
  </si>
  <si>
    <t>Airline Transport--Total</t>
  </si>
  <si>
    <t>Commercial--Total</t>
  </si>
  <si>
    <t>Private--Total</t>
  </si>
  <si>
    <t>TOTAL</t>
  </si>
  <si>
    <t>TABLE 7</t>
  </si>
  <si>
    <t>1/  In addition to pilots certified only for gliders shown in table 1, this table includes pilots certified in multiple categories including gliders.</t>
  </si>
  <si>
    <t>ESTIMATED ACTIVE GLIDER PILOTS BY CLASS OF CERTIFICATE 1/</t>
  </si>
  <si>
    <t>TABLE 8</t>
  </si>
  <si>
    <t>3/  Not included in total.</t>
  </si>
  <si>
    <t xml:space="preserve">2/  Includes recreational and sport.  </t>
  </si>
  <si>
    <t>Commercial 1/</t>
  </si>
  <si>
    <t>Private 1/</t>
  </si>
  <si>
    <t>FAA REGION AND STATE</t>
  </si>
  <si>
    <t>Misc. 2/</t>
  </si>
  <si>
    <t>BY FAA REGION AND STATE</t>
  </si>
  <si>
    <t>ESTIMATED ACTIVE PILOTS AND FLIGHT INSTRUCTORS</t>
  </si>
  <si>
    <t>TABLE 5</t>
  </si>
  <si>
    <t>6/  Includes Federated States of Micronesia, Marshall Islands, North Mariana Islands and Palau.</t>
  </si>
  <si>
    <t>Students</t>
  </si>
  <si>
    <t>ESTIMATED ACTIVE WOMEN PILOTS AND FLIGHT INSTRUCTORS</t>
  </si>
  <si>
    <t>TABLE 6</t>
  </si>
  <si>
    <t xml:space="preserve"> 4/  Includes Federated States of Micronesia, Marshall Islands, North Mariana Islands and Palau.</t>
  </si>
  <si>
    <t xml:space="preserve"> 2/  Includes Outside U. S.</t>
  </si>
  <si>
    <t xml:space="preserve">      been limited to those held by persons under 70 years of age. </t>
  </si>
  <si>
    <t>NOTE:  Flight attendant data first available from Registry in 2005.</t>
  </si>
  <si>
    <t>Outside United States 5/</t>
  </si>
  <si>
    <t>U.S. Affiliates 4/</t>
  </si>
  <si>
    <t>Armed Forces 3/</t>
  </si>
  <si>
    <t>Dispatcher</t>
  </si>
  <si>
    <t>Mechanic</t>
  </si>
  <si>
    <t>TABLE 14</t>
  </si>
  <si>
    <t>TABLE 15</t>
  </si>
  <si>
    <t xml:space="preserve">        This resulted in the increase in active student pilots to 119,119 from 72,280 at the end of 2009.</t>
  </si>
  <si>
    <t>5/  Military personnel holding civilian certificate and stationed in a foreign country.</t>
  </si>
  <si>
    <t xml:space="preserve"> 3/  Military personnel holding civilian certificate and stationed in a foreign country.</t>
  </si>
  <si>
    <t xml:space="preserve">  3/  See table 7 for the total number of pilots with a helicopter certificate.</t>
  </si>
  <si>
    <t xml:space="preserve">  4/  See table 8 for the total number of pilots with a glider certificate.</t>
  </si>
  <si>
    <t xml:space="preserve"> 5/  Outside U.S. includes airmen certified by the FAA, who live outside the 50 states and other U.S. areas, territories, and affiliates.</t>
  </si>
  <si>
    <t>Central</t>
  </si>
  <si>
    <t>Eastern</t>
  </si>
  <si>
    <t>Southern</t>
  </si>
  <si>
    <t>South- west</t>
  </si>
  <si>
    <t>Student --Total  1/</t>
  </si>
  <si>
    <t xml:space="preserve">1/   In July 2010, the FAA issued a rule that increased the duration of validity for student pilot certificates for pilots under the age of 40 from 36 to 60 months. </t>
  </si>
  <si>
    <t xml:space="preserve">     This resulted in the increase in active student pilots to 119,119 from 72,280 at the end of 2009.</t>
  </si>
  <si>
    <t>3/  See table 7 for the total number of pilots with a helicopter certificate.</t>
  </si>
  <si>
    <t>4/  See table 8 for the total number of pilots with a glider certificate.</t>
  </si>
  <si>
    <t>Airplane  2/</t>
  </si>
  <si>
    <t>4/  Includes pilots certified by the FAA, who live outside the 50 states and other U.S. areas, territories, and affiliates.</t>
  </si>
  <si>
    <t>2/ Outside U.S. includes airmen certified by the FAA, who live outside the 50 states and other U.S. areas, territories, and affiliates.</t>
  </si>
  <si>
    <t xml:space="preserve">Central </t>
  </si>
  <si>
    <t xml:space="preserve"> 1/   In July 2010, the FAA issued a rule that increased the duration of validity for student pilot certificates for pilots under the age of 40 from 36 to 60 months. </t>
  </si>
  <si>
    <t xml:space="preserve">      This resulted in the increase in active student pilots to 14,767 from 8,450 at the end of 2009.</t>
  </si>
  <si>
    <t xml:space="preserve"> 2/  Includes those with an airplane and/or a helicopter and/or glider and/or a gyroplane certificate.  </t>
  </si>
  <si>
    <t xml:space="preserve"> 3/  Glider and lighter-than-air pilots are not required to have a medical examination.  </t>
  </si>
  <si>
    <t>ESTIMATED ACTIVE ROTORCRAFT PILOTS BY CLASS OF CERTIFICATE 1/</t>
  </si>
  <si>
    <t xml:space="preserve">  1/   In July 2010, the FAA issued a rule that increased the duration of validity for student pilot certificates for pilots under the age of 40 from 36 to 60 months. </t>
  </si>
  <si>
    <t>as of DECEMBER 31</t>
  </si>
  <si>
    <t>Instrument Ratings 6,7/</t>
  </si>
  <si>
    <t>Non Pilot--Total 8/</t>
  </si>
  <si>
    <t xml:space="preserve">  6/  Not included in total.</t>
  </si>
  <si>
    <t xml:space="preserve">  7/  Special ratings shown on pilot certificates, do not indicate additional certificates.</t>
  </si>
  <si>
    <t xml:space="preserve"> 4/  Not included in total.</t>
  </si>
  <si>
    <t>6/  Not included in total.</t>
  </si>
  <si>
    <t>7/  Special ratings shown on pilot certificates, do not indicate additional certificates.</t>
  </si>
  <si>
    <t>Instrument Ratings  6,7/</t>
  </si>
  <si>
    <t xml:space="preserve">     Prior to 1995,  these pilots were categorized as private, commercial, or airline transport, based on their airplane certificate. </t>
  </si>
  <si>
    <t xml:space="preserve">     In 1995 and after, they are categorized based on their highest certificate. For example, if a pilot holds a private certificate and</t>
  </si>
  <si>
    <t xml:space="preserve">     a commercial helicopter certificate, prior 1995, the pilot would be categorized as private; 1995 and after as commercial. </t>
  </si>
  <si>
    <t xml:space="preserve">1/  Includes those with an airplane and/or a helicopter and/or glider certificate. Pilots under the"Rotorcraft (only)" and "Glider (only)" </t>
  </si>
  <si>
    <t xml:space="preserve">  class certificates in Table 3 are shown under their respective "Private," "Commercial," or "Airline Transport" categories above.</t>
  </si>
  <si>
    <t>Air Transport--Total 2/</t>
  </si>
  <si>
    <t xml:space="preserve">       these pilots were categorized as private, commercial, or airline transport, based on their airplane certificate. In 1995 and after, they are </t>
  </si>
  <si>
    <t xml:space="preserve">  2/  Includes pilots with an airplane only certificate.  Also includes those with an airplane and a helicopter and/or glider certificate. Prior to 1995, </t>
  </si>
  <si>
    <t xml:space="preserve">       categorized based on their highest certificate. For example, if a pilots holds a private airplane certificate and a commercial helicopter </t>
  </si>
  <si>
    <t xml:space="preserve">       certificate, prior 1995, the pilot would be categorized as private; 1995 and after as commercial.</t>
  </si>
  <si>
    <t xml:space="preserve">  5/  Glider pilots are not required to have a medical examination. Beginning with 2002, glider pilots with another rating but no </t>
  </si>
  <si>
    <t>2/ Outside U.S. includes airmen certified by the FAA, who live outside the 50 states and other U.S. areas, territories, and affiliates. Also includes those with unidentifiable addresses.</t>
  </si>
  <si>
    <t xml:space="preserve">3/  Includes pilots with an airplane only certificate. Also includes those with an airplane and a helicopter and/or glider certificate.  </t>
  </si>
  <si>
    <t>6/  Glider pilots are not required to have a medical examination. Beginning with 2002, glider pilots with another rating but no current medical are counted as "Glider (only)".</t>
  </si>
  <si>
    <t xml:space="preserve">2/  Includes pilots with an airplane only certificate. Also includes those with an airplane and a helicopter and/or glider </t>
  </si>
  <si>
    <t xml:space="preserve">     certificate. Prior to 1995, these pilots were categorized as private, commercial, or airline transport, based on their </t>
  </si>
  <si>
    <t xml:space="preserve">     airplane certificate. In 1995 and after, they are categorized based on their highest certificate. For example, if a pilot holds a </t>
  </si>
  <si>
    <t xml:space="preserve">     a  private certificate and a commercial helicopter certificate, prior 1995, the pilot would be categorized as private; 1995  </t>
  </si>
  <si>
    <t>5/  Glider pilots are not required to have a medical examination. Beginning with 2002, glider pilots with another rating but no current medical are counted as "Glider (only)".</t>
  </si>
  <si>
    <t>1/  Includes those with an airplane and/or a helicopter and/or glider certificate.</t>
  </si>
  <si>
    <t>2/  Glider and lighter-than-air pilots are not required to have a medical examination. Beginning with 2002, glider pilots</t>
  </si>
  <si>
    <t xml:space="preserve">1/  Prior to 1995, these pilots were categorized as private, commercial, or airline transport, based on their </t>
  </si>
  <si>
    <t xml:space="preserve">     </t>
  </si>
  <si>
    <t xml:space="preserve">     and a commercial helicopter certificate, prior 1995, the pilot would be categorized as private; 1995 and after as commercial.</t>
  </si>
  <si>
    <t xml:space="preserve">     airplane certificate. In 1995 and after, they are categorized based on their highest certificate. For example, if a pilot holds a private certificate </t>
  </si>
  <si>
    <t xml:space="preserve"> 1/  Data for flight engineers and flight navigators represent total active ratings held. Data for dispatchers, mechanics, repairmen</t>
  </si>
  <si>
    <t xml:space="preserve">      parachute riggers and ground instructors represent total ratings issued to date. These ratings retain their validity and have</t>
  </si>
  <si>
    <t>Total Pilots</t>
  </si>
  <si>
    <t>Airline Transport 1/</t>
  </si>
  <si>
    <t>Flight Instructor 3/</t>
  </si>
  <si>
    <t>Calendar Year</t>
  </si>
  <si>
    <t>Total Number 1/</t>
  </si>
  <si>
    <t>Percent of Total</t>
  </si>
  <si>
    <t>NON PILOT AIRMEN CERTIFICATES HELD</t>
  </si>
  <si>
    <t>WOMEN NON PILOT AIRMEN CERTIFICATES HELD</t>
  </si>
  <si>
    <t>Total Non Pilot Airmen</t>
  </si>
  <si>
    <t>Ground Instructor</t>
  </si>
  <si>
    <t>Flight Engineer</t>
  </si>
  <si>
    <t>Repair men</t>
  </si>
  <si>
    <t>Parachute Rigger</t>
  </si>
  <si>
    <t>Flight Navigator</t>
  </si>
  <si>
    <t>Flight Attendant</t>
  </si>
  <si>
    <t xml:space="preserve">Flight Instructor Certificates  4/ </t>
  </si>
  <si>
    <t>Student  1/</t>
  </si>
  <si>
    <t>Recreational (only)</t>
  </si>
  <si>
    <t>Private</t>
  </si>
  <si>
    <t>Commercial</t>
  </si>
  <si>
    <t>Airline Transport</t>
  </si>
  <si>
    <t>Rotorcraft (only)  3/</t>
  </si>
  <si>
    <t>Glider (only ) 4,5/</t>
  </si>
  <si>
    <t>Mechanic  8/</t>
  </si>
  <si>
    <t>Ground Instructor  8/</t>
  </si>
  <si>
    <t>Repairmen 8/</t>
  </si>
  <si>
    <t>Parachute Rigger  8/</t>
  </si>
  <si>
    <t>Dispatcher  8/</t>
  </si>
  <si>
    <t>Ground Instructor  5/</t>
  </si>
  <si>
    <t>Mechanic  5/</t>
  </si>
  <si>
    <t>Repairmen 5/</t>
  </si>
  <si>
    <t>Parachute Rigger  5/</t>
  </si>
  <si>
    <t>Dispatcher  5/</t>
  </si>
  <si>
    <t xml:space="preserve">Airline Transport  2/ </t>
  </si>
  <si>
    <t>Commercial  2/</t>
  </si>
  <si>
    <t>Private  2/</t>
  </si>
  <si>
    <t xml:space="preserve">Recreational (only) </t>
  </si>
  <si>
    <t>Sport</t>
  </si>
  <si>
    <t>Private --Total</t>
  </si>
  <si>
    <t>Airline Transport --Total</t>
  </si>
  <si>
    <t>Private Airplane (only)</t>
  </si>
  <si>
    <t>Private Airplane, Private Glider</t>
  </si>
  <si>
    <t>Private Airplane, Private Gyroplane</t>
  </si>
  <si>
    <t>Private Airplane, Private Helicopter</t>
  </si>
  <si>
    <t>Private Glider</t>
  </si>
  <si>
    <t>Private Airplane-Other</t>
  </si>
  <si>
    <t>Commercial Airplane (only)</t>
  </si>
  <si>
    <t>Commercial Airplane, Private Glider</t>
  </si>
  <si>
    <t>Commercial Helicopter, Private Airplane</t>
  </si>
  <si>
    <t>Commercial Glider, Private Airplane</t>
  </si>
  <si>
    <t>Commercial-other</t>
  </si>
  <si>
    <t>Airline Transport Airplane (only)</t>
  </si>
  <si>
    <t>Airline Transport Airplane-other</t>
  </si>
  <si>
    <t>Private Gyroplane</t>
  </si>
  <si>
    <t>Private Helicopter</t>
  </si>
  <si>
    <t>Commercial Helicopter</t>
  </si>
  <si>
    <t>Airline Transport Helicopter</t>
  </si>
  <si>
    <t>Rotorcraft-other</t>
  </si>
  <si>
    <t>Commercial Glider</t>
  </si>
  <si>
    <t>Air Transport (other)</t>
  </si>
  <si>
    <t>Commercial Airplane, Commercial Glider</t>
  </si>
  <si>
    <t>Commercial Airplane, Commercial Gyroplane, Commercial Glider</t>
  </si>
  <si>
    <t>Commercial Airplane, Private Helicopter</t>
  </si>
  <si>
    <t>Commercial Airplane, Commercial Glider, Private Helicopter</t>
  </si>
  <si>
    <t>Commercial Airplane, Commercial Helicopter</t>
  </si>
  <si>
    <t>Commercial Airplane, Private Glider, Commercial Helicopter</t>
  </si>
  <si>
    <t>Commercial Airplane, Commercial Glider, Commercial Helicopter</t>
  </si>
  <si>
    <t>Commercial Airplane, Commercial Helicopter, Commercial Gyroplane</t>
  </si>
  <si>
    <t>Commercial Airplane, Commercial Gyroplane, Commercial Helicopter, Commercial Glider</t>
  </si>
  <si>
    <t>Private Airplane, Private Glider, Private Helicopter</t>
  </si>
  <si>
    <t>Commercial Airplane, Commercial Gyroplane</t>
  </si>
  <si>
    <t>Airline Transport Airplane, Airline Transport Helicopter</t>
  </si>
  <si>
    <t>Commercial Helicopter, Private Airplane, Private Glider</t>
  </si>
  <si>
    <t>Commercial Helicopter, Private Airplane, Commercial Gyroplane</t>
  </si>
  <si>
    <t>Rotorcraft (Other)</t>
  </si>
  <si>
    <t>Commercial Helicopter, Commercial Glider</t>
  </si>
  <si>
    <t>Commercial Helicopter, Commercial Gyroplane</t>
  </si>
  <si>
    <t>Commercial Helicopter, Private Airplane, Commercial Glider</t>
  </si>
  <si>
    <t>Commercial --Total</t>
  </si>
  <si>
    <t>Commercial Helicopter, Private Glider</t>
  </si>
  <si>
    <t>Commercial Gyroplane</t>
  </si>
  <si>
    <t>Commercial Airplane, Commercial  Glider</t>
  </si>
  <si>
    <t>Commercial Airplane, Private    Helicopter</t>
  </si>
  <si>
    <t>Private Airplane-other</t>
  </si>
  <si>
    <t>Glider (only)  4,5/--Total</t>
  </si>
  <si>
    <t>Rotorcraft (only) 3/--Total</t>
  </si>
  <si>
    <t>Alabama</t>
  </si>
  <si>
    <t>Alaskan Region--Total</t>
  </si>
  <si>
    <t>Eastern Region--Total</t>
  </si>
  <si>
    <t>Total 4/</t>
  </si>
  <si>
    <t>United States--Total</t>
  </si>
  <si>
    <t>Central Region--Total</t>
  </si>
  <si>
    <t>Iowa</t>
  </si>
  <si>
    <t>Kentucky</t>
  </si>
  <si>
    <t>Missouri</t>
  </si>
  <si>
    <t>Nebraska</t>
  </si>
  <si>
    <t>Tennessee</t>
  </si>
  <si>
    <t>Kansas</t>
  </si>
  <si>
    <t>Delaware</t>
  </si>
  <si>
    <t>Maine</t>
  </si>
  <si>
    <t>Maryland</t>
  </si>
  <si>
    <t>Massachusetts</t>
  </si>
  <si>
    <t>Pennsylvania</t>
  </si>
  <si>
    <t>Vermont</t>
  </si>
  <si>
    <t>Virginia</t>
  </si>
  <si>
    <t>Connecticut</t>
  </si>
  <si>
    <t>Indiana</t>
  </si>
  <si>
    <t>Michigan</t>
  </si>
  <si>
    <t>Minnesota</t>
  </si>
  <si>
    <t>Ohio</t>
  </si>
  <si>
    <t>Wisconsin</t>
  </si>
  <si>
    <t>Illinois</t>
  </si>
  <si>
    <t>Idaho</t>
  </si>
  <si>
    <t>Montana</t>
  </si>
  <si>
    <t>Oregon</t>
  </si>
  <si>
    <t>Utah</t>
  </si>
  <si>
    <t>Washington</t>
  </si>
  <si>
    <t>Wyoming</t>
  </si>
  <si>
    <t>Colorado</t>
  </si>
  <si>
    <t>Georgia</t>
  </si>
  <si>
    <t>Florida</t>
  </si>
  <si>
    <t>Louisiana</t>
  </si>
  <si>
    <t>Mississippi</t>
  </si>
  <si>
    <t>Oklahoma</t>
  </si>
  <si>
    <t>Texas</t>
  </si>
  <si>
    <t>Arkansas</t>
  </si>
  <si>
    <t>Arizona</t>
  </si>
  <si>
    <t>California</t>
  </si>
  <si>
    <t>Guam</t>
  </si>
  <si>
    <t>Hawaii</t>
  </si>
  <si>
    <t>Nevada</t>
  </si>
  <si>
    <t>Palau</t>
  </si>
  <si>
    <r>
      <t>AE (Europe and Canada)</t>
    </r>
    <r>
      <rPr>
        <vertAlign val="superscript"/>
        <sz val="8"/>
        <rFont val="Cambria"/>
        <family val="1"/>
        <scheme val="major"/>
      </rPr>
      <t>5</t>
    </r>
  </si>
  <si>
    <t>District of Columbia</t>
  </si>
  <si>
    <t>New Hampshire</t>
  </si>
  <si>
    <t>New Jersey</t>
  </si>
  <si>
    <t>New York</t>
  </si>
  <si>
    <t>North Carolina</t>
  </si>
  <si>
    <t>Rhode Island</t>
  </si>
  <si>
    <t>Great Lakes Region--Total</t>
  </si>
  <si>
    <t>South Dakota</t>
  </si>
  <si>
    <t>Northwest Mountain Region--Total</t>
  </si>
  <si>
    <t>Southern Region--Total</t>
  </si>
  <si>
    <r>
      <t>AA (Americas)</t>
    </r>
    <r>
      <rPr>
        <vertAlign val="superscript"/>
        <sz val="8"/>
        <rFont val="Cambria"/>
        <family val="1"/>
        <scheme val="major"/>
      </rPr>
      <t>5</t>
    </r>
  </si>
  <si>
    <t>Puerto Rico</t>
  </si>
  <si>
    <t>South Carolina</t>
  </si>
  <si>
    <t>Virgin Islands</t>
  </si>
  <si>
    <t>Southwest Region--Total</t>
  </si>
  <si>
    <t>New Mexico</t>
  </si>
  <si>
    <t>Western-Pacific Region--Total</t>
  </si>
  <si>
    <t>American Samoa</t>
  </si>
  <si>
    <t>Federated States of Micronesia</t>
  </si>
  <si>
    <t>Marshall Islands</t>
  </si>
  <si>
    <t>North Mariana Islands</t>
  </si>
  <si>
    <t xml:space="preserve">Armed Forces Personnel  5/ </t>
  </si>
  <si>
    <t>U.S. Affiliates  6/</t>
  </si>
  <si>
    <t>North Dakota</t>
  </si>
  <si>
    <t>West Virginia</t>
  </si>
  <si>
    <r>
      <t>AP (Pacific)</t>
    </r>
    <r>
      <rPr>
        <vertAlign val="superscript"/>
        <sz val="8"/>
        <rFont val="Univers (W1)"/>
      </rPr>
      <t>5</t>
    </r>
  </si>
  <si>
    <t>Total 2/</t>
  </si>
  <si>
    <r>
      <t>AE (Europe and Canada)</t>
    </r>
    <r>
      <rPr>
        <vertAlign val="superscript"/>
        <sz val="8"/>
        <rFont val="Cambria"/>
        <family val="1"/>
        <scheme val="major"/>
      </rPr>
      <t>3</t>
    </r>
  </si>
  <si>
    <r>
      <t>AA (Americas)</t>
    </r>
    <r>
      <rPr>
        <vertAlign val="superscript"/>
        <sz val="8"/>
        <rFont val="Cambria"/>
        <family val="1"/>
        <scheme val="major"/>
      </rPr>
      <t>3</t>
    </r>
  </si>
  <si>
    <r>
      <t>AP (Pacific)</t>
    </r>
    <r>
      <rPr>
        <vertAlign val="superscript"/>
        <sz val="8"/>
        <rFont val="Univers (W1)"/>
      </rPr>
      <t>3</t>
    </r>
  </si>
  <si>
    <t>Private Helicopter, Private Airplane</t>
  </si>
  <si>
    <t>Private Helicopter, Private Airplane, Private Glider</t>
  </si>
  <si>
    <t>Private Helicopter, Commercial Airplane</t>
  </si>
  <si>
    <t>Private Helicopter, Commercial Airplane, Commercial Glider</t>
  </si>
  <si>
    <t>Private Gyroplane, Private Airplane</t>
  </si>
  <si>
    <t>Airline Transport Helicopter, Airline Transport Airplane</t>
  </si>
  <si>
    <t>Commercial Gyroplane, Commercial Airplane, Commercial Glider</t>
  </si>
  <si>
    <t>Commercial Helicopter, Commercial Airplane, Private Glider</t>
  </si>
  <si>
    <t>Commercial Helicopter, Commercial  Airplane</t>
  </si>
  <si>
    <t>Commercial Helicopter, Commercial Airplane, Commercial Glider</t>
  </si>
  <si>
    <t>Commercial Helicopter, Commercial Airplane, Commercial Gyroplane</t>
  </si>
  <si>
    <t>Commercial Gyroplane, Commercial Airplane</t>
  </si>
  <si>
    <t>Private Glider, Private Airplane</t>
  </si>
  <si>
    <t>Private Glider, Private Airplane, Private Helicopter</t>
  </si>
  <si>
    <t>Private Glider, Private Airplane, Commercial Helicopter</t>
  </si>
  <si>
    <t>Commercial Glider, Commercial Balloon</t>
  </si>
  <si>
    <t>Commercial Glider, Commercial Airplane, Commercial Gyroplane, Commercial Helicopter</t>
  </si>
  <si>
    <t>Commercial Glider, Commercial Airplane, Commercial Gyroplane</t>
  </si>
  <si>
    <t>Private Glider, Commercial Airplane</t>
  </si>
  <si>
    <t>Private Glider, Commercial Airplane, Commercial Helicopter</t>
  </si>
  <si>
    <t>Private Glider, Commercial Helicopter</t>
  </si>
  <si>
    <t>Commercial Glider, Commercial Airplane</t>
  </si>
  <si>
    <t>Commercial Glider, Private Airplane, Commercial Helicopter</t>
  </si>
  <si>
    <t>Commercial Glider, Commercial Airplane, Commercial Helicopter</t>
  </si>
  <si>
    <t>Commercial Glider, Commercial Helicopter</t>
  </si>
  <si>
    <t>Commercial Glider, Commercial Airplane, Private Helicopter</t>
  </si>
  <si>
    <t>Airline Transport Helicopter (only)</t>
  </si>
  <si>
    <t>Private Helicopter (only)</t>
  </si>
  <si>
    <t>Commercial Helicopter (only)</t>
  </si>
  <si>
    <t xml:space="preserve">Flight Instructor Certificates 6/ </t>
  </si>
  <si>
    <t>Flight Instructor Certificates 6/</t>
  </si>
  <si>
    <t xml:space="preserve">Remote Pilot Certificates  7/ </t>
  </si>
  <si>
    <t xml:space="preserve">Remote Pilot Certificates  8/ </t>
  </si>
  <si>
    <t xml:space="preserve">8/  Remote pilot certification started in August 2016. These numbers are not included in the pilot totals. </t>
  </si>
  <si>
    <t>Remote Pilots 3/</t>
  </si>
  <si>
    <t>Outside United States (Foreign)  7/</t>
  </si>
  <si>
    <t xml:space="preserve">7/  Outside United States (Foreign) includes airmen certified by the FAA, who live outside the 50 states and other U.S. areas, territories, and affiliates. </t>
  </si>
  <si>
    <t xml:space="preserve">     Also includes those with unidentifiable addresses.</t>
  </si>
  <si>
    <t>Outside United States and FS Total  6/</t>
  </si>
  <si>
    <t>Outside United States and FS Total  8/</t>
  </si>
  <si>
    <t xml:space="preserve">     Marshall Islands, and Palau.</t>
  </si>
  <si>
    <t>Control Tower Operator</t>
  </si>
  <si>
    <t>*/  Prior to 1995, repairmen were included with mechanics.</t>
  </si>
  <si>
    <t>Inc in Mec</t>
  </si>
  <si>
    <t>Lighter than air no longer issued after 1990</t>
  </si>
  <si>
    <t>Remote Pilots  9/</t>
  </si>
  <si>
    <t>Remote Pilots  6/</t>
  </si>
  <si>
    <t xml:space="preserve"> 6/  Remote pilot certification started in August 2016. These numbers are not included in the pilot totals. </t>
  </si>
  <si>
    <t xml:space="preserve">  9/  Remote pilot certification started in August 2016. These numbers are not included in the pilot totals. </t>
  </si>
  <si>
    <t xml:space="preserve">NA Not available. </t>
  </si>
  <si>
    <t>1990</t>
  </si>
  <si>
    <t xml:space="preserve"> 6/  FS stands for the Fight Standards Region, which includes Armed Forces as explained above (#3), and Federated States of Micronesia, </t>
  </si>
  <si>
    <t xml:space="preserve">8/  FS stands for the Fight Standards Region, which includes Armed Forces as explained above (#5), and Federated States of Micronesia, </t>
  </si>
  <si>
    <t>N/Ap</t>
  </si>
  <si>
    <t xml:space="preserve">N/Ap Not applicable. </t>
  </si>
  <si>
    <t>Pilot Total w/o Student Category  1/</t>
  </si>
  <si>
    <t xml:space="preserve">        Starting with April 2016, there is no expiration date on the new student pilot certificates, which generates a cumulative increase in the numbers.</t>
  </si>
  <si>
    <t xml:space="preserve">  8/  Historically, numbers represented all certificates on record. No medical examination required. In 2016, Federal Regulation required that airmen</t>
  </si>
  <si>
    <t xml:space="preserve">        without a plastic certificate no longer considered active. Therefore, starting with 2016, those airmen with a paper certificate only were excluded. </t>
  </si>
  <si>
    <t xml:space="preserve">       Data for 1996 and 1997 are limited to certificates held by those under 70 years of age.</t>
  </si>
  <si>
    <t xml:space="preserve">      Starting with April 2016, there is no expiration date on the new student pilot certificates, which generates a cumulative increase in the numbers.</t>
  </si>
  <si>
    <t xml:space="preserve">  5/  Historically, numbers represented all certificates on record. No medical examination required. In 2016, Federal Regulation required that airmen </t>
  </si>
  <si>
    <t xml:space="preserve">       without a plastic certificate no longer considered active. Therefore, starting with 2016, those airmen with a paper certificate only were excluded. </t>
  </si>
  <si>
    <t xml:space="preserve">     Starting with April 2016, there is no expiration date on the new student pilot certificates, which generates a cumulative increase in the numbers.</t>
  </si>
  <si>
    <t>Pilot Total w/o Student Category 1/</t>
  </si>
  <si>
    <t>DECEMBER 31, 2022  1/</t>
  </si>
  <si>
    <t xml:space="preserve">    and for 60 months for pilots under the age of 40.</t>
  </si>
  <si>
    <t xml:space="preserve">    applications and renewals. Student medical certifications remained valid for 24 calendar months for pilots age 40 or older, </t>
  </si>
  <si>
    <t>*  Until April 2016, this table shows combined FAA Medical Certificate and Student Pilot Certificates issued, nearly all</t>
  </si>
  <si>
    <t xml:space="preserve">    process student pilot certificates, and FAA issues the new plastic certificate. </t>
  </si>
  <si>
    <t xml:space="preserve">    on the new student pilot certificates. Designated examiners, FAA inspectors, and Certified Flight Instructors (CFIs) </t>
  </si>
  <si>
    <t xml:space="preserve">    As of April 2016, combined medical certificate and pilot certificates are no longer issued, and there is no expiration date</t>
  </si>
  <si>
    <t xml:space="preserve">    obtained through the Medical Certification System. As such, the numbers included both first time medical certification</t>
  </si>
  <si>
    <t>December</t>
  </si>
  <si>
    <t>November</t>
  </si>
  <si>
    <t>October</t>
  </si>
  <si>
    <t>September</t>
  </si>
  <si>
    <t>August</t>
  </si>
  <si>
    <t>July</t>
  </si>
  <si>
    <t>June</t>
  </si>
  <si>
    <t>May</t>
  </si>
  <si>
    <t>April</t>
  </si>
  <si>
    <t>March</t>
  </si>
  <si>
    <t>February</t>
  </si>
  <si>
    <t>January</t>
  </si>
  <si>
    <t>2016*</t>
  </si>
  <si>
    <t>2017*</t>
  </si>
  <si>
    <t>2018*</t>
  </si>
  <si>
    <t>2019*</t>
  </si>
  <si>
    <t>2020*</t>
  </si>
  <si>
    <t>2021*</t>
  </si>
  <si>
    <t>2022*</t>
  </si>
  <si>
    <t>YEAR</t>
  </si>
  <si>
    <t>2013 - 2022</t>
  </si>
  <si>
    <t>STUDENT CERTIFICATES ISSUED, BY MONTH:</t>
  </si>
  <si>
    <t>TABLE 22</t>
  </si>
  <si>
    <t>3/  Certified Flight Instructor</t>
  </si>
  <si>
    <t>2/  Not included in total active pilots.</t>
  </si>
  <si>
    <t xml:space="preserve">     helicopter and commercial airplane certificates will be reported in the commercial category.</t>
  </si>
  <si>
    <t xml:space="preserve">     Pilots with multiple ratings will be reported under highest rating. For example a pilot with a private </t>
  </si>
  <si>
    <t xml:space="preserve">1/  Includes pilots with an airplane and/or a helicopter and/or a glider and/or a gyroplane certificate. </t>
  </si>
  <si>
    <t>80 and over</t>
  </si>
  <si>
    <t>75-79</t>
  </si>
  <si>
    <t>70-74</t>
  </si>
  <si>
    <t>65-69</t>
  </si>
  <si>
    <t>60-64</t>
  </si>
  <si>
    <t>55-59</t>
  </si>
  <si>
    <t>50-54</t>
  </si>
  <si>
    <t>45-49</t>
  </si>
  <si>
    <t>40-44</t>
  </si>
  <si>
    <t>35-39</t>
  </si>
  <si>
    <t>30-34</t>
  </si>
  <si>
    <t>25-29</t>
  </si>
  <si>
    <t>20-24</t>
  </si>
  <si>
    <t>16-19</t>
  </si>
  <si>
    <t>14-15</t>
  </si>
  <si>
    <t>Remote Pilot 2/</t>
  </si>
  <si>
    <t>CFI 3/</t>
  </si>
  <si>
    <t>Recre- ational</t>
  </si>
  <si>
    <t xml:space="preserve">Student </t>
  </si>
  <si>
    <t xml:space="preserve">Total </t>
  </si>
  <si>
    <t>Age Group</t>
  </si>
  <si>
    <t>Flight Instructor 2/</t>
  </si>
  <si>
    <t>Type of Pilot Certificates</t>
  </si>
  <si>
    <t>as of December 31, 2022</t>
  </si>
  <si>
    <t>BY CATEGORY AND AGE GROUP OF HOLDER</t>
  </si>
  <si>
    <t>TABLE 12</t>
  </si>
  <si>
    <t>ESTIMATED ACTIVE WOMEN PILOT CERTIFICATES HELD</t>
  </si>
  <si>
    <t>TABLE 12a</t>
  </si>
  <si>
    <t>N/Ap  Not applicable. Sport certificate first issued in 2005. Remote pilot certificate first issued in 2016.</t>
  </si>
  <si>
    <t xml:space="preserve">     cumulative increase in this category of pilots.</t>
  </si>
  <si>
    <t xml:space="preserve">     Starting in April 2016, there is no expiration date on the new student pilot certificates, which causes a </t>
  </si>
  <si>
    <t xml:space="preserve">     under the age of 40 from 36 to 60 months. </t>
  </si>
  <si>
    <t xml:space="preserve">3/  In July 2010, the FAA issued a rule that increased the duration of validity for student pilot certificates for pilots </t>
  </si>
  <si>
    <t xml:space="preserve">     Pilots with multiple ratings will be reported under highest rating. For example a pilot with a private  </t>
  </si>
  <si>
    <t xml:space="preserve">2/  Includes pilots with an airplane and/or a helicopter and/or a glider and/or a gyroplane certificate. </t>
  </si>
  <si>
    <t>1/  Includes helicopter (only) and glider (only).</t>
  </si>
  <si>
    <t xml:space="preserve">Remote Pilot </t>
  </si>
  <si>
    <t xml:space="preserve">CFI </t>
  </si>
  <si>
    <t>Airline Transport 2/</t>
  </si>
  <si>
    <t>Commercial 2/</t>
  </si>
  <si>
    <t>Private 2/</t>
  </si>
  <si>
    <t>Student  3/</t>
  </si>
  <si>
    <t>Total  1/</t>
  </si>
  <si>
    <t xml:space="preserve">Flight Instructor </t>
  </si>
  <si>
    <t xml:space="preserve"> AVERAGE AGE OF ACTIVE PILOTS BY CATEGORY</t>
  </si>
  <si>
    <t>TABLE 13</t>
  </si>
  <si>
    <t>N/Ap  Not applicable. Remote pilot certificate first issued in 2016.</t>
  </si>
  <si>
    <t xml:space="preserve"> AVERAGE AGE OF ACTIVE WOMEN PILOTS BY CATEGORY</t>
  </si>
  <si>
    <t>TABLE 13a</t>
  </si>
  <si>
    <t>N/Ap  Not Applicable.</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</si>
  <si>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</si>
  <si>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</si>
  <si>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</si>
  <si>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</si>
  <si>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</si>
  <si>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</si>
  <si>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Note: Additional ratings are entered on current airman certificates as follows:</t>
  </si>
  <si>
    <t>*   Not Included in Total</t>
  </si>
  <si>
    <t>Authorized Aircraft Instructor</t>
  </si>
  <si>
    <t xml:space="preserve">Ground Instructor </t>
  </si>
  <si>
    <t xml:space="preserve">Parachute Rigger </t>
  </si>
  <si>
    <t>Repairman Light Sport Aircraft</t>
  </si>
  <si>
    <t>Repairman</t>
  </si>
  <si>
    <t xml:space="preserve">Mechanic </t>
  </si>
  <si>
    <t>Remote Pilot Certificates*</t>
  </si>
  <si>
    <t>Flight Instructor Certificates*</t>
  </si>
  <si>
    <t>Glider (only)</t>
  </si>
  <si>
    <t>Rotorcraft (only)</t>
  </si>
  <si>
    <t>Sport Pilot</t>
  </si>
  <si>
    <t>Recreational</t>
  </si>
  <si>
    <t>Original Issues by CFI</t>
  </si>
  <si>
    <t>No Test</t>
  </si>
  <si>
    <t>Inspector</t>
  </si>
  <si>
    <t>Examiner</t>
  </si>
  <si>
    <t>Total Certificates Issued</t>
  </si>
  <si>
    <t>Category of Certificates</t>
  </si>
  <si>
    <t>Additional Ratings</t>
  </si>
  <si>
    <t>Original Issuances</t>
  </si>
  <si>
    <t>Calendar Year 2022</t>
  </si>
  <si>
    <t>AIRMEN CERTIFICATES ISSUED BY CATEGORY AND CONDUCTOR</t>
  </si>
  <si>
    <t>Table 16</t>
  </si>
  <si>
    <t xml:space="preserve">N/Ap  Not Applicable </t>
  </si>
  <si>
    <t>6/ Started in August 2016. Not included in pilot totals. The number includes applications signed by CFI.</t>
  </si>
  <si>
    <t>5/ First reported in 2005.</t>
  </si>
  <si>
    <t>4/  Prior to 1995, repairmen were included with mechanics.</t>
  </si>
  <si>
    <t>3/  Prior to 2001 Control Tower Operators were not included.</t>
  </si>
  <si>
    <t>2/  Special ratings shown on pilot certificates represented above; not included in total.</t>
  </si>
  <si>
    <t>1/  Not included in total.</t>
  </si>
  <si>
    <t xml:space="preserve">   and FAA issues the certificate.</t>
  </si>
  <si>
    <t xml:space="preserve">   student pilot certificates. Designated examiners, FAA inspectors, and Certified Flight Instructors (CFIs) process student pilot certificates, </t>
  </si>
  <si>
    <t xml:space="preserve">   As of April 2016, combined medical certificate and pilot certificates are no longer issued, and there is no expiration date on the new</t>
  </si>
  <si>
    <t xml:space="preserve">   months for pilots under the age of 40 (36 months for the latter until the July 2010 rule).</t>
  </si>
  <si>
    <t xml:space="preserve">   applications and renewals. Student medical certifications remained valid for 24 calendar months for pilots age 40 or older, and for 60 </t>
  </si>
  <si>
    <t xml:space="preserve">   Pilot Certificates issued, nearly all obtained through the Medical Certification System. As such, the numbers included both first time </t>
  </si>
  <si>
    <t>TOTAL Instrument Rated</t>
  </si>
  <si>
    <t xml:space="preserve">   from Table 16 that did not require a medical examination. Until then, Table 22 data displayed combined FAA Medical Certificate and Student </t>
  </si>
  <si>
    <t xml:space="preserve">   Student certificates issued were estimated until April 2016. They included those with a medical certification (Table 22), as well as those </t>
  </si>
  <si>
    <t>*/  Prior to 2001, repairmen were included with mechanics.</t>
  </si>
  <si>
    <t xml:space="preserve">Note: In previous releases all instrument ratings had been shown as additional. Total instrument ratings issued can be found in table 21. </t>
  </si>
  <si>
    <t>Authorized Aircraft Instr.</t>
  </si>
  <si>
    <t>Repairman Light Sport Aircraft 5/</t>
  </si>
  <si>
    <t>Repairman  4/</t>
  </si>
  <si>
    <t>Control Tower Operator  3/</t>
  </si>
  <si>
    <t>Remote Pilot Certificates 6/</t>
  </si>
  <si>
    <t>Instrument Ratings 2/</t>
  </si>
  <si>
    <t>Flight Instructor Certificates 1/</t>
  </si>
  <si>
    <t>CALENDAR YEARS 2013 - 2022</t>
  </si>
  <si>
    <t>ORIGINAL AIRMEN CERTIFICATES ISSUED BY CATEGORY</t>
  </si>
  <si>
    <t>TABLE 17</t>
  </si>
  <si>
    <t>Repairman Light Sport Aircraft  5/</t>
  </si>
  <si>
    <t>Student 1/</t>
  </si>
  <si>
    <t>ADDITIONAL AIRMEN CERTIFICATES ISSUED BY CATEGORY</t>
  </si>
  <si>
    <t>TABLE 18</t>
  </si>
  <si>
    <t>N/A--Not applicable</t>
  </si>
  <si>
    <t>* Not included in Total</t>
  </si>
  <si>
    <t>Repairman Light Sport Arcft</t>
  </si>
  <si>
    <t>Percent Approved</t>
  </si>
  <si>
    <t xml:space="preserve">Disapproved </t>
  </si>
  <si>
    <t>Approved</t>
  </si>
  <si>
    <t>CALENDAR YEAR 2022</t>
  </si>
  <si>
    <t>ORIGINAL AIRMEN CERTIFICATES APPROVED/DISAPPROVED BY CATEGORY AND CONDUCTOR</t>
  </si>
  <si>
    <t>TABLE 19</t>
  </si>
  <si>
    <t>*  Special ratings shown on pilot certificates represented above; not included in total.</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</si>
  <si>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</si>
  <si>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</si>
  <si>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</si>
  <si>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</si>
  <si>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</si>
  <si>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</si>
  <si>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ADDITIONAL AIRMEN CERTIFICATES APPROVED/DISAPPROVED BY CATEGORY AND CONDUCTOR</t>
  </si>
  <si>
    <t>TABLE 20</t>
  </si>
  <si>
    <t>Class of Certificate</t>
  </si>
  <si>
    <t>INSTRUMENT RATINGS ISSUED:</t>
  </si>
  <si>
    <t>TABLE 21</t>
  </si>
  <si>
    <t>Table 22</t>
  </si>
  <si>
    <t>Table 21</t>
  </si>
  <si>
    <t>Table 20</t>
  </si>
  <si>
    <t>Table 19</t>
  </si>
  <si>
    <t>Table 18</t>
  </si>
  <si>
    <t>Table 17</t>
  </si>
  <si>
    <t>Table 15</t>
  </si>
  <si>
    <t>Table 14</t>
  </si>
  <si>
    <t>Table 13a</t>
  </si>
  <si>
    <t>Table 13</t>
  </si>
  <si>
    <t>Table 12a</t>
  </si>
  <si>
    <t>Table 12</t>
  </si>
  <si>
    <t>Table 11</t>
  </si>
  <si>
    <t>Table 10</t>
  </si>
  <si>
    <t>Table 9</t>
  </si>
  <si>
    <t>Table 8</t>
  </si>
  <si>
    <t>Table 7</t>
  </si>
  <si>
    <t>Table 6</t>
  </si>
  <si>
    <t>Table 5</t>
  </si>
  <si>
    <t>Table 4</t>
  </si>
  <si>
    <t>Table 3</t>
  </si>
  <si>
    <t>Table 2</t>
  </si>
  <si>
    <t>Table 1</t>
  </si>
  <si>
    <t>List of Tables</t>
  </si>
  <si>
    <t>The term “airmen” in this report includes men and women certified as pilots, mechanics or other aviation technicians.  An active airman is one who holds both an airmen certificate and a valid medical certificate. Airmen who must have a valid medical to exercise the privileges of their certificate are all airplane pilots, rotorcraft pilots, flight navigators, and flight engineers. Glider pilots are not required to have a medical examination.</t>
  </si>
  <si>
    <t>Statistics about airmen, both pilot and nonpilot, are obtained from the official airmen certification records maintained at FAA's Aeronautical Center, Oklahoma City, Oklahoma.</t>
  </si>
  <si>
    <t>The U.S. Civil Airmen Statistics is an annual study published to meet the demands of FAA, other government agencies, and the industry. It contains detailed airmen statistics not published in other FAA reports.</t>
  </si>
  <si>
    <t>U.S. Civil Airmen Statistics, 2022</t>
  </si>
  <si>
    <t>Estimated Active Airmen Certificates Held December 31, 2013-2022</t>
  </si>
  <si>
    <t>Estimated Active Women Airmen Certificates Held December 31, 2013-2022</t>
  </si>
  <si>
    <t>Estimated Active Pilot Certificates Held by Class of Certificate December 31, 2013-2022</t>
  </si>
  <si>
    <t>Estimated Active Rotorcraft Pilots by Class of Certificate December 31, 2013-2022</t>
  </si>
  <si>
    <t>Estimated Active Glider Pilots by Class of Certificate December 31, 2013-2022</t>
  </si>
  <si>
    <t>Estimated Instrument Ratings Held by Class of Certificate December 31, 2013-2022</t>
  </si>
  <si>
    <t>Original Airmen Certificates Issued 2013-2022</t>
  </si>
  <si>
    <t>Additional Airmen Certificates Issued 2013-2022</t>
  </si>
  <si>
    <t>Instrument Ratings Issued 2013-2022</t>
  </si>
  <si>
    <t>Student Certificates Issued by Month 2013-2022</t>
  </si>
  <si>
    <t>Estimated Active Pilot Certificates Held by Class of Certificate and by FAA Region December 31, 2022</t>
  </si>
  <si>
    <t>Estimated Active Pilots and Flight Instructors by FAA Region and State December 31, 2022</t>
  </si>
  <si>
    <t>Estimated Active Women Pilots and Flight Instructors by FAA Region and State December 31, 2022</t>
  </si>
  <si>
    <t>Estimated Instrument Ratings Held by Class of Certificate by FAA Region December 31, 2022</t>
  </si>
  <si>
    <t>Estimated Active Pilot Certificates Held by Category and Age Group of Holder December 31, 2022</t>
  </si>
  <si>
    <t>Estimated Active Women Pilot Certificates Held by Category and Age Group of Holder December 31, 2022</t>
  </si>
  <si>
    <t>Nonpilot Airmen Certificates Held by FAA Region and State December 31, 2022</t>
  </si>
  <si>
    <t>Women Nonpilot Airmen Certificates Held by FAA Region and State December 31, 2022</t>
  </si>
  <si>
    <t>Airmen Certificates Issued by Category and Conductor December 31, 2022</t>
  </si>
  <si>
    <t>Estimated Total Pilots and Instrument Rated Pilots December 31, 2003-2022</t>
  </si>
  <si>
    <t>Average Age of Active Pilots by Category December 31, 2001-2022</t>
  </si>
  <si>
    <t>Average Age of Active Women Pilots by Category December 31, 2010-2022</t>
  </si>
  <si>
    <t>Original Airmen Certificates Approved/Disapproved by Category and Conductor, CY 2022</t>
  </si>
  <si>
    <t>Additional Airmen Certificates Approved/Disapproved by Category and Conductor, CY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</si>
</sst>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_(* \(#,##0.00\);_(* &quot;-&quot;??_);_(@_)"/>
    <numFmt numFmtId="164" formatCode="#,##0\ ;\(#,##0\)"/>
    <numFmt numFmtId="165" formatCode="mmmm\ dd\,\ yyyy"/>
    <numFmt numFmtId="166" formatCode="&quot;----&quot;"/>
    <numFmt numFmtId="167" formatCode="&quot;----  &quot;"/>
    <numFmt numFmtId="169" formatCode="0.0%"/>
    <numFmt numFmtId="170" formatCode="0.0"/>
    <numFmt numFmtId="171" formatCode="#,##0\ \ \p"/>
  </numFmts>
  <fonts count="38">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0"/>
      <color rgb="FF000000"/>
      <name val="Times New Roman"/>
      <family val="1"/>
    </font>
    <font>
      <sz val="8"/>
      <name val="Calibri"/>
      <family val="2"/>
      <scheme val="minor"/>
    </font>
    <font>
      <sz val="8"/>
      <name val="Helv"/>
    </font>
    <font>
      <sz val="8"/>
      <name val="Univers (W1)"/>
    </font>
    <font>
      <b/>
      <sz val="8"/>
      <name val="Univers (W1)"/>
    </font>
    <font>
      <sz val="10"/>
      <name val="MS Sans Serif"/>
      <family val="2"/>
    </font>
    <font>
      <sz val="7"/>
      <name val="Univers (W1)"/>
    </font>
    <font>
      <b/>
      <sz val="8"/>
      <name val="Helv"/>
    </font>
    <font>
      <sz val="8"/>
      <name val="Univers (W1)"/>
      <family val="2"/>
    </font>
    <font>
      <b/>
      <sz val="8"/>
      <name val="Univers (W1)"/>
      <family val="2"/>
    </font>
    <font>
      <b/>
      <sz val="7"/>
      <name val="Univers (W1)"/>
    </font>
    <font>
      <sz val="10"/>
      <name val="Helv"/>
    </font>
    <font>
      <sz val="10"/>
      <name val="Univers (W1)"/>
      <family val="2"/>
    </font>
    <font>
      <sz val="10"/>
      <name val="Univers (W1)"/>
    </font>
    <font>
      <sz val="8"/>
      <name val="Univers"/>
      <family val="2"/>
    </font>
    <font>
      <b/>
      <sz val="8"/>
      <name val="Univers"/>
      <family val="2"/>
    </font>
    <font>
      <vertAlign val="superscript"/>
      <sz val="8"/>
      <name val="Cambria"/>
      <family val="1"/>
      <scheme val="major"/>
    </font>
    <font>
      <vertAlign val="superscript"/>
      <sz val="8"/>
      <name val="Univers (W1)"/>
    </font>
    <font>
      <sz val="10"/>
      <color rgb="FF000000"/>
      <name val="Times New Roman"/>
      <family val="1"/>
    </font>
    <font>
      <sz val="10"/>
      <name val="Calibri"/>
      <family val="2"/>
      <scheme val="minor"/>
    </font>
    <font>
      <sz val="9"/>
      <name val="Univers (W1)"/>
    </font>
    <font>
      <b/>
      <sz val="9"/>
      <name val="Univers (W1)"/>
    </font>
    <font>
      <sz val="7.5"/>
      <name val="Univers (W1)"/>
    </font>
    <font>
      <sz val="9"/>
      <name val="Univers (W1)"/>
      <family val="2"/>
    </font>
    <font>
      <b/>
      <sz val="9"/>
      <name val="Univers (W1)"/>
      <family val="2"/>
    </font>
    <font>
      <sz val="8"/>
      <name val="MS Sans Serif"/>
      <family val="2"/>
    </font>
    <font>
      <sz val="6"/>
      <name val="Univers (W1)"/>
    </font>
    <font>
      <sz val="12"/>
      <name val="Arial"/>
      <family val="2"/>
    </font>
    <font>
      <b/>
      <sz val="18"/>
      <name val="Univers (W1)"/>
    </font>
    <font>
      <sz val="10"/>
      <color rgb="FF000000"/>
      <name val="Calibri"/>
      <family val="2"/>
      <scheme val="minor"/>
    </font>
    <font>
      <sz val="11"/>
      <color rgb="FF000000"/>
      <name val="Calibri"/>
      <family val="2"/>
      <scheme val="minor"/>
    </font>
    <font>
      <b/>
      <sz val="12"/>
      <color rgb="FF000000"/>
      <name val="Calibri"/>
      <family val="2"/>
      <scheme val="minor"/>
    </font>
    <font>
      <sz val="11"/>
      <color rgb="FF333333"/>
      <name val="Calibri"/>
      <family val="2"/>
      <scheme val="minor"/>
    </font>
    <font>
      <b/>
      <sz val="14"/>
      <color rgb="FF000000"/>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indexed="9"/>
        <bgColor indexed="64"/>
      </patternFill>
    </fill>
    <fill>
      <patternFill patternType="solid">
        <fgColor theme="2" tint="-9.9978637043366805E-2"/>
        <bgColor indexed="64"/>
      </patternFill>
    </fill>
  </fills>
  <borders count="16">
    <border>
      <left/>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22">
    <xf numFmtId="0" fontId="0" fillId="0" borderId="0"/>
    <xf numFmtId="0" fontId="3" fillId="0" borderId="0"/>
    <xf numFmtId="0" fontId="6" fillId="0" borderId="0"/>
    <xf numFmtId="0" fontId="9" fillId="0" borderId="0"/>
    <xf numFmtId="0" fontId="15" fillId="0" borderId="0"/>
    <xf numFmtId="0" fontId="15" fillId="0" borderId="0"/>
    <xf numFmtId="0" fontId="2" fillId="0" borderId="0"/>
    <xf numFmtId="0" fontId="2" fillId="0" borderId="0"/>
    <xf numFmtId="9" fontId="22" fillId="0" borderId="0" applyFont="0" applyFill="0" applyBorder="0" applyAlignment="0" applyProtection="0"/>
    <xf numFmtId="0" fontId="4" fillId="0" borderId="0"/>
    <xf numFmtId="0" fontId="1" fillId="0" borderId="0"/>
    <xf numFmtId="0" fontId="1" fillId="0" borderId="0"/>
    <xf numFmtId="0" fontId="1" fillId="0" borderId="0"/>
    <xf numFmtId="0" fontId="9" fillId="0" borderId="0"/>
    <xf numFmtId="0" fontId="9" fillId="0" borderId="0"/>
    <xf numFmtId="0" fontId="9" fillId="0" borderId="0"/>
    <xf numFmtId="43" fontId="31" fillId="0" borderId="0" applyFont="0" applyFill="0" applyBorder="0" applyAlignment="0" applyProtection="0"/>
    <xf numFmtId="9" fontId="31" fillId="0" borderId="0" applyFont="0" applyFill="0" applyBorder="0" applyAlignment="0" applyProtection="0"/>
    <xf numFmtId="0" fontId="6" fillId="0" borderId="0"/>
    <xf numFmtId="0" fontId="6" fillId="0" borderId="0"/>
    <xf numFmtId="0" fontId="6" fillId="0" borderId="0"/>
    <xf numFmtId="0" fontId="6" fillId="0" borderId="0"/>
  </cellStyleXfs>
  <cellXfs count="670">
    <xf numFmtId="0" fontId="0" fillId="0" borderId="0" xfId="0" applyFill="1" applyBorder="1" applyAlignment="1">
      <alignment horizontal="left" vertical="top"/>
    </xf>
    <xf numFmtId="0" fontId="7" fillId="0" borderId="0" xfId="2" applyFont="1" applyBorder="1"/>
    <xf numFmtId="3" fontId="7" fillId="0" borderId="0" xfId="2" applyNumberFormat="1" applyFont="1" applyBorder="1"/>
    <xf numFmtId="0" fontId="7" fillId="0" borderId="0" xfId="2" applyNumberFormat="1" applyFont="1" applyBorder="1"/>
    <xf numFmtId="0" fontId="7" fillId="0" borderId="0" xfId="2" applyFont="1"/>
    <xf numFmtId="0" fontId="7" fillId="0" borderId="0" xfId="2" applyNumberFormat="1" applyFont="1" applyBorder="1" applyAlignment="1">
      <alignment horizontal="left"/>
    </xf>
    <xf numFmtId="0" fontId="10" fillId="0" borderId="0" xfId="2" applyNumberFormat="1" applyFont="1" applyBorder="1" applyAlignment="1">
      <alignment horizontal="left"/>
    </xf>
    <xf numFmtId="0" fontId="6" fillId="0" borderId="0" xfId="2"/>
    <xf numFmtId="0" fontId="10" fillId="0" borderId="0" xfId="2" quotePrefix="1" applyNumberFormat="1" applyFont="1" applyBorder="1" applyAlignment="1">
      <alignment horizontal="left"/>
    </xf>
    <xf numFmtId="3" fontId="7" fillId="0" borderId="0" xfId="2" applyNumberFormat="1" applyFont="1"/>
    <xf numFmtId="164" fontId="7" fillId="0" borderId="0" xfId="2" applyNumberFormat="1" applyFont="1" applyBorder="1"/>
    <xf numFmtId="0" fontId="10" fillId="0" borderId="0" xfId="2" applyFont="1"/>
    <xf numFmtId="0" fontId="10" fillId="0" borderId="0" xfId="2" applyNumberFormat="1" applyFont="1" applyBorder="1"/>
    <xf numFmtId="3" fontId="7" fillId="0" borderId="0" xfId="2" applyNumberFormat="1" applyFont="1" applyBorder="1" applyAlignment="1"/>
    <xf numFmtId="3" fontId="7" fillId="0" borderId="0" xfId="2" applyNumberFormat="1" applyFont="1" applyBorder="1" applyAlignment="1">
      <alignment horizontal="left"/>
    </xf>
    <xf numFmtId="3" fontId="7" fillId="0" borderId="1" xfId="2" applyNumberFormat="1" applyFont="1" applyBorder="1" applyAlignment="1"/>
    <xf numFmtId="3" fontId="7" fillId="0" borderId="2" xfId="2" applyNumberFormat="1" applyFont="1" applyBorder="1" applyAlignment="1"/>
    <xf numFmtId="0" fontId="7" fillId="0" borderId="1" xfId="2" applyNumberFormat="1" applyFont="1" applyBorder="1" applyAlignment="1">
      <alignment horizontal="right"/>
    </xf>
    <xf numFmtId="3" fontId="7" fillId="0" borderId="3" xfId="2" applyNumberFormat="1" applyFont="1" applyBorder="1" applyAlignment="1"/>
    <xf numFmtId="3" fontId="8" fillId="0" borderId="1" xfId="2" applyNumberFormat="1" applyFont="1" applyBorder="1"/>
    <xf numFmtId="3" fontId="8" fillId="0" borderId="3" xfId="2" applyNumberFormat="1" applyFont="1" applyBorder="1"/>
    <xf numFmtId="0" fontId="8" fillId="0" borderId="0" xfId="2" applyFont="1" applyBorder="1"/>
    <xf numFmtId="3" fontId="8" fillId="0" borderId="1" xfId="2" applyNumberFormat="1" applyFont="1" applyBorder="1" applyAlignment="1"/>
    <xf numFmtId="3" fontId="8" fillId="0" borderId="2" xfId="2" applyNumberFormat="1" applyFont="1" applyBorder="1" applyAlignment="1"/>
    <xf numFmtId="0" fontId="8" fillId="0" borderId="0" xfId="2" applyNumberFormat="1" applyFont="1" applyBorder="1" applyAlignment="1">
      <alignment horizontal="left"/>
    </xf>
    <xf numFmtId="3" fontId="8" fillId="0" borderId="3" xfId="2" applyNumberFormat="1" applyFont="1" applyBorder="1" applyAlignment="1"/>
    <xf numFmtId="0" fontId="8" fillId="0" borderId="3" xfId="2" applyNumberFormat="1" applyFont="1" applyBorder="1" applyAlignment="1">
      <alignment horizontal="left"/>
    </xf>
    <xf numFmtId="3" fontId="7" fillId="0" borderId="3" xfId="2" applyNumberFormat="1" applyFont="1" applyBorder="1" applyAlignment="1">
      <alignment horizontal="right"/>
    </xf>
    <xf numFmtId="0" fontId="7" fillId="0" borderId="0" xfId="2" applyNumberFormat="1" applyFont="1" applyBorder="1" applyAlignment="1">
      <alignment vertical="center"/>
    </xf>
    <xf numFmtId="0" fontId="7" fillId="0" borderId="4" xfId="2" applyNumberFormat="1" applyFont="1" applyBorder="1" applyAlignment="1">
      <alignment horizontal="center" vertical="center"/>
    </xf>
    <xf numFmtId="0" fontId="7" fillId="0" borderId="0" xfId="2" applyFont="1" applyBorder="1" applyAlignment="1">
      <alignment horizontal="centerContinuous"/>
    </xf>
    <xf numFmtId="3" fontId="7" fillId="0" borderId="0" xfId="2" applyNumberFormat="1" applyFont="1" applyBorder="1" applyAlignment="1">
      <alignment horizontal="centerContinuous"/>
    </xf>
    <xf numFmtId="0" fontId="7" fillId="0" borderId="0" xfId="2" applyNumberFormat="1" applyFont="1" applyBorder="1" applyAlignment="1">
      <alignment horizontal="centerContinuous"/>
    </xf>
    <xf numFmtId="0" fontId="8" fillId="0" borderId="0" xfId="2" applyNumberFormat="1" applyFont="1" applyBorder="1" applyAlignment="1">
      <alignment horizontal="centerContinuous"/>
    </xf>
    <xf numFmtId="0" fontId="10" fillId="0" borderId="0" xfId="2" quotePrefix="1" applyFont="1" applyAlignment="1">
      <alignment horizontal="left"/>
    </xf>
    <xf numFmtId="3" fontId="7" fillId="0" borderId="2" xfId="2" applyNumberFormat="1" applyFont="1" applyBorder="1"/>
    <xf numFmtId="3" fontId="7" fillId="0" borderId="3" xfId="2" applyNumberFormat="1" applyFont="1" applyBorder="1"/>
    <xf numFmtId="0" fontId="7" fillId="0" borderId="3" xfId="2" applyNumberFormat="1" applyFont="1" applyBorder="1" applyAlignment="1">
      <alignment horizontal="left"/>
    </xf>
    <xf numFmtId="3" fontId="6" fillId="0" borderId="0" xfId="2" applyNumberFormat="1"/>
    <xf numFmtId="0" fontId="6" fillId="0" borderId="0" xfId="2" applyAlignment="1">
      <alignment horizontal="centerContinuous"/>
    </xf>
    <xf numFmtId="0" fontId="6" fillId="0" borderId="0" xfId="2" applyBorder="1"/>
    <xf numFmtId="3" fontId="12" fillId="0" borderId="0" xfId="2" applyNumberFormat="1" applyFont="1" applyBorder="1" applyAlignment="1"/>
    <xf numFmtId="0" fontId="12" fillId="0" borderId="0" xfId="2" applyFont="1" applyBorder="1"/>
    <xf numFmtId="3" fontId="12" fillId="0" borderId="0" xfId="2" applyNumberFormat="1" applyFont="1" applyBorder="1"/>
    <xf numFmtId="0" fontId="10" fillId="0" borderId="0" xfId="2" applyFont="1" applyBorder="1"/>
    <xf numFmtId="3" fontId="12" fillId="0" borderId="0" xfId="2" applyNumberFormat="1" applyFont="1" applyBorder="1" applyAlignment="1">
      <alignment horizontal="right"/>
    </xf>
    <xf numFmtId="0" fontId="6" fillId="0" borderId="0" xfId="2" applyFont="1" applyBorder="1"/>
    <xf numFmtId="0" fontId="12" fillId="0" borderId="0" xfId="2" applyFont="1"/>
    <xf numFmtId="3" fontId="12" fillId="0" borderId="0" xfId="2" applyNumberFormat="1" applyFont="1"/>
    <xf numFmtId="0" fontId="11" fillId="0" borderId="0" xfId="2" applyFont="1" applyBorder="1"/>
    <xf numFmtId="3" fontId="13" fillId="0" borderId="0" xfId="2" applyNumberFormat="1" applyFont="1" applyBorder="1" applyAlignment="1"/>
    <xf numFmtId="3" fontId="12" fillId="0" borderId="2" xfId="2" applyNumberFormat="1" applyFont="1" applyBorder="1" applyAlignment="1">
      <alignment horizontal="right"/>
    </xf>
    <xf numFmtId="3" fontId="12" fillId="0" borderId="3" xfId="2" applyNumberFormat="1" applyFont="1" applyBorder="1" applyAlignment="1"/>
    <xf numFmtId="3" fontId="12" fillId="0" borderId="3" xfId="2" applyNumberFormat="1" applyFont="1" applyBorder="1" applyAlignment="1">
      <alignment horizontal="right"/>
    </xf>
    <xf numFmtId="3" fontId="13" fillId="0" borderId="3" xfId="2" applyNumberFormat="1" applyFont="1" applyBorder="1"/>
    <xf numFmtId="164" fontId="6" fillId="0" borderId="0" xfId="2" applyNumberFormat="1" applyBorder="1"/>
    <xf numFmtId="164" fontId="11" fillId="0" borderId="0" xfId="2" applyNumberFormat="1" applyFont="1" applyBorder="1"/>
    <xf numFmtId="0" fontId="11" fillId="0" borderId="0" xfId="2" applyFont="1"/>
    <xf numFmtId="0" fontId="13" fillId="0" borderId="0" xfId="2" applyFont="1" applyBorder="1"/>
    <xf numFmtId="0" fontId="13" fillId="0" borderId="3" xfId="2" applyFont="1" applyBorder="1"/>
    <xf numFmtId="0" fontId="14" fillId="0" borderId="3" xfId="2" applyNumberFormat="1" applyFont="1" applyBorder="1" applyAlignment="1">
      <alignment horizontal="left"/>
    </xf>
    <xf numFmtId="3" fontId="13" fillId="0" borderId="5" xfId="2" applyNumberFormat="1" applyFont="1" applyBorder="1"/>
    <xf numFmtId="0" fontId="11" fillId="0" borderId="0" xfId="2" applyNumberFormat="1" applyFont="1" applyBorder="1" applyAlignment="1">
      <alignment horizontal="center" vertical="center"/>
    </xf>
    <xf numFmtId="3" fontId="12" fillId="0" borderId="0" xfId="2" applyNumberFormat="1" applyFont="1" applyBorder="1" applyAlignment="1">
      <alignment horizontal="centerContinuous"/>
    </xf>
    <xf numFmtId="0" fontId="12" fillId="0" borderId="0" xfId="2" applyFont="1" applyBorder="1" applyAlignment="1">
      <alignment horizontal="centerContinuous"/>
    </xf>
    <xf numFmtId="0" fontId="13" fillId="0" borderId="0" xfId="2" applyNumberFormat="1" applyFont="1" applyBorder="1" applyAlignment="1">
      <alignment horizontal="centerContinuous"/>
    </xf>
    <xf numFmtId="0" fontId="16" fillId="0" borderId="0" xfId="4" applyFont="1"/>
    <xf numFmtId="3" fontId="16" fillId="0" borderId="0" xfId="4" applyNumberFormat="1" applyFont="1" applyAlignment="1"/>
    <xf numFmtId="164" fontId="16" fillId="0" borderId="0" xfId="4" applyNumberFormat="1" applyFont="1" applyBorder="1"/>
    <xf numFmtId="3" fontId="16" fillId="0" borderId="0" xfId="4" applyNumberFormat="1" applyFont="1" applyBorder="1" applyAlignment="1"/>
    <xf numFmtId="0" fontId="17" fillId="0" borderId="0" xfId="4" applyFont="1" applyBorder="1"/>
    <xf numFmtId="0" fontId="17" fillId="0" borderId="0" xfId="4" applyNumberFormat="1" applyFont="1" applyBorder="1"/>
    <xf numFmtId="0" fontId="17" fillId="0" borderId="0" xfId="4" applyFont="1" applyBorder="1" applyAlignment="1">
      <alignment horizontal="centerContinuous"/>
    </xf>
    <xf numFmtId="0" fontId="18" fillId="0" borderId="0" xfId="2" applyFont="1" applyBorder="1"/>
    <xf numFmtId="0" fontId="18" fillId="0" borderId="0" xfId="2" applyNumberFormat="1" applyFont="1" applyBorder="1"/>
    <xf numFmtId="164" fontId="7" fillId="0" borderId="0" xfId="2" applyNumberFormat="1" applyFont="1" applyBorder="1" applyAlignment="1">
      <alignment horizontal="right"/>
    </xf>
    <xf numFmtId="0" fontId="18" fillId="0" borderId="0" xfId="2" applyFont="1"/>
    <xf numFmtId="164" fontId="18" fillId="0" borderId="0" xfId="2" applyNumberFormat="1" applyFont="1" applyBorder="1"/>
    <xf numFmtId="164" fontId="7" fillId="0" borderId="0" xfId="2" applyNumberFormat="1" applyFont="1" applyBorder="1" applyProtection="1">
      <protection locked="0"/>
    </xf>
    <xf numFmtId="164" fontId="8" fillId="0" borderId="1" xfId="2" applyNumberFormat="1" applyFont="1" applyBorder="1"/>
    <xf numFmtId="164" fontId="8" fillId="0" borderId="2" xfId="2" applyNumberFormat="1" applyFont="1" applyBorder="1" applyProtection="1">
      <protection locked="0"/>
    </xf>
    <xf numFmtId="164" fontId="8" fillId="0" borderId="2" xfId="2" applyNumberFormat="1" applyFont="1" applyBorder="1" applyAlignment="1">
      <alignment horizontal="right"/>
    </xf>
    <xf numFmtId="164" fontId="8" fillId="0" borderId="0" xfId="2" applyNumberFormat="1" applyFont="1" applyBorder="1"/>
    <xf numFmtId="164" fontId="8" fillId="0" borderId="3" xfId="2" applyNumberFormat="1" applyFont="1" applyBorder="1" applyProtection="1">
      <protection locked="0"/>
    </xf>
    <xf numFmtId="164" fontId="8" fillId="0" borderId="3" xfId="2" applyNumberFormat="1" applyFont="1" applyBorder="1" applyAlignment="1">
      <alignment horizontal="right"/>
    </xf>
    <xf numFmtId="164" fontId="7" fillId="0" borderId="3" xfId="2" applyNumberFormat="1" applyFont="1" applyBorder="1" applyProtection="1">
      <protection locked="0"/>
    </xf>
    <xf numFmtId="164" fontId="7" fillId="0" borderId="3" xfId="2" applyNumberFormat="1" applyFont="1" applyBorder="1" applyAlignment="1">
      <alignment horizontal="right"/>
    </xf>
    <xf numFmtId="164" fontId="8" fillId="0" borderId="0" xfId="2" applyNumberFormat="1" applyFont="1" applyBorder="1" applyProtection="1">
      <protection locked="0"/>
    </xf>
    <xf numFmtId="164" fontId="7" fillId="0" borderId="3" xfId="2" applyNumberFormat="1" applyFont="1" applyBorder="1"/>
    <xf numFmtId="164" fontId="8" fillId="0" borderId="1" xfId="2" applyNumberFormat="1" applyFont="1" applyBorder="1" applyProtection="1">
      <protection locked="0"/>
    </xf>
    <xf numFmtId="164" fontId="8" fillId="0" borderId="3" xfId="2" applyNumberFormat="1" applyFont="1" applyBorder="1"/>
    <xf numFmtId="164" fontId="7" fillId="0" borderId="1" xfId="2" applyNumberFormat="1" applyFont="1" applyBorder="1" applyProtection="1">
      <protection locked="0"/>
    </xf>
    <xf numFmtId="164" fontId="7" fillId="0" borderId="3" xfId="2" applyNumberFormat="1" applyFont="1" applyBorder="1" applyAlignment="1" applyProtection="1">
      <alignment horizontal="right"/>
      <protection locked="0"/>
    </xf>
    <xf numFmtId="164" fontId="8" fillId="0" borderId="0" xfId="2" applyNumberFormat="1" applyFont="1" applyBorder="1" applyAlignment="1">
      <alignment horizontal="right"/>
    </xf>
    <xf numFmtId="0" fontId="14" fillId="0" borderId="0" xfId="2" applyNumberFormat="1" applyFont="1" applyBorder="1"/>
    <xf numFmtId="164" fontId="8" fillId="0" borderId="0" xfId="2" applyNumberFormat="1" applyFont="1" applyFill="1" applyBorder="1" applyProtection="1">
      <protection locked="0"/>
    </xf>
    <xf numFmtId="164" fontId="8" fillId="0" borderId="1" xfId="2" applyNumberFormat="1" applyFont="1" applyFill="1" applyBorder="1" applyProtection="1">
      <protection locked="0"/>
    </xf>
    <xf numFmtId="164" fontId="8" fillId="0" borderId="1" xfId="2" applyNumberFormat="1" applyFont="1" applyBorder="1" applyAlignment="1">
      <alignment horizontal="right"/>
    </xf>
    <xf numFmtId="164" fontId="8" fillId="0" borderId="5" xfId="2" applyNumberFormat="1" applyFont="1" applyBorder="1" applyAlignment="1">
      <alignment horizontal="right"/>
    </xf>
    <xf numFmtId="0" fontId="7" fillId="0" borderId="0" xfId="2" applyFont="1" applyBorder="1" applyAlignment="1">
      <alignment wrapText="1"/>
    </xf>
    <xf numFmtId="0" fontId="7" fillId="0" borderId="4" xfId="2" applyNumberFormat="1" applyFont="1" applyBorder="1" applyAlignment="1">
      <alignment horizontal="center" wrapText="1"/>
    </xf>
    <xf numFmtId="0" fontId="19" fillId="0" borderId="0" xfId="2" applyNumberFormat="1" applyFont="1" applyBorder="1" applyAlignment="1"/>
    <xf numFmtId="165" fontId="19" fillId="0" borderId="0" xfId="2" applyNumberFormat="1" applyFont="1" applyBorder="1" applyAlignment="1"/>
    <xf numFmtId="3" fontId="7" fillId="0" borderId="0" xfId="2" applyNumberFormat="1" applyFont="1" applyAlignment="1"/>
    <xf numFmtId="0" fontId="8" fillId="0" borderId="0" xfId="2" applyFont="1" applyBorder="1" applyAlignment="1">
      <alignment horizontal="right"/>
    </xf>
    <xf numFmtId="3" fontId="8" fillId="0" borderId="0" xfId="2" applyNumberFormat="1" applyFont="1" applyBorder="1"/>
    <xf numFmtId="3" fontId="8" fillId="0" borderId="0" xfId="2" applyNumberFormat="1" applyFont="1" applyBorder="1" applyAlignment="1"/>
    <xf numFmtId="0" fontId="8" fillId="0" borderId="0" xfId="2" applyNumberFormat="1" applyFont="1" applyBorder="1"/>
    <xf numFmtId="3" fontId="8" fillId="0" borderId="3" xfId="2" applyNumberFormat="1" applyFont="1" applyBorder="1" applyAlignment="1">
      <alignment horizontal="right"/>
    </xf>
    <xf numFmtId="164" fontId="7" fillId="3" borderId="3" xfId="2" applyNumberFormat="1" applyFont="1" applyFill="1" applyBorder="1" applyAlignment="1">
      <alignment horizontal="right"/>
    </xf>
    <xf numFmtId="0" fontId="14" fillId="0" borderId="3" xfId="2" applyNumberFormat="1" applyFont="1" applyBorder="1"/>
    <xf numFmtId="3" fontId="8" fillId="0" borderId="5" xfId="2" applyNumberFormat="1" applyFont="1" applyBorder="1" applyAlignment="1"/>
    <xf numFmtId="0" fontId="7" fillId="0" borderId="0" xfId="2" applyNumberFormat="1" applyFont="1" applyBorder="1" applyAlignment="1">
      <alignment horizontal="center" vertical="center"/>
    </xf>
    <xf numFmtId="3" fontId="8" fillId="0" borderId="0" xfId="2" applyNumberFormat="1" applyFont="1" applyBorder="1" applyAlignment="1">
      <alignment horizontal="centerContinuous"/>
    </xf>
    <xf numFmtId="0" fontId="14" fillId="0" borderId="0" xfId="2" applyNumberFormat="1" applyFont="1" applyBorder="1" applyAlignment="1">
      <alignment horizontal="centerContinuous"/>
    </xf>
    <xf numFmtId="165" fontId="8" fillId="0" borderId="0" xfId="2" applyNumberFormat="1" applyFont="1" applyBorder="1" applyAlignment="1">
      <alignment horizontal="centerContinuous"/>
    </xf>
    <xf numFmtId="0" fontId="7" fillId="0" borderId="0" xfId="2" applyFont="1" applyAlignment="1">
      <alignment horizontal="centerContinuous"/>
    </xf>
    <xf numFmtId="0" fontId="14" fillId="0" borderId="2" xfId="2" applyNumberFormat="1" applyFont="1" applyBorder="1" applyAlignment="1">
      <alignment horizontal="left"/>
    </xf>
    <xf numFmtId="0" fontId="10" fillId="0" borderId="4" xfId="2" applyNumberFormat="1" applyFont="1" applyBorder="1" applyAlignment="1">
      <alignment horizontal="center" wrapText="1"/>
    </xf>
    <xf numFmtId="0" fontId="10" fillId="0" borderId="4" xfId="2" applyNumberFormat="1" applyFont="1" applyBorder="1" applyAlignment="1">
      <alignment horizontal="center" vertical="center"/>
    </xf>
    <xf numFmtId="0" fontId="14" fillId="0" borderId="3" xfId="2" applyNumberFormat="1" applyFont="1" applyBorder="1" applyAlignment="1"/>
    <xf numFmtId="0" fontId="8" fillId="0" borderId="3" xfId="2" quotePrefix="1" applyNumberFormat="1" applyFont="1" applyBorder="1" applyAlignment="1">
      <alignment horizontal="left"/>
    </xf>
    <xf numFmtId="164" fontId="7" fillId="0" borderId="2" xfId="2" applyNumberFormat="1" applyFont="1" applyBorder="1" applyProtection="1">
      <protection locked="0"/>
    </xf>
    <xf numFmtId="164" fontId="7" fillId="0" borderId="2" xfId="2" applyNumberFormat="1" applyFont="1" applyBorder="1"/>
    <xf numFmtId="0" fontId="14" fillId="0" borderId="0" xfId="2" applyNumberFormat="1" applyFont="1" applyBorder="1" applyAlignment="1">
      <alignment horizontal="left"/>
    </xf>
    <xf numFmtId="164" fontId="8" fillId="0" borderId="5" xfId="2" applyNumberFormat="1" applyFont="1" applyBorder="1"/>
    <xf numFmtId="0" fontId="7" fillId="0" borderId="0" xfId="2" applyFont="1" applyBorder="1" applyAlignment="1">
      <alignment vertical="top"/>
    </xf>
    <xf numFmtId="0" fontId="7" fillId="0" borderId="0" xfId="2" applyNumberFormat="1" applyFont="1" applyBorder="1" applyAlignment="1">
      <alignment horizontal="center" vertical="top"/>
    </xf>
    <xf numFmtId="37" fontId="8" fillId="0" borderId="0" xfId="2" applyNumberFormat="1" applyFont="1" applyBorder="1" applyAlignment="1"/>
    <xf numFmtId="37" fontId="8" fillId="0" borderId="1" xfId="2" applyNumberFormat="1" applyFont="1" applyBorder="1" applyAlignment="1"/>
    <xf numFmtId="37" fontId="8" fillId="0" borderId="2" xfId="2" applyNumberFormat="1" applyFont="1" applyBorder="1" applyAlignment="1"/>
    <xf numFmtId="37" fontId="8" fillId="0" borderId="3" xfId="2" applyNumberFormat="1" applyFont="1" applyBorder="1" applyAlignment="1"/>
    <xf numFmtId="167" fontId="8" fillId="0" borderId="3" xfId="2" applyNumberFormat="1" applyFont="1" applyBorder="1" applyAlignment="1">
      <alignment horizontal="right"/>
    </xf>
    <xf numFmtId="37" fontId="7" fillId="0" borderId="1" xfId="2" applyNumberFormat="1" applyFont="1" applyBorder="1" applyAlignment="1"/>
    <xf numFmtId="37" fontId="7" fillId="0" borderId="3" xfId="2" applyNumberFormat="1" applyFont="1" applyBorder="1" applyAlignment="1"/>
    <xf numFmtId="37" fontId="7" fillId="0" borderId="3" xfId="2" applyNumberFormat="1" applyFont="1" applyFill="1" applyBorder="1" applyAlignment="1"/>
    <xf numFmtId="37" fontId="8" fillId="0" borderId="5" xfId="2" applyNumberFormat="1" applyFont="1" applyBorder="1" applyAlignment="1"/>
    <xf numFmtId="0" fontId="7" fillId="0" borderId="0" xfId="2" applyNumberFormat="1" applyFont="1" applyBorder="1" applyAlignment="1">
      <alignment horizontal="center"/>
    </xf>
    <xf numFmtId="0" fontId="8" fillId="0" borderId="0" xfId="2" applyNumberFormat="1" applyFont="1" applyBorder="1" applyAlignment="1">
      <alignment horizontal="center"/>
    </xf>
    <xf numFmtId="0" fontId="14" fillId="0" borderId="0" xfId="2" applyNumberFormat="1" applyFont="1" applyBorder="1" applyAlignment="1">
      <alignment horizontal="center"/>
    </xf>
    <xf numFmtId="0" fontId="7" fillId="0" borderId="0" xfId="2" applyFont="1" applyBorder="1" applyAlignment="1"/>
    <xf numFmtId="167" fontId="7" fillId="0" borderId="0" xfId="2" applyNumberFormat="1" applyFont="1" applyBorder="1"/>
    <xf numFmtId="167" fontId="7" fillId="0" borderId="0" xfId="2" applyNumberFormat="1" applyFont="1" applyBorder="1" applyAlignment="1"/>
    <xf numFmtId="37" fontId="7" fillId="0" borderId="0" xfId="2" applyNumberFormat="1" applyFont="1" applyBorder="1" applyAlignment="1"/>
    <xf numFmtId="37" fontId="8" fillId="0" borderId="0" xfId="2" applyNumberFormat="1" applyFont="1" applyBorder="1" applyAlignment="1">
      <alignment horizontal="right"/>
    </xf>
    <xf numFmtId="37" fontId="8" fillId="0" borderId="1" xfId="2" applyNumberFormat="1" applyFont="1" applyBorder="1" applyAlignment="1">
      <alignment horizontal="right"/>
    </xf>
    <xf numFmtId="37" fontId="8" fillId="0" borderId="2" xfId="2" applyNumberFormat="1" applyFont="1" applyBorder="1" applyAlignment="1">
      <alignment horizontal="right"/>
    </xf>
    <xf numFmtId="0" fontId="8" fillId="0" borderId="0" xfId="2" applyNumberFormat="1" applyFont="1" applyBorder="1" applyAlignment="1"/>
    <xf numFmtId="0" fontId="10" fillId="0" borderId="4" xfId="2" applyNumberFormat="1" applyFont="1" applyBorder="1" applyAlignment="1">
      <alignment horizontal="center"/>
    </xf>
    <xf numFmtId="164" fontId="8" fillId="0" borderId="0" xfId="2" applyNumberFormat="1" applyFont="1" applyBorder="1" applyAlignment="1" applyProtection="1">
      <alignment horizontal="right"/>
      <protection locked="0"/>
    </xf>
    <xf numFmtId="164" fontId="8" fillId="0" borderId="2" xfId="2" applyNumberFormat="1" applyFont="1" applyBorder="1"/>
    <xf numFmtId="164" fontId="7" fillId="0" borderId="3" xfId="2" applyNumberFormat="1" applyFont="1" applyBorder="1" applyAlignment="1" applyProtection="1">
      <protection locked="0"/>
    </xf>
    <xf numFmtId="164" fontId="8" fillId="0" borderId="3" xfId="2" applyNumberFormat="1" applyFont="1" applyBorder="1" applyAlignment="1" applyProtection="1">
      <alignment horizontal="right"/>
      <protection locked="0"/>
    </xf>
    <xf numFmtId="165" fontId="8" fillId="0" borderId="0" xfId="2" applyNumberFormat="1" applyFont="1" applyBorder="1" applyAlignment="1">
      <alignment horizontal="center"/>
    </xf>
    <xf numFmtId="164" fontId="8" fillId="0" borderId="3" xfId="2" applyNumberFormat="1" applyFont="1" applyBorder="1" applyAlignment="1">
      <alignment horizontal="left"/>
    </xf>
    <xf numFmtId="0" fontId="7" fillId="0" borderId="0" xfId="0" applyNumberFormat="1" applyFont="1" applyBorder="1" applyAlignment="1">
      <alignment horizontal="left"/>
    </xf>
    <xf numFmtId="3" fontId="16" fillId="0" borderId="0" xfId="4" applyNumberFormat="1" applyFont="1"/>
    <xf numFmtId="0" fontId="7" fillId="0" borderId="0" xfId="2" quotePrefix="1" applyNumberFormat="1" applyFont="1" applyBorder="1" applyAlignment="1">
      <alignment horizontal="left"/>
    </xf>
    <xf numFmtId="0" fontId="10" fillId="0" borderId="0" xfId="2" applyFont="1" applyBorder="1" applyAlignment="1"/>
    <xf numFmtId="0" fontId="7" fillId="0" borderId="0" xfId="2" applyNumberFormat="1" applyFont="1" applyFill="1" applyBorder="1" applyAlignment="1">
      <alignment horizontal="left"/>
    </xf>
    <xf numFmtId="166" fontId="7" fillId="0" borderId="3" xfId="2" applyNumberFormat="1" applyFont="1" applyBorder="1" applyAlignment="1">
      <alignment horizontal="right"/>
    </xf>
    <xf numFmtId="0" fontId="8" fillId="0" borderId="0" xfId="2" applyNumberFormat="1" applyFont="1" applyFill="1" applyBorder="1" applyAlignment="1">
      <alignment horizontal="centerContinuous"/>
    </xf>
    <xf numFmtId="0" fontId="7" fillId="0" borderId="0" xfId="2" applyNumberFormat="1" applyFont="1" applyBorder="1" applyAlignment="1">
      <alignment horizontal="left" indent="1"/>
    </xf>
    <xf numFmtId="0" fontId="19" fillId="0" borderId="0" xfId="2" applyNumberFormat="1" applyFont="1" applyBorder="1" applyAlignment="1">
      <alignment horizontal="centerContinuous"/>
    </xf>
    <xf numFmtId="165" fontId="19" fillId="0" borderId="0" xfId="2" applyNumberFormat="1" applyFont="1" applyBorder="1" applyAlignment="1">
      <alignment horizontal="centerContinuous"/>
    </xf>
    <xf numFmtId="164" fontId="8" fillId="0" borderId="4" xfId="2" applyNumberFormat="1" applyFont="1" applyBorder="1" applyAlignment="1">
      <alignment horizontal="center"/>
    </xf>
    <xf numFmtId="164" fontId="8" fillId="0" borderId="4" xfId="2" applyNumberFormat="1" applyFont="1" applyBorder="1" applyAlignment="1">
      <alignment horizontal="center" wrapText="1"/>
    </xf>
    <xf numFmtId="0" fontId="8" fillId="0" borderId="4" xfId="2" applyNumberFormat="1" applyFont="1" applyBorder="1" applyAlignment="1">
      <alignment horizontal="center"/>
    </xf>
    <xf numFmtId="0" fontId="8" fillId="0" borderId="4" xfId="2" applyNumberFormat="1" applyFont="1" applyBorder="1" applyAlignment="1">
      <alignment horizontal="center" wrapText="1"/>
    </xf>
    <xf numFmtId="164" fontId="14" fillId="0" borderId="4" xfId="2" applyNumberFormat="1" applyFont="1" applyBorder="1" applyAlignment="1">
      <alignment horizontal="center"/>
    </xf>
    <xf numFmtId="0" fontId="14" fillId="0" borderId="4" xfId="2" applyNumberFormat="1" applyFont="1" applyBorder="1" applyAlignment="1">
      <alignment horizontal="center" wrapText="1"/>
    </xf>
    <xf numFmtId="0" fontId="14" fillId="0" borderId="4" xfId="2" applyNumberFormat="1" applyFont="1" applyBorder="1" applyAlignment="1">
      <alignment horizontal="center"/>
    </xf>
    <xf numFmtId="3" fontId="8" fillId="0" borderId="3" xfId="2" applyNumberFormat="1" applyFont="1" applyBorder="1" applyAlignment="1">
      <alignment wrapText="1"/>
    </xf>
    <xf numFmtId="0" fontId="8" fillId="0" borderId="3" xfId="2" applyNumberFormat="1" applyFont="1" applyBorder="1" applyAlignment="1">
      <alignment horizontal="left" wrapText="1"/>
    </xf>
    <xf numFmtId="0" fontId="7" fillId="0" borderId="3" xfId="2" applyNumberFormat="1" applyFont="1" applyBorder="1" applyAlignment="1">
      <alignment horizontal="left" indent="2"/>
    </xf>
    <xf numFmtId="0" fontId="7" fillId="0" borderId="3" xfId="2" applyNumberFormat="1" applyFont="1" applyBorder="1" applyAlignment="1">
      <alignment horizontal="left" indent="3"/>
    </xf>
    <xf numFmtId="0" fontId="7" fillId="0" borderId="3" xfId="2" quotePrefix="1" applyNumberFormat="1" applyFont="1" applyBorder="1" applyAlignment="1">
      <alignment horizontal="left" indent="2"/>
    </xf>
    <xf numFmtId="0" fontId="7" fillId="0" borderId="2" xfId="2" applyNumberFormat="1" applyFont="1" applyBorder="1" applyAlignment="1">
      <alignment horizontal="left" indent="2"/>
    </xf>
    <xf numFmtId="0" fontId="14" fillId="0" borderId="3" xfId="2" applyNumberFormat="1" applyFont="1" applyBorder="1" applyAlignment="1">
      <alignment horizontal="left" indent="2"/>
    </xf>
    <xf numFmtId="0" fontId="10" fillId="0" borderId="3" xfId="2" applyNumberFormat="1" applyFont="1" applyBorder="1" applyAlignment="1">
      <alignment horizontal="left" indent="2"/>
    </xf>
    <xf numFmtId="0" fontId="10" fillId="0" borderId="3" xfId="2" applyNumberFormat="1" applyFont="1" applyBorder="1" applyAlignment="1">
      <alignment horizontal="left" indent="3"/>
    </xf>
    <xf numFmtId="0" fontId="10" fillId="0" borderId="3" xfId="2" applyNumberFormat="1" applyFont="1" applyBorder="1" applyAlignment="1">
      <alignment horizontal="left" wrapText="1" indent="3"/>
    </xf>
    <xf numFmtId="0" fontId="10" fillId="0" borderId="3" xfId="2" applyNumberFormat="1" applyFont="1" applyBorder="1" applyAlignment="1">
      <alignment horizontal="left" wrapText="1" indent="2"/>
    </xf>
    <xf numFmtId="0" fontId="14" fillId="0" borderId="3" xfId="2" applyNumberFormat="1" applyFont="1" applyBorder="1" applyAlignment="1">
      <alignment horizontal="left" wrapText="1"/>
    </xf>
    <xf numFmtId="0" fontId="14" fillId="0" borderId="3" xfId="2" applyNumberFormat="1" applyFont="1" applyBorder="1" applyAlignment="1">
      <alignment horizontal="left" wrapText="1" indent="2"/>
    </xf>
    <xf numFmtId="3" fontId="7" fillId="0" borderId="3" xfId="2" applyNumberFormat="1" applyFont="1" applyBorder="1" applyAlignment="1"/>
    <xf numFmtId="0" fontId="8" fillId="0" borderId="3" xfId="2" applyNumberFormat="1" applyFont="1" applyBorder="1" applyAlignment="1">
      <alignment horizontal="left"/>
    </xf>
    <xf numFmtId="164" fontId="8" fillId="0" borderId="3" xfId="2" applyNumberFormat="1" applyFont="1" applyBorder="1" applyAlignment="1">
      <alignment horizontal="right"/>
    </xf>
    <xf numFmtId="164" fontId="7" fillId="0" borderId="3" xfId="2" applyNumberFormat="1" applyFont="1" applyBorder="1" applyAlignment="1">
      <alignment horizontal="right"/>
    </xf>
    <xf numFmtId="164" fontId="7" fillId="0" borderId="3" xfId="2" applyNumberFormat="1" applyFont="1" applyBorder="1"/>
    <xf numFmtId="164" fontId="7" fillId="0" borderId="3" xfId="2" applyNumberFormat="1" applyFont="1" applyBorder="1" applyAlignment="1" applyProtection="1">
      <alignment horizontal="right"/>
      <protection locked="0"/>
    </xf>
    <xf numFmtId="164" fontId="8" fillId="0" borderId="5" xfId="2" applyNumberFormat="1" applyFont="1" applyBorder="1" applyAlignment="1">
      <alignment horizontal="right"/>
    </xf>
    <xf numFmtId="37" fontId="7" fillId="0" borderId="3" xfId="2" applyNumberFormat="1" applyFont="1" applyBorder="1" applyAlignment="1"/>
    <xf numFmtId="164" fontId="8" fillId="0" borderId="2" xfId="2" applyNumberFormat="1" applyFont="1" applyBorder="1" applyAlignment="1" applyProtection="1">
      <alignment horizontal="right"/>
      <protection locked="0"/>
    </xf>
    <xf numFmtId="164" fontId="8" fillId="0" borderId="3" xfId="2" applyNumberFormat="1" applyFont="1" applyBorder="1" applyAlignment="1" applyProtection="1">
      <alignment horizontal="right"/>
      <protection locked="0"/>
    </xf>
    <xf numFmtId="164" fontId="8" fillId="0" borderId="3" xfId="2" applyNumberFormat="1" applyFont="1" applyBorder="1" applyAlignment="1">
      <alignment horizontal="left"/>
    </xf>
    <xf numFmtId="0" fontId="10" fillId="0" borderId="3" xfId="0" applyNumberFormat="1" applyFont="1" applyBorder="1" applyAlignment="1">
      <alignment horizontal="left" wrapText="1" indent="2"/>
    </xf>
    <xf numFmtId="0" fontId="10" fillId="0" borderId="3" xfId="0" applyNumberFormat="1" applyFont="1" applyBorder="1" applyAlignment="1">
      <alignment horizontal="left" wrapText="1" indent="3"/>
    </xf>
    <xf numFmtId="164" fontId="7" fillId="0" borderId="3" xfId="2" applyNumberFormat="1" applyFont="1" applyBorder="1" applyAlignment="1">
      <alignment horizontal="left" indent="3"/>
    </xf>
    <xf numFmtId="0" fontId="10" fillId="0" borderId="2" xfId="2" applyNumberFormat="1" applyFont="1" applyBorder="1" applyAlignment="1">
      <alignment horizontal="left" indent="3"/>
    </xf>
    <xf numFmtId="0" fontId="8" fillId="0" borderId="3" xfId="2" applyFont="1" applyBorder="1"/>
    <xf numFmtId="0" fontId="7" fillId="0" borderId="2" xfId="2" applyFont="1" applyBorder="1" applyAlignment="1">
      <alignment horizontal="left" indent="2"/>
    </xf>
    <xf numFmtId="0" fontId="8" fillId="0" borderId="3" xfId="2" applyNumberFormat="1" applyFont="1" applyBorder="1" applyAlignment="1">
      <alignment horizontal="left" indent="2"/>
    </xf>
    <xf numFmtId="164" fontId="7" fillId="0" borderId="3" xfId="2" applyNumberFormat="1" applyFont="1" applyBorder="1" applyAlignment="1">
      <alignment horizontal="left" indent="4"/>
    </xf>
    <xf numFmtId="0" fontId="26" fillId="0" borderId="3" xfId="2" applyNumberFormat="1" applyFont="1" applyBorder="1" applyAlignment="1">
      <alignment horizontal="right"/>
    </xf>
    <xf numFmtId="0" fontId="8" fillId="0" borderId="2" xfId="2" applyNumberFormat="1" applyFont="1" applyBorder="1" applyAlignment="1">
      <alignment horizontal="left" vertical="top"/>
    </xf>
    <xf numFmtId="3" fontId="8" fillId="0" borderId="2" xfId="2" applyNumberFormat="1" applyFont="1" applyBorder="1" applyAlignment="1">
      <alignment vertical="top"/>
    </xf>
    <xf numFmtId="0" fontId="10" fillId="0" borderId="2" xfId="2" applyNumberFormat="1" applyFont="1" applyBorder="1" applyAlignment="1">
      <alignment horizontal="right" vertical="top"/>
    </xf>
    <xf numFmtId="3" fontId="8" fillId="0" borderId="1" xfId="2" applyNumberFormat="1" applyFont="1" applyBorder="1" applyAlignment="1">
      <alignment vertical="top"/>
    </xf>
    <xf numFmtId="0" fontId="6" fillId="0" borderId="0" xfId="2" applyAlignment="1">
      <alignment vertical="top"/>
    </xf>
    <xf numFmtId="0" fontId="8" fillId="0" borderId="0" xfId="2" applyFont="1" applyBorder="1" applyAlignment="1">
      <alignment vertical="top"/>
    </xf>
    <xf numFmtId="0" fontId="27" fillId="0" borderId="0" xfId="4" applyFont="1"/>
    <xf numFmtId="0" fontId="27" fillId="0" borderId="0" xfId="4" applyFont="1" applyBorder="1"/>
    <xf numFmtId="3" fontId="27" fillId="0" borderId="0" xfId="4" applyNumberFormat="1" applyFont="1" applyBorder="1" applyAlignment="1"/>
    <xf numFmtId="164" fontId="27" fillId="0" borderId="0" xfId="4" applyNumberFormat="1" applyFont="1" applyBorder="1"/>
    <xf numFmtId="3" fontId="28" fillId="0" borderId="0" xfId="4" applyNumberFormat="1" applyFont="1" applyBorder="1" applyAlignment="1">
      <alignment horizontal="centerContinuous"/>
    </xf>
    <xf numFmtId="0" fontId="27" fillId="0" borderId="0" xfId="4" applyFont="1" applyAlignment="1">
      <alignment horizontal="centerContinuous"/>
    </xf>
    <xf numFmtId="3" fontId="27" fillId="0" borderId="0" xfId="4" applyNumberFormat="1" applyFont="1" applyBorder="1" applyAlignment="1">
      <alignment horizontal="centerContinuous"/>
    </xf>
    <xf numFmtId="164" fontId="27" fillId="0" borderId="0" xfId="4" applyNumberFormat="1" applyFont="1" applyBorder="1" applyAlignment="1">
      <alignment horizontal="centerContinuous"/>
    </xf>
    <xf numFmtId="0" fontId="28" fillId="0" borderId="0" xfId="4" applyNumberFormat="1" applyFont="1" applyBorder="1" applyAlignment="1">
      <alignment horizontal="centerContinuous"/>
    </xf>
    <xf numFmtId="0" fontId="27" fillId="0" borderId="0" xfId="4" applyFont="1" applyBorder="1" applyAlignment="1">
      <alignment horizontal="centerContinuous"/>
    </xf>
    <xf numFmtId="0" fontId="28" fillId="0" borderId="0" xfId="2" applyNumberFormat="1" applyFont="1" applyFill="1" applyBorder="1" applyAlignment="1">
      <alignment horizontal="centerContinuous"/>
    </xf>
    <xf numFmtId="0" fontId="27" fillId="0" borderId="0" xfId="4" applyNumberFormat="1" applyFont="1" applyBorder="1"/>
    <xf numFmtId="0" fontId="27" fillId="0" borderId="5" xfId="4" applyFont="1" applyBorder="1"/>
    <xf numFmtId="3" fontId="27" fillId="0" borderId="5" xfId="4" applyNumberFormat="1" applyFont="1" applyBorder="1" applyAlignment="1"/>
    <xf numFmtId="3" fontId="27" fillId="0" borderId="7" xfId="4" applyNumberFormat="1" applyFont="1" applyBorder="1" applyAlignment="1">
      <alignment horizontal="centerContinuous"/>
    </xf>
    <xf numFmtId="0" fontId="27" fillId="0" borderId="4" xfId="4" applyFont="1" applyBorder="1" applyAlignment="1">
      <alignment horizontal="centerContinuous"/>
    </xf>
    <xf numFmtId="0" fontId="27" fillId="0" borderId="2" xfId="4" applyNumberFormat="1" applyFont="1" applyBorder="1" applyAlignment="1">
      <alignment horizontal="center" wrapText="1"/>
    </xf>
    <xf numFmtId="3" fontId="27" fillId="0" borderId="2" xfId="4" applyNumberFormat="1" applyFont="1" applyBorder="1" applyAlignment="1">
      <alignment horizontal="center" wrapText="1"/>
    </xf>
    <xf numFmtId="3" fontId="27" fillId="0" borderId="6" xfId="4" applyNumberFormat="1" applyFont="1" applyBorder="1" applyAlignment="1">
      <alignment horizontal="center"/>
    </xf>
    <xf numFmtId="164" fontId="27" fillId="0" borderId="2" xfId="4" applyNumberFormat="1" applyFont="1" applyBorder="1" applyAlignment="1">
      <alignment horizontal="center" wrapText="1"/>
    </xf>
    <xf numFmtId="0" fontId="27" fillId="0" borderId="3" xfId="4" applyNumberFormat="1" applyFont="1" applyBorder="1" applyAlignment="1">
      <alignment horizontal="center"/>
    </xf>
    <xf numFmtId="3" fontId="27" fillId="0" borderId="3" xfId="4" applyNumberFormat="1" applyFont="1" applyBorder="1" applyAlignment="1">
      <alignment horizontal="center"/>
    </xf>
    <xf numFmtId="9" fontId="27" fillId="0" borderId="3" xfId="4" applyNumberFormat="1" applyFont="1" applyBorder="1" applyAlignment="1">
      <alignment horizontal="center"/>
    </xf>
    <xf numFmtId="3" fontId="27" fillId="0" borderId="1" xfId="4" applyNumberFormat="1" applyFont="1" applyBorder="1" applyAlignment="1">
      <alignment horizontal="center"/>
    </xf>
    <xf numFmtId="0" fontId="27" fillId="0" borderId="2" xfId="4" applyNumberFormat="1" applyFont="1" applyBorder="1" applyAlignment="1">
      <alignment horizontal="center" vertical="top"/>
    </xf>
    <xf numFmtId="3" fontId="27" fillId="0" borderId="2" xfId="4" applyNumberFormat="1" applyFont="1" applyBorder="1" applyAlignment="1">
      <alignment horizontal="center" vertical="top"/>
    </xf>
    <xf numFmtId="3" fontId="27" fillId="0" borderId="6" xfId="4" applyNumberFormat="1" applyFont="1" applyBorder="1" applyAlignment="1">
      <alignment horizontal="center" vertical="top"/>
    </xf>
    <xf numFmtId="9" fontId="27" fillId="0" borderId="2" xfId="4" applyNumberFormat="1" applyFont="1" applyBorder="1" applyAlignment="1">
      <alignment horizontal="center" vertical="top"/>
    </xf>
    <xf numFmtId="0" fontId="27" fillId="0" borderId="4" xfId="4" applyNumberFormat="1" applyFont="1" applyBorder="1" applyAlignment="1">
      <alignment horizontal="center"/>
    </xf>
    <xf numFmtId="3" fontId="27" fillId="0" borderId="4" xfId="4" applyNumberFormat="1" applyFont="1" applyBorder="1" applyAlignment="1">
      <alignment horizontal="center"/>
    </xf>
    <xf numFmtId="3" fontId="27" fillId="0" borderId="7" xfId="4" applyNumberFormat="1" applyFont="1" applyBorder="1" applyAlignment="1">
      <alignment horizontal="center"/>
    </xf>
    <xf numFmtId="9" fontId="27" fillId="0" borderId="4" xfId="4" applyNumberFormat="1" applyFont="1" applyBorder="1" applyAlignment="1">
      <alignment horizontal="center"/>
    </xf>
    <xf numFmtId="0" fontId="27" fillId="0" borderId="0" xfId="4" applyFont="1" applyBorder="1" applyAlignment="1">
      <alignment horizontal="center"/>
    </xf>
    <xf numFmtId="0" fontId="27" fillId="0" borderId="0" xfId="4" applyNumberFormat="1" applyFont="1" applyBorder="1" applyAlignment="1">
      <alignment horizontal="left"/>
    </xf>
    <xf numFmtId="0" fontId="10" fillId="0" borderId="0" xfId="2" quotePrefix="1" applyNumberFormat="1" applyFont="1" applyFill="1" applyBorder="1" applyAlignment="1">
      <alignment horizontal="left"/>
    </xf>
    <xf numFmtId="0" fontId="10" fillId="0" borderId="0" xfId="2" applyNumberFormat="1" applyFont="1" applyFill="1" applyBorder="1" applyAlignment="1">
      <alignment horizontal="left"/>
    </xf>
    <xf numFmtId="0" fontId="5" fillId="2" borderId="0" xfId="13" applyFont="1" applyFill="1"/>
    <xf numFmtId="0" fontId="29" fillId="2" borderId="0" xfId="13" applyFont="1" applyFill="1"/>
    <xf numFmtId="0" fontId="23" fillId="0" borderId="0" xfId="13" applyFont="1" applyAlignment="1">
      <alignment horizontal="left"/>
    </xf>
    <xf numFmtId="3" fontId="30" fillId="4" borderId="3" xfId="2" applyNumberFormat="1" applyFont="1" applyFill="1" applyBorder="1"/>
    <xf numFmtId="0" fontId="12" fillId="4" borderId="0" xfId="13" applyNumberFormat="1" applyFont="1" applyFill="1" applyBorder="1" applyAlignment="1">
      <alignment horizontal="left"/>
    </xf>
    <xf numFmtId="0" fontId="7" fillId="4" borderId="0" xfId="2" applyFont="1" applyFill="1"/>
    <xf numFmtId="3" fontId="24" fillId="0" borderId="3" xfId="4" applyNumberFormat="1" applyFont="1" applyBorder="1" applyAlignment="1">
      <alignment horizontal="center"/>
    </xf>
    <xf numFmtId="9" fontId="24" fillId="0" borderId="3" xfId="4" applyNumberFormat="1" applyFont="1" applyBorder="1" applyAlignment="1">
      <alignment horizontal="center"/>
    </xf>
    <xf numFmtId="0" fontId="7" fillId="0" borderId="4" xfId="2" applyFont="1" applyBorder="1" applyAlignment="1">
      <alignment horizontal="right" vertical="center"/>
    </xf>
    <xf numFmtId="0" fontId="7" fillId="0" borderId="4" xfId="2" applyNumberFormat="1" applyFont="1" applyBorder="1" applyAlignment="1">
      <alignment horizontal="right" vertical="center"/>
    </xf>
    <xf numFmtId="0" fontId="7" fillId="0" borderId="4" xfId="2" applyNumberFormat="1" applyFont="1" applyBorder="1" applyAlignment="1">
      <alignment vertical="center"/>
    </xf>
    <xf numFmtId="0" fontId="7" fillId="0" borderId="1" xfId="2" applyNumberFormat="1" applyFont="1" applyBorder="1" applyAlignment="1">
      <alignment vertical="center"/>
    </xf>
    <xf numFmtId="0" fontId="7" fillId="0" borderId="4" xfId="2" applyFont="1" applyBorder="1" applyAlignment="1">
      <alignment vertical="center"/>
    </xf>
    <xf numFmtId="0" fontId="7" fillId="0" borderId="0" xfId="2" applyNumberFormat="1" applyFont="1" applyBorder="1" applyAlignment="1">
      <alignment horizontal="right" vertical="center"/>
    </xf>
    <xf numFmtId="0" fontId="7" fillId="0" borderId="1" xfId="2" applyNumberFormat="1" applyFont="1" applyBorder="1" applyAlignment="1">
      <alignment horizontal="right" vertical="center"/>
    </xf>
    <xf numFmtId="0" fontId="13" fillId="0" borderId="4" xfId="2" applyNumberFormat="1" applyFont="1" applyBorder="1" applyAlignment="1">
      <alignment horizontal="right" vertical="center"/>
    </xf>
    <xf numFmtId="0" fontId="13" fillId="0" borderId="0" xfId="2" applyNumberFormat="1" applyFont="1" applyBorder="1" applyAlignment="1">
      <alignment horizontal="right" vertical="center"/>
    </xf>
    <xf numFmtId="3" fontId="8" fillId="0" borderId="2" xfId="2" applyNumberFormat="1" applyFont="1" applyBorder="1" applyAlignment="1">
      <alignment horizontal="right"/>
    </xf>
    <xf numFmtId="0" fontId="8" fillId="0" borderId="0" xfId="0" applyNumberFormat="1" applyFont="1" applyBorder="1" applyAlignment="1">
      <alignment horizontal="centerContinuous"/>
    </xf>
    <xf numFmtId="0" fontId="7" fillId="0" borderId="0" xfId="0" applyFont="1" applyBorder="1" applyAlignment="1">
      <alignment horizontal="centerContinuous"/>
    </xf>
    <xf numFmtId="3" fontId="7" fillId="0" borderId="0" xfId="0" applyNumberFormat="1" applyFont="1" applyBorder="1" applyAlignment="1">
      <alignment horizontal="centerContinuous"/>
    </xf>
    <xf numFmtId="0" fontId="7" fillId="0" borderId="0" xfId="0" applyNumberFormat="1" applyFont="1" applyBorder="1" applyAlignment="1">
      <alignment horizontal="centerContinuous"/>
    </xf>
    <xf numFmtId="0" fontId="7" fillId="0" borderId="4" xfId="0" applyNumberFormat="1" applyFont="1" applyBorder="1" applyAlignment="1">
      <alignment horizontal="center" vertical="center"/>
    </xf>
    <xf numFmtId="0" fontId="7" fillId="0" borderId="7" xfId="0" applyNumberFormat="1" applyFont="1" applyBorder="1" applyAlignment="1">
      <alignment horizontal="center" vertical="center"/>
    </xf>
    <xf numFmtId="3" fontId="8" fillId="0" borderId="3" xfId="0" applyNumberFormat="1" applyFont="1" applyBorder="1"/>
    <xf numFmtId="3" fontId="7" fillId="0" borderId="3" xfId="0" applyNumberFormat="1" applyFont="1" applyBorder="1" applyAlignment="1"/>
    <xf numFmtId="3" fontId="7" fillId="0" borderId="3" xfId="0" applyNumberFormat="1" applyFont="1" applyBorder="1"/>
    <xf numFmtId="164" fontId="7" fillId="0" borderId="1" xfId="0" applyNumberFormat="1" applyFont="1" applyBorder="1"/>
    <xf numFmtId="164" fontId="7" fillId="0" borderId="3" xfId="0" applyNumberFormat="1" applyFont="1" applyBorder="1"/>
    <xf numFmtId="164" fontId="7" fillId="0" borderId="1" xfId="0" applyNumberFormat="1" applyFont="1" applyBorder="1" applyAlignment="1">
      <alignment horizontal="right"/>
    </xf>
    <xf numFmtId="164" fontId="7" fillId="0" borderId="3" xfId="0" applyNumberFormat="1" applyFont="1" applyBorder="1" applyAlignment="1">
      <alignment horizontal="right"/>
    </xf>
    <xf numFmtId="3" fontId="8" fillId="0" borderId="3" xfId="0" applyNumberFormat="1" applyFont="1" applyBorder="1" applyAlignment="1"/>
    <xf numFmtId="164" fontId="8" fillId="0" borderId="1" xfId="0" applyNumberFormat="1" applyFont="1" applyBorder="1"/>
    <xf numFmtId="164" fontId="8" fillId="0" borderId="3" xfId="0" applyNumberFormat="1" applyFont="1" applyBorder="1"/>
    <xf numFmtId="3" fontId="7" fillId="0" borderId="2" xfId="0" applyNumberFormat="1" applyFont="1" applyBorder="1" applyAlignment="1"/>
    <xf numFmtId="3" fontId="7" fillId="0" borderId="2" xfId="0" applyNumberFormat="1" applyFont="1" applyBorder="1"/>
    <xf numFmtId="164" fontId="7" fillId="0" borderId="6" xfId="0" applyNumberFormat="1" applyFont="1" applyBorder="1"/>
    <xf numFmtId="164" fontId="7" fillId="0" borderId="2" xfId="0" applyNumberFormat="1" applyFont="1" applyBorder="1"/>
    <xf numFmtId="0" fontId="7" fillId="0" borderId="0" xfId="0" applyFont="1"/>
    <xf numFmtId="3" fontId="7" fillId="0" borderId="0" xfId="0" applyNumberFormat="1" applyFont="1"/>
    <xf numFmtId="0" fontId="7" fillId="0" borderId="0" xfId="0" applyFont="1" applyBorder="1"/>
    <xf numFmtId="0" fontId="7" fillId="0" borderId="0" xfId="0" applyNumberFormat="1" applyFont="1" applyBorder="1"/>
    <xf numFmtId="3" fontId="7" fillId="0" borderId="0" xfId="0" applyNumberFormat="1" applyFont="1" applyBorder="1"/>
    <xf numFmtId="0" fontId="0" fillId="0" borderId="0" xfId="0"/>
    <xf numFmtId="3" fontId="10" fillId="0" borderId="0" xfId="2" applyNumberFormat="1" applyFont="1" applyBorder="1"/>
    <xf numFmtId="0" fontId="27" fillId="0" borderId="3" xfId="4" applyNumberFormat="1" applyFont="1" applyBorder="1" applyAlignment="1">
      <alignment horizontal="center" vertical="center"/>
    </xf>
    <xf numFmtId="3" fontId="27" fillId="0" borderId="3" xfId="4" applyNumberFormat="1" applyFont="1" applyBorder="1" applyAlignment="1">
      <alignment horizontal="center" vertical="center"/>
    </xf>
    <xf numFmtId="3" fontId="27" fillId="0" borderId="1" xfId="4" applyNumberFormat="1" applyFont="1" applyBorder="1" applyAlignment="1">
      <alignment horizontal="center" vertical="center"/>
    </xf>
    <xf numFmtId="9" fontId="27" fillId="0" borderId="3" xfId="4" applyNumberFormat="1" applyFont="1" applyBorder="1" applyAlignment="1">
      <alignment horizontal="center" vertical="center"/>
    </xf>
    <xf numFmtId="169" fontId="7" fillId="0" borderId="0" xfId="8" applyNumberFormat="1" applyFont="1" applyBorder="1"/>
    <xf numFmtId="0" fontId="7" fillId="0" borderId="0" xfId="14" applyFont="1"/>
    <xf numFmtId="0" fontId="9" fillId="0" borderId="0" xfId="14"/>
    <xf numFmtId="0" fontId="24" fillId="0" borderId="0" xfId="15" applyNumberFormat="1" applyFont="1" applyBorder="1" applyAlignment="1">
      <alignment horizontal="left"/>
    </xf>
    <xf numFmtId="0" fontId="7" fillId="0" borderId="0" xfId="15" applyFont="1"/>
    <xf numFmtId="0" fontId="7" fillId="0" borderId="0" xfId="14" applyNumberFormat="1" applyFont="1" applyBorder="1" applyAlignment="1">
      <alignment horizontal="left"/>
    </xf>
    <xf numFmtId="3" fontId="7" fillId="0" borderId="0" xfId="14" applyNumberFormat="1" applyFont="1" applyFill="1" applyBorder="1" applyAlignment="1"/>
    <xf numFmtId="0" fontId="21" fillId="0" borderId="0" xfId="14" applyNumberFormat="1" applyFont="1" applyFill="1" applyBorder="1"/>
    <xf numFmtId="0" fontId="7" fillId="0" borderId="0" xfId="14" applyNumberFormat="1" applyFont="1" applyFill="1" applyBorder="1" applyAlignment="1">
      <alignment horizontal="left"/>
    </xf>
    <xf numFmtId="164" fontId="7" fillId="0" borderId="0" xfId="14" applyNumberFormat="1" applyFont="1" applyBorder="1"/>
    <xf numFmtId="3" fontId="7" fillId="0" borderId="0" xfId="14" applyNumberFormat="1" applyFont="1" applyBorder="1"/>
    <xf numFmtId="3" fontId="7" fillId="0" borderId="0" xfId="14" applyNumberFormat="1" applyFont="1" applyFill="1" applyBorder="1" applyAlignment="1">
      <alignment horizontal="right"/>
    </xf>
    <xf numFmtId="0" fontId="7" fillId="0" borderId="0" xfId="14" applyFont="1" applyAlignment="1">
      <alignment vertical="top"/>
    </xf>
    <xf numFmtId="3" fontId="7" fillId="0" borderId="1" xfId="14" applyNumberFormat="1" applyFont="1" applyFill="1" applyBorder="1" applyAlignment="1">
      <alignment vertical="top"/>
    </xf>
    <xf numFmtId="3" fontId="24" fillId="0" borderId="2" xfId="14" applyNumberFormat="1" applyFont="1" applyFill="1" applyBorder="1" applyAlignment="1">
      <alignment vertical="top"/>
    </xf>
    <xf numFmtId="3" fontId="24" fillId="0" borderId="2" xfId="14" applyNumberFormat="1" applyFont="1" applyFill="1" applyBorder="1" applyAlignment="1">
      <alignment horizontal="right" vertical="top"/>
    </xf>
    <xf numFmtId="0" fontId="24" fillId="0" borderId="2" xfId="15" applyNumberFormat="1" applyFont="1" applyFill="1" applyBorder="1" applyAlignment="1">
      <alignment horizontal="left" vertical="top" indent="1"/>
    </xf>
    <xf numFmtId="9" fontId="7" fillId="0" borderId="0" xfId="17" applyFont="1" applyAlignment="1">
      <alignment vertical="top"/>
    </xf>
    <xf numFmtId="3" fontId="7" fillId="0" borderId="1" xfId="14" applyNumberFormat="1" applyFont="1" applyFill="1" applyBorder="1" applyAlignment="1"/>
    <xf numFmtId="3" fontId="24" fillId="0" borderId="3" xfId="14" applyNumberFormat="1" applyFont="1" applyFill="1" applyBorder="1" applyAlignment="1"/>
    <xf numFmtId="3" fontId="24" fillId="0" borderId="3" xfId="14" applyNumberFormat="1" applyFont="1" applyFill="1" applyBorder="1" applyAlignment="1">
      <alignment vertical="center"/>
    </xf>
    <xf numFmtId="164" fontId="24" fillId="0" borderId="3" xfId="15" applyNumberFormat="1" applyFont="1" applyFill="1" applyBorder="1" applyAlignment="1">
      <alignment horizontal="left" vertical="center" indent="1"/>
    </xf>
    <xf numFmtId="9" fontId="7" fillId="0" borderId="0" xfId="17" applyFont="1"/>
    <xf numFmtId="164" fontId="24" fillId="0" borderId="3" xfId="15" applyNumberFormat="1" applyFont="1" applyFill="1" applyBorder="1" applyAlignment="1">
      <alignment horizontal="left" indent="1"/>
    </xf>
    <xf numFmtId="0" fontId="24" fillId="0" borderId="3" xfId="15" applyNumberFormat="1" applyFont="1" applyFill="1" applyBorder="1" applyAlignment="1">
      <alignment horizontal="left" indent="1"/>
    </xf>
    <xf numFmtId="0" fontId="7" fillId="0" borderId="0" xfId="14" applyFont="1" applyAlignment="1">
      <alignment vertical="center"/>
    </xf>
    <xf numFmtId="3" fontId="8" fillId="0" borderId="1" xfId="14" applyNumberFormat="1" applyFont="1" applyFill="1" applyBorder="1" applyAlignment="1">
      <alignment vertical="center"/>
    </xf>
    <xf numFmtId="3" fontId="25" fillId="0" borderId="3" xfId="14" applyNumberFormat="1" applyFont="1" applyFill="1" applyBorder="1" applyAlignment="1">
      <alignment vertical="center"/>
    </xf>
    <xf numFmtId="0" fontId="25" fillId="0" borderId="3" xfId="15" applyNumberFormat="1" applyFont="1" applyFill="1" applyBorder="1" applyAlignment="1">
      <alignment horizontal="left" vertical="center" indent="1"/>
    </xf>
    <xf numFmtId="9" fontId="7" fillId="0" borderId="0" xfId="17" applyFont="1" applyAlignment="1">
      <alignment vertical="center"/>
    </xf>
    <xf numFmtId="0" fontId="7" fillId="0" borderId="0" xfId="14" applyFont="1" applyAlignment="1">
      <alignment horizontal="center" vertical="center"/>
    </xf>
    <xf numFmtId="0" fontId="7" fillId="0" borderId="1" xfId="14" applyNumberFormat="1" applyFont="1" applyFill="1" applyBorder="1" applyAlignment="1">
      <alignment horizontal="center" vertical="center"/>
    </xf>
    <xf numFmtId="0" fontId="24" fillId="0" borderId="4" xfId="14" applyNumberFormat="1" applyFont="1" applyFill="1" applyBorder="1" applyAlignment="1">
      <alignment horizontal="right" vertical="center"/>
    </xf>
    <xf numFmtId="0" fontId="24" fillId="0" borderId="4" xfId="15" applyNumberFormat="1" applyFont="1" applyFill="1" applyBorder="1" applyAlignment="1">
      <alignment horizontal="left" vertical="center" indent="1"/>
    </xf>
    <xf numFmtId="0" fontId="7" fillId="0" borderId="0" xfId="14" applyNumberFormat="1" applyFont="1" applyFill="1" applyBorder="1" applyProtection="1">
      <protection locked="0"/>
    </xf>
    <xf numFmtId="0" fontId="7" fillId="0" borderId="0" xfId="14" applyFont="1" applyFill="1" applyBorder="1"/>
    <xf numFmtId="3" fontId="7" fillId="0" borderId="0" xfId="14" applyNumberFormat="1" applyFont="1" applyFill="1" applyBorder="1"/>
    <xf numFmtId="0" fontId="7" fillId="0" borderId="0" xfId="14" applyFont="1" applyFill="1"/>
    <xf numFmtId="0" fontId="24" fillId="0" borderId="0" xfId="14" applyFont="1" applyFill="1" applyBorder="1"/>
    <xf numFmtId="0" fontId="7" fillId="0" borderId="0" xfId="14" applyFont="1" applyFill="1" applyBorder="1" applyAlignment="1">
      <alignment horizontal="centerContinuous"/>
    </xf>
    <xf numFmtId="3" fontId="7" fillId="0" borderId="0" xfId="14" applyNumberFormat="1" applyFont="1" applyFill="1" applyBorder="1" applyAlignment="1">
      <alignment horizontal="centerContinuous"/>
    </xf>
    <xf numFmtId="0" fontId="7" fillId="0" borderId="0" xfId="14" applyFont="1" applyFill="1" applyAlignment="1">
      <alignment horizontal="centerContinuous"/>
    </xf>
    <xf numFmtId="0" fontId="24" fillId="0" borderId="0" xfId="14" applyFont="1" applyFill="1" applyAlignment="1">
      <alignment horizontal="centerContinuous"/>
    </xf>
    <xf numFmtId="3" fontId="25" fillId="0" borderId="0" xfId="14" applyNumberFormat="1" applyFont="1" applyFill="1" applyBorder="1" applyAlignment="1">
      <alignment horizontal="centerContinuous"/>
    </xf>
    <xf numFmtId="3" fontId="25" fillId="0" borderId="0" xfId="15" applyNumberFormat="1" applyFont="1" applyFill="1" applyBorder="1" applyAlignment="1">
      <alignment horizontal="centerContinuous"/>
    </xf>
    <xf numFmtId="0" fontId="24" fillId="0" borderId="0" xfId="14" applyFont="1" applyFill="1" applyBorder="1" applyAlignment="1">
      <alignment horizontal="centerContinuous"/>
    </xf>
    <xf numFmtId="0" fontId="25" fillId="0" borderId="0" xfId="14" applyNumberFormat="1" applyFont="1" applyFill="1" applyBorder="1" applyAlignment="1">
      <alignment horizontal="centerContinuous"/>
    </xf>
    <xf numFmtId="0" fontId="25" fillId="0" borderId="0" xfId="15" applyNumberFormat="1" applyFont="1" applyFill="1" applyBorder="1" applyAlignment="1">
      <alignment horizontal="centerContinuous"/>
    </xf>
    <xf numFmtId="0" fontId="17" fillId="0" borderId="0" xfId="18" applyFont="1" applyBorder="1"/>
    <xf numFmtId="164" fontId="17" fillId="0" borderId="0" xfId="18" applyNumberFormat="1" applyFont="1" applyBorder="1"/>
    <xf numFmtId="0" fontId="7" fillId="0" borderId="0" xfId="19" applyFont="1" applyBorder="1"/>
    <xf numFmtId="0" fontId="7" fillId="0" borderId="0" xfId="19" applyNumberFormat="1" applyFont="1" applyBorder="1" applyAlignment="1">
      <alignment horizontal="left"/>
    </xf>
    <xf numFmtId="0" fontId="7" fillId="0" borderId="0" xfId="19" applyFont="1"/>
    <xf numFmtId="0" fontId="7" fillId="0" borderId="0" xfId="18" applyFont="1" applyBorder="1"/>
    <xf numFmtId="0" fontId="7" fillId="0" borderId="0" xfId="18" applyNumberFormat="1" applyFont="1" applyBorder="1" applyAlignment="1">
      <alignment horizontal="left"/>
    </xf>
    <xf numFmtId="0" fontId="17" fillId="0" borderId="0" xfId="18" applyFont="1"/>
    <xf numFmtId="3" fontId="17" fillId="0" borderId="0" xfId="18" applyNumberFormat="1" applyFont="1"/>
    <xf numFmtId="0" fontId="7" fillId="0" borderId="0" xfId="18" applyFont="1"/>
    <xf numFmtId="164" fontId="24" fillId="0" borderId="0" xfId="18" applyNumberFormat="1" applyFont="1" applyBorder="1"/>
    <xf numFmtId="0" fontId="24" fillId="0" borderId="0" xfId="18" applyFont="1" applyBorder="1"/>
    <xf numFmtId="0" fontId="17" fillId="0" borderId="0" xfId="18" applyFont="1" applyBorder="1" applyAlignment="1">
      <alignment vertical="top"/>
    </xf>
    <xf numFmtId="164" fontId="24" fillId="0" borderId="2" xfId="18" applyNumberFormat="1" applyFont="1" applyBorder="1" applyAlignment="1">
      <alignment vertical="top"/>
    </xf>
    <xf numFmtId="0" fontId="24" fillId="0" borderId="2" xfId="18" applyNumberFormat="1" applyFont="1" applyBorder="1" applyAlignment="1">
      <alignment horizontal="center" vertical="top"/>
    </xf>
    <xf numFmtId="164" fontId="24" fillId="0" borderId="3" xfId="18" applyNumberFormat="1" applyFont="1" applyBorder="1"/>
    <xf numFmtId="0" fontId="24" fillId="0" borderId="3" xfId="18" applyNumberFormat="1" applyFont="1" applyBorder="1" applyAlignment="1">
      <alignment horizontal="center"/>
    </xf>
    <xf numFmtId="0" fontId="17" fillId="0" borderId="0" xfId="18" applyFont="1" applyBorder="1" applyAlignment="1">
      <alignment vertical="center"/>
    </xf>
    <xf numFmtId="164" fontId="25" fillId="0" borderId="3" xfId="18" applyNumberFormat="1" applyFont="1" applyBorder="1" applyAlignment="1">
      <alignment vertical="center"/>
    </xf>
    <xf numFmtId="0" fontId="25" fillId="0" borderId="3" xfId="18" applyNumberFormat="1" applyFont="1" applyBorder="1" applyAlignment="1">
      <alignment horizontal="center" vertical="center"/>
    </xf>
    <xf numFmtId="0" fontId="24" fillId="0" borderId="2" xfId="18" applyFont="1" applyBorder="1" applyAlignment="1">
      <alignment horizontal="center" vertical="center" wrapText="1"/>
    </xf>
    <xf numFmtId="0" fontId="24" fillId="0" borderId="4" xfId="18" applyNumberFormat="1" applyFont="1" applyBorder="1" applyAlignment="1">
      <alignment horizontal="center" vertical="center"/>
    </xf>
    <xf numFmtId="0" fontId="24" fillId="0" borderId="2" xfId="18" applyNumberFormat="1" applyFont="1" applyBorder="1" applyAlignment="1">
      <alignment horizontal="center" vertical="center" wrapText="1"/>
    </xf>
    <xf numFmtId="0" fontId="24" fillId="0" borderId="2" xfId="18" applyNumberFormat="1" applyFont="1" applyBorder="1" applyAlignment="1">
      <alignment horizontal="center" vertical="center"/>
    </xf>
    <xf numFmtId="0" fontId="24" fillId="0" borderId="2" xfId="18" applyFont="1" applyBorder="1" applyAlignment="1">
      <alignment horizontal="center" vertical="center"/>
    </xf>
    <xf numFmtId="0" fontId="24" fillId="0" borderId="5" xfId="18" applyFont="1" applyBorder="1"/>
    <xf numFmtId="0" fontId="24" fillId="0" borderId="5" xfId="18" applyFont="1" applyBorder="1" applyAlignment="1">
      <alignment horizontal="center" wrapText="1"/>
    </xf>
    <xf numFmtId="164" fontId="24" fillId="0" borderId="8" xfId="18" applyNumberFormat="1" applyFont="1" applyBorder="1" applyAlignment="1">
      <alignment horizontal="centerContinuous" vertical="center"/>
    </xf>
    <xf numFmtId="164" fontId="24" fillId="0" borderId="9" xfId="18" applyNumberFormat="1" applyFont="1" applyBorder="1" applyAlignment="1">
      <alignment horizontal="centerContinuous" vertical="center"/>
    </xf>
    <xf numFmtId="164" fontId="24" fillId="0" borderId="7" xfId="18" applyNumberFormat="1" applyFont="1" applyBorder="1" applyAlignment="1">
      <alignment horizontal="centerContinuous" vertical="center"/>
    </xf>
    <xf numFmtId="0" fontId="25" fillId="0" borderId="0" xfId="18" applyNumberFormat="1" applyFont="1" applyBorder="1" applyAlignment="1">
      <alignment horizontal="center"/>
    </xf>
    <xf numFmtId="0" fontId="24" fillId="0" borderId="10" xfId="18" applyFont="1" applyBorder="1"/>
    <xf numFmtId="0" fontId="24" fillId="0" borderId="0" xfId="18" applyFont="1" applyBorder="1" applyAlignment="1">
      <alignment horizontal="centerContinuous"/>
    </xf>
    <xf numFmtId="0" fontId="24" fillId="0" borderId="0" xfId="18" applyFont="1" applyAlignment="1">
      <alignment horizontal="centerContinuous"/>
    </xf>
    <xf numFmtId="0" fontId="25" fillId="0" borderId="0" xfId="20" applyNumberFormat="1" applyFont="1" applyBorder="1" applyAlignment="1">
      <alignment horizontal="centerContinuous"/>
    </xf>
    <xf numFmtId="0" fontId="25" fillId="0" borderId="0" xfId="18" applyNumberFormat="1" applyFont="1" applyBorder="1" applyAlignment="1">
      <alignment horizontal="centerContinuous"/>
    </xf>
    <xf numFmtId="0" fontId="17" fillId="0" borderId="0" xfId="19" applyFont="1" applyBorder="1"/>
    <xf numFmtId="164" fontId="17" fillId="0" borderId="0" xfId="19" applyNumberFormat="1" applyFont="1" applyBorder="1"/>
    <xf numFmtId="0" fontId="17" fillId="0" borderId="0" xfId="19" applyFont="1"/>
    <xf numFmtId="3" fontId="17" fillId="0" borderId="0" xfId="19" applyNumberFormat="1" applyFont="1"/>
    <xf numFmtId="164" fontId="24" fillId="0" borderId="2" xfId="19" applyNumberFormat="1" applyFont="1" applyBorder="1" applyAlignment="1">
      <alignment vertical="top"/>
    </xf>
    <xf numFmtId="0" fontId="24" fillId="0" borderId="2" xfId="19" applyNumberFormat="1" applyFont="1" applyBorder="1" applyAlignment="1">
      <alignment horizontal="center" vertical="top"/>
    </xf>
    <xf numFmtId="164" fontId="24" fillId="0" borderId="3" xfId="19" applyNumberFormat="1" applyFont="1" applyBorder="1"/>
    <xf numFmtId="0" fontId="24" fillId="0" borderId="3" xfId="19" applyNumberFormat="1" applyFont="1" applyBorder="1" applyAlignment="1">
      <alignment horizontal="center"/>
    </xf>
    <xf numFmtId="164" fontId="25" fillId="0" borderId="3" xfId="19" applyNumberFormat="1" applyFont="1" applyBorder="1" applyAlignment="1">
      <alignment vertical="center"/>
    </xf>
    <xf numFmtId="0" fontId="25" fillId="0" borderId="3" xfId="19" applyNumberFormat="1" applyFont="1" applyBorder="1" applyAlignment="1">
      <alignment horizontal="center" vertical="center"/>
    </xf>
    <xf numFmtId="0" fontId="24" fillId="0" borderId="2" xfId="19" applyFont="1" applyBorder="1" applyAlignment="1">
      <alignment horizontal="center" vertical="center" wrapText="1"/>
    </xf>
    <xf numFmtId="0" fontId="24" fillId="0" borderId="4" xfId="19" applyNumberFormat="1" applyFont="1" applyBorder="1" applyAlignment="1">
      <alignment horizontal="center" vertical="center"/>
    </xf>
    <xf numFmtId="0" fontId="24" fillId="0" borderId="2" xfId="19" applyNumberFormat="1" applyFont="1" applyBorder="1" applyAlignment="1">
      <alignment horizontal="center" vertical="center" wrapText="1"/>
    </xf>
    <xf numFmtId="0" fontId="24" fillId="0" borderId="2" xfId="19" applyNumberFormat="1" applyFont="1" applyBorder="1" applyAlignment="1">
      <alignment horizontal="center" vertical="center"/>
    </xf>
    <xf numFmtId="0" fontId="24" fillId="0" borderId="2" xfId="19" applyFont="1" applyBorder="1" applyAlignment="1">
      <alignment horizontal="center" vertical="center"/>
    </xf>
    <xf numFmtId="0" fontId="24" fillId="0" borderId="5" xfId="19" applyFont="1" applyBorder="1"/>
    <xf numFmtId="0" fontId="24" fillId="0" borderId="5" xfId="19" applyFont="1" applyBorder="1" applyAlignment="1">
      <alignment horizontal="center" wrapText="1"/>
    </xf>
    <xf numFmtId="164" fontId="24" fillId="0" borderId="8" xfId="19" applyNumberFormat="1" applyFont="1" applyBorder="1" applyAlignment="1">
      <alignment horizontal="centerContinuous" vertical="center"/>
    </xf>
    <xf numFmtId="164" fontId="24" fillId="0" borderId="9" xfId="19" applyNumberFormat="1" applyFont="1" applyBorder="1" applyAlignment="1">
      <alignment horizontal="centerContinuous" vertical="center"/>
    </xf>
    <xf numFmtId="164" fontId="24" fillId="0" borderId="7" xfId="19" applyNumberFormat="1" applyFont="1" applyBorder="1" applyAlignment="1">
      <alignment horizontal="centerContinuous" vertical="center"/>
    </xf>
    <xf numFmtId="0" fontId="24" fillId="0" borderId="0" xfId="19" applyFont="1" applyBorder="1"/>
    <xf numFmtId="0" fontId="25" fillId="0" borderId="0" xfId="19" applyNumberFormat="1" applyFont="1" applyBorder="1" applyAlignment="1">
      <alignment horizontal="center"/>
    </xf>
    <xf numFmtId="0" fontId="24" fillId="0" borderId="0" xfId="19" applyFont="1" applyBorder="1" applyAlignment="1">
      <alignment horizontal="centerContinuous"/>
    </xf>
    <xf numFmtId="0" fontId="24" fillId="0" borderId="0" xfId="19" applyFont="1" applyAlignment="1">
      <alignment horizontal="centerContinuous"/>
    </xf>
    <xf numFmtId="0" fontId="25" fillId="0" borderId="0" xfId="19" applyNumberFormat="1" applyFont="1" applyBorder="1" applyAlignment="1">
      <alignment horizontal="centerContinuous"/>
    </xf>
    <xf numFmtId="0" fontId="7" fillId="0" borderId="0" xfId="21" applyFont="1"/>
    <xf numFmtId="0" fontId="7" fillId="0" borderId="0" xfId="20" applyFont="1"/>
    <xf numFmtId="0" fontId="7" fillId="0" borderId="0" xfId="2" applyFont="1" applyFill="1" applyBorder="1" applyAlignment="1"/>
    <xf numFmtId="0" fontId="15" fillId="0" borderId="0" xfId="19" applyFont="1" applyBorder="1" applyAlignment="1">
      <alignment horizontal="center"/>
    </xf>
    <xf numFmtId="170" fontId="7" fillId="0" borderId="2" xfId="20" applyNumberFormat="1" applyFont="1" applyBorder="1" applyAlignment="1">
      <alignment horizontal="center" vertical="top"/>
    </xf>
    <xf numFmtId="170" fontId="24" fillId="0" borderId="2" xfId="19" quotePrefix="1" applyNumberFormat="1" applyFont="1" applyBorder="1" applyAlignment="1">
      <alignment horizontal="center" vertical="top"/>
    </xf>
    <xf numFmtId="0" fontId="24" fillId="0" borderId="2" xfId="19" applyFont="1" applyBorder="1" applyAlignment="1">
      <alignment horizontal="center" vertical="top"/>
    </xf>
    <xf numFmtId="170" fontId="7" fillId="0" borderId="3" xfId="20" applyNumberFormat="1" applyFont="1" applyBorder="1" applyAlignment="1">
      <alignment horizontal="center" vertical="center"/>
    </xf>
    <xf numFmtId="170" fontId="24" fillId="0" borderId="3" xfId="19" quotePrefix="1" applyNumberFormat="1" applyFont="1" applyBorder="1" applyAlignment="1">
      <alignment horizontal="center" vertical="center"/>
    </xf>
    <xf numFmtId="170" fontId="24" fillId="0" borderId="3" xfId="19" applyNumberFormat="1" applyFont="1" applyBorder="1" applyAlignment="1">
      <alignment horizontal="center" vertical="center"/>
    </xf>
    <xf numFmtId="0" fontId="24" fillId="0" borderId="3" xfId="19" applyFont="1" applyBorder="1" applyAlignment="1">
      <alignment horizontal="center" vertical="center"/>
    </xf>
    <xf numFmtId="170" fontId="7" fillId="0" borderId="3" xfId="20" applyNumberFormat="1" applyFont="1" applyBorder="1" applyAlignment="1">
      <alignment horizontal="center"/>
    </xf>
    <xf numFmtId="170" fontId="24" fillId="0" borderId="3" xfId="19" quotePrefix="1" applyNumberFormat="1" applyFont="1" applyBorder="1" applyAlignment="1">
      <alignment horizontal="center"/>
    </xf>
    <xf numFmtId="0" fontId="24" fillId="0" borderId="3" xfId="19" applyFont="1" applyBorder="1" applyAlignment="1">
      <alignment horizontal="center"/>
    </xf>
    <xf numFmtId="170" fontId="24" fillId="0" borderId="3" xfId="20" applyNumberFormat="1" applyFont="1" applyBorder="1" applyAlignment="1">
      <alignment horizontal="center"/>
    </xf>
    <xf numFmtId="0" fontId="24" fillId="0" borderId="2" xfId="20" applyNumberFormat="1" applyFont="1" applyBorder="1" applyAlignment="1">
      <alignment horizontal="center" vertical="center"/>
    </xf>
    <xf numFmtId="0" fontId="24" fillId="0" borderId="0" xfId="19" applyNumberFormat="1" applyFont="1" applyBorder="1"/>
    <xf numFmtId="0" fontId="25" fillId="0" borderId="0" xfId="2" applyNumberFormat="1" applyFont="1" applyFill="1" applyBorder="1" applyAlignment="1">
      <alignment horizontal="centerContinuous"/>
    </xf>
    <xf numFmtId="170" fontId="24" fillId="0" borderId="2" xfId="20" applyNumberFormat="1" applyFont="1" applyBorder="1" applyAlignment="1">
      <alignment horizontal="center" vertical="top"/>
    </xf>
    <xf numFmtId="170" fontId="24" fillId="0" borderId="11" xfId="19" quotePrefix="1" applyNumberFormat="1" applyFont="1" applyBorder="1" applyAlignment="1">
      <alignment horizontal="center" vertical="top"/>
    </xf>
    <xf numFmtId="170" fontId="24" fillId="0" borderId="12" xfId="19" quotePrefix="1" applyNumberFormat="1" applyFont="1" applyBorder="1" applyAlignment="1">
      <alignment horizontal="center"/>
    </xf>
    <xf numFmtId="0" fontId="7" fillId="0" borderId="0" xfId="5" applyFont="1"/>
    <xf numFmtId="0" fontId="7" fillId="0" borderId="0" xfId="5" applyFont="1" applyBorder="1"/>
    <xf numFmtId="164" fontId="7" fillId="0" borderId="0" xfId="5" applyNumberFormat="1" applyFont="1" applyBorder="1"/>
    <xf numFmtId="0" fontId="12" fillId="0" borderId="0" xfId="13" applyNumberFormat="1" applyFont="1" applyBorder="1" applyAlignment="1">
      <alignment horizontal="left"/>
    </xf>
    <xf numFmtId="0" fontId="7" fillId="0" borderId="0" xfId="5" applyNumberFormat="1" applyFont="1" applyBorder="1" applyAlignment="1">
      <alignment horizontal="left"/>
    </xf>
    <xf numFmtId="0" fontId="7" fillId="0" borderId="0" xfId="5" applyNumberFormat="1" applyFont="1" applyBorder="1" applyAlignment="1">
      <alignment horizontal="right"/>
    </xf>
    <xf numFmtId="164" fontId="15" fillId="0" borderId="0" xfId="5" applyNumberFormat="1"/>
    <xf numFmtId="0" fontId="15" fillId="0" borderId="0" xfId="5"/>
    <xf numFmtId="0" fontId="7" fillId="0" borderId="0" xfId="5" applyNumberFormat="1" applyFont="1" applyBorder="1"/>
    <xf numFmtId="0" fontId="7" fillId="0" borderId="0" xfId="5" applyFont="1" applyBorder="1" applyAlignment="1">
      <alignment vertical="top"/>
    </xf>
    <xf numFmtId="0" fontId="7" fillId="0" borderId="0" xfId="5" applyNumberFormat="1" applyFont="1" applyBorder="1" applyAlignment="1">
      <alignment horizontal="right" vertical="top"/>
    </xf>
    <xf numFmtId="164" fontId="7" fillId="0" borderId="0" xfId="5" applyNumberFormat="1" applyFont="1" applyBorder="1" applyAlignment="1">
      <alignment vertical="top"/>
    </xf>
    <xf numFmtId="164" fontId="7" fillId="0" borderId="11" xfId="5" quotePrefix="1" applyNumberFormat="1" applyFont="1" applyBorder="1" applyAlignment="1">
      <alignment horizontal="right" vertical="top"/>
    </xf>
    <xf numFmtId="164" fontId="7" fillId="0" borderId="10" xfId="5" quotePrefix="1" applyNumberFormat="1" applyFont="1" applyBorder="1" applyAlignment="1">
      <alignment horizontal="right" vertical="top"/>
    </xf>
    <xf numFmtId="164" fontId="7" fillId="0" borderId="6" xfId="5" applyNumberFormat="1" applyFont="1" applyBorder="1" applyAlignment="1">
      <alignment vertical="top"/>
    </xf>
    <xf numFmtId="164" fontId="7" fillId="0" borderId="2" xfId="5" applyNumberFormat="1" applyFont="1" applyBorder="1" applyAlignment="1">
      <alignment vertical="top"/>
    </xf>
    <xf numFmtId="164" fontId="7" fillId="0" borderId="10" xfId="5" applyNumberFormat="1" applyFont="1" applyBorder="1" applyAlignment="1">
      <alignment vertical="top"/>
    </xf>
    <xf numFmtId="0" fontId="7" fillId="0" borderId="2" xfId="5" applyNumberFormat="1" applyFont="1" applyBorder="1" applyAlignment="1">
      <alignment horizontal="left" vertical="top" indent="2"/>
    </xf>
    <xf numFmtId="164" fontId="7" fillId="0" borderId="12" xfId="5" quotePrefix="1" applyNumberFormat="1" applyFont="1" applyBorder="1" applyAlignment="1">
      <alignment horizontal="right"/>
    </xf>
    <xf numFmtId="164" fontId="7" fillId="0" borderId="0" xfId="5" quotePrefix="1" applyNumberFormat="1" applyFont="1" applyBorder="1" applyAlignment="1">
      <alignment horizontal="right"/>
    </xf>
    <xf numFmtId="164" fontId="7" fillId="0" borderId="1" xfId="5" applyNumberFormat="1" applyFont="1" applyBorder="1"/>
    <xf numFmtId="164" fontId="7" fillId="0" borderId="3" xfId="5" applyNumberFormat="1" applyFont="1" applyBorder="1"/>
    <xf numFmtId="0" fontId="7" fillId="0" borderId="3" xfId="5" applyNumberFormat="1" applyFont="1" applyBorder="1" applyAlignment="1">
      <alignment horizontal="left" indent="2"/>
    </xf>
    <xf numFmtId="0" fontId="8" fillId="0" borderId="0" xfId="5" applyFont="1" applyBorder="1"/>
    <xf numFmtId="164" fontId="8" fillId="0" borderId="0" xfId="5" applyNumberFormat="1" applyFont="1" applyBorder="1"/>
    <xf numFmtId="164" fontId="8" fillId="0" borderId="13" xfId="5" applyNumberFormat="1" applyFont="1" applyBorder="1" applyAlignment="1">
      <alignment horizontal="center"/>
    </xf>
    <xf numFmtId="164" fontId="8" fillId="0" borderId="13" xfId="5" applyNumberFormat="1" applyFont="1" applyBorder="1"/>
    <xf numFmtId="164" fontId="8" fillId="0" borderId="14" xfId="5" applyNumberFormat="1" applyFont="1" applyBorder="1"/>
    <xf numFmtId="164" fontId="8" fillId="0" borderId="15" xfId="5" applyNumberFormat="1" applyFont="1" applyBorder="1"/>
    <xf numFmtId="164" fontId="8" fillId="0" borderId="5" xfId="5" applyNumberFormat="1" applyFont="1" applyBorder="1"/>
    <xf numFmtId="0" fontId="8" fillId="0" borderId="3" xfId="5" quotePrefix="1" applyNumberFormat="1" applyFont="1" applyBorder="1" applyAlignment="1">
      <alignment horizontal="left"/>
    </xf>
    <xf numFmtId="0" fontId="8" fillId="0" borderId="0" xfId="5" applyFont="1" applyBorder="1" applyAlignment="1">
      <alignment vertical="top"/>
    </xf>
    <xf numFmtId="164" fontId="8" fillId="0" borderId="0" xfId="5" applyNumberFormat="1" applyFont="1" applyBorder="1" applyAlignment="1">
      <alignment vertical="top"/>
    </xf>
    <xf numFmtId="164" fontId="8" fillId="0" borderId="12" xfId="5" quotePrefix="1" applyNumberFormat="1" applyFont="1" applyBorder="1" applyAlignment="1">
      <alignment horizontal="right" vertical="top"/>
    </xf>
    <xf numFmtId="164" fontId="8" fillId="0" borderId="0" xfId="5" quotePrefix="1" applyNumberFormat="1" applyFont="1" applyBorder="1" applyAlignment="1">
      <alignment horizontal="right" vertical="top"/>
    </xf>
    <xf numFmtId="164" fontId="8" fillId="0" borderId="1" xfId="5" applyNumberFormat="1" applyFont="1" applyBorder="1" applyAlignment="1">
      <alignment vertical="top"/>
    </xf>
    <xf numFmtId="164" fontId="8" fillId="0" borderId="3" xfId="5" applyNumberFormat="1" applyFont="1" applyBorder="1" applyAlignment="1">
      <alignment vertical="top"/>
    </xf>
    <xf numFmtId="0" fontId="8" fillId="0" borderId="2" xfId="5" applyNumberFormat="1" applyFont="1" applyBorder="1" applyAlignment="1">
      <alignment horizontal="left" vertical="top"/>
    </xf>
    <xf numFmtId="164" fontId="8" fillId="0" borderId="12" xfId="5" quotePrefix="1" applyNumberFormat="1" applyFont="1" applyBorder="1" applyAlignment="1">
      <alignment horizontal="right"/>
    </xf>
    <xf numFmtId="164" fontId="8" fillId="0" borderId="0" xfId="5" quotePrefix="1" applyNumberFormat="1" applyFont="1" applyBorder="1" applyAlignment="1">
      <alignment horizontal="right"/>
    </xf>
    <xf numFmtId="164" fontId="8" fillId="0" borderId="1" xfId="5" applyNumberFormat="1" applyFont="1" applyBorder="1" applyAlignment="1"/>
    <xf numFmtId="164" fontId="8" fillId="0" borderId="3" xfId="5" applyNumberFormat="1" applyFont="1" applyBorder="1" applyAlignment="1"/>
    <xf numFmtId="164" fontId="8" fillId="0" borderId="3" xfId="5" applyNumberFormat="1" applyFont="1" applyBorder="1"/>
    <xf numFmtId="164" fontId="8" fillId="0" borderId="1" xfId="5" applyNumberFormat="1" applyFont="1" applyBorder="1"/>
    <xf numFmtId="0" fontId="8" fillId="0" borderId="3" xfId="5" applyNumberFormat="1" applyFont="1" applyBorder="1" applyAlignment="1">
      <alignment horizontal="left"/>
    </xf>
    <xf numFmtId="0" fontId="7" fillId="0" borderId="3" xfId="5" applyNumberFormat="1" applyFont="1" applyBorder="1" applyAlignment="1">
      <alignment horizontal="left" indent="3"/>
    </xf>
    <xf numFmtId="164" fontId="7" fillId="0" borderId="12" xfId="5" applyNumberFormat="1" applyFont="1" applyBorder="1"/>
    <xf numFmtId="171" fontId="8" fillId="0" borderId="0" xfId="5" applyNumberFormat="1" applyFont="1" applyBorder="1"/>
    <xf numFmtId="171" fontId="8" fillId="0" borderId="0" xfId="5" applyNumberFormat="1" applyFont="1" applyBorder="1" applyAlignment="1">
      <alignment horizontal="left"/>
    </xf>
    <xf numFmtId="164" fontId="8" fillId="0" borderId="12" xfId="5" applyNumberFormat="1" applyFont="1" applyBorder="1" applyAlignment="1">
      <alignment horizontal="right"/>
    </xf>
    <xf numFmtId="164" fontId="8" fillId="0" borderId="0" xfId="5" applyNumberFormat="1" applyFont="1" applyBorder="1" applyAlignment="1">
      <alignment horizontal="right"/>
    </xf>
    <xf numFmtId="164" fontId="8" fillId="0" borderId="1" xfId="5" applyNumberFormat="1" applyFont="1" applyBorder="1" applyAlignment="1">
      <alignment horizontal="right"/>
    </xf>
    <xf numFmtId="164" fontId="8" fillId="0" borderId="3" xfId="5" applyNumberFormat="1" applyFont="1" applyBorder="1" applyAlignment="1">
      <alignment horizontal="right"/>
    </xf>
    <xf numFmtId="164" fontId="8" fillId="0" borderId="5" xfId="5" applyNumberFormat="1" applyFont="1" applyFill="1" applyBorder="1" applyAlignment="1">
      <alignment horizontal="right"/>
    </xf>
    <xf numFmtId="164" fontId="8" fillId="0" borderId="15" xfId="5" applyNumberFormat="1" applyFont="1" applyFill="1" applyBorder="1" applyAlignment="1">
      <alignment horizontal="right"/>
    </xf>
    <xf numFmtId="171" fontId="8" fillId="0" borderId="5" xfId="5" applyNumberFormat="1" applyFont="1" applyBorder="1" applyAlignment="1">
      <alignment horizontal="left"/>
    </xf>
    <xf numFmtId="0" fontId="7" fillId="0" borderId="11" xfId="5" applyNumberFormat="1" applyFont="1" applyBorder="1" applyAlignment="1">
      <alignment horizontal="center" vertical="top" wrapText="1"/>
    </xf>
    <xf numFmtId="0" fontId="7" fillId="0" borderId="11" xfId="5" applyNumberFormat="1" applyFont="1" applyBorder="1" applyAlignment="1">
      <alignment horizontal="center" vertical="center" wrapText="1"/>
    </xf>
    <xf numFmtId="0" fontId="7" fillId="0" borderId="10" xfId="5" applyNumberFormat="1" applyFont="1" applyBorder="1" applyAlignment="1">
      <alignment horizontal="center" vertical="center"/>
    </xf>
    <xf numFmtId="0" fontId="7" fillId="0" borderId="6" xfId="5" applyNumberFormat="1" applyFont="1" applyBorder="1" applyAlignment="1">
      <alignment horizontal="center" vertical="center"/>
    </xf>
    <xf numFmtId="0" fontId="7" fillId="0" borderId="4" xfId="5" applyNumberFormat="1" applyFont="1" applyBorder="1" applyAlignment="1">
      <alignment horizontal="center" vertical="center"/>
    </xf>
    <xf numFmtId="0" fontId="7" fillId="0" borderId="6" xfId="5" applyNumberFormat="1" applyFont="1" applyBorder="1" applyAlignment="1">
      <alignment horizontal="centerContinuous" vertical="center"/>
    </xf>
    <xf numFmtId="0" fontId="7" fillId="0" borderId="3" xfId="5" applyNumberFormat="1" applyFont="1" applyBorder="1" applyAlignment="1">
      <alignment horizontal="centerContinuous" vertical="center"/>
    </xf>
    <xf numFmtId="0" fontId="7" fillId="0" borderId="2" xfId="5" applyNumberFormat="1" applyFont="1" applyBorder="1" applyAlignment="1">
      <alignment horizontal="center" vertical="top" wrapText="1"/>
    </xf>
    <xf numFmtId="0" fontId="7" fillId="0" borderId="2" xfId="5" applyNumberFormat="1" applyFont="1" applyBorder="1" applyAlignment="1">
      <alignment horizontal="left" vertical="top"/>
    </xf>
    <xf numFmtId="0" fontId="7" fillId="0" borderId="5" xfId="5" applyNumberFormat="1" applyFont="1" applyBorder="1" applyAlignment="1">
      <alignment horizontal="centerContinuous"/>
    </xf>
    <xf numFmtId="0" fontId="7" fillId="0" borderId="8" xfId="5" applyNumberFormat="1" applyFont="1" applyBorder="1" applyAlignment="1">
      <alignment horizontal="centerContinuous"/>
    </xf>
    <xf numFmtId="0" fontId="7" fillId="0" borderId="9" xfId="5" applyFont="1" applyBorder="1" applyAlignment="1">
      <alignment horizontal="centerContinuous"/>
    </xf>
    <xf numFmtId="0" fontId="7" fillId="0" borderId="7" xfId="5" applyFont="1" applyBorder="1" applyAlignment="1">
      <alignment horizontal="centerContinuous"/>
    </xf>
    <xf numFmtId="0" fontId="7" fillId="0" borderId="5" xfId="5" applyNumberFormat="1" applyFont="1" applyBorder="1" applyAlignment="1">
      <alignment horizontal="center"/>
    </xf>
    <xf numFmtId="0" fontId="7" fillId="0" borderId="5" xfId="5" applyNumberFormat="1" applyFont="1" applyBorder="1"/>
    <xf numFmtId="0" fontId="32" fillId="0" borderId="0" xfId="5" applyNumberFormat="1" applyFont="1" applyBorder="1"/>
    <xf numFmtId="0" fontId="8" fillId="0" borderId="0" xfId="5" applyFont="1" applyBorder="1" applyAlignment="1">
      <alignment horizontal="centerContinuous"/>
    </xf>
    <xf numFmtId="0" fontId="7" fillId="0" borderId="0" xfId="5" applyFont="1" applyBorder="1" applyAlignment="1">
      <alignment horizontal="centerContinuous"/>
    </xf>
    <xf numFmtId="0" fontId="8" fillId="0" borderId="0" xfId="5" applyNumberFormat="1" applyFont="1" applyBorder="1" applyAlignment="1">
      <alignment horizontal="centerContinuous"/>
    </xf>
    <xf numFmtId="0" fontId="6" fillId="0" borderId="0" xfId="5" applyFont="1" applyAlignment="1">
      <alignment horizontal="centerContinuous"/>
    </xf>
    <xf numFmtId="15" fontId="8" fillId="0" borderId="0" xfId="5" applyNumberFormat="1" applyFont="1" applyBorder="1" applyAlignment="1">
      <alignment horizontal="centerContinuous"/>
    </xf>
    <xf numFmtId="0" fontId="12" fillId="0" borderId="0" xfId="13" applyFont="1"/>
    <xf numFmtId="0" fontId="9" fillId="0" borderId="0" xfId="13"/>
    <xf numFmtId="3" fontId="23" fillId="0" borderId="0" xfId="13" applyNumberFormat="1" applyFont="1"/>
    <xf numFmtId="0" fontId="7" fillId="0" borderId="0" xfId="15" applyNumberFormat="1" applyFont="1" applyBorder="1" applyAlignment="1">
      <alignment horizontal="left"/>
    </xf>
    <xf numFmtId="164" fontId="12" fillId="0" borderId="0" xfId="13" applyNumberFormat="1" applyFont="1" applyBorder="1"/>
    <xf numFmtId="3" fontId="12" fillId="0" borderId="0" xfId="13" applyNumberFormat="1" applyFont="1" applyBorder="1" applyAlignment="1"/>
    <xf numFmtId="3" fontId="12" fillId="0" borderId="0" xfId="13" applyNumberFormat="1" applyFont="1" applyBorder="1"/>
    <xf numFmtId="0" fontId="12" fillId="0" borderId="0" xfId="13" applyFont="1" applyBorder="1"/>
    <xf numFmtId="0" fontId="9" fillId="0" borderId="10" xfId="13" applyBorder="1"/>
    <xf numFmtId="0" fontId="23" fillId="0" borderId="10" xfId="13" applyFont="1" applyBorder="1"/>
    <xf numFmtId="0" fontId="21" fillId="0" borderId="0" xfId="13" applyNumberFormat="1" applyFont="1" applyBorder="1"/>
    <xf numFmtId="0" fontId="7" fillId="0" borderId="0" xfId="13" applyNumberFormat="1" applyFont="1" applyBorder="1"/>
    <xf numFmtId="0" fontId="7" fillId="4" borderId="0" xfId="13" applyFont="1" applyFill="1"/>
    <xf numFmtId="0" fontId="12" fillId="0" borderId="0" xfId="13" applyFont="1" applyAlignment="1">
      <alignment vertical="top"/>
    </xf>
    <xf numFmtId="3" fontId="12" fillId="0" borderId="2" xfId="13" applyNumberFormat="1" applyFont="1" applyBorder="1" applyAlignment="1">
      <alignment vertical="top"/>
    </xf>
    <xf numFmtId="3" fontId="12" fillId="0" borderId="2" xfId="13" applyNumberFormat="1" applyFont="1" applyFill="1" applyBorder="1" applyAlignment="1">
      <alignment horizontal="right" vertical="top"/>
    </xf>
    <xf numFmtId="0" fontId="12" fillId="0" borderId="2" xfId="13" applyNumberFormat="1" applyFont="1" applyBorder="1" applyAlignment="1">
      <alignment horizontal="left" vertical="top" indent="2"/>
    </xf>
    <xf numFmtId="3" fontId="12" fillId="0" borderId="3" xfId="13" applyNumberFormat="1" applyFont="1" applyBorder="1"/>
    <xf numFmtId="3" fontId="12" fillId="0" borderId="3" xfId="13" applyNumberFormat="1" applyFont="1" applyFill="1" applyBorder="1" applyAlignment="1">
      <alignment horizontal="right" vertical="center"/>
    </xf>
    <xf numFmtId="0" fontId="12" fillId="0" borderId="3" xfId="13" applyNumberFormat="1" applyFont="1" applyBorder="1" applyAlignment="1">
      <alignment horizontal="left" vertical="center" indent="2"/>
    </xf>
    <xf numFmtId="3" fontId="12" fillId="0" borderId="3" xfId="13" applyNumberFormat="1" applyFont="1" applyBorder="1" applyAlignment="1">
      <alignment horizontal="right"/>
    </xf>
    <xf numFmtId="3" fontId="12" fillId="0" borderId="3" xfId="13" applyNumberFormat="1" applyFont="1" applyFill="1" applyBorder="1" applyAlignment="1">
      <alignment horizontal="right"/>
    </xf>
    <xf numFmtId="0" fontId="12" fillId="0" borderId="3" xfId="13" applyNumberFormat="1" applyFont="1" applyBorder="1" applyAlignment="1">
      <alignment horizontal="left" indent="2"/>
    </xf>
    <xf numFmtId="3" fontId="30" fillId="4" borderId="3" xfId="13" applyNumberFormat="1" applyFont="1" applyFill="1" applyBorder="1"/>
    <xf numFmtId="3" fontId="13" fillId="0" borderId="3" xfId="13" applyNumberFormat="1" applyFont="1" applyBorder="1"/>
    <xf numFmtId="0" fontId="13" fillId="0" borderId="3" xfId="13" applyNumberFormat="1" applyFont="1" applyBorder="1" applyAlignment="1">
      <alignment horizontal="left"/>
    </xf>
    <xf numFmtId="3" fontId="7" fillId="0" borderId="2" xfId="13" applyNumberFormat="1" applyFont="1" applyBorder="1" applyAlignment="1">
      <alignment horizontal="right" vertical="top"/>
    </xf>
    <xf numFmtId="3" fontId="13" fillId="0" borderId="2" xfId="13" applyNumberFormat="1" applyFont="1" applyBorder="1" applyAlignment="1">
      <alignment vertical="top"/>
    </xf>
    <xf numFmtId="0" fontId="13" fillId="0" borderId="2" xfId="13" applyNumberFormat="1" applyFont="1" applyBorder="1" applyAlignment="1">
      <alignment vertical="top"/>
    </xf>
    <xf numFmtId="0" fontId="12" fillId="0" borderId="0" xfId="13" applyFont="1" applyAlignment="1">
      <alignment vertical="center"/>
    </xf>
    <xf numFmtId="3" fontId="13" fillId="0" borderId="3" xfId="13" applyNumberFormat="1" applyFont="1" applyBorder="1" applyAlignment="1">
      <alignment vertical="center"/>
    </xf>
    <xf numFmtId="3" fontId="13" fillId="0" borderId="3" xfId="13" applyNumberFormat="1" applyFont="1" applyBorder="1" applyAlignment="1">
      <alignment horizontal="center" vertical="center"/>
    </xf>
    <xf numFmtId="3" fontId="8" fillId="0" borderId="3" xfId="13" applyNumberFormat="1" applyFont="1" applyFill="1" applyBorder="1" applyAlignment="1">
      <alignment horizontal="right" vertical="center"/>
    </xf>
    <xf numFmtId="0" fontId="13" fillId="0" borderId="3" xfId="13" applyNumberFormat="1" applyFont="1" applyBorder="1" applyAlignment="1">
      <alignment horizontal="left" vertical="center"/>
    </xf>
    <xf numFmtId="3" fontId="8" fillId="0" borderId="3" xfId="13" applyNumberFormat="1" applyFont="1" applyFill="1" applyBorder="1" applyAlignment="1">
      <alignment horizontal="right"/>
    </xf>
    <xf numFmtId="0" fontId="12" fillId="0" borderId="3" xfId="13" applyNumberFormat="1" applyFont="1" applyBorder="1" applyAlignment="1">
      <alignment horizontal="left" indent="3"/>
    </xf>
    <xf numFmtId="3" fontId="7" fillId="0" borderId="3" xfId="13" applyNumberFormat="1" applyFont="1" applyBorder="1" applyAlignment="1">
      <alignment horizontal="right" vertical="top"/>
    </xf>
    <xf numFmtId="164" fontId="7" fillId="0" borderId="3" xfId="13" applyNumberFormat="1" applyFont="1" applyBorder="1"/>
    <xf numFmtId="3" fontId="12" fillId="2" borderId="3" xfId="13" applyNumberFormat="1" applyFont="1" applyFill="1" applyBorder="1"/>
    <xf numFmtId="3" fontId="7" fillId="0" borderId="3" xfId="13" applyNumberFormat="1" applyFont="1" applyBorder="1" applyAlignment="1">
      <alignment horizontal="right"/>
    </xf>
    <xf numFmtId="3" fontId="7" fillId="0" borderId="3" xfId="13" applyNumberFormat="1" applyFont="1" applyFill="1" applyBorder="1" applyAlignment="1">
      <alignment horizontal="right"/>
    </xf>
    <xf numFmtId="0" fontId="7" fillId="0" borderId="3" xfId="13" applyNumberFormat="1" applyFont="1" applyBorder="1" applyAlignment="1">
      <alignment horizontal="left" indent="2"/>
    </xf>
    <xf numFmtId="3" fontId="13" fillId="0" borderId="3" xfId="13" applyNumberFormat="1" applyFont="1" applyFill="1" applyBorder="1" applyAlignment="1">
      <alignment horizontal="right"/>
    </xf>
    <xf numFmtId="0" fontId="12" fillId="0" borderId="4" xfId="13" applyFont="1" applyBorder="1" applyAlignment="1">
      <alignment horizontal="center" vertical="center"/>
    </xf>
    <xf numFmtId="0" fontId="12" fillId="0" borderId="4" xfId="13" applyNumberFormat="1" applyFont="1" applyBorder="1" applyAlignment="1">
      <alignment horizontal="center" vertical="center"/>
    </xf>
    <xf numFmtId="0" fontId="12" fillId="0" borderId="0" xfId="13" applyFont="1" applyBorder="1" applyAlignment="1">
      <alignment horizontal="centerContinuous"/>
    </xf>
    <xf numFmtId="3" fontId="12" fillId="0" borderId="0" xfId="13" applyNumberFormat="1" applyFont="1" applyBorder="1" applyAlignment="1">
      <alignment horizontal="centerContinuous"/>
    </xf>
    <xf numFmtId="0" fontId="12" fillId="0" borderId="0" xfId="13" applyFont="1" applyAlignment="1">
      <alignment horizontal="centerContinuous"/>
    </xf>
    <xf numFmtId="0" fontId="13" fillId="0" borderId="0" xfId="13" applyNumberFormat="1" applyFont="1" applyBorder="1" applyAlignment="1">
      <alignment horizontal="centerContinuous"/>
    </xf>
    <xf numFmtId="3" fontId="12" fillId="0" borderId="0" xfId="13" applyNumberFormat="1" applyFont="1" applyBorder="1" applyAlignment="1">
      <alignment horizontal="left"/>
    </xf>
    <xf numFmtId="3" fontId="12" fillId="0" borderId="0" xfId="13" applyNumberFormat="1" applyFont="1" applyFill="1" applyBorder="1" applyAlignment="1">
      <alignment horizontal="right"/>
    </xf>
    <xf numFmtId="3" fontId="12" fillId="0" borderId="0" xfId="13" applyNumberFormat="1" applyFont="1" applyFill="1" applyBorder="1" applyAlignment="1">
      <alignment horizontal="right" vertical="top"/>
    </xf>
    <xf numFmtId="0" fontId="9" fillId="0" borderId="0" xfId="13" applyBorder="1"/>
    <xf numFmtId="0" fontId="13" fillId="0" borderId="2" xfId="13" applyNumberFormat="1" applyFont="1" applyBorder="1" applyAlignment="1">
      <alignment horizontal="left" vertical="top"/>
    </xf>
    <xf numFmtId="0" fontId="13" fillId="0" borderId="0" xfId="13" applyFont="1" applyBorder="1" applyAlignment="1">
      <alignment horizontal="centerContinuous"/>
    </xf>
    <xf numFmtId="0" fontId="12" fillId="0" borderId="0" xfId="14" applyFont="1"/>
    <xf numFmtId="169" fontId="12" fillId="0" borderId="0" xfId="14" applyNumberFormat="1" applyFont="1"/>
    <xf numFmtId="164" fontId="12" fillId="0" borderId="0" xfId="14" applyNumberFormat="1" applyFont="1"/>
    <xf numFmtId="0" fontId="12" fillId="0" borderId="0" xfId="14" applyFont="1" applyBorder="1"/>
    <xf numFmtId="169" fontId="12" fillId="0" borderId="0" xfId="14" applyNumberFormat="1" applyFont="1" applyBorder="1"/>
    <xf numFmtId="164" fontId="12" fillId="0" borderId="0" xfId="14" applyNumberFormat="1" applyFont="1" applyBorder="1"/>
    <xf numFmtId="169" fontId="7" fillId="0" borderId="0" xfId="14" applyNumberFormat="1" applyFont="1" applyBorder="1" applyAlignment="1">
      <alignment wrapText="1"/>
    </xf>
    <xf numFmtId="0" fontId="12" fillId="0" borderId="0" xfId="14" applyNumberFormat="1" applyFont="1" applyBorder="1" applyAlignment="1">
      <alignment horizontal="left"/>
    </xf>
    <xf numFmtId="0" fontId="12" fillId="0" borderId="0" xfId="14" applyFont="1" applyAlignment="1">
      <alignment vertical="top"/>
    </xf>
    <xf numFmtId="169" fontId="12" fillId="0" borderId="2" xfId="14" applyNumberFormat="1" applyFont="1" applyBorder="1" applyAlignment="1">
      <alignment vertical="top"/>
    </xf>
    <xf numFmtId="164" fontId="12" fillId="0" borderId="2" xfId="14" applyNumberFormat="1" applyFont="1" applyBorder="1" applyAlignment="1">
      <alignment vertical="top"/>
    </xf>
    <xf numFmtId="0" fontId="12" fillId="0" borderId="2" xfId="14" applyNumberFormat="1" applyFont="1" applyBorder="1" applyAlignment="1">
      <alignment horizontal="left" vertical="top" indent="2"/>
    </xf>
    <xf numFmtId="169" fontId="12" fillId="0" borderId="3" xfId="14" applyNumberFormat="1" applyFont="1" applyBorder="1" applyAlignment="1">
      <alignment horizontal="right"/>
    </xf>
    <xf numFmtId="164" fontId="12" fillId="0" borderId="3" xfId="14" applyNumberFormat="1" applyFont="1" applyBorder="1"/>
    <xf numFmtId="0" fontId="12" fillId="0" borderId="3" xfId="14" applyNumberFormat="1" applyFont="1" applyBorder="1" applyAlignment="1">
      <alignment horizontal="left" indent="2"/>
    </xf>
    <xf numFmtId="169" fontId="8" fillId="0" borderId="3" xfId="14" applyNumberFormat="1" applyFont="1" applyBorder="1"/>
    <xf numFmtId="164" fontId="8" fillId="0" borderId="3" xfId="14" applyNumberFormat="1" applyFont="1" applyBorder="1"/>
    <xf numFmtId="164" fontId="13" fillId="0" borderId="3" xfId="14" applyNumberFormat="1" applyFont="1" applyBorder="1"/>
    <xf numFmtId="169" fontId="13" fillId="0" borderId="3" xfId="14" applyNumberFormat="1" applyFont="1" applyBorder="1" applyAlignment="1">
      <alignment wrapText="1"/>
    </xf>
    <xf numFmtId="0" fontId="13" fillId="0" borderId="3" xfId="14" applyNumberFormat="1" applyFont="1" applyBorder="1" applyAlignment="1">
      <alignment horizontal="left"/>
    </xf>
    <xf numFmtId="0" fontId="12" fillId="0" borderId="0" xfId="14" applyFont="1" applyAlignment="1">
      <alignment vertical="center"/>
    </xf>
    <xf numFmtId="169" fontId="8" fillId="0" borderId="2" xfId="14" applyNumberFormat="1" applyFont="1" applyBorder="1" applyAlignment="1">
      <alignment vertical="top"/>
    </xf>
    <xf numFmtId="164" fontId="8" fillId="0" borderId="2" xfId="14" applyNumberFormat="1" applyFont="1" applyBorder="1" applyAlignment="1">
      <alignment vertical="top"/>
    </xf>
    <xf numFmtId="164" fontId="8" fillId="0" borderId="2" xfId="5" applyNumberFormat="1" applyFont="1" applyBorder="1" applyAlignment="1">
      <alignment vertical="top"/>
    </xf>
    <xf numFmtId="169" fontId="8" fillId="0" borderId="2" xfId="14" applyNumberFormat="1" applyFont="1" applyBorder="1" applyAlignment="1">
      <alignment vertical="top" wrapText="1"/>
    </xf>
    <xf numFmtId="0" fontId="13" fillId="0" borderId="2" xfId="14" applyNumberFormat="1" applyFont="1" applyBorder="1" applyAlignment="1">
      <alignment horizontal="left" vertical="top"/>
    </xf>
    <xf numFmtId="169" fontId="8" fillId="0" borderId="3" xfId="14" applyNumberFormat="1" applyFont="1" applyBorder="1" applyAlignment="1"/>
    <xf numFmtId="164" fontId="8" fillId="0" borderId="3" xfId="14" applyNumberFormat="1" applyFont="1" applyBorder="1" applyAlignment="1"/>
    <xf numFmtId="169" fontId="8" fillId="0" borderId="3" xfId="14" applyNumberFormat="1" applyFont="1" applyBorder="1" applyAlignment="1">
      <alignment wrapText="1"/>
    </xf>
    <xf numFmtId="0" fontId="12" fillId="0" borderId="3" xfId="14" applyNumberFormat="1" applyFont="1" applyBorder="1" applyAlignment="1">
      <alignment horizontal="left" indent="3"/>
    </xf>
    <xf numFmtId="169" fontId="12" fillId="0" borderId="3" xfId="14" applyNumberFormat="1" applyFont="1" applyBorder="1"/>
    <xf numFmtId="169" fontId="7" fillId="0" borderId="3" xfId="14" applyNumberFormat="1" applyFont="1" applyBorder="1" applyAlignment="1">
      <alignment wrapText="1"/>
    </xf>
    <xf numFmtId="169" fontId="8" fillId="0" borderId="5" xfId="14" applyNumberFormat="1" applyFont="1" applyBorder="1"/>
    <xf numFmtId="169" fontId="12" fillId="0" borderId="4" xfId="14" applyNumberFormat="1" applyFont="1" applyBorder="1" applyAlignment="1">
      <alignment horizontal="center" wrapText="1"/>
    </xf>
    <xf numFmtId="0" fontId="12" fillId="0" borderId="2" xfId="14" applyFont="1" applyBorder="1" applyAlignment="1">
      <alignment horizontal="center"/>
    </xf>
    <xf numFmtId="0" fontId="12" fillId="0" borderId="4" xfId="14" applyFont="1" applyBorder="1" applyAlignment="1">
      <alignment horizontal="center" wrapText="1"/>
    </xf>
    <xf numFmtId="0" fontId="12" fillId="0" borderId="4" xfId="14" applyNumberFormat="1" applyFont="1" applyBorder="1" applyAlignment="1">
      <alignment horizontal="center"/>
    </xf>
    <xf numFmtId="0" fontId="12" fillId="0" borderId="4" xfId="14" applyFont="1" applyBorder="1" applyAlignment="1">
      <alignment horizontal="center"/>
    </xf>
    <xf numFmtId="0" fontId="12" fillId="0" borderId="2" xfId="14" applyNumberFormat="1" applyFont="1" applyBorder="1" applyAlignment="1">
      <alignment horizontal="center"/>
    </xf>
    <xf numFmtId="169" fontId="12" fillId="0" borderId="4" xfId="14" applyNumberFormat="1" applyFont="1" applyBorder="1" applyAlignment="1">
      <alignment horizontal="centerContinuous"/>
    </xf>
    <xf numFmtId="0" fontId="12" fillId="0" borderId="8" xfId="14" applyFont="1" applyBorder="1" applyAlignment="1">
      <alignment horizontal="centerContinuous"/>
    </xf>
    <xf numFmtId="0" fontId="12" fillId="0" borderId="13" xfId="14" applyFont="1" applyBorder="1" applyAlignment="1">
      <alignment horizontal="centerContinuous"/>
    </xf>
    <xf numFmtId="0" fontId="12" fillId="0" borderId="7" xfId="14" applyNumberFormat="1" applyFont="1" applyBorder="1" applyAlignment="1">
      <alignment horizontal="centerContinuous"/>
    </xf>
    <xf numFmtId="169" fontId="12" fillId="0" borderId="9" xfId="14" applyNumberFormat="1" applyFont="1" applyBorder="1" applyAlignment="1">
      <alignment horizontal="centerContinuous"/>
    </xf>
    <xf numFmtId="0" fontId="12" fillId="0" borderId="9" xfId="14" applyNumberFormat="1" applyFont="1" applyBorder="1" applyAlignment="1">
      <alignment horizontal="centerContinuous" wrapText="1"/>
    </xf>
    <xf numFmtId="0" fontId="9" fillId="0" borderId="5" xfId="14" applyBorder="1"/>
    <xf numFmtId="0" fontId="13" fillId="0" borderId="0" xfId="14" applyNumberFormat="1" applyFont="1" applyBorder="1"/>
    <xf numFmtId="0" fontId="13" fillId="0" borderId="0" xfId="14" applyFont="1"/>
    <xf numFmtId="169" fontId="13" fillId="0" borderId="0" xfId="14" applyNumberFormat="1" applyFont="1" applyAlignment="1">
      <alignment horizontal="centerContinuous"/>
    </xf>
    <xf numFmtId="0" fontId="13" fillId="0" borderId="0" xfId="14" applyFont="1" applyAlignment="1">
      <alignment horizontal="centerContinuous"/>
    </xf>
    <xf numFmtId="0" fontId="12" fillId="0" borderId="0" xfId="15" applyFont="1"/>
    <xf numFmtId="0" fontId="12" fillId="0" borderId="0" xfId="15" applyFont="1" applyBorder="1"/>
    <xf numFmtId="169" fontId="12" fillId="0" borderId="0" xfId="14" applyNumberFormat="1" applyFont="1" applyBorder="1" applyAlignment="1">
      <alignment horizontal="left"/>
    </xf>
    <xf numFmtId="0" fontId="12" fillId="0" borderId="0" xfId="15" applyNumberFormat="1" applyFont="1" applyBorder="1" applyAlignment="1">
      <alignment horizontal="left"/>
    </xf>
    <xf numFmtId="169" fontId="7" fillId="0" borderId="0" xfId="14" applyNumberFormat="1" applyFont="1" applyBorder="1"/>
    <xf numFmtId="0" fontId="12" fillId="0" borderId="0" xfId="14" applyNumberFormat="1" applyFont="1" applyBorder="1" applyAlignment="1">
      <alignment horizontal="left" vertical="top"/>
    </xf>
    <xf numFmtId="169" fontId="12" fillId="0" borderId="2" xfId="14" applyNumberFormat="1" applyFont="1" applyBorder="1" applyAlignment="1">
      <alignment horizontal="right" vertical="top"/>
    </xf>
    <xf numFmtId="164" fontId="7" fillId="0" borderId="2" xfId="14" applyNumberFormat="1" applyFont="1" applyBorder="1" applyAlignment="1">
      <alignment vertical="top"/>
    </xf>
    <xf numFmtId="164" fontId="7" fillId="0" borderId="3" xfId="14" applyNumberFormat="1" applyFont="1" applyBorder="1"/>
    <xf numFmtId="169" fontId="8" fillId="0" borderId="2" xfId="14" applyNumberFormat="1" applyFont="1" applyBorder="1" applyAlignment="1">
      <alignment vertical="center"/>
    </xf>
    <xf numFmtId="164" fontId="13" fillId="0" borderId="2" xfId="14" applyNumberFormat="1" applyFont="1" applyBorder="1" applyAlignment="1">
      <alignment vertical="center"/>
    </xf>
    <xf numFmtId="164" fontId="8" fillId="0" borderId="2" xfId="5" applyNumberFormat="1" applyFont="1" applyBorder="1" applyAlignment="1">
      <alignment vertical="center"/>
    </xf>
    <xf numFmtId="0" fontId="13" fillId="0" borderId="2" xfId="14" applyNumberFormat="1" applyFont="1" applyBorder="1" applyAlignment="1">
      <alignment horizontal="left" vertical="center"/>
    </xf>
    <xf numFmtId="169" fontId="13" fillId="0" borderId="3" xfId="14" applyNumberFormat="1" applyFont="1" applyBorder="1"/>
    <xf numFmtId="169" fontId="12" fillId="0" borderId="8" xfId="14" applyNumberFormat="1" applyFont="1" applyBorder="1" applyAlignment="1">
      <alignment horizontal="centerContinuous"/>
    </xf>
    <xf numFmtId="0" fontId="12" fillId="0" borderId="9" xfId="14" applyFont="1" applyBorder="1" applyAlignment="1">
      <alignment horizontal="centerContinuous"/>
    </xf>
    <xf numFmtId="0" fontId="9" fillId="0" borderId="14" xfId="14" applyBorder="1" applyAlignment="1">
      <alignment horizontal="centerContinuous"/>
    </xf>
    <xf numFmtId="0" fontId="12" fillId="0" borderId="0" xfId="14" applyNumberFormat="1" applyFont="1" applyBorder="1" applyAlignment="1">
      <alignment horizontal="centerContinuous"/>
    </xf>
    <xf numFmtId="169" fontId="12" fillId="0" borderId="0" xfId="14" applyNumberFormat="1" applyFont="1" applyBorder="1" applyAlignment="1">
      <alignment horizontal="centerContinuous"/>
    </xf>
    <xf numFmtId="169" fontId="12" fillId="0" borderId="0" xfId="14" applyNumberFormat="1" applyFont="1" applyAlignment="1">
      <alignment horizontal="centerContinuous"/>
    </xf>
    <xf numFmtId="0" fontId="12" fillId="0" borderId="0" xfId="14" applyFont="1" applyAlignment="1">
      <alignment horizontal="centerContinuous"/>
    </xf>
    <xf numFmtId="0" fontId="13" fillId="0" borderId="0" xfId="14" applyNumberFormat="1" applyFont="1" applyBorder="1" applyAlignment="1">
      <alignment horizontal="centerContinuous"/>
    </xf>
    <xf numFmtId="0" fontId="7" fillId="0" borderId="0" xfId="14" applyFont="1" applyBorder="1"/>
    <xf numFmtId="0" fontId="9" fillId="0" borderId="0" xfId="14" applyAlignment="1">
      <alignment vertical="top"/>
    </xf>
    <xf numFmtId="164" fontId="8" fillId="0" borderId="1" xfId="14" applyNumberFormat="1" applyFont="1" applyBorder="1" applyAlignment="1">
      <alignment vertical="top"/>
    </xf>
    <xf numFmtId="164" fontId="24" fillId="0" borderId="2" xfId="14" applyNumberFormat="1" applyFont="1" applyBorder="1" applyAlignment="1">
      <alignment vertical="top"/>
    </xf>
    <xf numFmtId="0" fontId="24" fillId="0" borderId="2" xfId="14" applyNumberFormat="1" applyFont="1" applyBorder="1" applyAlignment="1">
      <alignment horizontal="left" vertical="top"/>
    </xf>
    <xf numFmtId="3" fontId="7" fillId="0" borderId="1" xfId="14" applyNumberFormat="1" applyFont="1" applyBorder="1" applyAlignment="1">
      <alignment horizontal="right"/>
    </xf>
    <xf numFmtId="3" fontId="7" fillId="0" borderId="3" xfId="14" applyNumberFormat="1" applyFont="1" applyBorder="1" applyAlignment="1">
      <alignment horizontal="right"/>
    </xf>
    <xf numFmtId="3" fontId="24" fillId="0" borderId="3" xfId="14" applyNumberFormat="1" applyFont="1" applyBorder="1" applyAlignment="1">
      <alignment horizontal="right"/>
    </xf>
    <xf numFmtId="164" fontId="24" fillId="0" borderId="3" xfId="14" applyNumberFormat="1" applyFont="1" applyBorder="1" applyAlignment="1"/>
    <xf numFmtId="0" fontId="24" fillId="0" borderId="3" xfId="14" applyNumberFormat="1" applyFont="1" applyBorder="1" applyAlignment="1">
      <alignment horizontal="left"/>
    </xf>
    <xf numFmtId="164" fontId="8" fillId="0" borderId="1" xfId="14" applyNumberFormat="1" applyFont="1" applyBorder="1"/>
    <xf numFmtId="164" fontId="24" fillId="0" borderId="3" xfId="14" applyNumberFormat="1" applyFont="1" applyBorder="1"/>
    <xf numFmtId="0" fontId="24" fillId="0" borderId="3" xfId="14" applyNumberFormat="1" applyFont="1" applyBorder="1" applyAlignment="1">
      <alignment horizontal="left" indent="2"/>
    </xf>
    <xf numFmtId="164" fontId="8" fillId="0" borderId="1" xfId="14" applyNumberFormat="1" applyFont="1" applyBorder="1" applyAlignment="1"/>
    <xf numFmtId="164" fontId="7" fillId="0" borderId="3" xfId="14" applyNumberFormat="1" applyFont="1" applyBorder="1" applyAlignment="1"/>
    <xf numFmtId="164" fontId="24" fillId="0" borderId="3" xfId="5" applyNumberFormat="1" applyFont="1" applyBorder="1"/>
    <xf numFmtId="3" fontId="7" fillId="0" borderId="1" xfId="14" applyNumberFormat="1" applyFont="1" applyBorder="1" applyAlignment="1"/>
    <xf numFmtId="3" fontId="7" fillId="0" borderId="3" xfId="14" applyNumberFormat="1" applyFont="1" applyBorder="1" applyAlignment="1"/>
    <xf numFmtId="3" fontId="24" fillId="0" borderId="3" xfId="14" applyNumberFormat="1" applyFont="1" applyBorder="1" applyAlignment="1"/>
    <xf numFmtId="164" fontId="25" fillId="0" borderId="3" xfId="14" applyNumberFormat="1" applyFont="1" applyBorder="1" applyAlignment="1"/>
    <xf numFmtId="3" fontId="8" fillId="0" borderId="1" xfId="14" applyNumberFormat="1" applyFont="1" applyBorder="1" applyAlignment="1"/>
    <xf numFmtId="3" fontId="8" fillId="0" borderId="5" xfId="14" applyNumberFormat="1" applyFont="1" applyBorder="1" applyAlignment="1"/>
    <xf numFmtId="3" fontId="25" fillId="0" borderId="5" xfId="14" applyNumberFormat="1" applyFont="1" applyBorder="1" applyAlignment="1"/>
    <xf numFmtId="0" fontId="25" fillId="0" borderId="3" xfId="14" applyNumberFormat="1" applyFont="1" applyBorder="1" applyAlignment="1">
      <alignment horizontal="left"/>
    </xf>
    <xf numFmtId="0" fontId="7" fillId="0" borderId="1" xfId="14" applyNumberFormat="1" applyFont="1" applyBorder="1" applyAlignment="1">
      <alignment horizontal="center" vertical="center"/>
    </xf>
    <xf numFmtId="0" fontId="7" fillId="0" borderId="4" xfId="14" applyNumberFormat="1" applyFont="1" applyBorder="1" applyAlignment="1">
      <alignment horizontal="center" vertical="center"/>
    </xf>
    <xf numFmtId="0" fontId="24" fillId="0" borderId="4" xfId="14" applyNumberFormat="1" applyFont="1" applyBorder="1" applyAlignment="1">
      <alignment horizontal="center" vertical="center"/>
    </xf>
    <xf numFmtId="3" fontId="7" fillId="0" borderId="0" xfId="14" applyNumberFormat="1" applyFont="1" applyBorder="1" applyAlignment="1"/>
    <xf numFmtId="0" fontId="24" fillId="0" borderId="0" xfId="14" applyNumberFormat="1" applyFont="1" applyBorder="1"/>
    <xf numFmtId="3" fontId="7" fillId="0" borderId="0" xfId="14" applyNumberFormat="1" applyFont="1" applyBorder="1" applyAlignment="1">
      <alignment horizontal="centerContinuous"/>
    </xf>
    <xf numFmtId="0" fontId="7" fillId="0" borderId="0" xfId="14" applyFont="1" applyAlignment="1">
      <alignment horizontal="centerContinuous"/>
    </xf>
    <xf numFmtId="3" fontId="25" fillId="0" borderId="0" xfId="14" applyNumberFormat="1" applyFont="1" applyBorder="1" applyAlignment="1">
      <alignment horizontal="centerContinuous"/>
    </xf>
    <xf numFmtId="0" fontId="4" fillId="0" borderId="0" xfId="9" applyFill="1" applyBorder="1" applyAlignment="1">
      <alignment horizontal="left" vertical="top"/>
    </xf>
    <xf numFmtId="0" fontId="33" fillId="0" borderId="0" xfId="9" applyFont="1" applyFill="1" applyBorder="1" applyAlignment="1">
      <alignment horizontal="left" vertical="top"/>
    </xf>
    <xf numFmtId="0" fontId="34" fillId="0" borderId="0" xfId="9" applyFont="1"/>
    <xf numFmtId="0" fontId="34" fillId="0" borderId="0" xfId="9" applyFont="1" applyFill="1" applyBorder="1" applyAlignment="1">
      <alignment horizontal="left" vertical="center"/>
    </xf>
    <xf numFmtId="0" fontId="34" fillId="0" borderId="0" xfId="9" applyFont="1" applyFill="1" applyBorder="1" applyAlignment="1">
      <alignment horizontal="left" vertical="top"/>
    </xf>
    <xf numFmtId="0" fontId="35" fillId="0" borderId="0" xfId="9" applyFont="1" applyFill="1" applyBorder="1" applyAlignment="1">
      <alignment horizontal="left" vertical="top"/>
    </xf>
    <xf numFmtId="0" fontId="36" fillId="0" borderId="0" xfId="9" applyFont="1" applyFill="1" applyBorder="1" applyAlignment="1">
      <alignment horizontal="left" wrapText="1"/>
    </xf>
    <xf numFmtId="0" fontId="37" fillId="0" borderId="0" xfId="9" applyFont="1" applyFill="1" applyBorder="1" applyAlignment="1">
      <alignment horizontal="left" vertical="top"/>
    </xf>
  </cellXfs>
  <cellStyles count="22">
    <cellStyle name="Comma 2" xfId="16"/>
    <cellStyle name="Normal" xfId="0" builtinId="0"/>
    <cellStyle name="Normal 2" xfId="1"/>
    <cellStyle name="Normal 2 2" xfId="5"/>
    <cellStyle name="Normal 2 3" xfId="7"/>
    <cellStyle name="Normal 2 3 2" xfId="12"/>
    <cellStyle name="Normal 2 3 3" xfId="19"/>
    <cellStyle name="Normal 2 4" xfId="10"/>
    <cellStyle name="Normal 2 4 2" xfId="20"/>
    <cellStyle name="Normal 2 5" xfId="14"/>
    <cellStyle name="Normal 2 5 2" xfId="15"/>
    <cellStyle name="Normal 2 6" xfId="18"/>
    <cellStyle name="Normal 3" xfId="3"/>
    <cellStyle name="Normal 4" xfId="2"/>
    <cellStyle name="Normal 4 2" xfId="13"/>
    <cellStyle name="Normal 4 3" xfId="21"/>
    <cellStyle name="Normal 5" xfId="4"/>
    <cellStyle name="Normal 6" xfId="6"/>
    <cellStyle name="Normal 6 2" xfId="11"/>
    <cellStyle name="Normal 7" xfId="9"/>
    <cellStyle name="Percent" xfId="8" builtinId="5"/>
    <cellStyle name="Percent 2" xfId="17"/>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na%20Barlett/Documents/Airmen%20Stats/Airmen%20Stats%202014/Final%20Tables%20to%20the%20Website/2014%20Civil%20Airmen%20Statist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Table 1"/>
      <sheetName val="Table 2"/>
      <sheetName val="Table 3"/>
      <sheetName val="Table 4"/>
      <sheetName val="Table 5"/>
      <sheetName val="Table 6"/>
      <sheetName val="Table 7"/>
      <sheetName val="Table 8"/>
      <sheetName val="Table 9"/>
      <sheetName val="Table 10"/>
      <sheetName val="Table 11"/>
      <sheetName val="Table 12"/>
      <sheetName val="Table 12a"/>
      <sheetName val="Table 13"/>
      <sheetName val="Table 13a"/>
      <sheetName val="Table 14"/>
      <sheetName val="Table 15"/>
      <sheetName val="Table 16"/>
      <sheetName val="Table 17"/>
      <sheetName val="Table 18"/>
      <sheetName val="Table 19"/>
      <sheetName val="Table 20"/>
      <sheetName val="Table 21"/>
      <sheetName val="Table 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39"/>
  <sheetViews>
    <sheetView showGridLines="0" zoomScale="90" zoomScaleNormal="90" workbookViewId="0">
      <selection activeCell="D1" sqref="D1"/>
    </sheetView>
  </sheetViews>
  <sheetFormatPr defaultColWidth="8.88671875" defaultRowHeight="13.2"/>
  <cols>
    <col min="1" max="1" width="11.109375" style="662" customWidth="1"/>
    <col min="2" max="2" width="102.88671875" style="662" customWidth="1"/>
    <col min="3" max="16384" width="8.88671875" style="662"/>
  </cols>
  <sheetData>
    <row r="1" spans="1:2" ht="18">
      <c r="A1" s="669" t="s">
        <v>583</v>
      </c>
      <c r="B1" s="666"/>
    </row>
    <row r="2" spans="1:2" ht="14.4">
      <c r="A2" s="666"/>
      <c r="B2" s="666"/>
    </row>
    <row r="3" spans="1:2" ht="42.75" customHeight="1">
      <c r="A3" s="666"/>
      <c r="B3" s="668" t="s">
        <v>582</v>
      </c>
    </row>
    <row r="4" spans="1:2" ht="38.25" customHeight="1">
      <c r="A4" s="666"/>
      <c r="B4" s="668" t="s">
        <v>581</v>
      </c>
    </row>
    <row r="5" spans="1:2" ht="72" customHeight="1">
      <c r="A5" s="666"/>
      <c r="B5" s="668" t="s">
        <v>580</v>
      </c>
    </row>
    <row r="6" spans="1:2" ht="14.4">
      <c r="A6" s="666"/>
      <c r="B6" s="666"/>
    </row>
    <row r="7" spans="1:2" ht="15.6">
      <c r="A7" s="667" t="s">
        <v>579</v>
      </c>
      <c r="B7" s="666"/>
    </row>
    <row r="8" spans="1:2" ht="14.4">
      <c r="A8" s="666"/>
      <c r="B8" s="666"/>
    </row>
    <row r="9" spans="1:2" ht="14.4">
      <c r="A9" s="665" t="s">
        <v>578</v>
      </c>
      <c r="B9" s="664" t="s">
        <v>584</v>
      </c>
    </row>
    <row r="10" spans="1:2" ht="14.4">
      <c r="A10" s="665" t="s">
        <v>577</v>
      </c>
      <c r="B10" s="664" t="s">
        <v>585</v>
      </c>
    </row>
    <row r="11" spans="1:2" ht="14.4">
      <c r="A11" s="665" t="s">
        <v>576</v>
      </c>
      <c r="B11" s="664" t="s">
        <v>594</v>
      </c>
    </row>
    <row r="12" spans="1:2" ht="14.4">
      <c r="A12" s="665" t="s">
        <v>575</v>
      </c>
      <c r="B12" s="664" t="s">
        <v>586</v>
      </c>
    </row>
    <row r="13" spans="1:2" ht="14.4">
      <c r="A13" s="665" t="s">
        <v>574</v>
      </c>
      <c r="B13" s="664" t="s">
        <v>595</v>
      </c>
    </row>
    <row r="14" spans="1:2" ht="14.4">
      <c r="A14" s="665" t="s">
        <v>573</v>
      </c>
      <c r="B14" s="664" t="s">
        <v>596</v>
      </c>
    </row>
    <row r="15" spans="1:2" ht="14.4">
      <c r="A15" s="665" t="s">
        <v>572</v>
      </c>
      <c r="B15" s="664" t="s">
        <v>587</v>
      </c>
    </row>
    <row r="16" spans="1:2" ht="14.4">
      <c r="A16" s="665" t="s">
        <v>571</v>
      </c>
      <c r="B16" s="664" t="s">
        <v>588</v>
      </c>
    </row>
    <row r="17" spans="1:2" ht="14.4">
      <c r="A17" s="665" t="s">
        <v>570</v>
      </c>
      <c r="B17" s="664" t="s">
        <v>597</v>
      </c>
    </row>
    <row r="18" spans="1:2" ht="14.4">
      <c r="A18" s="665" t="s">
        <v>569</v>
      </c>
      <c r="B18" s="664" t="s">
        <v>589</v>
      </c>
    </row>
    <row r="19" spans="1:2" ht="14.4">
      <c r="A19" s="665" t="s">
        <v>568</v>
      </c>
      <c r="B19" s="664" t="s">
        <v>603</v>
      </c>
    </row>
    <row r="20" spans="1:2" ht="14.4">
      <c r="A20" s="665" t="s">
        <v>567</v>
      </c>
      <c r="B20" s="664" t="s">
        <v>598</v>
      </c>
    </row>
    <row r="21" spans="1:2" ht="14.4">
      <c r="A21" s="665" t="s">
        <v>566</v>
      </c>
      <c r="B21" s="664" t="s">
        <v>599</v>
      </c>
    </row>
    <row r="22" spans="1:2" ht="14.4">
      <c r="A22" s="665" t="s">
        <v>565</v>
      </c>
      <c r="B22" s="664" t="s">
        <v>604</v>
      </c>
    </row>
    <row r="23" spans="1:2" ht="14.4">
      <c r="A23" s="665" t="s">
        <v>564</v>
      </c>
      <c r="B23" s="664" t="s">
        <v>605</v>
      </c>
    </row>
    <row r="24" spans="1:2" ht="14.4">
      <c r="A24" s="665" t="s">
        <v>563</v>
      </c>
      <c r="B24" s="664" t="s">
        <v>600</v>
      </c>
    </row>
    <row r="25" spans="1:2" ht="14.4">
      <c r="A25" s="665" t="s">
        <v>562</v>
      </c>
      <c r="B25" s="664" t="s">
        <v>601</v>
      </c>
    </row>
    <row r="26" spans="1:2" ht="14.4">
      <c r="A26" s="665" t="s">
        <v>502</v>
      </c>
      <c r="B26" s="664" t="s">
        <v>602</v>
      </c>
    </row>
    <row r="27" spans="1:2" ht="14.4">
      <c r="A27" s="665" t="s">
        <v>561</v>
      </c>
      <c r="B27" s="664" t="s">
        <v>590</v>
      </c>
    </row>
    <row r="28" spans="1:2" ht="14.4">
      <c r="A28" s="665" t="s">
        <v>560</v>
      </c>
      <c r="B28" s="664" t="s">
        <v>591</v>
      </c>
    </row>
    <row r="29" spans="1:2" ht="14.4">
      <c r="A29" s="665" t="s">
        <v>559</v>
      </c>
      <c r="B29" s="664" t="s">
        <v>606</v>
      </c>
    </row>
    <row r="30" spans="1:2" ht="14.4">
      <c r="A30" s="665" t="s">
        <v>558</v>
      </c>
      <c r="B30" s="664" t="s">
        <v>607</v>
      </c>
    </row>
    <row r="31" spans="1:2" ht="14.4">
      <c r="A31" s="665" t="s">
        <v>557</v>
      </c>
      <c r="B31" s="664" t="s">
        <v>592</v>
      </c>
    </row>
    <row r="32" spans="1:2" ht="14.4">
      <c r="A32" s="665" t="s">
        <v>556</v>
      </c>
      <c r="B32" s="664" t="s">
        <v>593</v>
      </c>
    </row>
    <row r="37" spans="1:1" ht="13.8">
      <c r="A37" s="663"/>
    </row>
    <row r="39" spans="1:1" ht="13.8">
      <c r="A39" s="663"/>
    </row>
  </sheetData>
  <pageMargins left="0.7" right="0.45" top="1" bottom="1" header="0.3" footer="0.3"/>
  <pageSetup scale="91" orientation="portrait" verticalDpi="597" r:id="rId1"/>
  <headerFooter>
    <oddFooter>&amp;C1 of 31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272"/>
  <sheetViews>
    <sheetView showGridLines="0" zoomScaleNormal="100" workbookViewId="0">
      <pane xSplit="1" ySplit="6" topLeftCell="B7" activePane="bottomRight" state="frozen"/>
      <selection pane="topRight" activeCell="C1" sqref="C1"/>
      <selection pane="bottomLeft" activeCell="A7" sqref="A7"/>
      <selection pane="bottomRight" activeCell="M1" sqref="M1"/>
    </sheetView>
  </sheetViews>
  <sheetFormatPr defaultColWidth="10.88671875" defaultRowHeight="10.199999999999999"/>
  <cols>
    <col min="1" max="1" width="34.33203125" style="44" customWidth="1"/>
    <col min="2" max="2" width="7.88671875" style="1" customWidth="1"/>
    <col min="3" max="3" width="7.44140625" style="1" customWidth="1"/>
    <col min="4" max="4" width="7.109375" style="1" customWidth="1"/>
    <col min="5" max="5" width="7.44140625" style="1" customWidth="1"/>
    <col min="6" max="6" width="7" style="1" customWidth="1"/>
    <col min="7" max="7" width="7.88671875" style="1" customWidth="1"/>
    <col min="8" max="8" width="7" style="1" customWidth="1"/>
    <col min="9" max="9" width="6.88671875" style="1" customWidth="1"/>
    <col min="10" max="10" width="8" style="1" customWidth="1"/>
    <col min="11" max="11" width="7.33203125" style="1" customWidth="1"/>
    <col min="12" max="12" width="4.33203125" style="1" customWidth="1"/>
    <col min="13" max="16384" width="10.88671875" style="1"/>
  </cols>
  <sheetData>
    <row r="1" spans="1:22">
      <c r="A1" s="33" t="s">
        <v>59</v>
      </c>
      <c r="B1" s="30"/>
      <c r="C1" s="30"/>
      <c r="D1" s="30"/>
      <c r="E1" s="30"/>
      <c r="F1" s="116"/>
      <c r="G1" s="30"/>
      <c r="H1" s="33"/>
      <c r="I1" s="30"/>
      <c r="J1" s="30"/>
      <c r="K1" s="30"/>
      <c r="L1" s="30"/>
    </row>
    <row r="2" spans="1:22" ht="13.65" customHeight="1">
      <c r="A2" s="33" t="s">
        <v>19</v>
      </c>
      <c r="B2" s="30"/>
      <c r="C2" s="30"/>
      <c r="D2" s="30"/>
      <c r="E2" s="30"/>
      <c r="F2" s="116"/>
      <c r="G2" s="30"/>
      <c r="H2" s="30"/>
      <c r="I2" s="30"/>
      <c r="J2" s="30"/>
      <c r="K2" s="30"/>
      <c r="L2" s="30"/>
      <c r="O2" s="4"/>
      <c r="P2" s="4"/>
      <c r="Q2" s="4"/>
      <c r="R2" s="4"/>
    </row>
    <row r="3" spans="1:22">
      <c r="A3" s="33" t="s">
        <v>58</v>
      </c>
      <c r="B3" s="30"/>
      <c r="C3" s="30"/>
      <c r="D3" s="30"/>
      <c r="E3" s="30"/>
      <c r="F3" s="116"/>
      <c r="G3" s="30"/>
      <c r="H3" s="30"/>
      <c r="I3" s="30"/>
      <c r="J3" s="30"/>
      <c r="K3" s="30"/>
      <c r="L3" s="30"/>
      <c r="O3" s="4"/>
      <c r="P3" s="4"/>
      <c r="Q3" s="4"/>
      <c r="R3" s="4"/>
    </row>
    <row r="4" spans="1:22">
      <c r="A4" s="33" t="str">
        <f>'Table 6'!D4</f>
        <v>DECEMBER 31, 2022</v>
      </c>
      <c r="B4" s="30"/>
      <c r="C4" s="30"/>
      <c r="D4" s="30"/>
      <c r="E4" s="30"/>
      <c r="F4" s="116"/>
      <c r="G4" s="30"/>
      <c r="H4" s="30"/>
      <c r="I4" s="30"/>
      <c r="J4" s="30"/>
      <c r="K4" s="30"/>
      <c r="L4" s="30"/>
      <c r="P4" s="5"/>
    </row>
    <row r="5" spans="1:22" s="73" customFormat="1" ht="11.1" customHeight="1">
      <c r="A5" s="74"/>
    </row>
    <row r="6" spans="1:22" s="126" customFormat="1" ht="22.65" customHeight="1">
      <c r="A6" s="118" t="s">
        <v>45</v>
      </c>
      <c r="B6" s="100" t="s">
        <v>44</v>
      </c>
      <c r="C6" s="100" t="s">
        <v>43</v>
      </c>
      <c r="D6" s="100" t="s">
        <v>115</v>
      </c>
      <c r="E6" s="100" t="s">
        <v>104</v>
      </c>
      <c r="F6" s="100" t="s">
        <v>42</v>
      </c>
      <c r="G6" s="100" t="s">
        <v>41</v>
      </c>
      <c r="H6" s="100" t="s">
        <v>105</v>
      </c>
      <c r="I6" s="100" t="s">
        <v>106</v>
      </c>
      <c r="J6" s="100" t="s">
        <v>40</v>
      </c>
      <c r="K6" s="100" t="s">
        <v>57</v>
      </c>
      <c r="L6" s="127"/>
    </row>
    <row r="7" spans="1:22">
      <c r="A7" s="60" t="s">
        <v>17</v>
      </c>
      <c r="B7" s="125">
        <f t="shared" ref="B7:K7" si="0">(B9+B16+B34+B38)</f>
        <v>321217</v>
      </c>
      <c r="C7" s="125">
        <f t="shared" si="0"/>
        <v>4156</v>
      </c>
      <c r="D7" s="125">
        <f t="shared" si="0"/>
        <v>23086</v>
      </c>
      <c r="E7" s="125">
        <f t="shared" si="0"/>
        <v>50667</v>
      </c>
      <c r="F7" s="125">
        <f t="shared" si="0"/>
        <v>41559</v>
      </c>
      <c r="G7" s="125">
        <f t="shared" si="0"/>
        <v>37296</v>
      </c>
      <c r="H7" s="125">
        <f t="shared" si="0"/>
        <v>58398</v>
      </c>
      <c r="I7" s="125">
        <f t="shared" si="0"/>
        <v>42629</v>
      </c>
      <c r="J7" s="125">
        <f t="shared" si="0"/>
        <v>45033</v>
      </c>
      <c r="K7" s="90">
        <f t="shared" si="0"/>
        <v>18393</v>
      </c>
      <c r="L7" s="82"/>
      <c r="M7" s="10"/>
      <c r="N7" s="10"/>
      <c r="O7" s="10"/>
      <c r="P7" s="10"/>
      <c r="Q7" s="10"/>
      <c r="R7" s="10"/>
      <c r="S7" s="10"/>
      <c r="T7" s="10"/>
      <c r="U7" s="10"/>
      <c r="V7" s="10"/>
    </row>
    <row r="8" spans="1:22">
      <c r="A8" s="60" t="s">
        <v>56</v>
      </c>
      <c r="B8" s="90"/>
      <c r="C8" s="90"/>
      <c r="D8" s="90"/>
      <c r="E8" s="90"/>
      <c r="F8" s="90"/>
      <c r="G8" s="90"/>
      <c r="H8" s="90"/>
      <c r="I8" s="90"/>
      <c r="J8" s="90"/>
      <c r="K8" s="90"/>
      <c r="L8" s="82"/>
      <c r="M8" s="10"/>
      <c r="N8" s="10"/>
      <c r="O8" s="10"/>
      <c r="P8" s="10"/>
      <c r="Q8" s="10"/>
      <c r="R8" s="10"/>
      <c r="S8" s="10"/>
      <c r="T8" s="10"/>
      <c r="U8" s="10"/>
      <c r="V8" s="10"/>
    </row>
    <row r="9" spans="1:22">
      <c r="A9" s="178" t="s">
        <v>196</v>
      </c>
      <c r="B9" s="90">
        <f t="shared" ref="B9:K9" si="1">SUM(B10:B15)</f>
        <v>49078</v>
      </c>
      <c r="C9" s="90">
        <f t="shared" si="1"/>
        <v>339</v>
      </c>
      <c r="D9" s="90">
        <f t="shared" si="1"/>
        <v>4083</v>
      </c>
      <c r="E9" s="90">
        <f t="shared" si="1"/>
        <v>8883</v>
      </c>
      <c r="F9" s="90">
        <f t="shared" si="1"/>
        <v>7596</v>
      </c>
      <c r="G9" s="90">
        <f t="shared" si="1"/>
        <v>5080</v>
      </c>
      <c r="H9" s="90">
        <f t="shared" si="1"/>
        <v>7879</v>
      </c>
      <c r="I9" s="90">
        <f t="shared" si="1"/>
        <v>6593</v>
      </c>
      <c r="J9" s="90">
        <f t="shared" si="1"/>
        <v>7273</v>
      </c>
      <c r="K9" s="90">
        <f t="shared" si="1"/>
        <v>1352</v>
      </c>
      <c r="L9" s="82"/>
      <c r="M9" s="10"/>
      <c r="N9" s="10"/>
      <c r="O9" s="10"/>
      <c r="P9" s="10"/>
      <c r="Q9" s="10"/>
      <c r="R9" s="10"/>
      <c r="S9" s="10"/>
      <c r="T9" s="10"/>
      <c r="U9" s="10"/>
      <c r="V9" s="10"/>
    </row>
    <row r="10" spans="1:22">
      <c r="A10" s="180" t="s">
        <v>198</v>
      </c>
      <c r="B10" s="88">
        <f t="shared" ref="B10:B15" si="2">SUM(C10:K10)</f>
        <v>47400</v>
      </c>
      <c r="C10" s="85">
        <v>326</v>
      </c>
      <c r="D10" s="85">
        <v>3966</v>
      </c>
      <c r="E10" s="85">
        <v>8584</v>
      </c>
      <c r="F10" s="85">
        <v>7395</v>
      </c>
      <c r="G10" s="85">
        <v>4861</v>
      </c>
      <c r="H10" s="85">
        <v>7593</v>
      </c>
      <c r="I10" s="85">
        <v>6405</v>
      </c>
      <c r="J10" s="85">
        <v>6958</v>
      </c>
      <c r="K10" s="85">
        <v>1312</v>
      </c>
      <c r="L10" s="78"/>
      <c r="M10" s="10"/>
      <c r="N10" s="10"/>
      <c r="O10" s="10"/>
      <c r="P10" s="10"/>
      <c r="Q10" s="10"/>
      <c r="R10" s="10"/>
      <c r="S10" s="10"/>
      <c r="T10" s="10"/>
      <c r="U10" s="10"/>
      <c r="V10" s="10"/>
    </row>
    <row r="11" spans="1:22">
      <c r="A11" s="180" t="s">
        <v>199</v>
      </c>
      <c r="B11" s="88">
        <f t="shared" si="2"/>
        <v>731</v>
      </c>
      <c r="C11" s="85">
        <v>3</v>
      </c>
      <c r="D11" s="85">
        <v>50</v>
      </c>
      <c r="E11" s="85">
        <v>153</v>
      </c>
      <c r="F11" s="85">
        <v>90</v>
      </c>
      <c r="G11" s="85">
        <v>103</v>
      </c>
      <c r="H11" s="85">
        <v>107</v>
      </c>
      <c r="I11" s="85">
        <v>71</v>
      </c>
      <c r="J11" s="85">
        <v>143</v>
      </c>
      <c r="K11" s="85">
        <v>11</v>
      </c>
      <c r="L11" s="78"/>
      <c r="M11" s="10"/>
      <c r="N11" s="10"/>
      <c r="O11" s="10"/>
      <c r="P11" s="10"/>
      <c r="Q11" s="10"/>
      <c r="R11" s="10"/>
      <c r="S11" s="10"/>
      <c r="T11" s="10"/>
      <c r="U11" s="10"/>
      <c r="V11" s="10"/>
    </row>
    <row r="12" spans="1:22">
      <c r="A12" s="180" t="s">
        <v>200</v>
      </c>
      <c r="B12" s="88">
        <f t="shared" si="2"/>
        <v>17</v>
      </c>
      <c r="C12" s="85">
        <v>0</v>
      </c>
      <c r="D12" s="85">
        <v>2</v>
      </c>
      <c r="E12" s="85">
        <v>1</v>
      </c>
      <c r="F12" s="85">
        <v>2</v>
      </c>
      <c r="G12" s="85">
        <v>2</v>
      </c>
      <c r="H12" s="85">
        <v>3</v>
      </c>
      <c r="I12" s="85">
        <v>4</v>
      </c>
      <c r="J12" s="85">
        <v>3</v>
      </c>
      <c r="K12" s="85">
        <v>0</v>
      </c>
      <c r="L12" s="78"/>
      <c r="M12" s="10"/>
      <c r="N12" s="10"/>
      <c r="O12" s="10"/>
      <c r="P12" s="10"/>
      <c r="Q12" s="10"/>
      <c r="R12" s="10"/>
      <c r="S12" s="10"/>
      <c r="T12" s="10"/>
      <c r="U12" s="10"/>
      <c r="V12" s="10"/>
    </row>
    <row r="13" spans="1:22">
      <c r="A13" s="180" t="s">
        <v>201</v>
      </c>
      <c r="B13" s="88">
        <f t="shared" si="2"/>
        <v>890</v>
      </c>
      <c r="C13" s="85">
        <v>10</v>
      </c>
      <c r="D13" s="85">
        <v>61</v>
      </c>
      <c r="E13" s="85">
        <v>140</v>
      </c>
      <c r="F13" s="85">
        <v>108</v>
      </c>
      <c r="G13" s="85">
        <v>109</v>
      </c>
      <c r="H13" s="85">
        <v>169</v>
      </c>
      <c r="I13" s="85">
        <v>107</v>
      </c>
      <c r="J13" s="85">
        <v>160</v>
      </c>
      <c r="K13" s="85">
        <v>26</v>
      </c>
      <c r="L13" s="78"/>
      <c r="M13" s="10"/>
      <c r="N13" s="10"/>
      <c r="O13" s="10"/>
      <c r="P13" s="10"/>
      <c r="Q13" s="10"/>
      <c r="R13" s="10"/>
      <c r="S13" s="10"/>
      <c r="T13" s="10"/>
      <c r="U13" s="10"/>
      <c r="V13" s="10"/>
    </row>
    <row r="14" spans="1:22" ht="21.15" customHeight="1">
      <c r="A14" s="181" t="s">
        <v>227</v>
      </c>
      <c r="B14" s="88">
        <f t="shared" si="2"/>
        <v>35</v>
      </c>
      <c r="C14" s="85">
        <v>0</v>
      </c>
      <c r="D14" s="85">
        <v>2</v>
      </c>
      <c r="E14" s="85">
        <v>5</v>
      </c>
      <c r="F14" s="85">
        <v>1</v>
      </c>
      <c r="G14" s="85">
        <v>4</v>
      </c>
      <c r="H14" s="85">
        <v>7</v>
      </c>
      <c r="I14" s="85">
        <v>4</v>
      </c>
      <c r="J14" s="85">
        <v>9</v>
      </c>
      <c r="K14" s="85">
        <v>3</v>
      </c>
      <c r="L14" s="78"/>
      <c r="M14" s="10"/>
      <c r="N14" s="10"/>
      <c r="O14" s="10"/>
      <c r="P14" s="10"/>
      <c r="Q14" s="10"/>
      <c r="R14" s="10"/>
      <c r="S14" s="10"/>
      <c r="T14" s="10"/>
      <c r="U14" s="10"/>
      <c r="V14" s="10"/>
    </row>
    <row r="15" spans="1:22">
      <c r="A15" s="180" t="s">
        <v>203</v>
      </c>
      <c r="B15" s="88">
        <f t="shared" si="2"/>
        <v>5</v>
      </c>
      <c r="C15" s="85">
        <v>0</v>
      </c>
      <c r="D15" s="85">
        <v>2</v>
      </c>
      <c r="E15" s="85">
        <v>0</v>
      </c>
      <c r="F15" s="85">
        <v>0</v>
      </c>
      <c r="G15" s="85">
        <v>1</v>
      </c>
      <c r="H15" s="85">
        <v>0</v>
      </c>
      <c r="I15" s="85">
        <v>2</v>
      </c>
      <c r="J15" s="85">
        <v>0</v>
      </c>
      <c r="K15" s="85">
        <v>0</v>
      </c>
      <c r="L15" s="78"/>
      <c r="M15" s="10"/>
      <c r="N15" s="10"/>
      <c r="O15" s="10"/>
      <c r="P15" s="10"/>
      <c r="Q15" s="10"/>
      <c r="R15" s="10"/>
      <c r="S15" s="10"/>
      <c r="T15" s="10"/>
      <c r="U15" s="10"/>
      <c r="V15" s="10"/>
    </row>
    <row r="16" spans="1:22">
      <c r="A16" s="178" t="s">
        <v>236</v>
      </c>
      <c r="B16" s="90">
        <f t="shared" ref="B16:K16" si="3">SUM(B17:B33)</f>
        <v>96360</v>
      </c>
      <c r="C16" s="90">
        <f t="shared" si="3"/>
        <v>1454</v>
      </c>
      <c r="D16" s="90">
        <f t="shared" si="3"/>
        <v>6496</v>
      </c>
      <c r="E16" s="90">
        <f t="shared" si="3"/>
        <v>13913</v>
      </c>
      <c r="F16" s="90">
        <f t="shared" si="3"/>
        <v>11992</v>
      </c>
      <c r="G16" s="90">
        <f t="shared" si="3"/>
        <v>10381</v>
      </c>
      <c r="H16" s="90">
        <f t="shared" si="3"/>
        <v>16326</v>
      </c>
      <c r="I16" s="90">
        <f t="shared" si="3"/>
        <v>11808</v>
      </c>
      <c r="J16" s="90">
        <f t="shared" si="3"/>
        <v>14674</v>
      </c>
      <c r="K16" s="90">
        <f t="shared" si="3"/>
        <v>9316</v>
      </c>
      <c r="L16" s="82"/>
      <c r="M16" s="10"/>
      <c r="N16" s="10"/>
      <c r="O16" s="10"/>
      <c r="P16" s="10"/>
      <c r="Q16" s="10"/>
      <c r="R16" s="10"/>
      <c r="S16" s="10"/>
      <c r="T16" s="10"/>
      <c r="U16" s="10"/>
      <c r="V16" s="10"/>
    </row>
    <row r="17" spans="1:22">
      <c r="A17" s="181" t="s">
        <v>204</v>
      </c>
      <c r="B17" s="88">
        <f t="shared" ref="B17:B33" si="4">SUM(C17:K17)</f>
        <v>82769</v>
      </c>
      <c r="C17" s="85">
        <v>1226</v>
      </c>
      <c r="D17" s="85">
        <v>5424</v>
      </c>
      <c r="E17" s="85">
        <v>11402</v>
      </c>
      <c r="F17" s="85">
        <v>10608</v>
      </c>
      <c r="G17" s="85">
        <v>8742</v>
      </c>
      <c r="H17" s="85">
        <v>13944</v>
      </c>
      <c r="I17" s="85">
        <v>10049</v>
      </c>
      <c r="J17" s="85">
        <v>12347</v>
      </c>
      <c r="K17" s="85">
        <v>9027</v>
      </c>
      <c r="L17" s="78"/>
      <c r="M17" s="10"/>
      <c r="N17" s="10"/>
      <c r="O17" s="10"/>
      <c r="P17" s="10"/>
      <c r="Q17" s="10"/>
      <c r="R17" s="10"/>
      <c r="S17" s="10"/>
      <c r="T17" s="10"/>
      <c r="U17" s="10"/>
      <c r="V17" s="10"/>
    </row>
    <row r="18" spans="1:22">
      <c r="A18" s="181" t="s">
        <v>205</v>
      </c>
      <c r="B18" s="88">
        <f t="shared" si="4"/>
        <v>907</v>
      </c>
      <c r="C18" s="85">
        <v>20</v>
      </c>
      <c r="D18" s="85">
        <v>63</v>
      </c>
      <c r="E18" s="85">
        <v>163</v>
      </c>
      <c r="F18" s="85">
        <v>117</v>
      </c>
      <c r="G18" s="85">
        <v>115</v>
      </c>
      <c r="H18" s="85">
        <v>120</v>
      </c>
      <c r="I18" s="85">
        <v>117</v>
      </c>
      <c r="J18" s="85">
        <v>178</v>
      </c>
      <c r="K18" s="85">
        <v>14</v>
      </c>
      <c r="L18" s="78"/>
      <c r="M18" s="10"/>
      <c r="N18" s="10"/>
      <c r="O18" s="10"/>
      <c r="P18" s="10"/>
      <c r="Q18" s="10"/>
      <c r="R18" s="10"/>
      <c r="S18" s="10"/>
      <c r="T18" s="10"/>
      <c r="U18" s="10"/>
      <c r="V18" s="10"/>
    </row>
    <row r="19" spans="1:22" ht="10.199999999999999" customHeight="1">
      <c r="A19" s="181" t="s">
        <v>218</v>
      </c>
      <c r="B19" s="88">
        <f t="shared" si="4"/>
        <v>1551</v>
      </c>
      <c r="C19" s="85">
        <v>19</v>
      </c>
      <c r="D19" s="85">
        <v>104</v>
      </c>
      <c r="E19" s="85">
        <v>303</v>
      </c>
      <c r="F19" s="85">
        <v>238</v>
      </c>
      <c r="G19" s="85">
        <v>227</v>
      </c>
      <c r="H19" s="85">
        <v>192</v>
      </c>
      <c r="I19" s="85">
        <v>160</v>
      </c>
      <c r="J19" s="85">
        <v>285</v>
      </c>
      <c r="K19" s="85">
        <v>23</v>
      </c>
      <c r="L19" s="78"/>
      <c r="M19" s="10" t="s">
        <v>6</v>
      </c>
      <c r="N19" s="10"/>
      <c r="O19" s="10"/>
      <c r="P19" s="10"/>
      <c r="Q19" s="10"/>
      <c r="R19" s="10"/>
      <c r="S19" s="10"/>
      <c r="T19" s="10"/>
      <c r="U19" s="10"/>
      <c r="V19" s="10"/>
    </row>
    <row r="20" spans="1:22" ht="21.15" customHeight="1">
      <c r="A20" s="181" t="s">
        <v>219</v>
      </c>
      <c r="B20" s="88">
        <f t="shared" si="4"/>
        <v>6</v>
      </c>
      <c r="C20" s="85">
        <v>0</v>
      </c>
      <c r="D20" s="85">
        <v>0</v>
      </c>
      <c r="E20" s="85">
        <v>1</v>
      </c>
      <c r="F20" s="85">
        <v>2</v>
      </c>
      <c r="G20" s="85">
        <v>1</v>
      </c>
      <c r="H20" s="85">
        <v>0</v>
      </c>
      <c r="I20" s="85">
        <v>1</v>
      </c>
      <c r="J20" s="85">
        <v>1</v>
      </c>
      <c r="K20" s="85">
        <v>0</v>
      </c>
      <c r="L20" s="78"/>
      <c r="M20" s="10"/>
      <c r="N20" s="10"/>
      <c r="O20" s="10"/>
      <c r="P20" s="10"/>
      <c r="Q20" s="10"/>
      <c r="R20" s="10"/>
      <c r="S20" s="10"/>
      <c r="T20" s="10"/>
      <c r="U20" s="10"/>
      <c r="V20" s="10"/>
    </row>
    <row r="21" spans="1:22" ht="10.199999999999999" customHeight="1">
      <c r="A21" s="181" t="s">
        <v>220</v>
      </c>
      <c r="B21" s="88">
        <f t="shared" si="4"/>
        <v>834</v>
      </c>
      <c r="C21" s="85">
        <v>19</v>
      </c>
      <c r="D21" s="85">
        <v>67</v>
      </c>
      <c r="E21" s="85">
        <v>143</v>
      </c>
      <c r="F21" s="85">
        <v>88</v>
      </c>
      <c r="G21" s="85">
        <v>103</v>
      </c>
      <c r="H21" s="85">
        <v>138</v>
      </c>
      <c r="I21" s="85">
        <v>88</v>
      </c>
      <c r="J21" s="85">
        <v>145</v>
      </c>
      <c r="K21" s="85">
        <v>43</v>
      </c>
      <c r="L21" s="78"/>
      <c r="M21" s="10"/>
      <c r="N21" s="10"/>
      <c r="O21" s="10"/>
      <c r="P21" s="10"/>
      <c r="Q21" s="10"/>
      <c r="R21" s="10"/>
      <c r="S21" s="10"/>
      <c r="T21" s="10"/>
      <c r="U21" s="10"/>
      <c r="V21" s="10"/>
    </row>
    <row r="22" spans="1:22" ht="21.15" customHeight="1">
      <c r="A22" s="181" t="s">
        <v>221</v>
      </c>
      <c r="B22" s="88">
        <f t="shared" si="4"/>
        <v>48</v>
      </c>
      <c r="C22" s="85">
        <v>1</v>
      </c>
      <c r="D22" s="85">
        <v>1</v>
      </c>
      <c r="E22" s="85">
        <v>11</v>
      </c>
      <c r="F22" s="85">
        <v>6</v>
      </c>
      <c r="G22" s="85">
        <v>7</v>
      </c>
      <c r="H22" s="85">
        <v>8</v>
      </c>
      <c r="I22" s="85">
        <v>6</v>
      </c>
      <c r="J22" s="85">
        <v>7</v>
      </c>
      <c r="K22" s="85">
        <v>1</v>
      </c>
      <c r="L22" s="78"/>
      <c r="M22" s="10"/>
      <c r="N22" s="10"/>
      <c r="O22" s="10"/>
      <c r="P22" s="10"/>
      <c r="Q22" s="10"/>
      <c r="R22" s="10"/>
      <c r="S22" s="10"/>
      <c r="T22" s="10"/>
      <c r="U22" s="10"/>
      <c r="V22" s="10"/>
    </row>
    <row r="23" spans="1:22" ht="10.199999999999999" customHeight="1">
      <c r="A23" s="181" t="s">
        <v>222</v>
      </c>
      <c r="B23" s="88">
        <f t="shared" si="4"/>
        <v>6879</v>
      </c>
      <c r="C23" s="85">
        <v>112</v>
      </c>
      <c r="D23" s="85">
        <v>498</v>
      </c>
      <c r="E23" s="85">
        <v>1375</v>
      </c>
      <c r="F23" s="85">
        <v>610</v>
      </c>
      <c r="G23" s="85">
        <v>711</v>
      </c>
      <c r="H23" s="85">
        <v>1302</v>
      </c>
      <c r="I23" s="85">
        <v>950</v>
      </c>
      <c r="J23" s="85">
        <v>1160</v>
      </c>
      <c r="K23" s="85">
        <v>161</v>
      </c>
      <c r="L23" s="78"/>
      <c r="M23" s="10"/>
      <c r="N23" s="10"/>
      <c r="O23" s="10"/>
      <c r="P23" s="10"/>
      <c r="Q23" s="10"/>
      <c r="R23" s="10"/>
      <c r="S23" s="10"/>
      <c r="T23" s="10"/>
      <c r="U23" s="10"/>
      <c r="V23" s="10"/>
    </row>
    <row r="24" spans="1:22" ht="21.15" customHeight="1">
      <c r="A24" s="181" t="s">
        <v>223</v>
      </c>
      <c r="B24" s="88">
        <f t="shared" si="4"/>
        <v>87</v>
      </c>
      <c r="C24" s="85">
        <v>2</v>
      </c>
      <c r="D24" s="85">
        <v>4</v>
      </c>
      <c r="E24" s="85">
        <v>14</v>
      </c>
      <c r="F24" s="85">
        <v>11</v>
      </c>
      <c r="G24" s="85">
        <v>9</v>
      </c>
      <c r="H24" s="85">
        <v>21</v>
      </c>
      <c r="I24" s="85">
        <v>9</v>
      </c>
      <c r="J24" s="85">
        <v>14</v>
      </c>
      <c r="K24" s="85">
        <v>3</v>
      </c>
      <c r="L24" s="78"/>
    </row>
    <row r="25" spans="1:22" ht="21.15" customHeight="1">
      <c r="A25" s="181" t="s">
        <v>224</v>
      </c>
      <c r="B25" s="88">
        <f t="shared" si="4"/>
        <v>212</v>
      </c>
      <c r="C25" s="85">
        <v>3</v>
      </c>
      <c r="D25" s="85">
        <v>15</v>
      </c>
      <c r="E25" s="85">
        <v>43</v>
      </c>
      <c r="F25" s="85">
        <v>23</v>
      </c>
      <c r="G25" s="85">
        <v>23</v>
      </c>
      <c r="H25" s="85">
        <v>41</v>
      </c>
      <c r="I25" s="85">
        <v>17</v>
      </c>
      <c r="J25" s="85">
        <v>42</v>
      </c>
      <c r="K25" s="85">
        <v>5</v>
      </c>
      <c r="L25" s="78"/>
    </row>
    <row r="26" spans="1:22" ht="21.15" customHeight="1">
      <c r="A26" s="181" t="s">
        <v>225</v>
      </c>
      <c r="B26" s="88">
        <f t="shared" si="4"/>
        <v>24</v>
      </c>
      <c r="C26" s="85">
        <v>0</v>
      </c>
      <c r="D26" s="85">
        <v>4</v>
      </c>
      <c r="E26" s="85">
        <v>1</v>
      </c>
      <c r="F26" s="85">
        <v>2</v>
      </c>
      <c r="G26" s="85">
        <v>4</v>
      </c>
      <c r="H26" s="85">
        <v>6</v>
      </c>
      <c r="I26" s="85">
        <v>5</v>
      </c>
      <c r="J26" s="85">
        <v>1</v>
      </c>
      <c r="K26" s="85">
        <v>1</v>
      </c>
      <c r="L26" s="78"/>
    </row>
    <row r="27" spans="1:22" ht="10.199999999999999" customHeight="1">
      <c r="A27" s="181" t="s">
        <v>228</v>
      </c>
      <c r="B27" s="88">
        <f t="shared" si="4"/>
        <v>19</v>
      </c>
      <c r="C27" s="85">
        <v>1</v>
      </c>
      <c r="D27" s="85">
        <v>3</v>
      </c>
      <c r="E27" s="85">
        <v>3</v>
      </c>
      <c r="F27" s="85">
        <v>1</v>
      </c>
      <c r="G27" s="85">
        <v>2</v>
      </c>
      <c r="H27" s="85">
        <v>5</v>
      </c>
      <c r="I27" s="85">
        <v>4</v>
      </c>
      <c r="J27" s="85">
        <v>0</v>
      </c>
      <c r="K27" s="85">
        <v>0</v>
      </c>
      <c r="L27" s="78"/>
    </row>
    <row r="28" spans="1:22" ht="21.15" customHeight="1">
      <c r="A28" s="197" t="s">
        <v>226</v>
      </c>
      <c r="B28" s="88">
        <f t="shared" si="4"/>
        <v>18</v>
      </c>
      <c r="C28" s="85">
        <v>0</v>
      </c>
      <c r="D28" s="85">
        <v>4</v>
      </c>
      <c r="E28" s="85">
        <v>2</v>
      </c>
      <c r="F28" s="85">
        <v>1</v>
      </c>
      <c r="G28" s="85">
        <v>2</v>
      </c>
      <c r="H28" s="85">
        <v>5</v>
      </c>
      <c r="I28" s="85">
        <v>1</v>
      </c>
      <c r="J28" s="85">
        <v>3</v>
      </c>
      <c r="K28" s="85">
        <v>0</v>
      </c>
      <c r="L28" s="78"/>
    </row>
    <row r="29" spans="1:22" ht="10.199999999999999" customHeight="1">
      <c r="A29" s="181" t="s">
        <v>206</v>
      </c>
      <c r="B29" s="88">
        <f t="shared" si="4"/>
        <v>2749</v>
      </c>
      <c r="C29" s="85">
        <v>47</v>
      </c>
      <c r="D29" s="85">
        <v>290</v>
      </c>
      <c r="E29" s="85">
        <v>398</v>
      </c>
      <c r="F29" s="85">
        <v>256</v>
      </c>
      <c r="G29" s="85">
        <v>394</v>
      </c>
      <c r="H29" s="85">
        <v>518</v>
      </c>
      <c r="I29" s="85">
        <v>377</v>
      </c>
      <c r="J29" s="85">
        <v>435</v>
      </c>
      <c r="K29" s="85">
        <v>34</v>
      </c>
      <c r="L29" s="78"/>
    </row>
    <row r="30" spans="1:22" ht="21.15" customHeight="1">
      <c r="A30" s="181" t="s">
        <v>230</v>
      </c>
      <c r="B30" s="88">
        <f t="shared" si="4"/>
        <v>12</v>
      </c>
      <c r="C30" s="85">
        <v>3</v>
      </c>
      <c r="D30" s="85">
        <v>0</v>
      </c>
      <c r="E30" s="85">
        <v>3</v>
      </c>
      <c r="F30" s="85">
        <v>1</v>
      </c>
      <c r="G30" s="85">
        <v>1</v>
      </c>
      <c r="H30" s="85">
        <v>1</v>
      </c>
      <c r="I30" s="85">
        <v>0</v>
      </c>
      <c r="J30" s="85">
        <v>3</v>
      </c>
      <c r="K30" s="85">
        <v>0</v>
      </c>
      <c r="L30" s="78"/>
    </row>
    <row r="31" spans="1:22" ht="21.15" customHeight="1">
      <c r="A31" s="181" t="s">
        <v>235</v>
      </c>
      <c r="B31" s="88">
        <f t="shared" si="4"/>
        <v>9</v>
      </c>
      <c r="C31" s="85">
        <v>0</v>
      </c>
      <c r="D31" s="85">
        <v>1</v>
      </c>
      <c r="E31" s="85">
        <v>0</v>
      </c>
      <c r="F31" s="85">
        <v>1</v>
      </c>
      <c r="G31" s="85">
        <v>1</v>
      </c>
      <c r="H31" s="85">
        <v>1</v>
      </c>
      <c r="I31" s="85">
        <v>3</v>
      </c>
      <c r="J31" s="85">
        <v>2</v>
      </c>
      <c r="K31" s="85">
        <v>0</v>
      </c>
      <c r="L31" s="78"/>
    </row>
    <row r="32" spans="1:22">
      <c r="A32" s="181" t="s">
        <v>207</v>
      </c>
      <c r="B32" s="88">
        <f t="shared" si="4"/>
        <v>107</v>
      </c>
      <c r="C32" s="85">
        <v>0</v>
      </c>
      <c r="D32" s="85">
        <v>7</v>
      </c>
      <c r="E32" s="85">
        <v>33</v>
      </c>
      <c r="F32" s="85">
        <v>13</v>
      </c>
      <c r="G32" s="85">
        <v>19</v>
      </c>
      <c r="H32" s="85">
        <v>5</v>
      </c>
      <c r="I32" s="85">
        <v>6</v>
      </c>
      <c r="J32" s="85">
        <v>24</v>
      </c>
      <c r="K32" s="85">
        <v>0</v>
      </c>
      <c r="L32" s="78"/>
    </row>
    <row r="33" spans="1:12">
      <c r="A33" s="181" t="s">
        <v>208</v>
      </c>
      <c r="B33" s="88">
        <f t="shared" si="4"/>
        <v>129</v>
      </c>
      <c r="C33" s="85">
        <v>1</v>
      </c>
      <c r="D33" s="85">
        <v>11</v>
      </c>
      <c r="E33" s="85">
        <v>18</v>
      </c>
      <c r="F33" s="85">
        <v>14</v>
      </c>
      <c r="G33" s="85">
        <v>20</v>
      </c>
      <c r="H33" s="85">
        <v>19</v>
      </c>
      <c r="I33" s="85">
        <v>15</v>
      </c>
      <c r="J33" s="85">
        <v>27</v>
      </c>
      <c r="K33" s="85">
        <v>4</v>
      </c>
      <c r="L33" s="78"/>
    </row>
    <row r="34" spans="1:12">
      <c r="A34" s="178" t="s">
        <v>197</v>
      </c>
      <c r="B34" s="90">
        <f t="shared" ref="B34:K34" si="5">SUM(B35:B37)</f>
        <v>166738</v>
      </c>
      <c r="C34" s="90">
        <f t="shared" si="5"/>
        <v>2238</v>
      </c>
      <c r="D34" s="90">
        <f t="shared" si="5"/>
        <v>11821</v>
      </c>
      <c r="E34" s="90">
        <f t="shared" si="5"/>
        <v>26700</v>
      </c>
      <c r="F34" s="90">
        <f t="shared" si="5"/>
        <v>21345</v>
      </c>
      <c r="G34" s="90">
        <f t="shared" si="5"/>
        <v>20194</v>
      </c>
      <c r="H34" s="90">
        <f t="shared" si="5"/>
        <v>32749</v>
      </c>
      <c r="I34" s="90">
        <f t="shared" si="5"/>
        <v>23048</v>
      </c>
      <c r="J34" s="90">
        <f t="shared" si="5"/>
        <v>21695</v>
      </c>
      <c r="K34" s="90">
        <f t="shared" si="5"/>
        <v>6948</v>
      </c>
      <c r="L34" s="82"/>
    </row>
    <row r="35" spans="1:12">
      <c r="A35" s="180" t="s">
        <v>209</v>
      </c>
      <c r="B35" s="88">
        <f>SUM(C35:K35)</f>
        <v>162105</v>
      </c>
      <c r="C35" s="85">
        <v>2145</v>
      </c>
      <c r="D35" s="85">
        <v>11561</v>
      </c>
      <c r="E35" s="85">
        <v>25726</v>
      </c>
      <c r="F35" s="85">
        <v>21008</v>
      </c>
      <c r="G35" s="85">
        <v>19712</v>
      </c>
      <c r="H35" s="85">
        <v>31789</v>
      </c>
      <c r="I35" s="85">
        <v>22252</v>
      </c>
      <c r="J35" s="85">
        <v>21093</v>
      </c>
      <c r="K35" s="85">
        <v>6819</v>
      </c>
      <c r="L35" s="78"/>
    </row>
    <row r="36" spans="1:12" ht="21.15" customHeight="1">
      <c r="A36" s="181" t="s">
        <v>229</v>
      </c>
      <c r="B36" s="88">
        <f>SUM(C36:K36)</f>
        <v>2222</v>
      </c>
      <c r="C36" s="85">
        <v>49</v>
      </c>
      <c r="D36" s="85">
        <v>128</v>
      </c>
      <c r="E36" s="85">
        <v>463</v>
      </c>
      <c r="F36" s="85">
        <v>172</v>
      </c>
      <c r="G36" s="85">
        <v>216</v>
      </c>
      <c r="H36" s="85">
        <v>485</v>
      </c>
      <c r="I36" s="85">
        <v>348</v>
      </c>
      <c r="J36" s="85">
        <v>298</v>
      </c>
      <c r="K36" s="85">
        <v>63</v>
      </c>
      <c r="L36" s="78"/>
    </row>
    <row r="37" spans="1:12">
      <c r="A37" s="180" t="s">
        <v>210</v>
      </c>
      <c r="B37" s="88">
        <f>SUM(C37:K37)</f>
        <v>2411</v>
      </c>
      <c r="C37" s="85">
        <v>44</v>
      </c>
      <c r="D37" s="85">
        <v>132</v>
      </c>
      <c r="E37" s="85">
        <v>511</v>
      </c>
      <c r="F37" s="85">
        <v>165</v>
      </c>
      <c r="G37" s="85">
        <v>266</v>
      </c>
      <c r="H37" s="85">
        <v>475</v>
      </c>
      <c r="I37" s="85">
        <v>448</v>
      </c>
      <c r="J37" s="85">
        <v>304</v>
      </c>
      <c r="K37" s="85">
        <v>66</v>
      </c>
      <c r="L37" s="78"/>
    </row>
    <row r="38" spans="1:12">
      <c r="A38" s="60" t="s">
        <v>15</v>
      </c>
      <c r="B38" s="90">
        <f t="shared" ref="B38:K38" si="6">SUM(B39:B45)</f>
        <v>9041</v>
      </c>
      <c r="C38" s="90">
        <f t="shared" si="6"/>
        <v>125</v>
      </c>
      <c r="D38" s="90">
        <f t="shared" si="6"/>
        <v>686</v>
      </c>
      <c r="E38" s="90">
        <f t="shared" si="6"/>
        <v>1171</v>
      </c>
      <c r="F38" s="90">
        <f t="shared" si="6"/>
        <v>626</v>
      </c>
      <c r="G38" s="90">
        <f t="shared" si="6"/>
        <v>1641</v>
      </c>
      <c r="H38" s="90">
        <f t="shared" si="6"/>
        <v>1444</v>
      </c>
      <c r="I38" s="90">
        <f t="shared" si="6"/>
        <v>1180</v>
      </c>
      <c r="J38" s="90">
        <f t="shared" si="6"/>
        <v>1391</v>
      </c>
      <c r="K38" s="90">
        <f t="shared" si="6"/>
        <v>777</v>
      </c>
      <c r="L38" s="82"/>
    </row>
    <row r="39" spans="1:12">
      <c r="A39" s="180" t="s">
        <v>212</v>
      </c>
      <c r="B39" s="88">
        <f t="shared" ref="B39:B45" si="7">SUM(C39:K39)</f>
        <v>236</v>
      </c>
      <c r="C39" s="85">
        <v>3</v>
      </c>
      <c r="D39" s="85">
        <v>9</v>
      </c>
      <c r="E39" s="85">
        <v>21</v>
      </c>
      <c r="F39" s="85">
        <v>22</v>
      </c>
      <c r="G39" s="85">
        <v>110</v>
      </c>
      <c r="H39" s="85">
        <v>14</v>
      </c>
      <c r="I39" s="85">
        <v>16</v>
      </c>
      <c r="J39" s="85">
        <v>35</v>
      </c>
      <c r="K39" s="85">
        <v>6</v>
      </c>
      <c r="L39" s="10"/>
    </row>
    <row r="40" spans="1:12">
      <c r="A40" s="180" t="s">
        <v>213</v>
      </c>
      <c r="B40" s="88">
        <f t="shared" si="7"/>
        <v>7075</v>
      </c>
      <c r="C40" s="85">
        <v>102</v>
      </c>
      <c r="D40" s="85">
        <v>609</v>
      </c>
      <c r="E40" s="85">
        <v>884</v>
      </c>
      <c r="F40" s="85">
        <v>518</v>
      </c>
      <c r="G40" s="85">
        <v>1344</v>
      </c>
      <c r="H40" s="85">
        <v>1173</v>
      </c>
      <c r="I40" s="85">
        <v>863</v>
      </c>
      <c r="J40" s="85">
        <v>1179</v>
      </c>
      <c r="K40" s="85">
        <v>403</v>
      </c>
      <c r="L40" s="10"/>
    </row>
    <row r="41" spans="1:12" ht="10.199999999999999" customHeight="1">
      <c r="A41" s="181" t="s">
        <v>233</v>
      </c>
      <c r="B41" s="88">
        <f t="shared" si="7"/>
        <v>2</v>
      </c>
      <c r="C41" s="85">
        <v>0</v>
      </c>
      <c r="D41" s="85">
        <v>0</v>
      </c>
      <c r="E41" s="85">
        <v>0</v>
      </c>
      <c r="F41" s="85">
        <v>0</v>
      </c>
      <c r="G41" s="85">
        <v>1</v>
      </c>
      <c r="H41" s="85">
        <v>1</v>
      </c>
      <c r="I41" s="85">
        <v>0</v>
      </c>
      <c r="J41" s="85">
        <v>0</v>
      </c>
      <c r="K41" s="85">
        <v>0</v>
      </c>
      <c r="L41" s="10"/>
    </row>
    <row r="42" spans="1:12">
      <c r="A42" s="180" t="s">
        <v>237</v>
      </c>
      <c r="B42" s="88">
        <f t="shared" si="7"/>
        <v>4</v>
      </c>
      <c r="C42" s="85">
        <v>0</v>
      </c>
      <c r="D42" s="85">
        <v>0</v>
      </c>
      <c r="E42" s="85">
        <v>0</v>
      </c>
      <c r="F42" s="85">
        <v>0</v>
      </c>
      <c r="G42" s="85">
        <v>2</v>
      </c>
      <c r="H42" s="85">
        <v>1</v>
      </c>
      <c r="I42" s="85">
        <v>0</v>
      </c>
      <c r="J42" s="85">
        <v>1</v>
      </c>
      <c r="K42" s="85">
        <v>0</v>
      </c>
      <c r="L42" s="10"/>
    </row>
    <row r="43" spans="1:12" ht="10.199999999999999" customHeight="1">
      <c r="A43" s="181" t="s">
        <v>234</v>
      </c>
      <c r="B43" s="88">
        <f t="shared" si="7"/>
        <v>5</v>
      </c>
      <c r="C43" s="85">
        <v>0</v>
      </c>
      <c r="D43" s="85">
        <v>2</v>
      </c>
      <c r="E43" s="85">
        <v>0</v>
      </c>
      <c r="F43" s="85">
        <v>1</v>
      </c>
      <c r="G43" s="85">
        <v>1</v>
      </c>
      <c r="H43" s="85">
        <v>1</v>
      </c>
      <c r="I43" s="85">
        <v>0</v>
      </c>
      <c r="J43" s="85">
        <v>0</v>
      </c>
      <c r="K43" s="85">
        <v>0</v>
      </c>
      <c r="L43" s="10"/>
    </row>
    <row r="44" spans="1:12">
      <c r="A44" s="180" t="s">
        <v>214</v>
      </c>
      <c r="B44" s="88">
        <f t="shared" si="7"/>
        <v>1718</v>
      </c>
      <c r="C44" s="85">
        <v>20</v>
      </c>
      <c r="D44" s="85">
        <v>66</v>
      </c>
      <c r="E44" s="85">
        <v>266</v>
      </c>
      <c r="F44" s="85">
        <v>85</v>
      </c>
      <c r="G44" s="85">
        <v>183</v>
      </c>
      <c r="H44" s="85">
        <v>253</v>
      </c>
      <c r="I44" s="85">
        <v>301</v>
      </c>
      <c r="J44" s="85">
        <v>176</v>
      </c>
      <c r="K44" s="85">
        <v>368</v>
      </c>
      <c r="L44" s="10"/>
    </row>
    <row r="45" spans="1:12">
      <c r="A45" s="199" t="s">
        <v>232</v>
      </c>
      <c r="B45" s="123">
        <f t="shared" si="7"/>
        <v>1</v>
      </c>
      <c r="C45" s="122">
        <v>0</v>
      </c>
      <c r="D45" s="122">
        <v>0</v>
      </c>
      <c r="E45" s="122">
        <v>0</v>
      </c>
      <c r="F45" s="122">
        <v>0</v>
      </c>
      <c r="G45" s="122">
        <v>0</v>
      </c>
      <c r="H45" s="122">
        <v>1</v>
      </c>
      <c r="I45" s="122">
        <v>0</v>
      </c>
      <c r="J45" s="122">
        <v>0</v>
      </c>
      <c r="K45" s="122">
        <v>0</v>
      </c>
      <c r="L45" s="78"/>
    </row>
    <row r="47" spans="1:12">
      <c r="A47" s="6" t="s">
        <v>55</v>
      </c>
    </row>
    <row r="48" spans="1:12">
      <c r="A48" s="6" t="s">
        <v>114</v>
      </c>
    </row>
    <row r="49" spans="1:1">
      <c r="A49" s="6"/>
    </row>
    <row r="50" spans="1:1">
      <c r="A50" s="6"/>
    </row>
    <row r="51" spans="1:1">
      <c r="A51" s="6"/>
    </row>
    <row r="52" spans="1:1">
      <c r="A52" s="6"/>
    </row>
    <row r="53" spans="1:1">
      <c r="A53" s="6"/>
    </row>
    <row r="1272" spans="1:1">
      <c r="A1272" s="44" t="s">
        <v>54</v>
      </c>
    </row>
  </sheetData>
  <pageMargins left="0.5" right="0.25" top="1" bottom="0.82" header="0.5" footer="0.5"/>
  <pageSetup firstPageNumber="14" fitToHeight="2" orientation="portrait" useFirstPageNumber="1" r:id="rId1"/>
  <headerFooter alignWithMargins="0">
    <oddFooter>&amp;C&amp;P of 31</oddFooter>
  </headerFooter>
  <rowBreaks count="3" manualBreakCount="3">
    <brk id="33" max="10" man="1"/>
    <brk id="37" max="10" man="1"/>
    <brk id="43" max="10" man="1"/>
  </rowBreaks>
  <ignoredErrors>
    <ignoredError sqref="B16 B34 B38"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60"/>
  <sheetViews>
    <sheetView showGridLines="0" zoomScaleNormal="100" workbookViewId="0">
      <pane xSplit="1" ySplit="5" topLeftCell="B6" activePane="bottomRight" state="frozen"/>
      <selection pane="topRight" activeCell="B1" sqref="B1"/>
      <selection pane="bottomLeft" activeCell="A6" sqref="A6"/>
      <selection pane="bottomRight" activeCell="Y1" sqref="Y1"/>
    </sheetView>
  </sheetViews>
  <sheetFormatPr defaultColWidth="10.88671875" defaultRowHeight="10.199999999999999"/>
  <cols>
    <col min="1" max="1" width="34.44140625" style="44" customWidth="1"/>
    <col min="2" max="11" width="7.44140625" style="44" customWidth="1"/>
    <col min="12" max="16" width="7.44140625" style="44" hidden="1" customWidth="1"/>
    <col min="17" max="17" width="7.44140625" style="41" hidden="1" customWidth="1"/>
    <col min="18" max="20" width="7.88671875" style="43" hidden="1" customWidth="1"/>
    <col min="21" max="21" width="7.44140625" style="43" hidden="1" customWidth="1"/>
    <col min="22" max="23" width="9.33203125" style="42" hidden="1" customWidth="1"/>
    <col min="24" max="24" width="7.44140625" style="7" customWidth="1"/>
    <col min="25" max="25" width="9.33203125" style="7" customWidth="1"/>
    <col min="26" max="16384" width="10.88671875" style="40"/>
  </cols>
  <sheetData>
    <row r="1" spans="1:41">
      <c r="A1" s="33" t="s">
        <v>20</v>
      </c>
      <c r="B1" s="33"/>
      <c r="C1" s="33"/>
      <c r="D1" s="33"/>
      <c r="E1" s="33"/>
      <c r="F1" s="33"/>
      <c r="G1" s="33"/>
      <c r="H1" s="33"/>
      <c r="I1" s="33"/>
      <c r="J1" s="33"/>
      <c r="K1" s="33"/>
      <c r="L1" s="33"/>
      <c r="M1" s="33"/>
      <c r="N1" s="33"/>
      <c r="O1" s="33"/>
      <c r="P1" s="33"/>
      <c r="Q1" s="63"/>
      <c r="R1" s="63"/>
      <c r="S1" s="63"/>
      <c r="T1" s="63"/>
      <c r="U1" s="63"/>
      <c r="V1" s="64"/>
      <c r="W1" s="65"/>
    </row>
    <row r="2" spans="1:41" ht="13.65" customHeight="1">
      <c r="A2" s="33" t="s">
        <v>19</v>
      </c>
      <c r="B2" s="33"/>
      <c r="C2" s="33"/>
      <c r="D2" s="33"/>
      <c r="E2" s="33"/>
      <c r="F2" s="33"/>
      <c r="G2" s="33"/>
      <c r="H2" s="33"/>
      <c r="I2" s="33"/>
      <c r="J2" s="33"/>
      <c r="K2" s="33"/>
      <c r="L2" s="33"/>
      <c r="M2" s="33"/>
      <c r="N2" s="33"/>
      <c r="O2" s="33"/>
      <c r="P2" s="33"/>
      <c r="Q2" s="63"/>
      <c r="R2" s="63"/>
      <c r="S2" s="63"/>
      <c r="T2" s="63"/>
      <c r="U2" s="63"/>
      <c r="V2" s="64"/>
      <c r="W2" s="65"/>
    </row>
    <row r="3" spans="1:41">
      <c r="A3" s="161" t="s">
        <v>122</v>
      </c>
      <c r="B3" s="33"/>
      <c r="C3" s="33"/>
      <c r="D3" s="33"/>
      <c r="E3" s="33"/>
      <c r="F3" s="33"/>
      <c r="G3" s="33"/>
      <c r="H3" s="33"/>
      <c r="I3" s="33"/>
      <c r="J3" s="33"/>
      <c r="K3" s="33"/>
      <c r="L3" s="33"/>
      <c r="M3" s="33"/>
      <c r="N3" s="33"/>
      <c r="O3" s="33"/>
      <c r="P3" s="33"/>
      <c r="Q3" s="63"/>
      <c r="R3" s="63"/>
      <c r="S3" s="63"/>
      <c r="T3" s="63"/>
      <c r="U3" s="63"/>
      <c r="V3" s="64"/>
      <c r="W3" s="65"/>
    </row>
    <row r="4" spans="1:41">
      <c r="A4" s="1"/>
      <c r="B4" s="1"/>
      <c r="C4" s="1"/>
      <c r="D4" s="1"/>
      <c r="E4" s="1"/>
      <c r="F4" s="1"/>
      <c r="G4" s="1"/>
      <c r="H4" s="1"/>
      <c r="I4" s="1"/>
      <c r="J4" s="1"/>
      <c r="K4" s="1"/>
      <c r="L4" s="1"/>
      <c r="M4" s="1"/>
      <c r="N4" s="1"/>
      <c r="O4" s="1"/>
      <c r="P4" s="1"/>
      <c r="Q4" s="63"/>
      <c r="S4" s="63"/>
      <c r="T4" s="63"/>
      <c r="U4" s="63"/>
      <c r="V4" s="64"/>
      <c r="W4" s="64"/>
    </row>
    <row r="5" spans="1:41" s="62" customFormat="1" ht="16.5" customHeight="1">
      <c r="A5" s="29" t="s">
        <v>18</v>
      </c>
      <c r="B5" s="256">
        <v>2022</v>
      </c>
      <c r="C5" s="256">
        <v>2021</v>
      </c>
      <c r="D5" s="256">
        <v>2020</v>
      </c>
      <c r="E5" s="256">
        <v>2019</v>
      </c>
      <c r="F5" s="256">
        <v>2018</v>
      </c>
      <c r="G5" s="256">
        <v>2017</v>
      </c>
      <c r="H5" s="256">
        <v>2016</v>
      </c>
      <c r="I5" s="256">
        <v>2015</v>
      </c>
      <c r="J5" s="256">
        <v>2014</v>
      </c>
      <c r="K5" s="256">
        <v>2013</v>
      </c>
      <c r="L5" s="256">
        <v>2012</v>
      </c>
      <c r="M5" s="256">
        <v>2011</v>
      </c>
      <c r="N5" s="256">
        <v>2010</v>
      </c>
      <c r="O5" s="256">
        <v>2009</v>
      </c>
      <c r="P5" s="256">
        <v>2008</v>
      </c>
      <c r="Q5" s="256">
        <v>2007</v>
      </c>
      <c r="R5" s="256">
        <v>2006</v>
      </c>
      <c r="S5" s="256">
        <v>2005</v>
      </c>
      <c r="T5" s="256">
        <v>2004</v>
      </c>
      <c r="U5" s="256">
        <v>2003</v>
      </c>
      <c r="V5" s="256">
        <v>2002</v>
      </c>
      <c r="W5" s="262">
        <v>2001</v>
      </c>
      <c r="X5" s="263"/>
      <c r="Y5" s="7"/>
    </row>
    <row r="6" spans="1:41" s="49" customFormat="1">
      <c r="A6" s="60" t="s">
        <v>17</v>
      </c>
      <c r="B6" s="61">
        <f t="shared" ref="B6:W6" si="0">B8+B15+B32+B36</f>
        <v>321217</v>
      </c>
      <c r="C6" s="61">
        <f t="shared" ref="C6" si="1">C8+C15+C32+C36</f>
        <v>317169</v>
      </c>
      <c r="D6" s="61">
        <f t="shared" ref="D6" si="2">D8+D15+D32+D36</f>
        <v>316651</v>
      </c>
      <c r="E6" s="61">
        <f t="shared" ref="E6" si="3">E8+E15+E32+E36</f>
        <v>314168</v>
      </c>
      <c r="F6" s="61">
        <f t="shared" si="0"/>
        <v>311017</v>
      </c>
      <c r="G6" s="61">
        <f t="shared" ref="G6" si="4">G8+G15+G32+G36</f>
        <v>306652</v>
      </c>
      <c r="H6" s="61">
        <f t="shared" si="0"/>
        <v>302572</v>
      </c>
      <c r="I6" s="61">
        <f t="shared" ref="I6:J6" si="5">I8+I15+I32+I36</f>
        <v>304329</v>
      </c>
      <c r="J6" s="61">
        <f t="shared" si="5"/>
        <v>306066</v>
      </c>
      <c r="K6" s="61">
        <f t="shared" si="0"/>
        <v>307120</v>
      </c>
      <c r="L6" s="61">
        <f t="shared" si="0"/>
        <v>311952</v>
      </c>
      <c r="M6" s="61">
        <f t="shared" si="0"/>
        <v>314122</v>
      </c>
      <c r="N6" s="61">
        <f t="shared" si="0"/>
        <v>318001</v>
      </c>
      <c r="O6" s="61">
        <f t="shared" si="0"/>
        <v>323495</v>
      </c>
      <c r="P6" s="61">
        <f t="shared" si="0"/>
        <v>325247</v>
      </c>
      <c r="Q6" s="61">
        <f t="shared" si="0"/>
        <v>309865</v>
      </c>
      <c r="R6" s="61">
        <f t="shared" si="0"/>
        <v>309333</v>
      </c>
      <c r="S6" s="61">
        <f t="shared" si="0"/>
        <v>311828</v>
      </c>
      <c r="T6" s="61">
        <f t="shared" si="0"/>
        <v>313545</v>
      </c>
      <c r="U6" s="61">
        <f t="shared" si="0"/>
        <v>315413</v>
      </c>
      <c r="V6" s="54">
        <f t="shared" si="0"/>
        <v>317389</v>
      </c>
      <c r="W6" s="54">
        <f t="shared" si="0"/>
        <v>315276</v>
      </c>
      <c r="X6" s="50"/>
      <c r="Y6" s="7"/>
      <c r="Z6" s="56"/>
      <c r="AA6" s="56"/>
      <c r="AB6" s="56"/>
      <c r="AC6" s="56"/>
      <c r="AD6" s="56"/>
      <c r="AE6" s="56"/>
      <c r="AF6" s="56"/>
      <c r="AG6" s="56"/>
      <c r="AH6" s="56"/>
      <c r="AI6" s="56"/>
      <c r="AJ6" s="56"/>
      <c r="AK6" s="56"/>
      <c r="AL6" s="56"/>
      <c r="AM6" s="56"/>
      <c r="AN6" s="56"/>
      <c r="AO6" s="56"/>
    </row>
    <row r="7" spans="1:41" s="57" customFormat="1">
      <c r="A7" s="60" t="s">
        <v>16</v>
      </c>
      <c r="B7" s="60"/>
      <c r="C7" s="60"/>
      <c r="D7" s="60"/>
      <c r="E7" s="60"/>
      <c r="F7" s="60"/>
      <c r="G7" s="60"/>
      <c r="H7" s="60"/>
      <c r="I7" s="60"/>
      <c r="J7" s="60"/>
      <c r="K7" s="60"/>
      <c r="L7" s="60"/>
      <c r="M7" s="60"/>
      <c r="N7" s="60"/>
      <c r="O7" s="60"/>
      <c r="P7" s="60"/>
      <c r="Q7" s="60"/>
      <c r="R7" s="59"/>
      <c r="S7" s="59"/>
      <c r="T7" s="59"/>
      <c r="U7" s="59"/>
      <c r="V7" s="59"/>
      <c r="W7" s="59"/>
      <c r="X7" s="58"/>
      <c r="Y7" s="7"/>
    </row>
    <row r="8" spans="1:41" s="49" customFormat="1">
      <c r="A8" s="178" t="s">
        <v>196</v>
      </c>
      <c r="B8" s="54">
        <f t="shared" ref="B8:W8" si="6">SUM(B9:B14)</f>
        <v>49078</v>
      </c>
      <c r="C8" s="54">
        <f t="shared" ref="C8" si="7">SUM(C9:C14)</f>
        <v>47898</v>
      </c>
      <c r="D8" s="54">
        <f t="shared" ref="D8" si="8">SUM(D9:D14)</f>
        <v>47817</v>
      </c>
      <c r="E8" s="54">
        <f t="shared" ref="E8" si="9">SUM(E9:E14)</f>
        <v>47436</v>
      </c>
      <c r="F8" s="54">
        <f t="shared" si="6"/>
        <v>47971</v>
      </c>
      <c r="G8" s="54">
        <f t="shared" ref="G8:H8" si="10">SUM(G9:G14)</f>
        <v>47491</v>
      </c>
      <c r="H8" s="54">
        <f t="shared" si="10"/>
        <v>47500</v>
      </c>
      <c r="I8" s="54">
        <f t="shared" ref="I8:J8" si="11">SUM(I9:I14)</f>
        <v>48737</v>
      </c>
      <c r="J8" s="54">
        <f t="shared" si="11"/>
        <v>49716</v>
      </c>
      <c r="K8" s="54">
        <f t="shared" si="6"/>
        <v>50909</v>
      </c>
      <c r="L8" s="54">
        <f t="shared" si="6"/>
        <v>52604</v>
      </c>
      <c r="M8" s="54">
        <f t="shared" si="6"/>
        <v>54117</v>
      </c>
      <c r="N8" s="54">
        <f t="shared" si="6"/>
        <v>55979</v>
      </c>
      <c r="O8" s="54">
        <f t="shared" si="6"/>
        <v>57727</v>
      </c>
      <c r="P8" s="54">
        <f t="shared" si="6"/>
        <v>59422</v>
      </c>
      <c r="Q8" s="54">
        <f t="shared" si="6"/>
        <v>58029</v>
      </c>
      <c r="R8" s="54">
        <f t="shared" si="6"/>
        <v>58676</v>
      </c>
      <c r="S8" s="54">
        <f t="shared" si="6"/>
        <v>59437</v>
      </c>
      <c r="T8" s="54">
        <f t="shared" si="6"/>
        <v>59974</v>
      </c>
      <c r="U8" s="54">
        <f t="shared" si="6"/>
        <v>59774</v>
      </c>
      <c r="V8" s="54">
        <f t="shared" si="6"/>
        <v>59299</v>
      </c>
      <c r="W8" s="54">
        <f t="shared" si="6"/>
        <v>57612</v>
      </c>
      <c r="X8" s="50"/>
      <c r="Y8" s="7"/>
      <c r="Z8" s="56"/>
      <c r="AA8" s="56"/>
      <c r="AB8" s="56"/>
      <c r="AC8" s="56"/>
      <c r="AD8" s="56"/>
      <c r="AE8" s="56"/>
      <c r="AF8" s="56"/>
      <c r="AG8" s="56"/>
      <c r="AH8" s="56"/>
      <c r="AI8" s="56"/>
      <c r="AJ8" s="56"/>
      <c r="AK8" s="56"/>
      <c r="AL8" s="56"/>
      <c r="AM8" s="56"/>
      <c r="AN8" s="56"/>
      <c r="AO8" s="56"/>
    </row>
    <row r="9" spans="1:41">
      <c r="A9" s="180" t="s">
        <v>198</v>
      </c>
      <c r="B9" s="18">
        <v>47400</v>
      </c>
      <c r="C9" s="185">
        <v>46248</v>
      </c>
      <c r="D9" s="185">
        <v>46112</v>
      </c>
      <c r="E9" s="185">
        <v>45664</v>
      </c>
      <c r="F9" s="185">
        <v>46117</v>
      </c>
      <c r="G9" s="185">
        <v>45651</v>
      </c>
      <c r="H9" s="185">
        <v>45672</v>
      </c>
      <c r="I9" s="185">
        <v>46817</v>
      </c>
      <c r="J9" s="185">
        <v>47784</v>
      </c>
      <c r="K9" s="18">
        <v>48984</v>
      </c>
      <c r="L9" s="18">
        <v>50617</v>
      </c>
      <c r="M9" s="18">
        <v>52089</v>
      </c>
      <c r="N9" s="18">
        <v>53901</v>
      </c>
      <c r="O9" s="52">
        <v>55625</v>
      </c>
      <c r="P9" s="52">
        <v>57327</v>
      </c>
      <c r="Q9" s="52">
        <v>55947</v>
      </c>
      <c r="R9" s="52">
        <v>56617</v>
      </c>
      <c r="S9" s="52">
        <v>57398</v>
      </c>
      <c r="T9" s="52">
        <v>57959</v>
      </c>
      <c r="U9" s="52">
        <v>57837</v>
      </c>
      <c r="V9" s="52">
        <v>57379</v>
      </c>
      <c r="W9" s="52">
        <v>55740</v>
      </c>
      <c r="X9" s="41"/>
      <c r="Z9" s="55"/>
      <c r="AA9" s="55"/>
      <c r="AB9" s="55"/>
      <c r="AC9" s="55"/>
      <c r="AD9" s="55"/>
      <c r="AE9" s="55"/>
      <c r="AF9" s="55"/>
      <c r="AG9" s="55"/>
      <c r="AH9" s="55"/>
      <c r="AI9" s="55"/>
      <c r="AJ9" s="55"/>
      <c r="AK9" s="55"/>
      <c r="AL9" s="55"/>
      <c r="AM9" s="55"/>
      <c r="AN9" s="55"/>
      <c r="AO9" s="55"/>
    </row>
    <row r="10" spans="1:41">
      <c r="A10" s="180" t="s">
        <v>199</v>
      </c>
      <c r="B10" s="18">
        <v>731</v>
      </c>
      <c r="C10" s="185">
        <v>725</v>
      </c>
      <c r="D10" s="185">
        <v>760</v>
      </c>
      <c r="E10" s="185">
        <v>820</v>
      </c>
      <c r="F10" s="185">
        <v>864</v>
      </c>
      <c r="G10" s="185">
        <v>867</v>
      </c>
      <c r="H10" s="185">
        <v>857</v>
      </c>
      <c r="I10" s="185">
        <v>906</v>
      </c>
      <c r="J10" s="185">
        <v>915</v>
      </c>
      <c r="K10" s="18">
        <v>934</v>
      </c>
      <c r="L10" s="18">
        <v>977</v>
      </c>
      <c r="M10" s="18">
        <v>1008</v>
      </c>
      <c r="N10" s="18">
        <v>1025</v>
      </c>
      <c r="O10" s="52">
        <v>1062</v>
      </c>
      <c r="P10" s="52">
        <v>1077</v>
      </c>
      <c r="Q10" s="52">
        <v>1100</v>
      </c>
      <c r="R10" s="52">
        <v>1130</v>
      </c>
      <c r="S10" s="52">
        <v>1137</v>
      </c>
      <c r="T10" s="52">
        <v>1154</v>
      </c>
      <c r="U10" s="52">
        <v>1134</v>
      </c>
      <c r="V10" s="52">
        <v>1153</v>
      </c>
      <c r="W10" s="52">
        <v>1142</v>
      </c>
      <c r="X10" s="41"/>
      <c r="Z10" s="55"/>
      <c r="AA10" s="55"/>
      <c r="AB10" s="55"/>
      <c r="AC10" s="55"/>
      <c r="AD10" s="55"/>
      <c r="AE10" s="55"/>
      <c r="AF10" s="55"/>
      <c r="AG10" s="55"/>
      <c r="AH10" s="55"/>
      <c r="AI10" s="55"/>
      <c r="AJ10" s="55"/>
      <c r="AK10" s="55"/>
      <c r="AL10" s="55"/>
      <c r="AM10" s="55"/>
      <c r="AN10" s="55"/>
      <c r="AO10" s="55"/>
    </row>
    <row r="11" spans="1:41">
      <c r="A11" s="180" t="s">
        <v>200</v>
      </c>
      <c r="B11" s="18">
        <v>17</v>
      </c>
      <c r="C11" s="185">
        <v>13</v>
      </c>
      <c r="D11" s="185">
        <v>17</v>
      </c>
      <c r="E11" s="185">
        <v>17</v>
      </c>
      <c r="F11" s="185">
        <v>14</v>
      </c>
      <c r="G11" s="185">
        <v>14</v>
      </c>
      <c r="H11" s="185">
        <v>11</v>
      </c>
      <c r="I11" s="185">
        <v>11</v>
      </c>
      <c r="J11" s="185">
        <v>10</v>
      </c>
      <c r="K11" s="18">
        <v>9</v>
      </c>
      <c r="L11" s="18">
        <v>8</v>
      </c>
      <c r="M11" s="18">
        <v>12</v>
      </c>
      <c r="N11" s="18">
        <v>13</v>
      </c>
      <c r="O11" s="52">
        <v>14</v>
      </c>
      <c r="P11" s="52">
        <v>14</v>
      </c>
      <c r="Q11" s="52">
        <v>14</v>
      </c>
      <c r="R11" s="52">
        <v>12</v>
      </c>
      <c r="S11" s="52">
        <v>14</v>
      </c>
      <c r="T11" s="52">
        <v>14</v>
      </c>
      <c r="U11" s="52">
        <v>13</v>
      </c>
      <c r="V11" s="52">
        <v>12</v>
      </c>
      <c r="W11" s="52">
        <v>10</v>
      </c>
      <c r="X11" s="41"/>
      <c r="AF11" s="55"/>
      <c r="AG11" s="55"/>
      <c r="AH11" s="55"/>
      <c r="AI11" s="55"/>
      <c r="AJ11" s="55"/>
      <c r="AK11" s="55"/>
      <c r="AL11" s="55"/>
      <c r="AM11" s="55"/>
      <c r="AN11" s="55"/>
      <c r="AO11" s="55"/>
    </row>
    <row r="12" spans="1:41">
      <c r="A12" s="180" t="s">
        <v>201</v>
      </c>
      <c r="B12" s="18">
        <v>890</v>
      </c>
      <c r="C12" s="185">
        <v>877</v>
      </c>
      <c r="D12" s="185">
        <v>890</v>
      </c>
      <c r="E12" s="185">
        <v>891</v>
      </c>
      <c r="F12" s="185">
        <v>932</v>
      </c>
      <c r="G12" s="185">
        <v>918</v>
      </c>
      <c r="H12" s="185">
        <v>917</v>
      </c>
      <c r="I12" s="185">
        <v>954</v>
      </c>
      <c r="J12" s="185">
        <v>958</v>
      </c>
      <c r="K12" s="18">
        <v>937</v>
      </c>
      <c r="L12" s="18">
        <v>951</v>
      </c>
      <c r="M12" s="18">
        <v>960</v>
      </c>
      <c r="N12" s="18">
        <v>986</v>
      </c>
      <c r="O12" s="52">
        <v>971</v>
      </c>
      <c r="P12" s="52">
        <v>949</v>
      </c>
      <c r="Q12" s="52">
        <v>917</v>
      </c>
      <c r="R12" s="52">
        <v>869</v>
      </c>
      <c r="S12" s="52">
        <v>837</v>
      </c>
      <c r="T12" s="52">
        <v>800</v>
      </c>
      <c r="U12" s="52">
        <v>744</v>
      </c>
      <c r="V12" s="52">
        <v>709</v>
      </c>
      <c r="W12" s="52">
        <v>676</v>
      </c>
      <c r="X12" s="41"/>
      <c r="Z12" s="55"/>
      <c r="AA12" s="55"/>
      <c r="AB12" s="55"/>
      <c r="AC12" s="55"/>
      <c r="AD12" s="55"/>
      <c r="AE12" s="55"/>
      <c r="AF12" s="55"/>
      <c r="AG12" s="55"/>
      <c r="AH12" s="55"/>
      <c r="AI12" s="55"/>
      <c r="AJ12" s="55"/>
      <c r="AK12" s="55"/>
      <c r="AL12" s="55"/>
      <c r="AM12" s="55"/>
      <c r="AN12" s="55"/>
      <c r="AO12" s="55"/>
    </row>
    <row r="13" spans="1:41" ht="21.15" customHeight="1">
      <c r="A13" s="181" t="s">
        <v>227</v>
      </c>
      <c r="B13" s="18">
        <v>35</v>
      </c>
      <c r="C13" s="185">
        <v>31</v>
      </c>
      <c r="D13" s="185">
        <v>33</v>
      </c>
      <c r="E13" s="185">
        <v>37</v>
      </c>
      <c r="F13" s="185">
        <v>39</v>
      </c>
      <c r="G13" s="185">
        <v>35</v>
      </c>
      <c r="H13" s="185">
        <v>36</v>
      </c>
      <c r="I13" s="185">
        <v>41</v>
      </c>
      <c r="J13" s="185">
        <v>42</v>
      </c>
      <c r="K13" s="18">
        <v>38</v>
      </c>
      <c r="L13" s="18">
        <v>45</v>
      </c>
      <c r="M13" s="18">
        <v>42</v>
      </c>
      <c r="N13" s="18">
        <v>48</v>
      </c>
      <c r="O13" s="52">
        <v>48</v>
      </c>
      <c r="P13" s="52">
        <v>47</v>
      </c>
      <c r="Q13" s="52">
        <v>44</v>
      </c>
      <c r="R13" s="52">
        <v>46</v>
      </c>
      <c r="S13" s="52">
        <v>49</v>
      </c>
      <c r="T13" s="52">
        <v>45</v>
      </c>
      <c r="U13" s="52">
        <v>43</v>
      </c>
      <c r="V13" s="52">
        <v>42</v>
      </c>
      <c r="W13" s="52">
        <v>39</v>
      </c>
      <c r="X13" s="41"/>
      <c r="AE13" s="55"/>
      <c r="AF13" s="55"/>
      <c r="AG13" s="55"/>
      <c r="AH13" s="55"/>
      <c r="AI13" s="55"/>
      <c r="AJ13" s="55"/>
      <c r="AK13" s="55"/>
      <c r="AL13" s="55"/>
      <c r="AM13" s="55"/>
      <c r="AN13" s="55"/>
      <c r="AO13" s="55"/>
    </row>
    <row r="14" spans="1:41">
      <c r="A14" s="180" t="s">
        <v>203</v>
      </c>
      <c r="B14" s="18">
        <v>5</v>
      </c>
      <c r="C14" s="185">
        <v>4</v>
      </c>
      <c r="D14" s="185">
        <v>5</v>
      </c>
      <c r="E14" s="185">
        <v>7</v>
      </c>
      <c r="F14" s="185">
        <v>5</v>
      </c>
      <c r="G14" s="185">
        <v>6</v>
      </c>
      <c r="H14" s="185">
        <v>7</v>
      </c>
      <c r="I14" s="185">
        <v>8</v>
      </c>
      <c r="J14" s="185">
        <v>7</v>
      </c>
      <c r="K14" s="18">
        <v>7</v>
      </c>
      <c r="L14" s="18">
        <v>6</v>
      </c>
      <c r="M14" s="18">
        <v>6</v>
      </c>
      <c r="N14" s="18">
        <v>6</v>
      </c>
      <c r="O14" s="52">
        <v>7</v>
      </c>
      <c r="P14" s="52">
        <v>8</v>
      </c>
      <c r="Q14" s="52">
        <v>7</v>
      </c>
      <c r="R14" s="52">
        <v>2</v>
      </c>
      <c r="S14" s="52">
        <v>2</v>
      </c>
      <c r="T14" s="52">
        <v>2</v>
      </c>
      <c r="U14" s="52">
        <v>3</v>
      </c>
      <c r="V14" s="52">
        <v>4</v>
      </c>
      <c r="W14" s="52">
        <v>5</v>
      </c>
      <c r="X14" s="41"/>
      <c r="Z14" s="55"/>
      <c r="AA14" s="55"/>
      <c r="AB14" s="55"/>
      <c r="AC14" s="55"/>
      <c r="AD14" s="55"/>
      <c r="AE14" s="55"/>
      <c r="AF14" s="55"/>
      <c r="AG14" s="55"/>
      <c r="AH14" s="55"/>
      <c r="AI14" s="55"/>
      <c r="AJ14" s="55"/>
      <c r="AK14" s="55"/>
      <c r="AL14" s="55"/>
      <c r="AM14" s="55"/>
      <c r="AN14" s="55"/>
      <c r="AO14" s="55"/>
    </row>
    <row r="15" spans="1:41" s="49" customFormat="1">
      <c r="A15" s="178" t="s">
        <v>236</v>
      </c>
      <c r="B15" s="54">
        <f t="shared" ref="B15:W15" si="12">SUM(B16:B31)</f>
        <v>96360</v>
      </c>
      <c r="C15" s="54">
        <f t="shared" ref="C15" si="13">SUM(C16:C31)</f>
        <v>96387</v>
      </c>
      <c r="D15" s="54">
        <f t="shared" si="12"/>
        <v>95511</v>
      </c>
      <c r="E15" s="54">
        <f t="shared" si="12"/>
        <v>92319</v>
      </c>
      <c r="F15" s="54">
        <f t="shared" ref="F15" si="14">SUM(F16:F31)</f>
        <v>91076</v>
      </c>
      <c r="G15" s="54">
        <f t="shared" ref="G15:H15" si="15">SUM(G16:G31)</f>
        <v>89335</v>
      </c>
      <c r="H15" s="54">
        <f t="shared" si="15"/>
        <v>87304</v>
      </c>
      <c r="I15" s="54">
        <f t="shared" ref="I15:J15" si="16">SUM(I16:I31)</f>
        <v>91013</v>
      </c>
      <c r="J15" s="54">
        <f t="shared" si="16"/>
        <v>93788</v>
      </c>
      <c r="K15" s="54">
        <f t="shared" si="12"/>
        <v>97198</v>
      </c>
      <c r="L15" s="54">
        <f t="shared" si="12"/>
        <v>104901</v>
      </c>
      <c r="M15" s="54">
        <f t="shared" si="12"/>
        <v>108965</v>
      </c>
      <c r="N15" s="54">
        <f t="shared" si="12"/>
        <v>111536</v>
      </c>
      <c r="O15" s="54">
        <f t="shared" si="12"/>
        <v>113140</v>
      </c>
      <c r="P15" s="54">
        <f t="shared" si="12"/>
        <v>111677</v>
      </c>
      <c r="Q15" s="54">
        <f t="shared" si="12"/>
        <v>101792</v>
      </c>
      <c r="R15" s="54">
        <f t="shared" si="12"/>
        <v>103715</v>
      </c>
      <c r="S15" s="54">
        <f t="shared" si="12"/>
        <v>106180</v>
      </c>
      <c r="T15" s="54">
        <f t="shared" si="12"/>
        <v>107614</v>
      </c>
      <c r="U15" s="54">
        <f t="shared" si="12"/>
        <v>108634</v>
      </c>
      <c r="V15" s="54">
        <f t="shared" si="12"/>
        <v>109893</v>
      </c>
      <c r="W15" s="54">
        <f t="shared" si="12"/>
        <v>109461</v>
      </c>
      <c r="X15" s="50"/>
      <c r="Y15" s="7"/>
      <c r="Z15" s="56"/>
      <c r="AA15" s="56"/>
      <c r="AB15" s="56"/>
      <c r="AC15" s="56"/>
      <c r="AD15" s="56"/>
      <c r="AE15" s="56"/>
    </row>
    <row r="16" spans="1:41" ht="10.199999999999999" customHeight="1">
      <c r="A16" s="180" t="s">
        <v>204</v>
      </c>
      <c r="B16" s="18">
        <v>82769</v>
      </c>
      <c r="C16" s="185">
        <v>82690</v>
      </c>
      <c r="D16" s="185">
        <v>81461</v>
      </c>
      <c r="E16" s="185">
        <v>77890</v>
      </c>
      <c r="F16" s="185">
        <v>76299</v>
      </c>
      <c r="G16" s="185">
        <v>74728</v>
      </c>
      <c r="H16" s="185">
        <v>73194</v>
      </c>
      <c r="I16" s="185">
        <v>76512</v>
      </c>
      <c r="J16" s="185">
        <v>79102</v>
      </c>
      <c r="K16" s="18">
        <v>81946</v>
      </c>
      <c r="L16" s="18">
        <v>89155</v>
      </c>
      <c r="M16" s="18">
        <v>92938</v>
      </c>
      <c r="N16" s="18">
        <v>95085</v>
      </c>
      <c r="O16" s="52">
        <v>96148</v>
      </c>
      <c r="P16" s="52">
        <v>94625</v>
      </c>
      <c r="Q16" s="52">
        <v>86182</v>
      </c>
      <c r="R16" s="52">
        <v>88035</v>
      </c>
      <c r="S16" s="52">
        <v>90322</v>
      </c>
      <c r="T16" s="52">
        <v>91690</v>
      </c>
      <c r="U16" s="52">
        <v>92725</v>
      </c>
      <c r="V16" s="52">
        <v>93456</v>
      </c>
      <c r="W16" s="52">
        <v>92733</v>
      </c>
      <c r="X16" s="41"/>
      <c r="Z16" s="55"/>
      <c r="AA16" s="55"/>
      <c r="AB16" s="55"/>
      <c r="AC16" s="55"/>
      <c r="AD16" s="55"/>
      <c r="AE16" s="55"/>
      <c r="AF16" s="55"/>
      <c r="AG16" s="55"/>
      <c r="AH16" s="55"/>
      <c r="AI16" s="55"/>
      <c r="AJ16" s="55"/>
      <c r="AK16" s="55"/>
      <c r="AL16" s="55"/>
      <c r="AM16" s="55"/>
      <c r="AN16" s="55"/>
      <c r="AO16" s="55"/>
    </row>
    <row r="17" spans="1:41" ht="10.199999999999999" customHeight="1">
      <c r="A17" s="180" t="s">
        <v>205</v>
      </c>
      <c r="B17" s="18">
        <v>907</v>
      </c>
      <c r="C17" s="185">
        <v>918</v>
      </c>
      <c r="D17" s="185">
        <v>923</v>
      </c>
      <c r="E17" s="185">
        <v>932</v>
      </c>
      <c r="F17" s="185">
        <v>970</v>
      </c>
      <c r="G17" s="185">
        <v>979</v>
      </c>
      <c r="H17" s="185">
        <v>968</v>
      </c>
      <c r="I17" s="185">
        <v>1036</v>
      </c>
      <c r="J17" s="185">
        <v>1079</v>
      </c>
      <c r="K17" s="18">
        <v>1111</v>
      </c>
      <c r="L17" s="18">
        <v>1168</v>
      </c>
      <c r="M17" s="18">
        <v>1220</v>
      </c>
      <c r="N17" s="18">
        <v>1236</v>
      </c>
      <c r="O17" s="52">
        <v>1314</v>
      </c>
      <c r="P17" s="52">
        <v>1346</v>
      </c>
      <c r="Q17" s="52">
        <v>1334</v>
      </c>
      <c r="R17" s="52">
        <v>1377</v>
      </c>
      <c r="S17" s="52">
        <v>1430</v>
      </c>
      <c r="T17" s="52">
        <v>1468</v>
      </c>
      <c r="U17" s="52">
        <v>1478</v>
      </c>
      <c r="V17" s="52">
        <v>1495</v>
      </c>
      <c r="W17" s="52">
        <v>1510</v>
      </c>
      <c r="X17" s="41"/>
      <c r="Z17" s="55"/>
      <c r="AA17" s="55"/>
      <c r="AB17" s="55"/>
      <c r="AC17" s="55"/>
      <c r="AD17" s="55"/>
      <c r="AE17" s="55"/>
      <c r="AF17" s="55"/>
      <c r="AG17" s="55"/>
      <c r="AH17" s="55"/>
      <c r="AI17" s="55"/>
      <c r="AJ17" s="55"/>
      <c r="AK17" s="55"/>
      <c r="AL17" s="55"/>
      <c r="AM17" s="55"/>
      <c r="AN17" s="55"/>
      <c r="AO17" s="55"/>
    </row>
    <row r="18" spans="1:41" ht="10.199999999999999" customHeight="1">
      <c r="A18" s="181" t="s">
        <v>218</v>
      </c>
      <c r="B18" s="18">
        <v>1551</v>
      </c>
      <c r="C18" s="185">
        <v>1596</v>
      </c>
      <c r="D18" s="185">
        <v>1620</v>
      </c>
      <c r="E18" s="185">
        <v>1678</v>
      </c>
      <c r="F18" s="185">
        <v>1716</v>
      </c>
      <c r="G18" s="185">
        <v>1714</v>
      </c>
      <c r="H18" s="185">
        <v>1633</v>
      </c>
      <c r="I18" s="185">
        <v>1750</v>
      </c>
      <c r="J18" s="185">
        <v>1801</v>
      </c>
      <c r="K18" s="18">
        <v>1955</v>
      </c>
      <c r="L18" s="18">
        <v>2047</v>
      </c>
      <c r="M18" s="18">
        <v>2119</v>
      </c>
      <c r="N18" s="18">
        <v>2193</v>
      </c>
      <c r="O18" s="52">
        <v>2225</v>
      </c>
      <c r="P18" s="52">
        <v>2294</v>
      </c>
      <c r="Q18" s="52">
        <v>2321</v>
      </c>
      <c r="R18" s="52">
        <v>2416</v>
      </c>
      <c r="S18" s="52">
        <v>2438</v>
      </c>
      <c r="T18" s="52">
        <v>2507</v>
      </c>
      <c r="U18" s="52">
        <v>2515</v>
      </c>
      <c r="V18" s="52">
        <v>2541</v>
      </c>
      <c r="W18" s="52">
        <v>2554</v>
      </c>
      <c r="X18" s="41"/>
      <c r="Z18" s="55"/>
      <c r="AA18" s="55"/>
      <c r="AB18" s="55"/>
      <c r="AC18" s="55"/>
      <c r="AD18" s="55"/>
      <c r="AE18" s="55"/>
      <c r="AF18" s="55"/>
      <c r="AG18" s="55"/>
      <c r="AH18" s="55"/>
      <c r="AI18" s="55"/>
      <c r="AJ18" s="55"/>
      <c r="AK18" s="55"/>
      <c r="AL18" s="55"/>
      <c r="AM18" s="55"/>
      <c r="AN18" s="55"/>
      <c r="AO18" s="55"/>
    </row>
    <row r="19" spans="1:41" ht="21.15" customHeight="1">
      <c r="A19" s="181" t="s">
        <v>219</v>
      </c>
      <c r="B19" s="18">
        <v>6</v>
      </c>
      <c r="C19" s="185">
        <v>5</v>
      </c>
      <c r="D19" s="185">
        <v>5</v>
      </c>
      <c r="E19" s="185">
        <v>4</v>
      </c>
      <c r="F19" s="185">
        <v>6</v>
      </c>
      <c r="G19" s="185">
        <v>6</v>
      </c>
      <c r="H19" s="185">
        <v>5</v>
      </c>
      <c r="I19" s="185">
        <v>8</v>
      </c>
      <c r="J19" s="185">
        <v>7</v>
      </c>
      <c r="K19" s="18">
        <v>6</v>
      </c>
      <c r="L19" s="18">
        <v>7</v>
      </c>
      <c r="M19" s="18">
        <v>6</v>
      </c>
      <c r="N19" s="18">
        <v>5</v>
      </c>
      <c r="O19" s="52">
        <v>5</v>
      </c>
      <c r="P19" s="52">
        <v>5</v>
      </c>
      <c r="Q19" s="52">
        <v>6</v>
      </c>
      <c r="R19" s="52">
        <v>4</v>
      </c>
      <c r="S19" s="52">
        <v>5</v>
      </c>
      <c r="T19" s="52">
        <v>4</v>
      </c>
      <c r="U19" s="52">
        <v>4</v>
      </c>
      <c r="V19" s="52">
        <v>4</v>
      </c>
      <c r="W19" s="52">
        <v>4</v>
      </c>
      <c r="X19" s="41"/>
    </row>
    <row r="20" spans="1:41">
      <c r="A20" s="181" t="s">
        <v>220</v>
      </c>
      <c r="B20" s="185">
        <v>834</v>
      </c>
      <c r="C20" s="185">
        <v>815</v>
      </c>
      <c r="D20" s="185">
        <v>805</v>
      </c>
      <c r="E20" s="185">
        <v>797</v>
      </c>
      <c r="F20" s="185">
        <v>778</v>
      </c>
      <c r="G20" s="185">
        <v>756</v>
      </c>
      <c r="H20" s="185">
        <v>765</v>
      </c>
      <c r="I20" s="185">
        <v>752</v>
      </c>
      <c r="J20" s="185">
        <v>777</v>
      </c>
      <c r="K20" s="18">
        <v>804</v>
      </c>
      <c r="L20" s="18">
        <v>807</v>
      </c>
      <c r="M20" s="18">
        <v>797</v>
      </c>
      <c r="N20" s="18">
        <v>772</v>
      </c>
      <c r="O20" s="52">
        <v>801</v>
      </c>
      <c r="P20" s="52">
        <v>806</v>
      </c>
      <c r="Q20" s="52">
        <v>787</v>
      </c>
      <c r="R20" s="52">
        <v>778</v>
      </c>
      <c r="S20" s="52">
        <v>752</v>
      </c>
      <c r="T20" s="52">
        <v>711</v>
      </c>
      <c r="U20" s="52">
        <v>655</v>
      </c>
      <c r="V20" s="52">
        <v>654</v>
      </c>
      <c r="W20" s="52">
        <v>605</v>
      </c>
      <c r="X20" s="41"/>
      <c r="Z20" s="55"/>
      <c r="AA20" s="55"/>
      <c r="AB20" s="55"/>
      <c r="AC20" s="55"/>
      <c r="AD20" s="55"/>
      <c r="AE20" s="55"/>
      <c r="AF20" s="55"/>
      <c r="AG20" s="55"/>
      <c r="AH20" s="55"/>
      <c r="AI20" s="55"/>
      <c r="AJ20" s="55"/>
      <c r="AK20" s="55"/>
      <c r="AL20" s="55"/>
      <c r="AM20" s="55"/>
      <c r="AN20" s="55"/>
      <c r="AO20" s="55"/>
    </row>
    <row r="21" spans="1:41" ht="21.15" customHeight="1">
      <c r="A21" s="181" t="s">
        <v>221</v>
      </c>
      <c r="B21" s="185">
        <v>48</v>
      </c>
      <c r="C21" s="185">
        <v>44</v>
      </c>
      <c r="D21" s="185">
        <v>51</v>
      </c>
      <c r="E21" s="185">
        <v>42</v>
      </c>
      <c r="F21" s="185">
        <v>41</v>
      </c>
      <c r="G21" s="185">
        <v>44</v>
      </c>
      <c r="H21" s="185">
        <v>44</v>
      </c>
      <c r="I21" s="185">
        <v>50</v>
      </c>
      <c r="J21" s="185">
        <v>49</v>
      </c>
      <c r="K21" s="18">
        <v>60</v>
      </c>
      <c r="L21" s="18">
        <v>58</v>
      </c>
      <c r="M21" s="18">
        <v>53</v>
      </c>
      <c r="N21" s="18">
        <v>53</v>
      </c>
      <c r="O21" s="52">
        <v>48</v>
      </c>
      <c r="P21" s="52">
        <v>50</v>
      </c>
      <c r="Q21" s="52">
        <v>50</v>
      </c>
      <c r="R21" s="52">
        <v>44</v>
      </c>
      <c r="S21" s="52">
        <v>42</v>
      </c>
      <c r="T21" s="52">
        <v>45</v>
      </c>
      <c r="U21" s="52">
        <v>44</v>
      </c>
      <c r="V21" s="52">
        <v>41</v>
      </c>
      <c r="W21" s="52">
        <v>39</v>
      </c>
      <c r="X21" s="41"/>
    </row>
    <row r="22" spans="1:41" ht="10.199999999999999" customHeight="1">
      <c r="A22" s="181" t="s">
        <v>222</v>
      </c>
      <c r="B22" s="185">
        <v>6879</v>
      </c>
      <c r="C22" s="185">
        <v>6999</v>
      </c>
      <c r="D22" s="185">
        <v>7255</v>
      </c>
      <c r="E22" s="185">
        <v>7530</v>
      </c>
      <c r="F22" s="185">
        <v>7713</v>
      </c>
      <c r="G22" s="185">
        <v>7553</v>
      </c>
      <c r="H22" s="185">
        <v>7273</v>
      </c>
      <c r="I22" s="185">
        <v>7454</v>
      </c>
      <c r="J22" s="185">
        <v>7445</v>
      </c>
      <c r="K22" s="18">
        <v>7726</v>
      </c>
      <c r="L22" s="18">
        <v>8031</v>
      </c>
      <c r="M22" s="18">
        <v>8216</v>
      </c>
      <c r="N22" s="18">
        <v>8538</v>
      </c>
      <c r="O22" s="52">
        <v>8869</v>
      </c>
      <c r="P22" s="52">
        <v>8834</v>
      </c>
      <c r="Q22" s="52">
        <v>7676</v>
      </c>
      <c r="R22" s="52">
        <v>7788</v>
      </c>
      <c r="S22" s="52">
        <v>7973</v>
      </c>
      <c r="T22" s="52">
        <v>8029</v>
      </c>
      <c r="U22" s="52">
        <v>8108</v>
      </c>
      <c r="V22" s="52">
        <v>8538</v>
      </c>
      <c r="W22" s="52">
        <v>8861</v>
      </c>
      <c r="X22" s="41"/>
      <c r="Z22" s="55"/>
      <c r="AA22" s="55"/>
      <c r="AB22" s="55"/>
      <c r="AC22" s="55"/>
      <c r="AD22" s="55"/>
      <c r="AE22" s="55"/>
      <c r="AF22" s="55"/>
      <c r="AG22" s="55"/>
      <c r="AH22" s="55"/>
      <c r="AI22" s="55"/>
      <c r="AJ22" s="55"/>
      <c r="AK22" s="55"/>
      <c r="AL22" s="55"/>
      <c r="AM22" s="55"/>
      <c r="AN22" s="55"/>
      <c r="AO22" s="55"/>
    </row>
    <row r="23" spans="1:41" ht="21.15" customHeight="1">
      <c r="A23" s="181" t="s">
        <v>223</v>
      </c>
      <c r="B23" s="185">
        <v>87</v>
      </c>
      <c r="C23" s="185">
        <v>93</v>
      </c>
      <c r="D23" s="185">
        <v>97</v>
      </c>
      <c r="E23" s="185">
        <v>99</v>
      </c>
      <c r="F23" s="185">
        <v>96</v>
      </c>
      <c r="G23" s="185">
        <v>104</v>
      </c>
      <c r="H23" s="185">
        <v>96</v>
      </c>
      <c r="I23" s="185">
        <v>100</v>
      </c>
      <c r="J23" s="185">
        <v>103</v>
      </c>
      <c r="K23" s="18">
        <v>103</v>
      </c>
      <c r="L23" s="18">
        <v>109</v>
      </c>
      <c r="M23" s="18">
        <v>106</v>
      </c>
      <c r="N23" s="18">
        <v>110</v>
      </c>
      <c r="O23" s="52">
        <v>117</v>
      </c>
      <c r="P23" s="52">
        <v>124</v>
      </c>
      <c r="Q23" s="52">
        <v>121</v>
      </c>
      <c r="R23" s="52">
        <v>114</v>
      </c>
      <c r="S23" s="52">
        <v>118</v>
      </c>
      <c r="T23" s="52">
        <v>113</v>
      </c>
      <c r="U23" s="52">
        <v>117</v>
      </c>
      <c r="V23" s="52">
        <v>128</v>
      </c>
      <c r="W23" s="52">
        <v>134</v>
      </c>
      <c r="X23" s="41"/>
      <c r="Z23" s="55"/>
      <c r="AA23" s="55"/>
      <c r="AB23" s="55"/>
      <c r="AC23" s="55"/>
      <c r="AD23" s="55"/>
      <c r="AE23" s="55"/>
      <c r="AF23" s="55"/>
      <c r="AG23" s="55"/>
      <c r="AH23" s="55"/>
      <c r="AI23" s="55"/>
      <c r="AJ23" s="55"/>
      <c r="AK23" s="55"/>
      <c r="AL23" s="55"/>
      <c r="AM23" s="55"/>
      <c r="AN23" s="55"/>
      <c r="AO23" s="55"/>
    </row>
    <row r="24" spans="1:41" ht="21.15" customHeight="1">
      <c r="A24" s="181" t="s">
        <v>224</v>
      </c>
      <c r="B24" s="185">
        <v>212</v>
      </c>
      <c r="C24" s="185">
        <v>211</v>
      </c>
      <c r="D24" s="185">
        <v>226</v>
      </c>
      <c r="E24" s="185">
        <v>225</v>
      </c>
      <c r="F24" s="185">
        <v>233</v>
      </c>
      <c r="G24" s="185">
        <v>239</v>
      </c>
      <c r="H24" s="185">
        <v>234</v>
      </c>
      <c r="I24" s="185">
        <v>244</v>
      </c>
      <c r="J24" s="185">
        <v>260</v>
      </c>
      <c r="K24" s="18">
        <v>265</v>
      </c>
      <c r="L24" s="18">
        <v>280</v>
      </c>
      <c r="M24" s="18">
        <v>291</v>
      </c>
      <c r="N24" s="18">
        <v>307</v>
      </c>
      <c r="O24" s="52">
        <v>316</v>
      </c>
      <c r="P24" s="52">
        <v>333</v>
      </c>
      <c r="Q24" s="52">
        <v>351</v>
      </c>
      <c r="R24" s="52">
        <v>368</v>
      </c>
      <c r="S24" s="52">
        <v>369</v>
      </c>
      <c r="T24" s="52">
        <v>393</v>
      </c>
      <c r="U24" s="52">
        <v>384</v>
      </c>
      <c r="V24" s="52">
        <v>388</v>
      </c>
      <c r="W24" s="52">
        <v>388</v>
      </c>
      <c r="X24" s="41"/>
      <c r="Z24" s="55"/>
      <c r="AA24" s="55"/>
      <c r="AB24" s="55"/>
      <c r="AC24" s="55"/>
      <c r="AD24" s="55"/>
      <c r="AE24" s="55"/>
    </row>
    <row r="25" spans="1:41" ht="21.15" customHeight="1">
      <c r="A25" s="181" t="s">
        <v>225</v>
      </c>
      <c r="B25" s="185">
        <v>24</v>
      </c>
      <c r="C25" s="185">
        <v>22</v>
      </c>
      <c r="D25" s="185">
        <v>25</v>
      </c>
      <c r="E25" s="185">
        <v>24</v>
      </c>
      <c r="F25" s="185">
        <v>23</v>
      </c>
      <c r="G25" s="185">
        <v>28</v>
      </c>
      <c r="H25" s="185">
        <v>18</v>
      </c>
      <c r="I25" s="185">
        <v>20</v>
      </c>
      <c r="J25" s="185">
        <v>26</v>
      </c>
      <c r="K25" s="18">
        <v>26</v>
      </c>
      <c r="L25" s="18">
        <v>32</v>
      </c>
      <c r="M25" s="18">
        <v>31</v>
      </c>
      <c r="N25" s="18">
        <v>31</v>
      </c>
      <c r="O25" s="52">
        <v>29</v>
      </c>
      <c r="P25" s="52">
        <v>29</v>
      </c>
      <c r="Q25" s="52">
        <v>30</v>
      </c>
      <c r="R25" s="52">
        <v>4</v>
      </c>
      <c r="S25" s="52">
        <v>5</v>
      </c>
      <c r="T25" s="52">
        <v>5</v>
      </c>
      <c r="U25" s="52">
        <v>7</v>
      </c>
      <c r="V25" s="52">
        <v>8</v>
      </c>
      <c r="W25" s="52">
        <v>9</v>
      </c>
      <c r="X25" s="41"/>
    </row>
    <row r="26" spans="1:41" ht="10.199999999999999" customHeight="1">
      <c r="A26" s="181" t="s">
        <v>228</v>
      </c>
      <c r="B26" s="185">
        <v>19</v>
      </c>
      <c r="C26" s="185">
        <v>17</v>
      </c>
      <c r="D26" s="185">
        <v>15</v>
      </c>
      <c r="E26" s="185">
        <v>15</v>
      </c>
      <c r="F26" s="185">
        <v>14</v>
      </c>
      <c r="G26" s="185">
        <v>14</v>
      </c>
      <c r="H26" s="185">
        <v>14</v>
      </c>
      <c r="I26" s="185">
        <v>14</v>
      </c>
      <c r="J26" s="185">
        <v>13</v>
      </c>
      <c r="K26" s="18">
        <v>11</v>
      </c>
      <c r="L26" s="18">
        <v>10</v>
      </c>
      <c r="M26" s="18">
        <v>11</v>
      </c>
      <c r="N26" s="18">
        <v>15</v>
      </c>
      <c r="O26" s="52">
        <v>16</v>
      </c>
      <c r="P26" s="52">
        <v>16</v>
      </c>
      <c r="Q26" s="52">
        <v>18</v>
      </c>
      <c r="R26" s="52">
        <v>18</v>
      </c>
      <c r="S26" s="52">
        <v>16</v>
      </c>
      <c r="T26" s="52">
        <v>18</v>
      </c>
      <c r="U26" s="52">
        <v>16</v>
      </c>
      <c r="V26" s="52">
        <v>14</v>
      </c>
      <c r="W26" s="52">
        <v>20</v>
      </c>
      <c r="X26" s="41"/>
    </row>
    <row r="27" spans="1:41" ht="21.15" customHeight="1">
      <c r="A27" s="197" t="s">
        <v>226</v>
      </c>
      <c r="B27" s="185">
        <v>18</v>
      </c>
      <c r="C27" s="185">
        <v>15</v>
      </c>
      <c r="D27" s="185">
        <v>16</v>
      </c>
      <c r="E27" s="185">
        <v>16</v>
      </c>
      <c r="F27" s="185">
        <v>18</v>
      </c>
      <c r="G27" s="185">
        <v>18</v>
      </c>
      <c r="H27" s="185">
        <v>17</v>
      </c>
      <c r="I27" s="185">
        <v>15</v>
      </c>
      <c r="J27" s="185">
        <v>15</v>
      </c>
      <c r="K27" s="18">
        <v>12</v>
      </c>
      <c r="L27" s="18">
        <v>15</v>
      </c>
      <c r="M27" s="18">
        <v>15</v>
      </c>
      <c r="N27" s="18">
        <v>13</v>
      </c>
      <c r="O27" s="52">
        <v>18</v>
      </c>
      <c r="P27" s="52">
        <v>21</v>
      </c>
      <c r="Q27" s="52">
        <v>22</v>
      </c>
      <c r="R27" s="52">
        <v>3</v>
      </c>
      <c r="S27" s="52">
        <v>3</v>
      </c>
      <c r="T27" s="52">
        <v>5</v>
      </c>
      <c r="U27" s="52">
        <v>7</v>
      </c>
      <c r="V27" s="52">
        <v>7</v>
      </c>
      <c r="W27" s="52">
        <v>7</v>
      </c>
      <c r="X27" s="41"/>
    </row>
    <row r="28" spans="1:41" ht="10.199999999999999" customHeight="1">
      <c r="A28" s="181" t="s">
        <v>206</v>
      </c>
      <c r="B28" s="185">
        <v>2749</v>
      </c>
      <c r="C28" s="185">
        <v>2696</v>
      </c>
      <c r="D28" s="185">
        <v>2730</v>
      </c>
      <c r="E28" s="185">
        <v>2787</v>
      </c>
      <c r="F28" s="185">
        <v>2872</v>
      </c>
      <c r="G28" s="185">
        <v>2860</v>
      </c>
      <c r="H28" s="185">
        <v>2771</v>
      </c>
      <c r="I28" s="185">
        <v>2776</v>
      </c>
      <c r="J28" s="185">
        <v>2834</v>
      </c>
      <c r="K28" s="18">
        <v>2875</v>
      </c>
      <c r="L28" s="18">
        <v>2882</v>
      </c>
      <c r="M28" s="18">
        <v>2866</v>
      </c>
      <c r="N28" s="18">
        <v>2870</v>
      </c>
      <c r="O28" s="52">
        <v>2917</v>
      </c>
      <c r="P28" s="52">
        <v>2893</v>
      </c>
      <c r="Q28" s="52">
        <v>2592</v>
      </c>
      <c r="R28" s="53">
        <v>2487</v>
      </c>
      <c r="S28" s="53">
        <v>2417</v>
      </c>
      <c r="T28" s="53">
        <v>2322</v>
      </c>
      <c r="U28" s="53">
        <v>2270</v>
      </c>
      <c r="V28" s="53">
        <v>2314</v>
      </c>
      <c r="W28" s="53">
        <v>2301</v>
      </c>
      <c r="X28" s="41"/>
      <c r="Z28" s="55"/>
      <c r="AA28" s="55"/>
      <c r="AB28" s="55"/>
      <c r="AC28" s="55"/>
      <c r="AD28" s="55"/>
      <c r="AE28" s="55"/>
    </row>
    <row r="29" spans="1:41" ht="21.15" customHeight="1">
      <c r="A29" s="181" t="s">
        <v>230</v>
      </c>
      <c r="B29" s="185">
        <v>12</v>
      </c>
      <c r="C29" s="185">
        <v>11</v>
      </c>
      <c r="D29" s="185">
        <v>12</v>
      </c>
      <c r="E29" s="185">
        <v>9</v>
      </c>
      <c r="F29" s="185">
        <v>14</v>
      </c>
      <c r="G29" s="185">
        <v>19</v>
      </c>
      <c r="H29" s="185">
        <v>17</v>
      </c>
      <c r="I29" s="185">
        <v>16</v>
      </c>
      <c r="J29" s="185">
        <v>16</v>
      </c>
      <c r="K29" s="18">
        <v>20</v>
      </c>
      <c r="L29" s="18">
        <v>17</v>
      </c>
      <c r="M29" s="18">
        <v>18</v>
      </c>
      <c r="N29" s="18">
        <v>17</v>
      </c>
      <c r="O29" s="52">
        <v>20</v>
      </c>
      <c r="P29" s="52">
        <v>18</v>
      </c>
      <c r="Q29" s="52">
        <v>18</v>
      </c>
      <c r="R29" s="53">
        <v>20</v>
      </c>
      <c r="S29" s="53">
        <v>20</v>
      </c>
      <c r="T29" s="53">
        <v>17</v>
      </c>
      <c r="U29" s="53">
        <v>14</v>
      </c>
      <c r="V29" s="53">
        <v>19</v>
      </c>
      <c r="W29" s="53">
        <v>25</v>
      </c>
      <c r="X29" s="41"/>
      <c r="Z29" s="55"/>
      <c r="AA29" s="55"/>
      <c r="AB29" s="55"/>
      <c r="AC29" s="55"/>
      <c r="AD29" s="55"/>
      <c r="AE29" s="55"/>
      <c r="AF29" s="55"/>
      <c r="AG29" s="55"/>
      <c r="AH29" s="55"/>
      <c r="AI29" s="55"/>
      <c r="AJ29" s="55"/>
      <c r="AK29" s="55"/>
      <c r="AL29" s="55"/>
      <c r="AM29" s="55"/>
      <c r="AN29" s="55"/>
      <c r="AO29" s="55"/>
    </row>
    <row r="30" spans="1:41" ht="21.15" customHeight="1">
      <c r="A30" s="181" t="s">
        <v>235</v>
      </c>
      <c r="B30" s="185">
        <v>9</v>
      </c>
      <c r="C30" s="185">
        <v>11</v>
      </c>
      <c r="D30" s="185">
        <v>10</v>
      </c>
      <c r="E30" s="185">
        <v>9</v>
      </c>
      <c r="F30" s="185">
        <v>13</v>
      </c>
      <c r="G30" s="185">
        <v>12</v>
      </c>
      <c r="H30" s="185">
        <v>11</v>
      </c>
      <c r="I30" s="185">
        <v>12</v>
      </c>
      <c r="J30" s="185">
        <v>12</v>
      </c>
      <c r="K30" s="18">
        <v>12</v>
      </c>
      <c r="L30" s="18">
        <v>14</v>
      </c>
      <c r="M30" s="18">
        <v>13</v>
      </c>
      <c r="N30" s="18">
        <v>14</v>
      </c>
      <c r="O30" s="52">
        <v>14</v>
      </c>
      <c r="P30" s="52">
        <v>15</v>
      </c>
      <c r="Q30" s="52">
        <v>11</v>
      </c>
      <c r="R30" s="53">
        <v>9</v>
      </c>
      <c r="S30" s="53">
        <v>8</v>
      </c>
      <c r="T30" s="53">
        <v>11</v>
      </c>
      <c r="U30" s="53">
        <v>11</v>
      </c>
      <c r="V30" s="53">
        <v>7</v>
      </c>
      <c r="W30" s="53">
        <v>6</v>
      </c>
      <c r="X30" s="41"/>
      <c r="Z30" s="55"/>
      <c r="AA30" s="55"/>
      <c r="AB30" s="55"/>
      <c r="AC30" s="55"/>
      <c r="AD30" s="55"/>
      <c r="AE30" s="55"/>
      <c r="AF30" s="55"/>
      <c r="AG30" s="55"/>
      <c r="AH30" s="55"/>
      <c r="AI30" s="55"/>
      <c r="AJ30" s="55"/>
      <c r="AK30" s="55"/>
      <c r="AL30" s="55"/>
      <c r="AM30" s="55"/>
      <c r="AN30" s="55"/>
      <c r="AO30" s="55"/>
    </row>
    <row r="31" spans="1:41">
      <c r="A31" s="180" t="s">
        <v>208</v>
      </c>
      <c r="B31" s="18">
        <v>236</v>
      </c>
      <c r="C31" s="185">
        <v>244</v>
      </c>
      <c r="D31" s="185">
        <v>260</v>
      </c>
      <c r="E31" s="185">
        <v>262</v>
      </c>
      <c r="F31" s="185">
        <v>270</v>
      </c>
      <c r="G31" s="185">
        <v>261</v>
      </c>
      <c r="H31" s="185">
        <v>244</v>
      </c>
      <c r="I31" s="185">
        <v>254</v>
      </c>
      <c r="J31" s="185">
        <v>249</v>
      </c>
      <c r="K31" s="18">
        <v>266</v>
      </c>
      <c r="L31" s="18">
        <v>269</v>
      </c>
      <c r="M31" s="18">
        <v>265</v>
      </c>
      <c r="N31" s="18">
        <v>277</v>
      </c>
      <c r="O31" s="52">
        <v>283</v>
      </c>
      <c r="P31" s="52">
        <v>268</v>
      </c>
      <c r="Q31" s="52">
        <v>273</v>
      </c>
      <c r="R31" s="53">
        <v>250</v>
      </c>
      <c r="S31" s="53">
        <v>262</v>
      </c>
      <c r="T31" s="53">
        <v>276</v>
      </c>
      <c r="U31" s="53">
        <v>279</v>
      </c>
      <c r="V31" s="53">
        <v>279</v>
      </c>
      <c r="W31" s="53">
        <v>265</v>
      </c>
      <c r="X31" s="45"/>
    </row>
    <row r="32" spans="1:41">
      <c r="A32" s="178" t="s">
        <v>197</v>
      </c>
      <c r="B32" s="54">
        <f t="shared" ref="B32:W32" si="17">SUM(B33:B35)</f>
        <v>166738</v>
      </c>
      <c r="C32" s="54">
        <f t="shared" ref="C32" si="18">SUM(C33:C35)</f>
        <v>163934</v>
      </c>
      <c r="D32" s="54">
        <f t="shared" si="17"/>
        <v>164193</v>
      </c>
      <c r="E32" s="54">
        <f t="shared" si="17"/>
        <v>164947</v>
      </c>
      <c r="F32" s="54">
        <f t="shared" ref="F32" si="19">SUM(F33:F35)</f>
        <v>162145</v>
      </c>
      <c r="G32" s="54">
        <f t="shared" ref="G32:H32" si="20">SUM(G33:G35)</f>
        <v>159825</v>
      </c>
      <c r="H32" s="54">
        <f t="shared" si="20"/>
        <v>157894</v>
      </c>
      <c r="I32" s="54">
        <f t="shared" ref="I32:J32" si="21">SUM(I33:I35)</f>
        <v>154730</v>
      </c>
      <c r="J32" s="54">
        <f t="shared" si="21"/>
        <v>152933</v>
      </c>
      <c r="K32" s="54">
        <f t="shared" si="17"/>
        <v>149824</v>
      </c>
      <c r="L32" s="54">
        <f t="shared" si="17"/>
        <v>145590</v>
      </c>
      <c r="M32" s="54">
        <f t="shared" si="17"/>
        <v>142511</v>
      </c>
      <c r="N32" s="54">
        <f t="shared" si="17"/>
        <v>142198</v>
      </c>
      <c r="O32" s="54">
        <f t="shared" si="17"/>
        <v>144600</v>
      </c>
      <c r="P32" s="54">
        <f t="shared" si="17"/>
        <v>146838</v>
      </c>
      <c r="Q32" s="54">
        <f t="shared" si="17"/>
        <v>143953</v>
      </c>
      <c r="R32" s="54">
        <f t="shared" si="17"/>
        <v>141935</v>
      </c>
      <c r="S32" s="54">
        <f t="shared" si="17"/>
        <v>141992</v>
      </c>
      <c r="T32" s="54">
        <f t="shared" si="17"/>
        <v>142160</v>
      </c>
      <c r="U32" s="54">
        <f t="shared" si="17"/>
        <v>143504</v>
      </c>
      <c r="V32" s="54">
        <f t="shared" si="17"/>
        <v>144708</v>
      </c>
      <c r="W32" s="54">
        <f t="shared" si="17"/>
        <v>144702</v>
      </c>
      <c r="X32" s="45"/>
    </row>
    <row r="33" spans="1:41">
      <c r="A33" s="180" t="s">
        <v>209</v>
      </c>
      <c r="B33" s="18">
        <v>162105</v>
      </c>
      <c r="C33" s="185">
        <v>159253</v>
      </c>
      <c r="D33" s="185">
        <v>159426</v>
      </c>
      <c r="E33" s="185">
        <v>160117</v>
      </c>
      <c r="F33" s="185">
        <v>157270</v>
      </c>
      <c r="G33" s="185">
        <v>154942</v>
      </c>
      <c r="H33" s="185">
        <v>153024</v>
      </c>
      <c r="I33" s="185">
        <v>149957</v>
      </c>
      <c r="J33" s="185">
        <v>148156</v>
      </c>
      <c r="K33" s="18">
        <v>145128</v>
      </c>
      <c r="L33" s="18">
        <v>140958</v>
      </c>
      <c r="M33" s="18">
        <v>137967</v>
      </c>
      <c r="N33" s="18">
        <v>137688</v>
      </c>
      <c r="O33" s="52">
        <v>140012</v>
      </c>
      <c r="P33" s="52">
        <v>142298</v>
      </c>
      <c r="Q33" s="52">
        <v>139554</v>
      </c>
      <c r="R33" s="52">
        <v>137589</v>
      </c>
      <c r="S33" s="52">
        <v>137630</v>
      </c>
      <c r="T33" s="52">
        <v>137799</v>
      </c>
      <c r="U33" s="52">
        <v>139195</v>
      </c>
      <c r="V33" s="52">
        <v>140357</v>
      </c>
      <c r="W33" s="52">
        <v>140486</v>
      </c>
      <c r="X33" s="41"/>
      <c r="Z33" s="55"/>
      <c r="AA33" s="55"/>
      <c r="AB33" s="55"/>
      <c r="AC33" s="55"/>
      <c r="AD33" s="55"/>
      <c r="AE33" s="55"/>
      <c r="AF33" s="55"/>
      <c r="AG33" s="55"/>
      <c r="AH33" s="55"/>
      <c r="AI33" s="55"/>
      <c r="AJ33" s="55"/>
      <c r="AK33" s="55"/>
      <c r="AL33" s="55"/>
      <c r="AM33" s="55"/>
      <c r="AN33" s="55"/>
      <c r="AO33" s="55"/>
    </row>
    <row r="34" spans="1:41" ht="21.15" customHeight="1">
      <c r="A34" s="181" t="s">
        <v>229</v>
      </c>
      <c r="B34" s="18">
        <v>2222</v>
      </c>
      <c r="C34" s="185">
        <v>2269</v>
      </c>
      <c r="D34" s="185">
        <v>2339</v>
      </c>
      <c r="E34" s="185">
        <v>2383</v>
      </c>
      <c r="F34" s="185">
        <v>2360</v>
      </c>
      <c r="G34" s="185">
        <v>2339</v>
      </c>
      <c r="H34" s="185">
        <v>2324</v>
      </c>
      <c r="I34" s="185">
        <v>2322</v>
      </c>
      <c r="J34" s="185">
        <v>2379</v>
      </c>
      <c r="K34" s="18">
        <v>2367</v>
      </c>
      <c r="L34" s="18">
        <v>2403</v>
      </c>
      <c r="M34" s="18">
        <v>2391</v>
      </c>
      <c r="N34" s="18">
        <v>2410</v>
      </c>
      <c r="O34" s="52">
        <v>2485</v>
      </c>
      <c r="P34" s="52">
        <v>2500</v>
      </c>
      <c r="Q34" s="52">
        <v>2500</v>
      </c>
      <c r="R34" s="52">
        <v>2486</v>
      </c>
      <c r="S34" s="52">
        <v>2491</v>
      </c>
      <c r="T34" s="52">
        <v>2510</v>
      </c>
      <c r="U34" s="52">
        <v>2503</v>
      </c>
      <c r="V34" s="52">
        <v>2500</v>
      </c>
      <c r="W34" s="52">
        <v>2503</v>
      </c>
      <c r="X34" s="45"/>
    </row>
    <row r="35" spans="1:41">
      <c r="A35" s="180" t="s">
        <v>210</v>
      </c>
      <c r="B35" s="18">
        <v>2411</v>
      </c>
      <c r="C35" s="185">
        <v>2412</v>
      </c>
      <c r="D35" s="185">
        <v>2428</v>
      </c>
      <c r="E35" s="185">
        <v>2447</v>
      </c>
      <c r="F35" s="185">
        <v>2515</v>
      </c>
      <c r="G35" s="185">
        <v>2544</v>
      </c>
      <c r="H35" s="185">
        <v>2546</v>
      </c>
      <c r="I35" s="185">
        <v>2451</v>
      </c>
      <c r="J35" s="185">
        <v>2398</v>
      </c>
      <c r="K35" s="18">
        <v>2329</v>
      </c>
      <c r="L35" s="18">
        <v>2229</v>
      </c>
      <c r="M35" s="18">
        <v>2153</v>
      </c>
      <c r="N35" s="18">
        <v>2100</v>
      </c>
      <c r="O35" s="52">
        <v>2103</v>
      </c>
      <c r="P35" s="52">
        <v>2040</v>
      </c>
      <c r="Q35" s="52">
        <v>1899</v>
      </c>
      <c r="R35" s="53">
        <v>1860</v>
      </c>
      <c r="S35" s="53">
        <v>1871</v>
      </c>
      <c r="T35" s="53">
        <v>1851</v>
      </c>
      <c r="U35" s="53">
        <v>1806</v>
      </c>
      <c r="V35" s="53">
        <v>1851</v>
      </c>
      <c r="W35" s="53">
        <v>1713</v>
      </c>
      <c r="X35" s="45"/>
    </row>
    <row r="36" spans="1:41">
      <c r="A36" s="60" t="s">
        <v>15</v>
      </c>
      <c r="B36" s="54">
        <f t="shared" ref="B36:N36" si="22">SUM(B37:B43)</f>
        <v>9041</v>
      </c>
      <c r="C36" s="54">
        <f t="shared" ref="C36" si="23">SUM(C37:C43)</f>
        <v>8950</v>
      </c>
      <c r="D36" s="54">
        <f t="shared" si="22"/>
        <v>9130</v>
      </c>
      <c r="E36" s="54">
        <f t="shared" si="22"/>
        <v>9466</v>
      </c>
      <c r="F36" s="54">
        <f t="shared" ref="F36" si="24">SUM(F37:F43)</f>
        <v>9825</v>
      </c>
      <c r="G36" s="54">
        <f t="shared" ref="G36:H36" si="25">SUM(G37:G43)</f>
        <v>10001</v>
      </c>
      <c r="H36" s="54">
        <f t="shared" si="25"/>
        <v>9874</v>
      </c>
      <c r="I36" s="54">
        <f t="shared" si="22"/>
        <v>9849</v>
      </c>
      <c r="J36" s="54">
        <f t="shared" si="22"/>
        <v>9629</v>
      </c>
      <c r="K36" s="54">
        <f t="shared" si="22"/>
        <v>9189</v>
      </c>
      <c r="L36" s="54">
        <f t="shared" si="22"/>
        <v>8857</v>
      </c>
      <c r="M36" s="54">
        <f t="shared" si="22"/>
        <v>8529</v>
      </c>
      <c r="N36" s="54">
        <f t="shared" si="22"/>
        <v>8288</v>
      </c>
      <c r="O36" s="54">
        <f t="shared" ref="O36" si="26">SUM(O37:O43)</f>
        <v>8028</v>
      </c>
      <c r="P36" s="54">
        <f t="shared" ref="P36:W36" si="27">SUM(P37:P43)</f>
        <v>7310</v>
      </c>
      <c r="Q36" s="54">
        <f t="shared" si="27"/>
        <v>6091</v>
      </c>
      <c r="R36" s="54">
        <f t="shared" si="27"/>
        <v>5007</v>
      </c>
      <c r="S36" s="54">
        <f t="shared" si="27"/>
        <v>4219</v>
      </c>
      <c r="T36" s="54">
        <f t="shared" si="27"/>
        <v>3797</v>
      </c>
      <c r="U36" s="54">
        <f t="shared" si="27"/>
        <v>3501</v>
      </c>
      <c r="V36" s="54">
        <f t="shared" si="27"/>
        <v>3489</v>
      </c>
      <c r="W36" s="54">
        <f t="shared" si="27"/>
        <v>3501</v>
      </c>
      <c r="X36" s="45"/>
    </row>
    <row r="37" spans="1:41">
      <c r="A37" s="180" t="s">
        <v>348</v>
      </c>
      <c r="B37" s="18">
        <v>236</v>
      </c>
      <c r="C37" s="185">
        <v>219</v>
      </c>
      <c r="D37" s="185">
        <v>206</v>
      </c>
      <c r="E37" s="185">
        <v>195</v>
      </c>
      <c r="F37" s="185">
        <v>269</v>
      </c>
      <c r="G37" s="185">
        <v>309</v>
      </c>
      <c r="H37" s="185">
        <v>341</v>
      </c>
      <c r="I37" s="185">
        <v>400</v>
      </c>
      <c r="J37" s="185">
        <v>392</v>
      </c>
      <c r="K37" s="18">
        <v>331</v>
      </c>
      <c r="L37" s="18">
        <v>315</v>
      </c>
      <c r="M37" s="18">
        <v>362</v>
      </c>
      <c r="N37" s="18">
        <v>343</v>
      </c>
      <c r="O37" s="52">
        <v>358</v>
      </c>
      <c r="P37" s="53">
        <v>288</v>
      </c>
      <c r="Q37" s="53">
        <v>322</v>
      </c>
      <c r="R37" s="53">
        <v>179</v>
      </c>
      <c r="S37" s="53">
        <v>132</v>
      </c>
      <c r="T37" s="53">
        <v>83</v>
      </c>
      <c r="U37" s="53">
        <v>65</v>
      </c>
      <c r="V37" s="53">
        <v>40</v>
      </c>
      <c r="W37" s="53">
        <v>33</v>
      </c>
      <c r="X37" s="45"/>
    </row>
    <row r="38" spans="1:41">
      <c r="A38" s="180" t="s">
        <v>349</v>
      </c>
      <c r="B38" s="18">
        <v>7075</v>
      </c>
      <c r="C38" s="185">
        <v>7008</v>
      </c>
      <c r="D38" s="185">
        <v>7163</v>
      </c>
      <c r="E38" s="185">
        <v>7486</v>
      </c>
      <c r="F38" s="185">
        <v>7768</v>
      </c>
      <c r="G38" s="185">
        <v>7857</v>
      </c>
      <c r="H38" s="185">
        <v>7701</v>
      </c>
      <c r="I38" s="185">
        <v>7636</v>
      </c>
      <c r="J38" s="185">
        <v>7524</v>
      </c>
      <c r="K38" s="18">
        <v>7309</v>
      </c>
      <c r="L38" s="18">
        <v>7113</v>
      </c>
      <c r="M38" s="18">
        <v>6915</v>
      </c>
      <c r="N38" s="18">
        <v>6803</v>
      </c>
      <c r="O38" s="52">
        <v>6606</v>
      </c>
      <c r="P38" s="53">
        <v>6092</v>
      </c>
      <c r="Q38" s="53">
        <v>4937</v>
      </c>
      <c r="R38" s="52">
        <v>4060</v>
      </c>
      <c r="S38" s="52">
        <v>3415</v>
      </c>
      <c r="T38" s="52">
        <v>3054</v>
      </c>
      <c r="U38" s="52">
        <v>2810</v>
      </c>
      <c r="V38" s="52">
        <v>2822</v>
      </c>
      <c r="W38" s="52">
        <v>2865</v>
      </c>
      <c r="X38" s="45"/>
    </row>
    <row r="39" spans="1:41">
      <c r="A39" s="180" t="s">
        <v>237</v>
      </c>
      <c r="B39" s="18">
        <v>4</v>
      </c>
      <c r="C39" s="185">
        <v>2</v>
      </c>
      <c r="D39" s="185">
        <v>1</v>
      </c>
      <c r="E39" s="185">
        <v>1</v>
      </c>
      <c r="F39" s="185">
        <v>2</v>
      </c>
      <c r="G39" s="185">
        <v>2</v>
      </c>
      <c r="H39" s="185">
        <v>2</v>
      </c>
      <c r="I39" s="185">
        <v>2</v>
      </c>
      <c r="J39" s="185">
        <v>4</v>
      </c>
      <c r="K39" s="18">
        <v>4</v>
      </c>
      <c r="L39" s="18">
        <v>4</v>
      </c>
      <c r="M39" s="18">
        <v>5</v>
      </c>
      <c r="N39" s="18">
        <v>5</v>
      </c>
      <c r="O39" s="52">
        <v>5</v>
      </c>
      <c r="P39" s="53">
        <v>6</v>
      </c>
      <c r="Q39" s="53">
        <v>6</v>
      </c>
      <c r="R39" s="53">
        <v>6</v>
      </c>
      <c r="S39" s="53">
        <v>4</v>
      </c>
      <c r="T39" s="53">
        <v>4</v>
      </c>
      <c r="U39" s="53">
        <v>1</v>
      </c>
      <c r="V39" s="53">
        <v>2</v>
      </c>
      <c r="W39" s="53">
        <v>3</v>
      </c>
      <c r="X39" s="45"/>
    </row>
    <row r="40" spans="1:41" ht="10.199999999999999" customHeight="1">
      <c r="A40" s="180" t="s">
        <v>233</v>
      </c>
      <c r="B40" s="18">
        <v>2</v>
      </c>
      <c r="C40" s="185">
        <v>2</v>
      </c>
      <c r="D40" s="185">
        <v>2</v>
      </c>
      <c r="E40" s="185">
        <v>2</v>
      </c>
      <c r="F40" s="185">
        <v>1</v>
      </c>
      <c r="G40" s="185">
        <v>1</v>
      </c>
      <c r="H40" s="185">
        <v>1</v>
      </c>
      <c r="I40" s="185">
        <v>1</v>
      </c>
      <c r="J40" s="185">
        <v>2</v>
      </c>
      <c r="K40" s="18">
        <v>1</v>
      </c>
      <c r="L40" s="18">
        <v>2</v>
      </c>
      <c r="M40" s="18">
        <v>3</v>
      </c>
      <c r="N40" s="18">
        <v>2</v>
      </c>
      <c r="O40" s="52">
        <v>3</v>
      </c>
      <c r="P40" s="53">
        <v>2</v>
      </c>
      <c r="Q40" s="53">
        <v>1</v>
      </c>
      <c r="R40" s="53">
        <v>1</v>
      </c>
      <c r="S40" s="53">
        <v>2</v>
      </c>
      <c r="T40" s="53">
        <v>3</v>
      </c>
      <c r="U40" s="53">
        <v>6</v>
      </c>
      <c r="V40" s="53">
        <v>7</v>
      </c>
      <c r="W40" s="53">
        <v>5</v>
      </c>
      <c r="X40" s="45"/>
    </row>
    <row r="41" spans="1:41" ht="10.199999999999999" customHeight="1">
      <c r="A41" s="181" t="s">
        <v>234</v>
      </c>
      <c r="B41" s="18">
        <v>5</v>
      </c>
      <c r="C41" s="185">
        <v>5</v>
      </c>
      <c r="D41" s="185">
        <v>4</v>
      </c>
      <c r="E41" s="185">
        <v>5</v>
      </c>
      <c r="F41" s="185">
        <v>6</v>
      </c>
      <c r="G41" s="185">
        <v>7</v>
      </c>
      <c r="H41" s="185">
        <v>4</v>
      </c>
      <c r="I41" s="185">
        <v>3</v>
      </c>
      <c r="J41" s="185">
        <v>2</v>
      </c>
      <c r="K41" s="18">
        <v>2</v>
      </c>
      <c r="L41" s="18">
        <v>2</v>
      </c>
      <c r="M41" s="18">
        <v>1</v>
      </c>
      <c r="N41" s="18">
        <v>2</v>
      </c>
      <c r="O41" s="52">
        <v>2</v>
      </c>
      <c r="P41" s="53">
        <v>2</v>
      </c>
      <c r="Q41" s="53">
        <v>1</v>
      </c>
      <c r="R41" s="53">
        <v>1</v>
      </c>
      <c r="S41" s="53">
        <v>1</v>
      </c>
      <c r="T41" s="53">
        <v>1</v>
      </c>
      <c r="U41" s="53">
        <v>1</v>
      </c>
      <c r="V41" s="53">
        <v>1</v>
      </c>
      <c r="W41" s="53">
        <v>1</v>
      </c>
      <c r="X41" s="45"/>
    </row>
    <row r="42" spans="1:41" s="49" customFormat="1">
      <c r="A42" s="180" t="s">
        <v>347</v>
      </c>
      <c r="B42" s="18">
        <v>1718</v>
      </c>
      <c r="C42" s="185">
        <v>1713</v>
      </c>
      <c r="D42" s="185">
        <v>1753</v>
      </c>
      <c r="E42" s="185">
        <v>1775</v>
      </c>
      <c r="F42" s="185">
        <v>1777</v>
      </c>
      <c r="G42" s="185">
        <v>1823</v>
      </c>
      <c r="H42" s="185">
        <v>1824</v>
      </c>
      <c r="I42" s="185">
        <v>1806</v>
      </c>
      <c r="J42" s="185">
        <v>1704</v>
      </c>
      <c r="K42" s="18">
        <v>1541</v>
      </c>
      <c r="L42" s="18">
        <v>1420</v>
      </c>
      <c r="M42" s="18">
        <v>1242</v>
      </c>
      <c r="N42" s="18">
        <v>1132</v>
      </c>
      <c r="O42" s="52">
        <v>1053</v>
      </c>
      <c r="P42" s="53">
        <v>919</v>
      </c>
      <c r="Q42" s="53">
        <v>823</v>
      </c>
      <c r="R42" s="52">
        <v>759</v>
      </c>
      <c r="S42" s="52">
        <v>664</v>
      </c>
      <c r="T42" s="52">
        <v>651</v>
      </c>
      <c r="U42" s="52">
        <v>617</v>
      </c>
      <c r="V42" s="52">
        <v>615</v>
      </c>
      <c r="W42" s="52">
        <v>592</v>
      </c>
      <c r="X42" s="50"/>
      <c r="Y42" s="7"/>
    </row>
    <row r="43" spans="1:41">
      <c r="A43" s="199" t="s">
        <v>232</v>
      </c>
      <c r="B43" s="16">
        <v>1</v>
      </c>
      <c r="C43" s="16">
        <v>1</v>
      </c>
      <c r="D43" s="16">
        <v>1</v>
      </c>
      <c r="E43" s="16">
        <v>2</v>
      </c>
      <c r="F43" s="16">
        <v>2</v>
      </c>
      <c r="G43" s="16">
        <v>2</v>
      </c>
      <c r="H43" s="16">
        <v>1</v>
      </c>
      <c r="I43" s="16">
        <v>1</v>
      </c>
      <c r="J43" s="16">
        <v>1</v>
      </c>
      <c r="K43" s="16">
        <v>1</v>
      </c>
      <c r="L43" s="16">
        <v>1</v>
      </c>
      <c r="M43" s="16">
        <v>1</v>
      </c>
      <c r="N43" s="16">
        <v>1</v>
      </c>
      <c r="O43" s="51">
        <v>1</v>
      </c>
      <c r="P43" s="51">
        <v>1</v>
      </c>
      <c r="Q43" s="51">
        <v>1</v>
      </c>
      <c r="R43" s="51">
        <v>1</v>
      </c>
      <c r="S43" s="51">
        <v>1</v>
      </c>
      <c r="T43" s="51">
        <v>1</v>
      </c>
      <c r="U43" s="51">
        <v>1</v>
      </c>
      <c r="V43" s="51">
        <v>2</v>
      </c>
      <c r="W43" s="51">
        <v>2</v>
      </c>
      <c r="X43" s="41"/>
    </row>
    <row r="45" spans="1:41">
      <c r="A45" s="11" t="s">
        <v>152</v>
      </c>
      <c r="B45" s="11"/>
      <c r="C45" s="11"/>
      <c r="D45" s="11"/>
      <c r="E45" s="11"/>
      <c r="F45" s="11"/>
      <c r="G45" s="11"/>
      <c r="H45" s="11"/>
      <c r="I45" s="11"/>
      <c r="J45" s="11"/>
      <c r="K45" s="11"/>
      <c r="L45" s="11"/>
      <c r="M45" s="11"/>
      <c r="N45" s="11"/>
      <c r="O45" s="11"/>
      <c r="P45" s="11"/>
      <c r="Q45" s="47"/>
      <c r="R45" s="47"/>
      <c r="S45" s="48"/>
      <c r="T45" s="47"/>
      <c r="U45" s="48"/>
      <c r="V45" s="47"/>
      <c r="W45" s="47"/>
    </row>
    <row r="46" spans="1:41">
      <c r="A46" s="11" t="s">
        <v>155</v>
      </c>
      <c r="B46" s="11"/>
      <c r="C46" s="11"/>
      <c r="D46" s="11"/>
      <c r="E46" s="11"/>
      <c r="F46" s="11"/>
      <c r="G46" s="11"/>
      <c r="H46" s="11"/>
      <c r="I46" s="11"/>
      <c r="J46" s="11"/>
      <c r="K46" s="11"/>
      <c r="L46" s="11"/>
      <c r="M46" s="11"/>
      <c r="N46" s="11"/>
      <c r="O46" s="11"/>
      <c r="P46" s="11"/>
      <c r="Q46" s="47"/>
      <c r="R46" s="47"/>
      <c r="S46" s="48"/>
      <c r="T46" s="47"/>
      <c r="U46" s="48"/>
      <c r="V46" s="47"/>
      <c r="W46" s="47"/>
    </row>
    <row r="47" spans="1:41" s="49" customFormat="1">
      <c r="A47" s="11" t="s">
        <v>154</v>
      </c>
      <c r="B47" s="11"/>
      <c r="C47" s="11"/>
      <c r="D47" s="11"/>
      <c r="E47" s="11"/>
      <c r="F47" s="11"/>
      <c r="G47" s="11"/>
      <c r="H47" s="11"/>
      <c r="I47" s="11"/>
      <c r="J47" s="11"/>
      <c r="K47" s="11"/>
      <c r="L47" s="11"/>
      <c r="M47" s="11"/>
      <c r="N47" s="11"/>
      <c r="O47" s="11"/>
      <c r="P47" s="11"/>
      <c r="Q47" s="47"/>
      <c r="R47" s="47"/>
      <c r="S47" s="48"/>
      <c r="T47" s="47"/>
      <c r="U47" s="48"/>
      <c r="V47" s="47"/>
      <c r="W47" s="47"/>
      <c r="X47" s="7"/>
      <c r="Y47" s="7"/>
    </row>
    <row r="48" spans="1:41" s="46" customFormat="1">
      <c r="A48" s="11" t="s">
        <v>153</v>
      </c>
      <c r="B48" s="11"/>
      <c r="C48" s="11"/>
      <c r="D48" s="11"/>
      <c r="E48" s="11"/>
      <c r="F48" s="11"/>
      <c r="G48" s="11"/>
      <c r="H48" s="11"/>
      <c r="I48" s="11"/>
      <c r="J48" s="11"/>
      <c r="K48" s="11"/>
      <c r="L48" s="11"/>
      <c r="M48" s="11"/>
      <c r="N48" s="11"/>
      <c r="O48" s="11"/>
      <c r="P48" s="11"/>
      <c r="Q48" s="47"/>
      <c r="R48" s="47"/>
      <c r="S48" s="48"/>
      <c r="T48" s="47"/>
      <c r="U48" s="48"/>
      <c r="V48" s="47"/>
      <c r="W48" s="47"/>
      <c r="X48" s="7"/>
      <c r="Y48" s="7"/>
    </row>
    <row r="56" spans="1:25" ht="12.75" customHeight="1"/>
    <row r="57" spans="1:25" s="4" customFormat="1">
      <c r="A57" s="44"/>
      <c r="B57" s="44"/>
      <c r="C57" s="44"/>
      <c r="D57" s="44"/>
      <c r="E57" s="44"/>
      <c r="F57" s="44"/>
      <c r="G57" s="44"/>
      <c r="H57" s="44"/>
      <c r="I57" s="44"/>
      <c r="J57" s="44"/>
      <c r="K57" s="44"/>
      <c r="L57" s="44"/>
      <c r="M57" s="44"/>
      <c r="N57" s="44"/>
      <c r="O57" s="44"/>
      <c r="P57" s="44"/>
      <c r="Q57" s="41"/>
      <c r="R57" s="43"/>
      <c r="S57" s="43"/>
      <c r="T57" s="43"/>
      <c r="U57" s="43"/>
      <c r="V57" s="42"/>
      <c r="W57" s="42"/>
      <c r="X57" s="7"/>
      <c r="Y57" s="7"/>
    </row>
    <row r="58" spans="1:25" s="4" customFormat="1">
      <c r="A58" s="44"/>
      <c r="B58" s="44"/>
      <c r="C58" s="44"/>
      <c r="D58" s="44"/>
      <c r="E58" s="44"/>
      <c r="F58" s="44"/>
      <c r="G58" s="44"/>
      <c r="H58" s="44"/>
      <c r="I58" s="44"/>
      <c r="J58" s="44"/>
      <c r="K58" s="44"/>
      <c r="L58" s="44"/>
      <c r="M58" s="44"/>
      <c r="N58" s="44"/>
      <c r="O58" s="44"/>
      <c r="P58" s="44"/>
      <c r="Q58" s="41"/>
      <c r="R58" s="43"/>
      <c r="S58" s="43"/>
      <c r="T58" s="43"/>
      <c r="U58" s="43"/>
      <c r="V58" s="42"/>
      <c r="W58" s="42"/>
      <c r="X58" s="7"/>
      <c r="Y58" s="7"/>
    </row>
    <row r="59" spans="1:25" s="4" customFormat="1">
      <c r="A59" s="44"/>
      <c r="B59" s="44"/>
      <c r="C59" s="44"/>
      <c r="D59" s="44"/>
      <c r="E59" s="44"/>
      <c r="F59" s="44"/>
      <c r="G59" s="44"/>
      <c r="H59" s="44"/>
      <c r="I59" s="44"/>
      <c r="J59" s="44"/>
      <c r="K59" s="44"/>
      <c r="L59" s="44"/>
      <c r="M59" s="44"/>
      <c r="N59" s="44"/>
      <c r="O59" s="44"/>
      <c r="P59" s="44"/>
      <c r="Q59" s="41"/>
      <c r="R59" s="43"/>
      <c r="S59" s="43"/>
      <c r="T59" s="43"/>
      <c r="U59" s="43"/>
      <c r="V59" s="42"/>
      <c r="W59" s="42"/>
      <c r="X59" s="7"/>
      <c r="Y59" s="7"/>
    </row>
    <row r="60" spans="1:25" s="4" customFormat="1">
      <c r="A60" s="44"/>
      <c r="B60" s="44"/>
      <c r="C60" s="44"/>
      <c r="D60" s="44"/>
      <c r="E60" s="44"/>
      <c r="F60" s="44"/>
      <c r="G60" s="44"/>
      <c r="H60" s="44"/>
      <c r="I60" s="44"/>
      <c r="J60" s="44"/>
      <c r="K60" s="44"/>
      <c r="L60" s="44"/>
      <c r="M60" s="44"/>
      <c r="N60" s="44"/>
      <c r="O60" s="44"/>
      <c r="P60" s="44"/>
      <c r="Q60" s="41"/>
      <c r="R60" s="43"/>
      <c r="S60" s="43"/>
      <c r="T60" s="43"/>
      <c r="U60" s="43"/>
      <c r="V60" s="42"/>
      <c r="W60" s="42"/>
      <c r="X60" s="7"/>
      <c r="Y60" s="7"/>
    </row>
  </sheetData>
  <pageMargins left="0.5" right="0.17" top="1" bottom="0.17" header="0.37" footer="0.25"/>
  <pageSetup firstPageNumber="15" fitToHeight="2" orientation="portrait" useFirstPageNumber="1" r:id="rId1"/>
  <headerFooter alignWithMargins="0">
    <oddFooter>&amp;C&amp;P of 31</oddFooter>
  </headerFooter>
  <ignoredErrors>
    <ignoredError sqref="H36 F8 C15"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showGridLines="0" workbookViewId="0">
      <selection activeCell="G1" sqref="G1"/>
    </sheetView>
  </sheetViews>
  <sheetFormatPr defaultColWidth="9.33203125" defaultRowHeight="13.2"/>
  <cols>
    <col min="1" max="1" width="9.33203125" style="66"/>
    <col min="2" max="2" width="14.109375" style="66" customWidth="1"/>
    <col min="3" max="3" width="13.44140625" style="67" customWidth="1"/>
    <col min="4" max="4" width="14.44140625" style="67" customWidth="1"/>
    <col min="5" max="5" width="14.44140625" style="66" customWidth="1"/>
    <col min="6" max="16384" width="9.33203125" style="66"/>
  </cols>
  <sheetData>
    <row r="1" spans="1:6">
      <c r="A1" s="211" t="s">
        <v>6</v>
      </c>
      <c r="B1" s="212"/>
      <c r="C1" s="213"/>
      <c r="D1" s="213"/>
      <c r="E1" s="214"/>
      <c r="F1" s="68"/>
    </row>
    <row r="2" spans="1:6">
      <c r="A2" s="211"/>
      <c r="B2" s="214"/>
      <c r="C2" s="213"/>
      <c r="D2" s="213"/>
      <c r="E2" s="214"/>
      <c r="F2" s="70"/>
    </row>
    <row r="3" spans="1:6">
      <c r="A3" s="215" t="s">
        <v>26</v>
      </c>
      <c r="B3" s="216"/>
      <c r="C3" s="217"/>
      <c r="D3" s="216"/>
      <c r="E3" s="218"/>
      <c r="F3" s="72"/>
    </row>
    <row r="4" spans="1:6" ht="13.65" customHeight="1">
      <c r="A4" s="219" t="s">
        <v>25</v>
      </c>
      <c r="B4" s="216"/>
      <c r="C4" s="217"/>
      <c r="D4" s="216"/>
      <c r="E4" s="220"/>
      <c r="F4" s="72"/>
    </row>
    <row r="5" spans="1:6">
      <c r="A5" s="221" t="s">
        <v>122</v>
      </c>
      <c r="B5" s="216"/>
      <c r="C5" s="217"/>
      <c r="D5" s="216"/>
      <c r="E5" s="220"/>
      <c r="F5" s="72"/>
    </row>
    <row r="6" spans="1:6">
      <c r="A6" s="211"/>
      <c r="B6" s="212"/>
      <c r="C6" s="213"/>
      <c r="D6" s="213"/>
      <c r="E6" s="212"/>
      <c r="F6" s="70"/>
    </row>
    <row r="7" spans="1:6">
      <c r="A7" s="211"/>
      <c r="B7" s="212"/>
      <c r="C7" s="213"/>
      <c r="D7" s="213"/>
      <c r="E7" s="222"/>
      <c r="F7" s="71"/>
    </row>
    <row r="8" spans="1:6">
      <c r="A8" s="211"/>
      <c r="B8" s="223"/>
      <c r="C8" s="224"/>
      <c r="D8" s="225" t="s">
        <v>24</v>
      </c>
      <c r="E8" s="226"/>
      <c r="F8" s="71"/>
    </row>
    <row r="9" spans="1:6" ht="30.15" customHeight="1">
      <c r="A9" s="211"/>
      <c r="B9" s="227" t="s">
        <v>161</v>
      </c>
      <c r="C9" s="228" t="s">
        <v>162</v>
      </c>
      <c r="D9" s="229" t="s">
        <v>22</v>
      </c>
      <c r="E9" s="230" t="s">
        <v>163</v>
      </c>
      <c r="F9" s="71"/>
    </row>
    <row r="10" spans="1:6" ht="24.75" customHeight="1">
      <c r="A10" s="211"/>
      <c r="B10" s="231">
        <v>2022</v>
      </c>
      <c r="C10" s="232">
        <v>469310</v>
      </c>
      <c r="D10" s="232">
        <v>321217</v>
      </c>
      <c r="E10" s="233">
        <f>D10/C10</f>
        <v>0.68444524940870644</v>
      </c>
      <c r="F10" s="71"/>
    </row>
    <row r="11" spans="1:6" ht="12" customHeight="1">
      <c r="A11" s="211"/>
      <c r="B11" s="231">
        <v>2021</v>
      </c>
      <c r="C11" s="232">
        <v>463522</v>
      </c>
      <c r="D11" s="232">
        <v>317169</v>
      </c>
      <c r="E11" s="254">
        <f t="shared" ref="E11:E15" si="0">D11/C11</f>
        <v>0.6842587838333456</v>
      </c>
      <c r="F11" s="71"/>
    </row>
    <row r="12" spans="1:6" ht="12" customHeight="1">
      <c r="A12" s="211"/>
      <c r="B12" s="231">
        <v>2020</v>
      </c>
      <c r="C12" s="232">
        <v>462314</v>
      </c>
      <c r="D12" s="232">
        <v>316651</v>
      </c>
      <c r="E12" s="254">
        <f t="shared" si="0"/>
        <v>0.68492626223735387</v>
      </c>
      <c r="F12" s="71"/>
    </row>
    <row r="13" spans="1:6" ht="13.05" customHeight="1">
      <c r="A13" s="211"/>
      <c r="B13" s="231">
        <v>2019</v>
      </c>
      <c r="C13" s="232">
        <v>460306</v>
      </c>
      <c r="D13" s="232">
        <v>314168</v>
      </c>
      <c r="E13" s="254">
        <f t="shared" si="0"/>
        <v>0.68251988894344195</v>
      </c>
      <c r="F13" s="71"/>
    </row>
    <row r="14" spans="1:6" ht="13.05" customHeight="1">
      <c r="A14" s="211"/>
      <c r="B14" s="231">
        <v>2018</v>
      </c>
      <c r="C14" s="232">
        <v>459123</v>
      </c>
      <c r="D14" s="232">
        <v>311017</v>
      </c>
      <c r="E14" s="254">
        <f t="shared" si="0"/>
        <v>0.67741542026864265</v>
      </c>
      <c r="F14" s="71"/>
    </row>
    <row r="15" spans="1:6" ht="13.05" customHeight="1">
      <c r="A15" s="211"/>
      <c r="B15" s="231">
        <v>2017</v>
      </c>
      <c r="C15" s="253">
        <v>453935</v>
      </c>
      <c r="D15" s="253">
        <v>306652</v>
      </c>
      <c r="E15" s="254">
        <f t="shared" si="0"/>
        <v>0.67554165243922593</v>
      </c>
      <c r="F15" s="71"/>
    </row>
    <row r="16" spans="1:6" ht="13.05" customHeight="1">
      <c r="A16" s="211"/>
      <c r="B16" s="231">
        <v>2016</v>
      </c>
      <c r="C16" s="253">
        <v>449797</v>
      </c>
      <c r="D16" s="253">
        <v>302572</v>
      </c>
      <c r="E16" s="254">
        <f t="shared" ref="E16:E20" si="1">D16/C16</f>
        <v>0.67268567820594627</v>
      </c>
      <c r="F16" s="71"/>
    </row>
    <row r="17" spans="1:7" ht="13.05" customHeight="1">
      <c r="A17" s="211"/>
      <c r="B17" s="231">
        <v>2015</v>
      </c>
      <c r="C17" s="232">
        <v>461638</v>
      </c>
      <c r="D17" s="232">
        <v>304329</v>
      </c>
      <c r="E17" s="233">
        <f t="shared" ref="E17" si="2">D17/C17</f>
        <v>0.65923732448368633</v>
      </c>
      <c r="F17" s="71"/>
    </row>
    <row r="18" spans="1:7" ht="13.05" customHeight="1">
      <c r="A18" s="211"/>
      <c r="B18" s="231">
        <v>2014</v>
      </c>
      <c r="C18" s="232">
        <v>467576</v>
      </c>
      <c r="D18" s="232">
        <v>306066</v>
      </c>
      <c r="E18" s="233">
        <f t="shared" si="1"/>
        <v>0.65458021797525967</v>
      </c>
      <c r="F18" s="71"/>
    </row>
    <row r="19" spans="1:7" ht="13.05" customHeight="1">
      <c r="A19" s="211"/>
      <c r="B19" s="231">
        <v>2013</v>
      </c>
      <c r="C19" s="232">
        <v>473739</v>
      </c>
      <c r="D19" s="232">
        <v>307120</v>
      </c>
      <c r="E19" s="233">
        <f t="shared" si="1"/>
        <v>0.64828945896369095</v>
      </c>
      <c r="F19" s="71"/>
    </row>
    <row r="20" spans="1:7" ht="13.05" customHeight="1">
      <c r="A20" s="211"/>
      <c r="B20" s="231">
        <v>2012</v>
      </c>
      <c r="C20" s="232">
        <v>485919</v>
      </c>
      <c r="D20" s="232">
        <v>311952</v>
      </c>
      <c r="E20" s="233">
        <f t="shared" si="1"/>
        <v>0.64198354046662098</v>
      </c>
      <c r="F20" s="71"/>
    </row>
    <row r="21" spans="1:7" ht="13.05" customHeight="1">
      <c r="A21" s="211"/>
      <c r="B21" s="231">
        <v>2011</v>
      </c>
      <c r="C21" s="232">
        <v>494178</v>
      </c>
      <c r="D21" s="232">
        <v>314122</v>
      </c>
      <c r="E21" s="233">
        <f t="shared" ref="E21:E31" si="3">D21/C21</f>
        <v>0.63564545568600783</v>
      </c>
      <c r="F21" s="71"/>
    </row>
    <row r="22" spans="1:7" ht="13.05" customHeight="1">
      <c r="A22" s="211"/>
      <c r="B22" s="231">
        <v>2010</v>
      </c>
      <c r="C22" s="232">
        <v>504575</v>
      </c>
      <c r="D22" s="232">
        <v>318001</v>
      </c>
      <c r="E22" s="233">
        <f t="shared" si="3"/>
        <v>0.63023534657880398</v>
      </c>
      <c r="F22" s="71"/>
    </row>
    <row r="23" spans="1:7" ht="13.05" customHeight="1">
      <c r="A23" s="211"/>
      <c r="B23" s="231">
        <v>2009</v>
      </c>
      <c r="C23" s="232">
        <v>518523</v>
      </c>
      <c r="D23" s="234">
        <v>323495</v>
      </c>
      <c r="E23" s="233">
        <f t="shared" si="3"/>
        <v>0.62387782219882237</v>
      </c>
      <c r="F23" s="71"/>
      <c r="G23" s="156"/>
    </row>
    <row r="24" spans="1:7" ht="13.05" customHeight="1">
      <c r="A24" s="211"/>
      <c r="B24" s="231">
        <v>2008</v>
      </c>
      <c r="C24" s="232">
        <v>529882</v>
      </c>
      <c r="D24" s="234">
        <v>325247</v>
      </c>
      <c r="E24" s="233">
        <f t="shared" si="3"/>
        <v>0.61381024454501187</v>
      </c>
      <c r="F24" s="71"/>
    </row>
    <row r="25" spans="1:7" ht="13.05" customHeight="1">
      <c r="A25" s="211"/>
      <c r="B25" s="231">
        <v>2007</v>
      </c>
      <c r="C25" s="232">
        <v>503740</v>
      </c>
      <c r="D25" s="234">
        <v>309865</v>
      </c>
      <c r="E25" s="233">
        <f t="shared" si="3"/>
        <v>0.61512883630444282</v>
      </c>
      <c r="F25" s="71"/>
    </row>
    <row r="26" spans="1:7" ht="13.05" customHeight="1">
      <c r="A26" s="211"/>
      <c r="B26" s="231">
        <v>2006</v>
      </c>
      <c r="C26" s="232">
        <v>511065</v>
      </c>
      <c r="D26" s="234">
        <v>309333</v>
      </c>
      <c r="E26" s="233">
        <f t="shared" si="3"/>
        <v>0.60527134513222391</v>
      </c>
      <c r="F26" s="71"/>
    </row>
    <row r="27" spans="1:7" ht="13.05" customHeight="1">
      <c r="A27" s="211"/>
      <c r="B27" s="231">
        <v>2005</v>
      </c>
      <c r="C27" s="232">
        <v>522112</v>
      </c>
      <c r="D27" s="234">
        <v>311828</v>
      </c>
      <c r="E27" s="233">
        <f t="shared" si="3"/>
        <v>0.59724350330963472</v>
      </c>
      <c r="F27" s="71"/>
    </row>
    <row r="28" spans="1:7" ht="13.05" customHeight="1">
      <c r="A28" s="211"/>
      <c r="B28" s="292">
        <v>2004</v>
      </c>
      <c r="C28" s="293">
        <v>530432</v>
      </c>
      <c r="D28" s="294">
        <v>313545</v>
      </c>
      <c r="E28" s="295">
        <f t="shared" si="3"/>
        <v>0.59111252714768336</v>
      </c>
      <c r="F28" s="71"/>
    </row>
    <row r="29" spans="1:7" ht="24" customHeight="1">
      <c r="A29" s="211"/>
      <c r="B29" s="235">
        <v>2003</v>
      </c>
      <c r="C29" s="236">
        <v>537405</v>
      </c>
      <c r="D29" s="237">
        <v>315413</v>
      </c>
      <c r="E29" s="238">
        <f t="shared" si="3"/>
        <v>0.58691861817437496</v>
      </c>
      <c r="F29" s="71"/>
    </row>
    <row r="30" spans="1:7" ht="15" hidden="1" customHeight="1">
      <c r="A30" s="211"/>
      <c r="B30" s="235">
        <v>2002</v>
      </c>
      <c r="C30" s="236">
        <v>545434</v>
      </c>
      <c r="D30" s="237">
        <v>317389</v>
      </c>
      <c r="E30" s="238">
        <f t="shared" si="3"/>
        <v>0.58190175163264479</v>
      </c>
      <c r="F30" s="71"/>
    </row>
    <row r="31" spans="1:7" hidden="1">
      <c r="A31" s="211"/>
      <c r="B31" s="239">
        <v>2001</v>
      </c>
      <c r="C31" s="240">
        <v>525210</v>
      </c>
      <c r="D31" s="241">
        <v>315276</v>
      </c>
      <c r="E31" s="242">
        <f t="shared" si="3"/>
        <v>0.60028560004569598</v>
      </c>
      <c r="F31" s="71"/>
    </row>
    <row r="32" spans="1:7">
      <c r="A32" s="211"/>
      <c r="B32" s="243"/>
      <c r="C32" s="213"/>
      <c r="D32" s="213"/>
      <c r="E32" s="214"/>
      <c r="F32" s="70"/>
    </row>
    <row r="33" spans="1:6">
      <c r="A33" s="211"/>
      <c r="B33" s="244" t="s">
        <v>21</v>
      </c>
      <c r="C33" s="213"/>
      <c r="D33" s="213"/>
      <c r="E33" s="214"/>
      <c r="F33" s="70"/>
    </row>
    <row r="34" spans="1:6">
      <c r="B34" s="68"/>
      <c r="C34" s="69"/>
      <c r="D34" s="69"/>
      <c r="E34" s="68"/>
      <c r="F34" s="68"/>
    </row>
  </sheetData>
  <pageMargins left="0.75" right="0.75" top="1" bottom="1" header="0.5" footer="0.5"/>
  <pageSetup firstPageNumber="16" orientation="portrait" useFirstPageNumber="1" horizontalDpi="4294967292" verticalDpi="4294967292" r:id="rId1"/>
  <headerFooter alignWithMargins="0">
    <oddFooter>&amp;C&amp;8&amp;P of 31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3"/>
  <sheetViews>
    <sheetView showGridLines="0" zoomScaleNormal="100" workbookViewId="0">
      <selection activeCell="L1" sqref="L1"/>
    </sheetView>
  </sheetViews>
  <sheetFormatPr defaultColWidth="9.33203125" defaultRowHeight="13.2"/>
  <cols>
    <col min="1" max="1" width="11.109375" style="344" customWidth="1"/>
    <col min="2" max="3" width="9.88671875" style="344" customWidth="1"/>
    <col min="4" max="5" width="7.88671875" style="344" customWidth="1"/>
    <col min="6" max="6" width="9.109375" style="344" customWidth="1"/>
    <col min="7" max="7" width="12.88671875" style="344" customWidth="1"/>
    <col min="8" max="8" width="11.88671875" style="344" customWidth="1"/>
    <col min="9" max="9" width="11.33203125" style="344" customWidth="1"/>
    <col min="10" max="255" width="9.88671875" style="344" customWidth="1"/>
    <col min="256" max="16384" width="9.33203125" style="344"/>
  </cols>
  <sheetData>
    <row r="1" spans="1:10">
      <c r="A1" s="379" t="s">
        <v>447</v>
      </c>
      <c r="B1" s="376"/>
      <c r="C1" s="376"/>
      <c r="D1" s="376"/>
      <c r="E1" s="376"/>
      <c r="F1" s="376"/>
      <c r="G1" s="376"/>
      <c r="H1" s="377"/>
      <c r="I1" s="377"/>
      <c r="J1" s="376"/>
    </row>
    <row r="2" spans="1:10" ht="13.65" customHeight="1">
      <c r="A2" s="379" t="s">
        <v>47</v>
      </c>
      <c r="B2" s="376"/>
      <c r="C2" s="376"/>
      <c r="D2" s="376"/>
      <c r="E2" s="376"/>
      <c r="F2" s="376"/>
      <c r="G2" s="376"/>
      <c r="H2" s="377"/>
      <c r="I2" s="377"/>
      <c r="J2" s="376"/>
    </row>
    <row r="3" spans="1:10" ht="13.65" customHeight="1">
      <c r="A3" s="379" t="s">
        <v>446</v>
      </c>
      <c r="B3" s="376"/>
      <c r="C3" s="376"/>
      <c r="D3" s="376"/>
      <c r="E3" s="376"/>
      <c r="F3" s="376"/>
      <c r="G3" s="376"/>
      <c r="H3" s="377"/>
      <c r="I3" s="377"/>
      <c r="J3" s="376"/>
    </row>
    <row r="4" spans="1:10">
      <c r="A4" s="378" t="s">
        <v>445</v>
      </c>
      <c r="B4" s="376"/>
      <c r="C4" s="376"/>
      <c r="D4" s="376"/>
      <c r="E4" s="376"/>
      <c r="F4" s="376"/>
      <c r="G4" s="376"/>
      <c r="H4" s="377"/>
      <c r="I4" s="377"/>
      <c r="J4" s="376"/>
    </row>
    <row r="5" spans="1:10">
      <c r="A5" s="355"/>
      <c r="B5" s="355"/>
      <c r="C5" s="355"/>
      <c r="D5" s="355"/>
      <c r="E5" s="375"/>
      <c r="F5" s="355"/>
      <c r="G5" s="355"/>
      <c r="H5" s="374"/>
      <c r="I5" s="374"/>
      <c r="J5" s="355"/>
    </row>
    <row r="6" spans="1:10" ht="44.4" customHeight="1">
      <c r="A6" s="369"/>
      <c r="B6" s="373" t="s">
        <v>444</v>
      </c>
      <c r="C6" s="372"/>
      <c r="D6" s="372"/>
      <c r="E6" s="372"/>
      <c r="F6" s="372"/>
      <c r="G6" s="372"/>
      <c r="H6" s="371"/>
      <c r="I6" s="370" t="s">
        <v>443</v>
      </c>
      <c r="J6" s="369"/>
    </row>
    <row r="7" spans="1:10" ht="36.75" customHeight="1">
      <c r="A7" s="368" t="s">
        <v>442</v>
      </c>
      <c r="B7" s="367" t="s">
        <v>441</v>
      </c>
      <c r="C7" s="367" t="s">
        <v>440</v>
      </c>
      <c r="D7" s="367" t="s">
        <v>195</v>
      </c>
      <c r="E7" s="366" t="s">
        <v>439</v>
      </c>
      <c r="F7" s="367" t="s">
        <v>76</v>
      </c>
      <c r="G7" s="367" t="s">
        <v>75</v>
      </c>
      <c r="H7" s="366" t="s">
        <v>159</v>
      </c>
      <c r="I7" s="365" t="s">
        <v>438</v>
      </c>
      <c r="J7" s="364" t="s">
        <v>437</v>
      </c>
    </row>
    <row r="8" spans="1:10" s="361" customFormat="1" ht="31.65" customHeight="1">
      <c r="A8" s="363" t="s">
        <v>23</v>
      </c>
      <c r="B8" s="362">
        <f t="shared" ref="B8:B23" si="0">SUM(C8:H8)</f>
        <v>756927</v>
      </c>
      <c r="C8" s="362">
        <f t="shared" ref="C8:J8" si="1">SUM(C9:C23)</f>
        <v>280582</v>
      </c>
      <c r="D8" s="362">
        <f t="shared" si="1"/>
        <v>6957</v>
      </c>
      <c r="E8" s="362">
        <f t="shared" si="1"/>
        <v>80</v>
      </c>
      <c r="F8" s="362">
        <f t="shared" si="1"/>
        <v>176328</v>
      </c>
      <c r="G8" s="362">
        <f t="shared" si="1"/>
        <v>119832</v>
      </c>
      <c r="H8" s="362">
        <f t="shared" si="1"/>
        <v>173148</v>
      </c>
      <c r="I8" s="362">
        <f t="shared" si="1"/>
        <v>125075</v>
      </c>
      <c r="J8" s="362">
        <f t="shared" si="1"/>
        <v>304256</v>
      </c>
    </row>
    <row r="9" spans="1:10">
      <c r="A9" s="360" t="s">
        <v>436</v>
      </c>
      <c r="B9" s="359">
        <f t="shared" si="0"/>
        <v>640</v>
      </c>
      <c r="C9" s="359">
        <v>640</v>
      </c>
      <c r="D9" s="359">
        <v>0</v>
      </c>
      <c r="E9" s="359">
        <v>0</v>
      </c>
      <c r="F9" s="359">
        <v>0</v>
      </c>
      <c r="G9" s="359">
        <v>0</v>
      </c>
      <c r="H9" s="359">
        <v>0</v>
      </c>
      <c r="I9" s="359">
        <v>0</v>
      </c>
      <c r="J9" s="359">
        <v>0</v>
      </c>
    </row>
    <row r="10" spans="1:10">
      <c r="A10" s="360" t="s">
        <v>435</v>
      </c>
      <c r="B10" s="359">
        <f t="shared" si="0"/>
        <v>27407</v>
      </c>
      <c r="C10" s="359">
        <v>20927</v>
      </c>
      <c r="D10" s="359">
        <v>12</v>
      </c>
      <c r="E10" s="359">
        <v>2</v>
      </c>
      <c r="F10" s="359">
        <v>6020</v>
      </c>
      <c r="G10" s="359">
        <v>446</v>
      </c>
      <c r="H10" s="359">
        <v>0</v>
      </c>
      <c r="I10" s="359">
        <v>157</v>
      </c>
      <c r="J10" s="359">
        <v>4032</v>
      </c>
    </row>
    <row r="11" spans="1:10">
      <c r="A11" s="360" t="s">
        <v>434</v>
      </c>
      <c r="B11" s="359">
        <f t="shared" si="0"/>
        <v>79668</v>
      </c>
      <c r="C11" s="359">
        <v>43183</v>
      </c>
      <c r="D11" s="359">
        <v>69</v>
      </c>
      <c r="E11" s="359">
        <v>0</v>
      </c>
      <c r="F11" s="359">
        <v>20231</v>
      </c>
      <c r="G11" s="359">
        <v>14689</v>
      </c>
      <c r="H11" s="359">
        <v>1496</v>
      </c>
      <c r="I11" s="359">
        <v>8130</v>
      </c>
      <c r="J11" s="359">
        <v>18505</v>
      </c>
    </row>
    <row r="12" spans="1:10">
      <c r="A12" s="360" t="s">
        <v>433</v>
      </c>
      <c r="B12" s="359">
        <f t="shared" si="0"/>
        <v>94030</v>
      </c>
      <c r="C12" s="359">
        <v>52235</v>
      </c>
      <c r="D12" s="359">
        <v>139</v>
      </c>
      <c r="E12" s="359">
        <v>6</v>
      </c>
      <c r="F12" s="359">
        <v>14858</v>
      </c>
      <c r="G12" s="359">
        <v>18810</v>
      </c>
      <c r="H12" s="359">
        <v>7982</v>
      </c>
      <c r="I12" s="359">
        <v>13231</v>
      </c>
      <c r="J12" s="359">
        <v>37325</v>
      </c>
    </row>
    <row r="13" spans="1:10">
      <c r="A13" s="360" t="s">
        <v>432</v>
      </c>
      <c r="B13" s="359">
        <f t="shared" si="0"/>
        <v>83679</v>
      </c>
      <c r="C13" s="359">
        <v>45265</v>
      </c>
      <c r="D13" s="359">
        <v>232</v>
      </c>
      <c r="E13" s="359">
        <v>8</v>
      </c>
      <c r="F13" s="359">
        <v>13434</v>
      </c>
      <c r="G13" s="359">
        <v>12894</v>
      </c>
      <c r="H13" s="359">
        <v>11846</v>
      </c>
      <c r="I13" s="359">
        <v>12694</v>
      </c>
      <c r="J13" s="359">
        <v>43551</v>
      </c>
    </row>
    <row r="14" spans="1:10">
      <c r="A14" s="360" t="s">
        <v>431</v>
      </c>
      <c r="B14" s="359">
        <f t="shared" si="0"/>
        <v>74898</v>
      </c>
      <c r="C14" s="359">
        <v>33162</v>
      </c>
      <c r="D14" s="359">
        <v>334</v>
      </c>
      <c r="E14" s="359">
        <v>2</v>
      </c>
      <c r="F14" s="359">
        <v>13614</v>
      </c>
      <c r="G14" s="359">
        <v>10557</v>
      </c>
      <c r="H14" s="359">
        <v>17229</v>
      </c>
      <c r="I14" s="359">
        <v>14044</v>
      </c>
      <c r="J14" s="359">
        <v>42874</v>
      </c>
    </row>
    <row r="15" spans="1:10">
      <c r="A15" s="360" t="s">
        <v>430</v>
      </c>
      <c r="B15" s="359">
        <f t="shared" si="0"/>
        <v>65822</v>
      </c>
      <c r="C15" s="359">
        <v>24407</v>
      </c>
      <c r="D15" s="359">
        <v>346</v>
      </c>
      <c r="E15" s="359">
        <v>0</v>
      </c>
      <c r="F15" s="359">
        <v>12632</v>
      </c>
      <c r="G15" s="359">
        <v>8595</v>
      </c>
      <c r="H15" s="359">
        <v>19842</v>
      </c>
      <c r="I15" s="359">
        <v>13252</v>
      </c>
      <c r="J15" s="359">
        <v>36821</v>
      </c>
    </row>
    <row r="16" spans="1:10">
      <c r="A16" s="360" t="s">
        <v>429</v>
      </c>
      <c r="B16" s="359">
        <f t="shared" si="0"/>
        <v>54101</v>
      </c>
      <c r="C16" s="359">
        <v>16390</v>
      </c>
      <c r="D16" s="359">
        <v>365</v>
      </c>
      <c r="E16" s="359">
        <v>5</v>
      </c>
      <c r="F16" s="359">
        <v>10819</v>
      </c>
      <c r="G16" s="359">
        <v>6632</v>
      </c>
      <c r="H16" s="359">
        <v>19890</v>
      </c>
      <c r="I16" s="359">
        <v>11224</v>
      </c>
      <c r="J16" s="359">
        <v>30200</v>
      </c>
    </row>
    <row r="17" spans="1:11">
      <c r="A17" s="360" t="s">
        <v>428</v>
      </c>
      <c r="B17" s="359">
        <f t="shared" si="0"/>
        <v>57240</v>
      </c>
      <c r="C17" s="359">
        <v>13520</v>
      </c>
      <c r="D17" s="359">
        <v>515</v>
      </c>
      <c r="E17" s="359">
        <v>4</v>
      </c>
      <c r="F17" s="359">
        <v>12897</v>
      </c>
      <c r="G17" s="359">
        <v>7355</v>
      </c>
      <c r="H17" s="359">
        <v>22949</v>
      </c>
      <c r="I17" s="359">
        <v>11669</v>
      </c>
      <c r="J17" s="359">
        <v>27702</v>
      </c>
    </row>
    <row r="18" spans="1:11">
      <c r="A18" s="360" t="s">
        <v>427</v>
      </c>
      <c r="B18" s="359">
        <f t="shared" si="0"/>
        <v>59090</v>
      </c>
      <c r="C18" s="359">
        <v>11030</v>
      </c>
      <c r="D18" s="359">
        <v>765</v>
      </c>
      <c r="E18" s="359">
        <v>8</v>
      </c>
      <c r="F18" s="359">
        <v>14771</v>
      </c>
      <c r="G18" s="359">
        <v>7561</v>
      </c>
      <c r="H18" s="359">
        <v>24955</v>
      </c>
      <c r="I18" s="359">
        <v>10586</v>
      </c>
      <c r="J18" s="359">
        <v>22326</v>
      </c>
    </row>
    <row r="19" spans="1:11">
      <c r="A19" s="360" t="s">
        <v>426</v>
      </c>
      <c r="B19" s="359">
        <f t="shared" si="0"/>
        <v>56155</v>
      </c>
      <c r="C19" s="359">
        <v>8417</v>
      </c>
      <c r="D19" s="359">
        <v>999</v>
      </c>
      <c r="E19" s="359">
        <v>6</v>
      </c>
      <c r="F19" s="359">
        <v>17101</v>
      </c>
      <c r="G19" s="359">
        <v>7887</v>
      </c>
      <c r="H19" s="359">
        <v>21745</v>
      </c>
      <c r="I19" s="359">
        <v>9371</v>
      </c>
      <c r="J19" s="359">
        <v>17777</v>
      </c>
    </row>
    <row r="20" spans="1:11">
      <c r="A20" s="360" t="s">
        <v>425</v>
      </c>
      <c r="B20" s="359">
        <f t="shared" si="0"/>
        <v>43434</v>
      </c>
      <c r="C20" s="359">
        <v>5678</v>
      </c>
      <c r="D20" s="359">
        <v>1151</v>
      </c>
      <c r="E20" s="359">
        <v>18</v>
      </c>
      <c r="F20" s="359">
        <v>16942</v>
      </c>
      <c r="G20" s="359">
        <v>7915</v>
      </c>
      <c r="H20" s="359">
        <v>11730</v>
      </c>
      <c r="I20" s="359">
        <v>8049</v>
      </c>
      <c r="J20" s="359">
        <v>12526</v>
      </c>
    </row>
    <row r="21" spans="1:11">
      <c r="A21" s="360" t="s">
        <v>424</v>
      </c>
      <c r="B21" s="359">
        <f t="shared" si="0"/>
        <v>29410</v>
      </c>
      <c r="C21" s="359">
        <v>3300</v>
      </c>
      <c r="D21" s="359">
        <v>899</v>
      </c>
      <c r="E21" s="359">
        <v>9</v>
      </c>
      <c r="F21" s="359">
        <v>12089</v>
      </c>
      <c r="G21" s="359">
        <v>6688</v>
      </c>
      <c r="H21" s="359">
        <v>6425</v>
      </c>
      <c r="I21" s="359">
        <v>5899</v>
      </c>
      <c r="J21" s="359">
        <v>6659</v>
      </c>
    </row>
    <row r="22" spans="1:11">
      <c r="A22" s="360" t="s">
        <v>423</v>
      </c>
      <c r="B22" s="359">
        <f t="shared" si="0"/>
        <v>19316</v>
      </c>
      <c r="C22" s="359">
        <v>1660</v>
      </c>
      <c r="D22" s="359">
        <v>664</v>
      </c>
      <c r="E22" s="359">
        <v>9</v>
      </c>
      <c r="F22" s="359">
        <v>7085</v>
      </c>
      <c r="G22" s="359">
        <v>5597</v>
      </c>
      <c r="H22" s="359">
        <v>4301</v>
      </c>
      <c r="I22" s="359">
        <v>4339</v>
      </c>
      <c r="J22" s="359">
        <v>2969</v>
      </c>
    </row>
    <row r="23" spans="1:11" ht="24.75" customHeight="1">
      <c r="A23" s="358" t="s">
        <v>422</v>
      </c>
      <c r="B23" s="357">
        <f t="shared" si="0"/>
        <v>12037</v>
      </c>
      <c r="C23" s="357">
        <v>768</v>
      </c>
      <c r="D23" s="357">
        <v>467</v>
      </c>
      <c r="E23" s="357">
        <v>3</v>
      </c>
      <c r="F23" s="357">
        <v>3835</v>
      </c>
      <c r="G23" s="357">
        <v>4206</v>
      </c>
      <c r="H23" s="357">
        <v>2758</v>
      </c>
      <c r="I23" s="357">
        <v>2430</v>
      </c>
      <c r="J23" s="357">
        <v>989</v>
      </c>
      <c r="K23" s="356"/>
    </row>
    <row r="24" spans="1:11" ht="12.15" customHeight="1">
      <c r="A24" s="355"/>
      <c r="B24" s="354"/>
      <c r="C24" s="354"/>
      <c r="D24" s="354"/>
      <c r="E24" s="354"/>
      <c r="F24" s="354"/>
      <c r="G24" s="354"/>
      <c r="H24" s="354"/>
      <c r="I24" s="354"/>
      <c r="J24" s="354"/>
    </row>
    <row r="25" spans="1:11" s="351" customFormat="1">
      <c r="A25" s="353" t="s">
        <v>421</v>
      </c>
      <c r="K25" s="352"/>
    </row>
    <row r="26" spans="1:11" s="351" customFormat="1">
      <c r="A26" s="353" t="s">
        <v>420</v>
      </c>
      <c r="K26" s="352"/>
    </row>
    <row r="27" spans="1:11" s="351" customFormat="1">
      <c r="A27" s="353" t="s">
        <v>419</v>
      </c>
      <c r="K27" s="352"/>
    </row>
    <row r="28" spans="1:11">
      <c r="A28" s="350" t="s">
        <v>418</v>
      </c>
    </row>
    <row r="29" spans="1:11">
      <c r="A29" s="349" t="s">
        <v>417</v>
      </c>
    </row>
    <row r="31" spans="1:11">
      <c r="A31" s="348"/>
      <c r="J31" s="345"/>
      <c r="K31" s="345"/>
    </row>
    <row r="32" spans="1:11">
      <c r="A32" s="348"/>
      <c r="J32" s="345"/>
      <c r="K32" s="345"/>
    </row>
    <row r="33" spans="1:1">
      <c r="A33" s="347"/>
    </row>
    <row r="34" spans="1:1">
      <c r="A34" s="346"/>
    </row>
    <row r="53" spans="2:11">
      <c r="J53" s="345"/>
      <c r="K53" s="345"/>
    </row>
    <row r="61" spans="2:11">
      <c r="B61" s="345"/>
      <c r="C61" s="345"/>
      <c r="D61" s="345"/>
      <c r="E61" s="345"/>
      <c r="F61" s="345"/>
      <c r="G61" s="345"/>
      <c r="H61" s="345"/>
      <c r="I61" s="345"/>
    </row>
    <row r="62" spans="2:11">
      <c r="B62" s="345"/>
      <c r="C62" s="345"/>
      <c r="D62" s="345"/>
      <c r="E62" s="345"/>
      <c r="F62" s="345"/>
      <c r="G62" s="345"/>
      <c r="H62" s="345"/>
      <c r="I62" s="345"/>
    </row>
    <row r="64" spans="2:11">
      <c r="B64" s="345"/>
      <c r="C64" s="345"/>
      <c r="D64" s="345"/>
      <c r="F64" s="345"/>
    </row>
    <row r="82" spans="2:9">
      <c r="B82" s="345"/>
      <c r="C82" s="345"/>
      <c r="D82" s="345"/>
      <c r="F82" s="345"/>
    </row>
    <row r="83" spans="2:9">
      <c r="B83" s="345"/>
      <c r="C83" s="345"/>
      <c r="D83" s="345"/>
      <c r="E83" s="345"/>
      <c r="F83" s="345"/>
      <c r="G83" s="345"/>
      <c r="H83" s="345"/>
      <c r="I83" s="345"/>
    </row>
  </sheetData>
  <pageMargins left="0.75" right="0.33" top="1" bottom="1" header="0.5" footer="0.5"/>
  <pageSetup firstPageNumber="17" orientation="portrait" useFirstPageNumber="1" horizontalDpi="4294967292" verticalDpi="4294967292" r:id="rId1"/>
  <headerFooter alignWithMargins="0">
    <oddFooter>&amp;C &amp;P of 31</oddFooter>
  </headerFooter>
  <ignoredErrors>
    <ignoredError sqref="B9:B23"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9"/>
  <sheetViews>
    <sheetView showGridLines="0" zoomScaleNormal="100" workbookViewId="0">
      <selection activeCell="L1" sqref="L1"/>
    </sheetView>
  </sheetViews>
  <sheetFormatPr defaultColWidth="9.33203125" defaultRowHeight="13.2"/>
  <cols>
    <col min="1" max="1" width="11.109375" style="380" customWidth="1"/>
    <col min="2" max="3" width="9.88671875" style="380" customWidth="1"/>
    <col min="4" max="4" width="8" style="380" customWidth="1"/>
    <col min="5" max="5" width="7.88671875" style="380" customWidth="1"/>
    <col min="6" max="6" width="9.109375" style="380" customWidth="1"/>
    <col min="7" max="7" width="12.88671875" style="380" customWidth="1"/>
    <col min="8" max="8" width="11.88671875" style="380" customWidth="1"/>
    <col min="9" max="9" width="11.33203125" style="380" customWidth="1"/>
    <col min="10" max="255" width="9.88671875" style="380" customWidth="1"/>
    <col min="256" max="16384" width="9.33203125" style="380"/>
  </cols>
  <sheetData>
    <row r="1" spans="1:10">
      <c r="A1" s="404" t="s">
        <v>449</v>
      </c>
      <c r="B1" s="402"/>
      <c r="C1" s="402"/>
      <c r="D1" s="402"/>
      <c r="E1" s="402"/>
      <c r="F1" s="402"/>
      <c r="G1" s="402"/>
      <c r="H1" s="403"/>
      <c r="I1" s="402"/>
      <c r="J1" s="402"/>
    </row>
    <row r="2" spans="1:10" ht="13.65" customHeight="1">
      <c r="A2" s="404" t="s">
        <v>448</v>
      </c>
      <c r="B2" s="402"/>
      <c r="C2" s="402"/>
      <c r="D2" s="402"/>
      <c r="E2" s="402"/>
      <c r="F2" s="402"/>
      <c r="G2" s="402"/>
      <c r="H2" s="403"/>
      <c r="I2" s="402"/>
      <c r="J2" s="402"/>
    </row>
    <row r="3" spans="1:10" ht="13.65" customHeight="1">
      <c r="A3" s="404" t="s">
        <v>446</v>
      </c>
      <c r="B3" s="402"/>
      <c r="C3" s="402"/>
      <c r="D3" s="402"/>
      <c r="E3" s="402"/>
      <c r="F3" s="402"/>
      <c r="G3" s="402"/>
      <c r="H3" s="403"/>
      <c r="I3" s="402"/>
      <c r="J3" s="402"/>
    </row>
    <row r="4" spans="1:10">
      <c r="A4" s="404" t="s">
        <v>445</v>
      </c>
      <c r="B4" s="402"/>
      <c r="C4" s="402"/>
      <c r="D4" s="402"/>
      <c r="E4" s="402"/>
      <c r="F4" s="402"/>
      <c r="G4" s="402"/>
      <c r="H4" s="403"/>
      <c r="I4" s="402"/>
      <c r="J4" s="402"/>
    </row>
    <row r="5" spans="1:10">
      <c r="A5" s="400"/>
      <c r="B5" s="400"/>
      <c r="C5" s="400"/>
      <c r="D5" s="400"/>
      <c r="E5" s="400"/>
      <c r="F5" s="400"/>
      <c r="G5" s="400"/>
      <c r="H5" s="401"/>
      <c r="I5" s="400"/>
      <c r="J5" s="400"/>
    </row>
    <row r="6" spans="1:10" ht="44.4" customHeight="1">
      <c r="A6" s="395"/>
      <c r="B6" s="399" t="s">
        <v>444</v>
      </c>
      <c r="C6" s="398"/>
      <c r="D6" s="398"/>
      <c r="E6" s="398"/>
      <c r="F6" s="398"/>
      <c r="G6" s="398"/>
      <c r="H6" s="397"/>
      <c r="I6" s="396" t="s">
        <v>443</v>
      </c>
      <c r="J6" s="395"/>
    </row>
    <row r="7" spans="1:10" ht="36.75" customHeight="1">
      <c r="A7" s="394" t="s">
        <v>442</v>
      </c>
      <c r="B7" s="393" t="s">
        <v>441</v>
      </c>
      <c r="C7" s="393" t="s">
        <v>440</v>
      </c>
      <c r="D7" s="393" t="s">
        <v>195</v>
      </c>
      <c r="E7" s="392" t="s">
        <v>439</v>
      </c>
      <c r="F7" s="393" t="s">
        <v>76</v>
      </c>
      <c r="G7" s="393" t="s">
        <v>75</v>
      </c>
      <c r="H7" s="392" t="s">
        <v>159</v>
      </c>
      <c r="I7" s="391" t="s">
        <v>438</v>
      </c>
      <c r="J7" s="390" t="s">
        <v>437</v>
      </c>
    </row>
    <row r="8" spans="1:10" ht="32.25" customHeight="1">
      <c r="A8" s="389" t="s">
        <v>23</v>
      </c>
      <c r="B8" s="388">
        <f t="shared" ref="B8:B23" si="0">SUM(C8:H8)</f>
        <v>72428</v>
      </c>
      <c r="C8" s="388">
        <f t="shared" ref="C8:J8" si="1">SUM(C9:C23)</f>
        <v>42184</v>
      </c>
      <c r="D8" s="388">
        <f t="shared" si="1"/>
        <v>277</v>
      </c>
      <c r="E8" s="388">
        <f t="shared" si="1"/>
        <v>5</v>
      </c>
      <c r="F8" s="388">
        <f t="shared" si="1"/>
        <v>12831</v>
      </c>
      <c r="G8" s="388">
        <f t="shared" si="1"/>
        <v>8925</v>
      </c>
      <c r="H8" s="388">
        <f t="shared" si="1"/>
        <v>8206</v>
      </c>
      <c r="I8" s="388">
        <f t="shared" si="1"/>
        <v>10060</v>
      </c>
      <c r="J8" s="388">
        <f t="shared" si="1"/>
        <v>24293</v>
      </c>
    </row>
    <row r="9" spans="1:10">
      <c r="A9" s="387" t="s">
        <v>436</v>
      </c>
      <c r="B9" s="386">
        <f t="shared" si="0"/>
        <v>155</v>
      </c>
      <c r="C9" s="386">
        <v>155</v>
      </c>
      <c r="D9" s="386">
        <v>0</v>
      </c>
      <c r="E9" s="386">
        <v>0</v>
      </c>
      <c r="F9" s="386">
        <v>0</v>
      </c>
      <c r="G9" s="386">
        <v>0</v>
      </c>
      <c r="H9" s="386">
        <v>0</v>
      </c>
      <c r="I9" s="386">
        <v>0</v>
      </c>
      <c r="J9" s="386">
        <v>0</v>
      </c>
    </row>
    <row r="10" spans="1:10">
      <c r="A10" s="387" t="s">
        <v>435</v>
      </c>
      <c r="B10" s="386">
        <f t="shared" si="0"/>
        <v>5931</v>
      </c>
      <c r="C10" s="386">
        <v>4742</v>
      </c>
      <c r="D10" s="386">
        <v>3</v>
      </c>
      <c r="E10" s="386">
        <v>1</v>
      </c>
      <c r="F10" s="386">
        <v>1123</v>
      </c>
      <c r="G10" s="386">
        <v>62</v>
      </c>
      <c r="H10" s="386">
        <v>0</v>
      </c>
      <c r="I10" s="386">
        <v>27</v>
      </c>
      <c r="J10" s="386">
        <v>525</v>
      </c>
    </row>
    <row r="11" spans="1:10">
      <c r="A11" s="387" t="s">
        <v>434</v>
      </c>
      <c r="B11" s="386">
        <f t="shared" si="0"/>
        <v>12563</v>
      </c>
      <c r="C11" s="386">
        <v>7634</v>
      </c>
      <c r="D11" s="386">
        <v>7</v>
      </c>
      <c r="E11" s="386">
        <v>0</v>
      </c>
      <c r="F11" s="386">
        <v>2869</v>
      </c>
      <c r="G11" s="386">
        <v>1901</v>
      </c>
      <c r="H11" s="386">
        <v>152</v>
      </c>
      <c r="I11" s="386">
        <v>1183</v>
      </c>
      <c r="J11" s="386">
        <v>2284</v>
      </c>
    </row>
    <row r="12" spans="1:10">
      <c r="A12" s="387" t="s">
        <v>433</v>
      </c>
      <c r="B12" s="386">
        <f t="shared" si="0"/>
        <v>12837</v>
      </c>
      <c r="C12" s="386">
        <v>8322</v>
      </c>
      <c r="D12" s="386">
        <v>17</v>
      </c>
      <c r="E12" s="386">
        <v>1</v>
      </c>
      <c r="F12" s="386">
        <v>1708</v>
      </c>
      <c r="G12" s="386">
        <v>2015</v>
      </c>
      <c r="H12" s="386">
        <v>774</v>
      </c>
      <c r="I12" s="386">
        <v>1695</v>
      </c>
      <c r="J12" s="386">
        <v>4628</v>
      </c>
    </row>
    <row r="13" spans="1:10">
      <c r="A13" s="387" t="s">
        <v>432</v>
      </c>
      <c r="B13" s="386">
        <f t="shared" si="0"/>
        <v>10073</v>
      </c>
      <c r="C13" s="386">
        <v>6595</v>
      </c>
      <c r="D13" s="386">
        <v>26</v>
      </c>
      <c r="E13" s="386">
        <v>0</v>
      </c>
      <c r="F13" s="386">
        <v>1350</v>
      </c>
      <c r="G13" s="386">
        <v>1223</v>
      </c>
      <c r="H13" s="386">
        <v>879</v>
      </c>
      <c r="I13" s="386">
        <v>1298</v>
      </c>
      <c r="J13" s="386">
        <v>4205</v>
      </c>
    </row>
    <row r="14" spans="1:10">
      <c r="A14" s="387" t="s">
        <v>431</v>
      </c>
      <c r="B14" s="386">
        <f t="shared" si="0"/>
        <v>7153</v>
      </c>
      <c r="C14" s="386">
        <v>4338</v>
      </c>
      <c r="D14" s="386">
        <v>23</v>
      </c>
      <c r="E14" s="386">
        <v>0</v>
      </c>
      <c r="F14" s="386">
        <v>982</v>
      </c>
      <c r="G14" s="386">
        <v>844</v>
      </c>
      <c r="H14" s="386">
        <v>966</v>
      </c>
      <c r="I14" s="386">
        <v>1118</v>
      </c>
      <c r="J14" s="386">
        <v>3090</v>
      </c>
    </row>
    <row r="15" spans="1:10">
      <c r="A15" s="387" t="s">
        <v>430</v>
      </c>
      <c r="B15" s="386">
        <f t="shared" si="0"/>
        <v>5570</v>
      </c>
      <c r="C15" s="386">
        <v>3171</v>
      </c>
      <c r="D15" s="386">
        <v>14</v>
      </c>
      <c r="E15" s="386">
        <v>0</v>
      </c>
      <c r="F15" s="386">
        <v>723</v>
      </c>
      <c r="G15" s="386">
        <v>565</v>
      </c>
      <c r="H15" s="386">
        <v>1097</v>
      </c>
      <c r="I15" s="386">
        <v>1068</v>
      </c>
      <c r="J15" s="386">
        <v>2534</v>
      </c>
    </row>
    <row r="16" spans="1:10">
      <c r="A16" s="387" t="s">
        <v>429</v>
      </c>
      <c r="B16" s="386">
        <f t="shared" si="0"/>
        <v>3968</v>
      </c>
      <c r="C16" s="386">
        <v>2006</v>
      </c>
      <c r="D16" s="386">
        <v>12</v>
      </c>
      <c r="E16" s="386">
        <v>0</v>
      </c>
      <c r="F16" s="386">
        <v>531</v>
      </c>
      <c r="G16" s="386">
        <v>370</v>
      </c>
      <c r="H16" s="386">
        <v>1049</v>
      </c>
      <c r="I16" s="386">
        <v>837</v>
      </c>
      <c r="J16" s="386">
        <v>1868</v>
      </c>
    </row>
    <row r="17" spans="1:11">
      <c r="A17" s="387" t="s">
        <v>428</v>
      </c>
      <c r="B17" s="386">
        <f t="shared" si="0"/>
        <v>3790</v>
      </c>
      <c r="C17" s="386">
        <v>1762</v>
      </c>
      <c r="D17" s="386">
        <v>15</v>
      </c>
      <c r="E17" s="386">
        <v>0</v>
      </c>
      <c r="F17" s="386">
        <v>596</v>
      </c>
      <c r="G17" s="386">
        <v>326</v>
      </c>
      <c r="H17" s="386">
        <v>1091</v>
      </c>
      <c r="I17" s="386">
        <v>850</v>
      </c>
      <c r="J17" s="386">
        <v>1775</v>
      </c>
    </row>
    <row r="18" spans="1:11">
      <c r="A18" s="387" t="s">
        <v>427</v>
      </c>
      <c r="B18" s="386">
        <f t="shared" si="0"/>
        <v>3398</v>
      </c>
      <c r="C18" s="386">
        <v>1376</v>
      </c>
      <c r="D18" s="386">
        <v>27</v>
      </c>
      <c r="E18" s="386">
        <v>0</v>
      </c>
      <c r="F18" s="386">
        <v>649</v>
      </c>
      <c r="G18" s="386">
        <v>332</v>
      </c>
      <c r="H18" s="386">
        <v>1014</v>
      </c>
      <c r="I18" s="386">
        <v>658</v>
      </c>
      <c r="J18" s="386">
        <v>1561</v>
      </c>
    </row>
    <row r="19" spans="1:11">
      <c r="A19" s="387" t="s">
        <v>426</v>
      </c>
      <c r="B19" s="386">
        <f t="shared" si="0"/>
        <v>2849</v>
      </c>
      <c r="C19" s="386">
        <v>996</v>
      </c>
      <c r="D19" s="386">
        <v>45</v>
      </c>
      <c r="E19" s="386">
        <v>0</v>
      </c>
      <c r="F19" s="386">
        <v>755</v>
      </c>
      <c r="G19" s="386">
        <v>358</v>
      </c>
      <c r="H19" s="386">
        <v>695</v>
      </c>
      <c r="I19" s="386">
        <v>534</v>
      </c>
      <c r="J19" s="386">
        <v>1022</v>
      </c>
    </row>
    <row r="20" spans="1:11">
      <c r="A20" s="387" t="s">
        <v>425</v>
      </c>
      <c r="B20" s="386">
        <f t="shared" si="0"/>
        <v>1986</v>
      </c>
      <c r="C20" s="386">
        <v>615</v>
      </c>
      <c r="D20" s="386">
        <v>39</v>
      </c>
      <c r="E20" s="386">
        <v>2</v>
      </c>
      <c r="F20" s="386">
        <v>720</v>
      </c>
      <c r="G20" s="386">
        <v>327</v>
      </c>
      <c r="H20" s="386">
        <v>283</v>
      </c>
      <c r="I20" s="386">
        <v>402</v>
      </c>
      <c r="J20" s="386">
        <v>534</v>
      </c>
    </row>
    <row r="21" spans="1:11">
      <c r="A21" s="387" t="s">
        <v>424</v>
      </c>
      <c r="B21" s="386">
        <f t="shared" si="0"/>
        <v>1226</v>
      </c>
      <c r="C21" s="386">
        <v>292</v>
      </c>
      <c r="D21" s="386">
        <v>28</v>
      </c>
      <c r="E21" s="386">
        <v>0</v>
      </c>
      <c r="F21" s="386">
        <v>463</v>
      </c>
      <c r="G21" s="386">
        <v>321</v>
      </c>
      <c r="H21" s="386">
        <v>122</v>
      </c>
      <c r="I21" s="386">
        <v>227</v>
      </c>
      <c r="J21" s="386">
        <v>198</v>
      </c>
    </row>
    <row r="22" spans="1:11">
      <c r="A22" s="387" t="s">
        <v>423</v>
      </c>
      <c r="B22" s="386">
        <f t="shared" si="0"/>
        <v>627</v>
      </c>
      <c r="C22" s="386">
        <v>130</v>
      </c>
      <c r="D22" s="386">
        <v>13</v>
      </c>
      <c r="E22" s="386">
        <v>0</v>
      </c>
      <c r="F22" s="386">
        <v>256</v>
      </c>
      <c r="G22" s="386">
        <v>174</v>
      </c>
      <c r="H22" s="386">
        <v>54</v>
      </c>
      <c r="I22" s="386">
        <v>107</v>
      </c>
      <c r="J22" s="386">
        <v>52</v>
      </c>
    </row>
    <row r="23" spans="1:11" ht="24" customHeight="1">
      <c r="A23" s="385" t="s">
        <v>422</v>
      </c>
      <c r="B23" s="384">
        <f t="shared" si="0"/>
        <v>302</v>
      </c>
      <c r="C23" s="384">
        <v>50</v>
      </c>
      <c r="D23" s="384">
        <v>8</v>
      </c>
      <c r="E23" s="384">
        <v>1</v>
      </c>
      <c r="F23" s="384">
        <v>106</v>
      </c>
      <c r="G23" s="384">
        <v>107</v>
      </c>
      <c r="H23" s="384">
        <v>30</v>
      </c>
      <c r="I23" s="384">
        <v>56</v>
      </c>
      <c r="J23" s="384">
        <v>17</v>
      </c>
    </row>
    <row r="24" spans="1:11" ht="12.15" customHeight="1">
      <c r="B24" s="381"/>
      <c r="C24" s="381"/>
      <c r="D24" s="381"/>
      <c r="E24" s="381"/>
      <c r="F24" s="381"/>
      <c r="G24" s="381"/>
      <c r="H24" s="381"/>
      <c r="I24" s="381"/>
      <c r="J24" s="381"/>
    </row>
    <row r="25" spans="1:11" s="382" customFormat="1">
      <c r="A25" s="348" t="s">
        <v>421</v>
      </c>
      <c r="K25" s="383"/>
    </row>
    <row r="26" spans="1:11" s="382" customFormat="1">
      <c r="A26" s="348" t="s">
        <v>420</v>
      </c>
      <c r="K26" s="383"/>
    </row>
    <row r="27" spans="1:11" s="382" customFormat="1">
      <c r="A27" s="348" t="s">
        <v>419</v>
      </c>
      <c r="K27" s="383"/>
    </row>
    <row r="28" spans="1:11">
      <c r="A28" s="347" t="s">
        <v>418</v>
      </c>
      <c r="I28" s="382"/>
    </row>
    <row r="29" spans="1:11">
      <c r="A29" s="346" t="s">
        <v>417</v>
      </c>
      <c r="I29" s="382"/>
    </row>
    <row r="31" spans="1:11">
      <c r="A31" s="346"/>
    </row>
    <row r="37" spans="9:11">
      <c r="I37" s="381"/>
      <c r="J37" s="381"/>
      <c r="K37" s="381"/>
    </row>
    <row r="38" spans="9:11">
      <c r="I38" s="381"/>
      <c r="J38" s="381"/>
      <c r="K38" s="381"/>
    </row>
    <row r="59" spans="9:11">
      <c r="I59" s="381"/>
      <c r="J59" s="381"/>
      <c r="K59" s="381"/>
    </row>
    <row r="67" spans="2:8">
      <c r="B67" s="381"/>
      <c r="C67" s="381"/>
      <c r="D67" s="381"/>
      <c r="E67" s="381"/>
      <c r="F67" s="381"/>
      <c r="G67" s="381"/>
      <c r="H67" s="381"/>
    </row>
    <row r="68" spans="2:8">
      <c r="B68" s="381"/>
      <c r="C68" s="381"/>
      <c r="D68" s="381"/>
      <c r="E68" s="381"/>
      <c r="F68" s="381"/>
      <c r="G68" s="381"/>
      <c r="H68" s="381"/>
    </row>
    <row r="70" spans="2:8">
      <c r="B70" s="381"/>
      <c r="C70" s="381"/>
      <c r="D70" s="381"/>
      <c r="F70" s="381"/>
    </row>
    <row r="88" spans="2:8">
      <c r="B88" s="381"/>
      <c r="C88" s="381"/>
      <c r="D88" s="381"/>
      <c r="F88" s="381"/>
    </row>
    <row r="89" spans="2:8">
      <c r="B89" s="381"/>
      <c r="C89" s="381"/>
      <c r="D89" s="381"/>
      <c r="E89" s="381"/>
      <c r="F89" s="381"/>
      <c r="G89" s="381"/>
      <c r="H89" s="381"/>
    </row>
  </sheetData>
  <pageMargins left="0.75" right="0.28000000000000003" top="1" bottom="1" header="0.5" footer="0.5"/>
  <pageSetup firstPageNumber="18" orientation="portrait" useFirstPageNumber="1" horizontalDpi="4294967292" verticalDpi="4294967292" r:id="rId1"/>
  <headerFooter alignWithMargins="0">
    <oddFooter>&amp;C &amp;P of 31</oddFooter>
  </headerFooter>
  <ignoredErrors>
    <ignoredError sqref="B9:B23"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0"/>
  <sheetViews>
    <sheetView showGridLines="0" zoomScaleNormal="100" workbookViewId="0">
      <selection activeCell="L1" sqref="L1"/>
    </sheetView>
  </sheetViews>
  <sheetFormatPr defaultColWidth="9.33203125" defaultRowHeight="13.2"/>
  <cols>
    <col min="1" max="6" width="9.88671875" style="380" customWidth="1"/>
    <col min="7" max="7" width="12.88671875" style="380" customWidth="1"/>
    <col min="8" max="252" width="9.88671875" style="380" customWidth="1"/>
    <col min="253" max="16384" width="9.33203125" style="380"/>
  </cols>
  <sheetData>
    <row r="1" spans="1:10">
      <c r="A1" s="404" t="s">
        <v>467</v>
      </c>
      <c r="B1" s="402"/>
      <c r="C1" s="402"/>
      <c r="D1" s="402"/>
      <c r="E1" s="403"/>
      <c r="F1" s="403"/>
      <c r="G1" s="402"/>
      <c r="H1" s="402"/>
      <c r="I1" s="403"/>
      <c r="J1" s="402"/>
    </row>
    <row r="2" spans="1:10" ht="13.65" customHeight="1">
      <c r="A2" s="404" t="s">
        <v>466</v>
      </c>
      <c r="B2" s="402"/>
      <c r="C2" s="402"/>
      <c r="D2" s="402"/>
      <c r="E2" s="403"/>
      <c r="F2" s="403"/>
      <c r="G2" s="402"/>
      <c r="H2" s="402"/>
      <c r="I2" s="403"/>
      <c r="J2" s="402"/>
    </row>
    <row r="3" spans="1:10">
      <c r="A3" s="422" t="s">
        <v>122</v>
      </c>
      <c r="B3" s="402"/>
      <c r="C3" s="403"/>
      <c r="D3" s="403"/>
      <c r="E3" s="403"/>
      <c r="F3" s="403"/>
      <c r="G3" s="402"/>
      <c r="H3" s="402"/>
      <c r="I3" s="403"/>
      <c r="J3" s="402"/>
    </row>
    <row r="4" spans="1:10">
      <c r="A4" s="421"/>
      <c r="B4" s="421"/>
      <c r="C4" s="421"/>
      <c r="D4" s="421"/>
      <c r="E4" s="421"/>
      <c r="F4" s="401"/>
      <c r="G4" s="421"/>
      <c r="H4" s="421"/>
      <c r="I4" s="403"/>
      <c r="J4" s="402"/>
    </row>
    <row r="5" spans="1:10" ht="44.4" customHeight="1">
      <c r="A5" s="395"/>
      <c r="B5" s="399" t="s">
        <v>444</v>
      </c>
      <c r="C5" s="398"/>
      <c r="D5" s="398"/>
      <c r="E5" s="398"/>
      <c r="F5" s="398"/>
      <c r="G5" s="398"/>
      <c r="H5" s="397"/>
      <c r="I5" s="396" t="s">
        <v>465</v>
      </c>
      <c r="J5" s="395"/>
    </row>
    <row r="6" spans="1:10" ht="36.75" customHeight="1">
      <c r="A6" s="390" t="s">
        <v>161</v>
      </c>
      <c r="B6" s="391" t="s">
        <v>464</v>
      </c>
      <c r="C6" s="420" t="s">
        <v>463</v>
      </c>
      <c r="D6" s="393" t="s">
        <v>195</v>
      </c>
      <c r="E6" s="392" t="s">
        <v>439</v>
      </c>
      <c r="F6" s="393" t="s">
        <v>462</v>
      </c>
      <c r="G6" s="393" t="s">
        <v>461</v>
      </c>
      <c r="H6" s="392" t="s">
        <v>460</v>
      </c>
      <c r="I6" s="391" t="s">
        <v>459</v>
      </c>
      <c r="J6" s="390" t="s">
        <v>458</v>
      </c>
    </row>
    <row r="7" spans="1:10" ht="23.85" customHeight="1">
      <c r="A7" s="418">
        <v>2022</v>
      </c>
      <c r="B7" s="417">
        <v>43.4</v>
      </c>
      <c r="C7" s="417">
        <v>35.1</v>
      </c>
      <c r="D7" s="417">
        <v>60.5</v>
      </c>
      <c r="E7" s="417">
        <v>57</v>
      </c>
      <c r="F7" s="417">
        <v>47.4</v>
      </c>
      <c r="G7" s="417">
        <v>45.1</v>
      </c>
      <c r="H7" s="417">
        <v>50.8</v>
      </c>
      <c r="I7" s="417">
        <v>46.7</v>
      </c>
      <c r="J7" s="417">
        <v>42.3</v>
      </c>
    </row>
    <row r="8" spans="1:10" ht="13.05" customHeight="1">
      <c r="A8" s="418">
        <v>2021</v>
      </c>
      <c r="B8" s="417">
        <v>43.7</v>
      </c>
      <c r="C8" s="417">
        <v>34.700000000000003</v>
      </c>
      <c r="D8" s="417">
        <v>59.8</v>
      </c>
      <c r="E8" s="417">
        <v>58</v>
      </c>
      <c r="F8" s="417">
        <v>47.7</v>
      </c>
      <c r="G8" s="417">
        <v>45</v>
      </c>
      <c r="H8" s="417">
        <v>51.3</v>
      </c>
      <c r="I8" s="417">
        <v>47</v>
      </c>
      <c r="J8" s="417">
        <v>42.2</v>
      </c>
    </row>
    <row r="9" spans="1:10" ht="13.05" customHeight="1">
      <c r="A9" s="418">
        <v>2020</v>
      </c>
      <c r="B9" s="417">
        <v>43.9</v>
      </c>
      <c r="C9" s="417">
        <v>34.1</v>
      </c>
      <c r="D9" s="417">
        <v>59.1</v>
      </c>
      <c r="E9" s="417">
        <v>56</v>
      </c>
      <c r="F9" s="417">
        <v>48</v>
      </c>
      <c r="G9" s="417">
        <v>45.3</v>
      </c>
      <c r="H9" s="417">
        <v>51.2</v>
      </c>
      <c r="I9" s="417">
        <v>47.4</v>
      </c>
      <c r="J9" s="417">
        <v>42</v>
      </c>
    </row>
    <row r="10" spans="1:10" ht="13.05" customHeight="1">
      <c r="A10" s="418">
        <v>2019</v>
      </c>
      <c r="B10" s="417">
        <v>44.2</v>
      </c>
      <c r="C10" s="417">
        <v>33.5</v>
      </c>
      <c r="D10" s="417">
        <v>58.5</v>
      </c>
      <c r="E10" s="417">
        <v>52</v>
      </c>
      <c r="F10" s="417">
        <v>48.3</v>
      </c>
      <c r="G10" s="417">
        <v>45.9</v>
      </c>
      <c r="H10" s="417">
        <v>50.8</v>
      </c>
      <c r="I10" s="417">
        <v>47.7</v>
      </c>
      <c r="J10" s="417">
        <v>41.9</v>
      </c>
    </row>
    <row r="11" spans="1:10" ht="13.05" customHeight="1">
      <c r="A11" s="418">
        <v>2018</v>
      </c>
      <c r="B11" s="417">
        <v>44.9</v>
      </c>
      <c r="C11" s="417">
        <v>33.1</v>
      </c>
      <c r="D11" s="417">
        <v>57.9</v>
      </c>
      <c r="E11" s="417">
        <v>50</v>
      </c>
      <c r="F11" s="417">
        <v>49</v>
      </c>
      <c r="G11" s="417">
        <v>46.3</v>
      </c>
      <c r="H11" s="417">
        <v>51</v>
      </c>
      <c r="I11" s="417">
        <v>48.2</v>
      </c>
      <c r="J11" s="417">
        <v>42.1</v>
      </c>
    </row>
    <row r="12" spans="1:10" ht="13.05" customHeight="1">
      <c r="A12" s="418">
        <v>2017</v>
      </c>
      <c r="B12" s="417">
        <v>44.9</v>
      </c>
      <c r="C12" s="417">
        <v>32.5</v>
      </c>
      <c r="D12" s="417">
        <v>57.1</v>
      </c>
      <c r="E12" s="417">
        <v>49</v>
      </c>
      <c r="F12" s="417">
        <v>48.9</v>
      </c>
      <c r="G12" s="417">
        <v>46.2</v>
      </c>
      <c r="H12" s="417">
        <v>50.6</v>
      </c>
      <c r="I12" s="417">
        <v>48</v>
      </c>
      <c r="J12" s="419">
        <v>41.9</v>
      </c>
    </row>
    <row r="13" spans="1:10" ht="13.05" customHeight="1">
      <c r="A13" s="418">
        <v>2016</v>
      </c>
      <c r="B13" s="417">
        <v>44.9</v>
      </c>
      <c r="C13" s="417">
        <v>31.7</v>
      </c>
      <c r="D13" s="417">
        <v>56.4</v>
      </c>
      <c r="E13" s="417">
        <v>44</v>
      </c>
      <c r="F13" s="417">
        <v>48.4</v>
      </c>
      <c r="G13" s="417">
        <v>46</v>
      </c>
      <c r="H13" s="417">
        <v>50.2</v>
      </c>
      <c r="I13" s="417">
        <v>48</v>
      </c>
      <c r="J13" s="419">
        <v>42.7</v>
      </c>
    </row>
    <row r="14" spans="1:10" ht="13.05" customHeight="1">
      <c r="A14" s="418">
        <v>2015</v>
      </c>
      <c r="B14" s="417">
        <v>44.8</v>
      </c>
      <c r="C14" s="417">
        <v>31.4</v>
      </c>
      <c r="D14" s="417">
        <v>56.2</v>
      </c>
      <c r="E14" s="417">
        <v>44.6</v>
      </c>
      <c r="F14" s="417">
        <v>48.5</v>
      </c>
      <c r="G14" s="417">
        <v>45.6</v>
      </c>
      <c r="H14" s="417">
        <v>49.9</v>
      </c>
      <c r="I14" s="417">
        <v>47.8</v>
      </c>
      <c r="J14" s="416" t="s">
        <v>374</v>
      </c>
    </row>
    <row r="15" spans="1:10" ht="13.05" customHeight="1">
      <c r="A15" s="418">
        <v>2014</v>
      </c>
      <c r="B15" s="417">
        <v>44.8</v>
      </c>
      <c r="C15" s="417">
        <v>31.5</v>
      </c>
      <c r="D15" s="417">
        <v>55.8</v>
      </c>
      <c r="E15" s="417">
        <v>43.1</v>
      </c>
      <c r="F15" s="417">
        <v>48.5</v>
      </c>
      <c r="G15" s="417">
        <v>45.5</v>
      </c>
      <c r="H15" s="417">
        <v>49.8</v>
      </c>
      <c r="I15" s="417">
        <v>47.7</v>
      </c>
      <c r="J15" s="416" t="s">
        <v>374</v>
      </c>
    </row>
    <row r="16" spans="1:10" ht="13.05" customHeight="1">
      <c r="A16" s="418">
        <v>2013</v>
      </c>
      <c r="B16" s="417">
        <v>44.8</v>
      </c>
      <c r="C16" s="417">
        <v>31.5</v>
      </c>
      <c r="D16" s="417">
        <v>55.2</v>
      </c>
      <c r="E16" s="417">
        <v>44.8</v>
      </c>
      <c r="F16" s="417">
        <v>48.5</v>
      </c>
      <c r="G16" s="417">
        <v>45.4</v>
      </c>
      <c r="H16" s="417">
        <v>49.7</v>
      </c>
      <c r="I16" s="417">
        <v>47.5</v>
      </c>
      <c r="J16" s="416" t="s">
        <v>374</v>
      </c>
    </row>
    <row r="17" spans="1:10" ht="13.05" customHeight="1">
      <c r="A17" s="418">
        <v>2012</v>
      </c>
      <c r="B17" s="417">
        <v>44.7</v>
      </c>
      <c r="C17" s="417">
        <v>31.5</v>
      </c>
      <c r="D17" s="417">
        <v>54.7</v>
      </c>
      <c r="E17" s="417">
        <v>47.8</v>
      </c>
      <c r="F17" s="417">
        <v>48.3</v>
      </c>
      <c r="G17" s="417">
        <v>44.8</v>
      </c>
      <c r="H17" s="417">
        <v>49.9</v>
      </c>
      <c r="I17" s="417">
        <v>47.2</v>
      </c>
      <c r="J17" s="416" t="s">
        <v>374</v>
      </c>
    </row>
    <row r="18" spans="1:10" ht="13.05" customHeight="1">
      <c r="A18" s="418">
        <v>2011</v>
      </c>
      <c r="B18" s="417">
        <v>44.4</v>
      </c>
      <c r="C18" s="417">
        <v>31.4</v>
      </c>
      <c r="D18" s="417">
        <v>54.4</v>
      </c>
      <c r="E18" s="417">
        <v>48.8</v>
      </c>
      <c r="F18" s="417">
        <v>47.9</v>
      </c>
      <c r="G18" s="417">
        <v>44.4</v>
      </c>
      <c r="H18" s="417">
        <v>49.7</v>
      </c>
      <c r="I18" s="417">
        <v>46.8</v>
      </c>
      <c r="J18" s="416" t="s">
        <v>374</v>
      </c>
    </row>
    <row r="19" spans="1:10" ht="13.05" customHeight="1">
      <c r="A19" s="418">
        <v>2010</v>
      </c>
      <c r="B19" s="417">
        <v>44.2</v>
      </c>
      <c r="C19" s="417">
        <v>31.4</v>
      </c>
      <c r="D19" s="417">
        <v>53.8</v>
      </c>
      <c r="E19" s="417">
        <v>50.8</v>
      </c>
      <c r="F19" s="417">
        <v>47.6</v>
      </c>
      <c r="G19" s="417">
        <v>44.2</v>
      </c>
      <c r="H19" s="417">
        <v>49.4</v>
      </c>
      <c r="I19" s="417">
        <v>46.4</v>
      </c>
      <c r="J19" s="416" t="s">
        <v>374</v>
      </c>
    </row>
    <row r="20" spans="1:10" ht="13.05" customHeight="1">
      <c r="A20" s="418">
        <v>2009</v>
      </c>
      <c r="B20" s="417">
        <v>45.3</v>
      </c>
      <c r="C20" s="417">
        <v>33.5</v>
      </c>
      <c r="D20" s="417">
        <v>53.5</v>
      </c>
      <c r="E20" s="417">
        <v>50.4</v>
      </c>
      <c r="F20" s="417">
        <v>47.1</v>
      </c>
      <c r="G20" s="417">
        <v>44.2</v>
      </c>
      <c r="H20" s="417">
        <v>48.9</v>
      </c>
      <c r="I20" s="417">
        <v>46</v>
      </c>
      <c r="J20" s="416" t="s">
        <v>374</v>
      </c>
    </row>
    <row r="21" spans="1:10" ht="13.05" customHeight="1">
      <c r="A21" s="418">
        <v>2008</v>
      </c>
      <c r="B21" s="417">
        <v>45.1</v>
      </c>
      <c r="C21" s="417">
        <v>33.6</v>
      </c>
      <c r="D21" s="417">
        <v>53.2</v>
      </c>
      <c r="E21" s="417">
        <v>50.1</v>
      </c>
      <c r="F21" s="417">
        <v>46.9</v>
      </c>
      <c r="G21" s="417">
        <v>44.8</v>
      </c>
      <c r="H21" s="417">
        <v>48.5</v>
      </c>
      <c r="I21" s="417">
        <v>45.8</v>
      </c>
      <c r="J21" s="416" t="s">
        <v>374</v>
      </c>
    </row>
    <row r="22" spans="1:10" ht="13.05" customHeight="1">
      <c r="A22" s="418">
        <v>2007</v>
      </c>
      <c r="B22" s="417">
        <v>45.7</v>
      </c>
      <c r="C22" s="417">
        <v>34</v>
      </c>
      <c r="D22" s="417">
        <v>52.9</v>
      </c>
      <c r="E22" s="417">
        <v>52.4</v>
      </c>
      <c r="F22" s="417">
        <v>48</v>
      </c>
      <c r="G22" s="417">
        <v>46.1</v>
      </c>
      <c r="H22" s="417">
        <v>48.3</v>
      </c>
      <c r="I22" s="417">
        <v>45.5</v>
      </c>
      <c r="J22" s="416" t="s">
        <v>374</v>
      </c>
    </row>
    <row r="23" spans="1:10" ht="13.05" customHeight="1">
      <c r="A23" s="418">
        <v>2006</v>
      </c>
      <c r="B23" s="417">
        <v>45.6</v>
      </c>
      <c r="C23" s="417">
        <v>34.4</v>
      </c>
      <c r="D23" s="417">
        <v>52.9</v>
      </c>
      <c r="E23" s="417">
        <v>51.5</v>
      </c>
      <c r="F23" s="417">
        <v>47.7</v>
      </c>
      <c r="G23" s="417">
        <v>46.1</v>
      </c>
      <c r="H23" s="417">
        <v>48.1</v>
      </c>
      <c r="I23" s="417">
        <v>45.2</v>
      </c>
      <c r="J23" s="416" t="s">
        <v>374</v>
      </c>
    </row>
    <row r="24" spans="1:10" ht="13.05" customHeight="1">
      <c r="A24" s="418">
        <v>2005</v>
      </c>
      <c r="B24" s="417">
        <v>45.5</v>
      </c>
      <c r="C24" s="417">
        <v>34.6</v>
      </c>
      <c r="D24" s="417">
        <v>53.2</v>
      </c>
      <c r="E24" s="417">
        <v>50.9</v>
      </c>
      <c r="F24" s="417">
        <v>47.4</v>
      </c>
      <c r="G24" s="417">
        <v>46</v>
      </c>
      <c r="H24" s="417">
        <v>47.8</v>
      </c>
      <c r="I24" s="417">
        <v>44.9</v>
      </c>
      <c r="J24" s="416" t="s">
        <v>374</v>
      </c>
    </row>
    <row r="25" spans="1:10" ht="13.05" customHeight="1">
      <c r="A25" s="418">
        <v>2004</v>
      </c>
      <c r="B25" s="417">
        <v>45.1</v>
      </c>
      <c r="C25" s="417">
        <v>34.200000000000003</v>
      </c>
      <c r="D25" s="416" t="s">
        <v>374</v>
      </c>
      <c r="E25" s="417">
        <v>51.3</v>
      </c>
      <c r="F25" s="417">
        <v>47</v>
      </c>
      <c r="G25" s="417">
        <v>45.9</v>
      </c>
      <c r="H25" s="417">
        <v>47.5</v>
      </c>
      <c r="I25" s="417">
        <v>44.6</v>
      </c>
      <c r="J25" s="416" t="s">
        <v>374</v>
      </c>
    </row>
    <row r="26" spans="1:10" ht="13.05" customHeight="1">
      <c r="A26" s="418">
        <v>2003</v>
      </c>
      <c r="B26" s="417">
        <v>44.7</v>
      </c>
      <c r="C26" s="417">
        <v>34</v>
      </c>
      <c r="D26" s="416" t="s">
        <v>374</v>
      </c>
      <c r="E26" s="417">
        <v>51.5</v>
      </c>
      <c r="F26" s="417">
        <v>46.5</v>
      </c>
      <c r="G26" s="417">
        <v>45.6</v>
      </c>
      <c r="H26" s="417">
        <v>47</v>
      </c>
      <c r="I26" s="417">
        <v>44.4</v>
      </c>
      <c r="J26" s="416" t="s">
        <v>374</v>
      </c>
    </row>
    <row r="27" spans="1:10" ht="15" customHeight="1">
      <c r="A27" s="415">
        <v>2002</v>
      </c>
      <c r="B27" s="413">
        <v>44.4</v>
      </c>
      <c r="C27" s="414">
        <v>33.700000000000003</v>
      </c>
      <c r="D27" s="412" t="s">
        <v>374</v>
      </c>
      <c r="E27" s="413">
        <v>51</v>
      </c>
      <c r="F27" s="413">
        <v>46.2</v>
      </c>
      <c r="G27" s="413">
        <v>45.5</v>
      </c>
      <c r="H27" s="413">
        <v>46.6</v>
      </c>
      <c r="I27" s="413">
        <v>44.2</v>
      </c>
      <c r="J27" s="412" t="s">
        <v>374</v>
      </c>
    </row>
    <row r="28" spans="1:10" ht="24.75" customHeight="1">
      <c r="A28" s="411">
        <v>2001</v>
      </c>
      <c r="B28" s="410">
        <v>44</v>
      </c>
      <c r="C28" s="410">
        <v>33.299999999999997</v>
      </c>
      <c r="D28" s="409" t="s">
        <v>374</v>
      </c>
      <c r="E28" s="410">
        <v>50.8</v>
      </c>
      <c r="F28" s="410">
        <v>46</v>
      </c>
      <c r="G28" s="410">
        <v>45</v>
      </c>
      <c r="H28" s="410">
        <v>46</v>
      </c>
      <c r="I28" s="410">
        <v>44.2</v>
      </c>
      <c r="J28" s="409" t="s">
        <v>374</v>
      </c>
    </row>
    <row r="29" spans="1:10">
      <c r="A29" s="408"/>
      <c r="B29" s="408"/>
      <c r="C29" s="408"/>
      <c r="D29" s="408"/>
      <c r="E29" s="408"/>
      <c r="F29" s="408"/>
      <c r="G29" s="408"/>
      <c r="H29" s="408"/>
      <c r="I29" s="381"/>
      <c r="J29" s="381"/>
    </row>
    <row r="30" spans="1:10">
      <c r="A30" s="347" t="s">
        <v>457</v>
      </c>
      <c r="I30" s="382"/>
      <c r="J30" s="382"/>
    </row>
    <row r="31" spans="1:10" s="382" customFormat="1">
      <c r="A31" s="348" t="s">
        <v>456</v>
      </c>
    </row>
    <row r="32" spans="1:10" s="382" customFormat="1">
      <c r="A32" s="348" t="s">
        <v>455</v>
      </c>
    </row>
    <row r="33" spans="1:10">
      <c r="A33" s="348" t="s">
        <v>419</v>
      </c>
      <c r="B33" s="382"/>
      <c r="C33" s="382"/>
      <c r="D33" s="382"/>
      <c r="E33" s="382"/>
      <c r="F33" s="382"/>
      <c r="G33" s="382"/>
      <c r="H33" s="382"/>
      <c r="I33" s="382"/>
    </row>
    <row r="34" spans="1:10">
      <c r="A34" s="406" t="s">
        <v>454</v>
      </c>
      <c r="I34" s="382"/>
    </row>
    <row r="35" spans="1:10">
      <c r="A35" s="406" t="s">
        <v>453</v>
      </c>
      <c r="I35" s="382"/>
    </row>
    <row r="36" spans="1:10">
      <c r="A36" s="407" t="s">
        <v>452</v>
      </c>
      <c r="I36" s="382"/>
    </row>
    <row r="37" spans="1:10">
      <c r="A37" s="407" t="s">
        <v>451</v>
      </c>
      <c r="I37" s="382"/>
    </row>
    <row r="38" spans="1:10">
      <c r="A38" s="4" t="s">
        <v>450</v>
      </c>
    </row>
    <row r="39" spans="1:10">
      <c r="A39" s="158"/>
    </row>
    <row r="40" spans="1:10">
      <c r="J40" s="381"/>
    </row>
    <row r="41" spans="1:10">
      <c r="A41" s="348"/>
    </row>
    <row r="42" spans="1:10">
      <c r="A42" s="406"/>
    </row>
    <row r="43" spans="1:10">
      <c r="A43" s="406"/>
    </row>
    <row r="44" spans="1:10">
      <c r="A44" s="405"/>
    </row>
    <row r="59" spans="10:10">
      <c r="J59" s="381"/>
    </row>
    <row r="67" spans="2:9">
      <c r="I67" s="381"/>
    </row>
    <row r="68" spans="2:9">
      <c r="I68" s="381"/>
    </row>
    <row r="78" spans="2:9">
      <c r="B78" s="381"/>
      <c r="C78" s="381"/>
      <c r="D78" s="381"/>
      <c r="E78" s="381"/>
      <c r="F78" s="381"/>
      <c r="G78" s="381"/>
      <c r="H78" s="381"/>
    </row>
    <row r="79" spans="2:9">
      <c r="B79" s="381"/>
      <c r="C79" s="381"/>
      <c r="D79" s="381"/>
      <c r="E79" s="381"/>
      <c r="F79" s="381"/>
      <c r="G79" s="381"/>
      <c r="H79" s="381"/>
    </row>
    <row r="81" spans="2:9">
      <c r="B81" s="381"/>
      <c r="C81" s="381"/>
      <c r="D81" s="381"/>
      <c r="F81" s="381"/>
    </row>
    <row r="89" spans="2:9">
      <c r="I89" s="381"/>
    </row>
    <row r="99" spans="2:8">
      <c r="B99" s="381"/>
      <c r="C99" s="381"/>
      <c r="D99" s="381"/>
      <c r="F99" s="381"/>
    </row>
    <row r="100" spans="2:8">
      <c r="B100" s="381"/>
      <c r="C100" s="381"/>
      <c r="D100" s="381"/>
      <c r="E100" s="381"/>
      <c r="F100" s="381"/>
      <c r="G100" s="381"/>
      <c r="H100" s="381"/>
    </row>
  </sheetData>
  <pageMargins left="0.75" right="0.26" top="1" bottom="1" header="0.5" footer="0.5"/>
  <pageSetup firstPageNumber="19" orientation="portrait" useFirstPageNumber="1" horizontalDpi="4294967292" verticalDpi="4294967292" r:id="rId1"/>
  <headerFooter alignWithMargins="0">
    <oddFooter>&amp;C&amp;P of 31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3"/>
  <sheetViews>
    <sheetView showGridLines="0" zoomScaleNormal="100" workbookViewId="0">
      <selection activeCell="L1" sqref="L1"/>
    </sheetView>
  </sheetViews>
  <sheetFormatPr defaultColWidth="9.33203125" defaultRowHeight="13.2"/>
  <cols>
    <col min="1" max="2" width="9.88671875" style="380" customWidth="1"/>
    <col min="3" max="3" width="10.44140625" style="380" customWidth="1"/>
    <col min="4" max="4" width="8.44140625" style="380" customWidth="1"/>
    <col min="5" max="6" width="9.88671875" style="380" customWidth="1"/>
    <col min="7" max="7" width="12.88671875" style="380" customWidth="1"/>
    <col min="8" max="10" width="9.88671875" style="380" customWidth="1"/>
    <col min="11" max="11" width="14.88671875" style="380" customWidth="1"/>
    <col min="12" max="256" width="9.88671875" style="380" customWidth="1"/>
    <col min="257" max="16384" width="9.33203125" style="380"/>
  </cols>
  <sheetData>
    <row r="1" spans="1:10">
      <c r="A1" s="404" t="s">
        <v>470</v>
      </c>
      <c r="B1" s="402"/>
      <c r="C1" s="402"/>
      <c r="D1" s="402"/>
      <c r="E1" s="403"/>
      <c r="F1" s="403"/>
      <c r="G1" s="402"/>
      <c r="H1" s="402"/>
      <c r="I1" s="402"/>
      <c r="J1" s="402"/>
    </row>
    <row r="2" spans="1:10" ht="13.65" customHeight="1">
      <c r="A2" s="404" t="s">
        <v>469</v>
      </c>
      <c r="B2" s="402"/>
      <c r="C2" s="402"/>
      <c r="D2" s="402"/>
      <c r="E2" s="403"/>
      <c r="F2" s="403"/>
      <c r="G2" s="402"/>
      <c r="H2" s="402"/>
      <c r="I2" s="402"/>
      <c r="J2" s="402"/>
    </row>
    <row r="3" spans="1:10">
      <c r="A3" s="422" t="s">
        <v>122</v>
      </c>
      <c r="B3" s="402"/>
      <c r="C3" s="403"/>
      <c r="D3" s="403"/>
      <c r="E3" s="403"/>
      <c r="F3" s="403"/>
      <c r="G3" s="402"/>
      <c r="H3" s="402"/>
      <c r="I3" s="402"/>
      <c r="J3" s="402"/>
    </row>
    <row r="4" spans="1:10">
      <c r="A4" s="421"/>
      <c r="B4" s="421"/>
      <c r="C4" s="421"/>
      <c r="D4" s="421"/>
      <c r="E4" s="421"/>
      <c r="F4" s="401"/>
      <c r="G4" s="421"/>
      <c r="H4" s="421"/>
      <c r="I4" s="421"/>
      <c r="J4" s="421"/>
    </row>
    <row r="5" spans="1:10" ht="44.4" customHeight="1">
      <c r="A5" s="395"/>
      <c r="B5" s="399" t="s">
        <v>444</v>
      </c>
      <c r="C5" s="398"/>
      <c r="D5" s="398"/>
      <c r="E5" s="398"/>
      <c r="F5" s="398"/>
      <c r="G5" s="398"/>
      <c r="H5" s="398"/>
      <c r="I5" s="396" t="s">
        <v>465</v>
      </c>
      <c r="J5" s="395"/>
    </row>
    <row r="6" spans="1:10" ht="36.75" customHeight="1">
      <c r="A6" s="390" t="s">
        <v>161</v>
      </c>
      <c r="B6" s="391" t="s">
        <v>464</v>
      </c>
      <c r="C6" s="420" t="s">
        <v>463</v>
      </c>
      <c r="D6" s="393" t="s">
        <v>195</v>
      </c>
      <c r="E6" s="392" t="s">
        <v>439</v>
      </c>
      <c r="F6" s="393" t="s">
        <v>462</v>
      </c>
      <c r="G6" s="393" t="s">
        <v>461</v>
      </c>
      <c r="H6" s="392" t="s">
        <v>460</v>
      </c>
      <c r="I6" s="391" t="s">
        <v>459</v>
      </c>
      <c r="J6" s="390" t="s">
        <v>458</v>
      </c>
    </row>
    <row r="7" spans="1:10" ht="25.5" customHeight="1">
      <c r="A7" s="418">
        <v>2022</v>
      </c>
      <c r="B7" s="417">
        <v>35.799999999999997</v>
      </c>
      <c r="C7" s="417">
        <v>32.799999999999997</v>
      </c>
      <c r="D7" s="417">
        <v>53.8</v>
      </c>
      <c r="E7" s="417">
        <v>53</v>
      </c>
      <c r="F7" s="417">
        <v>38</v>
      </c>
      <c r="G7" s="417">
        <v>37.4</v>
      </c>
      <c r="H7" s="425">
        <v>45.7</v>
      </c>
      <c r="I7" s="417">
        <v>40.799999999999997</v>
      </c>
      <c r="J7" s="417">
        <v>38.1</v>
      </c>
    </row>
    <row r="8" spans="1:10" ht="13.05" customHeight="1">
      <c r="A8" s="418">
        <v>2021</v>
      </c>
      <c r="B8" s="417">
        <v>36.1</v>
      </c>
      <c r="C8" s="417">
        <v>32.5</v>
      </c>
      <c r="D8" s="417">
        <v>53.2</v>
      </c>
      <c r="E8" s="417">
        <v>54</v>
      </c>
      <c r="F8" s="417">
        <v>38.9</v>
      </c>
      <c r="G8" s="417">
        <v>37.799999999999997</v>
      </c>
      <c r="H8" s="425">
        <v>46.6</v>
      </c>
      <c r="I8" s="417">
        <v>41.4</v>
      </c>
      <c r="J8" s="417">
        <v>38.200000000000003</v>
      </c>
    </row>
    <row r="9" spans="1:10" ht="13.05" customHeight="1">
      <c r="A9" s="418">
        <v>2020</v>
      </c>
      <c r="B9" s="417">
        <v>36.4</v>
      </c>
      <c r="C9" s="417">
        <v>32.1</v>
      </c>
      <c r="D9" s="417">
        <v>53</v>
      </c>
      <c r="E9" s="417">
        <v>57</v>
      </c>
      <c r="F9" s="417">
        <v>39.9</v>
      </c>
      <c r="G9" s="417">
        <v>38.5</v>
      </c>
      <c r="H9" s="425">
        <v>46.6</v>
      </c>
      <c r="I9" s="417">
        <v>42.1</v>
      </c>
      <c r="J9" s="417">
        <v>38.1</v>
      </c>
    </row>
    <row r="10" spans="1:10" ht="13.05" customHeight="1">
      <c r="A10" s="418">
        <v>2019</v>
      </c>
      <c r="B10" s="417">
        <v>36.799999999999997</v>
      </c>
      <c r="C10" s="417">
        <v>31.7</v>
      </c>
      <c r="D10" s="417">
        <v>52.5</v>
      </c>
      <c r="E10" s="417">
        <v>49</v>
      </c>
      <c r="F10" s="417">
        <v>40.9</v>
      </c>
      <c r="G10" s="417">
        <v>39.5</v>
      </c>
      <c r="H10" s="425">
        <v>46.2</v>
      </c>
      <c r="I10" s="417">
        <v>42.8</v>
      </c>
      <c r="J10" s="417">
        <v>38.200000000000003</v>
      </c>
    </row>
    <row r="11" spans="1:10" ht="13.05" customHeight="1">
      <c r="A11" s="418">
        <v>2018</v>
      </c>
      <c r="B11" s="417">
        <v>37.5</v>
      </c>
      <c r="C11" s="417">
        <v>31.4</v>
      </c>
      <c r="D11" s="417">
        <v>51.8</v>
      </c>
      <c r="E11" s="417">
        <v>41</v>
      </c>
      <c r="F11" s="417">
        <v>42.3</v>
      </c>
      <c r="G11" s="417">
        <v>40.5</v>
      </c>
      <c r="H11" s="425">
        <v>46.4</v>
      </c>
      <c r="I11" s="417">
        <v>43.7</v>
      </c>
      <c r="J11" s="417">
        <v>38.6</v>
      </c>
    </row>
    <row r="12" spans="1:10" ht="13.05" customHeight="1">
      <c r="A12" s="418">
        <v>2017</v>
      </c>
      <c r="B12" s="417">
        <v>37.700000000000003</v>
      </c>
      <c r="C12" s="417">
        <v>30.9</v>
      </c>
      <c r="D12" s="417">
        <v>51.1</v>
      </c>
      <c r="E12" s="417">
        <v>39</v>
      </c>
      <c r="F12" s="417">
        <v>42.9</v>
      </c>
      <c r="G12" s="417">
        <v>40.700000000000003</v>
      </c>
      <c r="H12" s="425">
        <v>46</v>
      </c>
      <c r="I12" s="417">
        <v>43.7</v>
      </c>
      <c r="J12" s="419">
        <v>39</v>
      </c>
    </row>
    <row r="13" spans="1:10" ht="13.05" customHeight="1">
      <c r="A13" s="418">
        <v>2016</v>
      </c>
      <c r="B13" s="417">
        <v>38</v>
      </c>
      <c r="C13" s="417">
        <v>30.4</v>
      </c>
      <c r="D13" s="417">
        <v>50.4</v>
      </c>
      <c r="E13" s="417">
        <v>37</v>
      </c>
      <c r="F13" s="417">
        <v>43.1</v>
      </c>
      <c r="G13" s="417">
        <v>40.799999999999997</v>
      </c>
      <c r="H13" s="425">
        <v>45.6</v>
      </c>
      <c r="I13" s="417">
        <v>43.7</v>
      </c>
      <c r="J13" s="419">
        <v>40.5</v>
      </c>
    </row>
    <row r="14" spans="1:10" ht="13.05" customHeight="1">
      <c r="A14" s="418">
        <v>2015</v>
      </c>
      <c r="B14" s="417">
        <v>38.9</v>
      </c>
      <c r="C14" s="417">
        <v>30.1</v>
      </c>
      <c r="D14" s="417">
        <v>50</v>
      </c>
      <c r="E14" s="417">
        <v>40</v>
      </c>
      <c r="F14" s="417">
        <v>44.6</v>
      </c>
      <c r="G14" s="417">
        <v>41.7</v>
      </c>
      <c r="H14" s="425">
        <v>45.6</v>
      </c>
      <c r="I14" s="417">
        <v>43.5</v>
      </c>
      <c r="J14" s="416" t="s">
        <v>374</v>
      </c>
    </row>
    <row r="15" spans="1:10" ht="13.05" customHeight="1">
      <c r="A15" s="418">
        <v>2014</v>
      </c>
      <c r="B15" s="417">
        <v>38.9</v>
      </c>
      <c r="C15" s="417">
        <v>30.2</v>
      </c>
      <c r="D15" s="417">
        <v>49.7</v>
      </c>
      <c r="E15" s="417">
        <v>40</v>
      </c>
      <c r="F15" s="417">
        <v>44.6</v>
      </c>
      <c r="G15" s="417">
        <v>41.6</v>
      </c>
      <c r="H15" s="425">
        <v>45.2</v>
      </c>
      <c r="I15" s="417">
        <v>43.2</v>
      </c>
      <c r="J15" s="416" t="s">
        <v>374</v>
      </c>
    </row>
    <row r="16" spans="1:10" ht="13.05" customHeight="1">
      <c r="A16" s="418">
        <v>2013</v>
      </c>
      <c r="B16" s="417">
        <v>39</v>
      </c>
      <c r="C16" s="417">
        <v>30.4</v>
      </c>
      <c r="D16" s="417">
        <v>48.9</v>
      </c>
      <c r="E16" s="417">
        <v>39.4</v>
      </c>
      <c r="F16" s="417">
        <v>44.9</v>
      </c>
      <c r="G16" s="417">
        <v>41.4</v>
      </c>
      <c r="H16" s="425">
        <v>45</v>
      </c>
      <c r="I16" s="417">
        <v>43</v>
      </c>
      <c r="J16" s="416" t="s">
        <v>374</v>
      </c>
    </row>
    <row r="17" spans="1:12" ht="13.05" customHeight="1">
      <c r="A17" s="418">
        <v>2012</v>
      </c>
      <c r="B17" s="417">
        <v>38.9</v>
      </c>
      <c r="C17" s="417">
        <v>30.6</v>
      </c>
      <c r="D17" s="417">
        <v>49.4</v>
      </c>
      <c r="E17" s="417">
        <v>41.7</v>
      </c>
      <c r="F17" s="417">
        <v>44.7</v>
      </c>
      <c r="G17" s="417">
        <v>40.5</v>
      </c>
      <c r="H17" s="425">
        <v>45.1</v>
      </c>
      <c r="I17" s="417">
        <v>42.5</v>
      </c>
      <c r="J17" s="416" t="s">
        <v>374</v>
      </c>
    </row>
    <row r="18" spans="1:12" ht="13.05" customHeight="1">
      <c r="A18" s="418">
        <v>2011</v>
      </c>
      <c r="B18" s="417">
        <v>38.700000000000003</v>
      </c>
      <c r="C18" s="417">
        <v>30.7</v>
      </c>
      <c r="D18" s="417">
        <v>49.8</v>
      </c>
      <c r="E18" s="417">
        <v>38.299999999999997</v>
      </c>
      <c r="F18" s="417">
        <v>44.4</v>
      </c>
      <c r="G18" s="417">
        <v>39.799999999999997</v>
      </c>
      <c r="H18" s="425">
        <v>44.9</v>
      </c>
      <c r="I18" s="417">
        <v>42</v>
      </c>
      <c r="J18" s="416" t="s">
        <v>374</v>
      </c>
    </row>
    <row r="19" spans="1:12" ht="27.75" customHeight="1">
      <c r="A19" s="411">
        <v>2010</v>
      </c>
      <c r="B19" s="410">
        <v>38.5</v>
      </c>
      <c r="C19" s="410">
        <v>30.7</v>
      </c>
      <c r="D19" s="410">
        <v>49.7</v>
      </c>
      <c r="E19" s="410">
        <v>46.5</v>
      </c>
      <c r="F19" s="410">
        <v>44</v>
      </c>
      <c r="G19" s="410">
        <v>39.4</v>
      </c>
      <c r="H19" s="424">
        <v>44.3</v>
      </c>
      <c r="I19" s="423">
        <v>41.5</v>
      </c>
      <c r="J19" s="409" t="s">
        <v>374</v>
      </c>
    </row>
    <row r="20" spans="1:12">
      <c r="A20" s="408"/>
      <c r="B20" s="408"/>
      <c r="C20" s="408"/>
      <c r="D20" s="408"/>
      <c r="E20" s="408"/>
      <c r="F20" s="408"/>
      <c r="G20" s="408"/>
      <c r="H20" s="408"/>
      <c r="I20" s="408"/>
      <c r="J20" s="408"/>
    </row>
    <row r="21" spans="1:12">
      <c r="A21" s="347" t="s">
        <v>457</v>
      </c>
    </row>
    <row r="22" spans="1:12">
      <c r="A22" s="348" t="s">
        <v>456</v>
      </c>
      <c r="B22" s="382"/>
      <c r="C22" s="382"/>
      <c r="D22" s="382"/>
      <c r="E22" s="382"/>
      <c r="F22" s="382"/>
      <c r="H22" s="382"/>
      <c r="I22" s="382"/>
      <c r="J22" s="382"/>
    </row>
    <row r="23" spans="1:12" s="382" customFormat="1">
      <c r="A23" s="348" t="s">
        <v>455</v>
      </c>
      <c r="G23" s="380"/>
      <c r="L23" s="383"/>
    </row>
    <row r="24" spans="1:12" s="382" customFormat="1">
      <c r="A24" s="348" t="s">
        <v>419</v>
      </c>
      <c r="G24" s="380"/>
      <c r="L24" s="383"/>
    </row>
    <row r="25" spans="1:12" s="382" customFormat="1">
      <c r="A25" s="406" t="s">
        <v>454</v>
      </c>
      <c r="G25" s="380"/>
      <c r="L25" s="383"/>
    </row>
    <row r="26" spans="1:12" s="382" customFormat="1">
      <c r="A26" s="406" t="s">
        <v>453</v>
      </c>
      <c r="G26" s="380"/>
      <c r="L26" s="383"/>
    </row>
    <row r="27" spans="1:12" s="382" customFormat="1">
      <c r="A27" s="407" t="s">
        <v>452</v>
      </c>
      <c r="L27" s="383"/>
    </row>
    <row r="28" spans="1:12" s="382" customFormat="1">
      <c r="A28" s="407" t="s">
        <v>451</v>
      </c>
      <c r="L28" s="383"/>
    </row>
    <row r="29" spans="1:12">
      <c r="A29" s="4" t="s">
        <v>468</v>
      </c>
    </row>
    <row r="31" spans="1:12">
      <c r="A31" s="348"/>
    </row>
    <row r="32" spans="1:12">
      <c r="A32" s="405"/>
    </row>
    <row r="40" spans="11:12">
      <c r="K40" s="381"/>
      <c r="L40" s="381"/>
    </row>
    <row r="41" spans="11:12">
      <c r="K41" s="381"/>
      <c r="L41" s="381"/>
    </row>
    <row r="62" spans="11:12">
      <c r="K62" s="381"/>
      <c r="L62" s="381"/>
    </row>
    <row r="71" spans="2:10">
      <c r="B71" s="381"/>
      <c r="C71" s="381"/>
      <c r="D71" s="381"/>
      <c r="E71" s="381"/>
      <c r="F71" s="381"/>
      <c r="G71" s="381"/>
      <c r="H71" s="381"/>
      <c r="I71" s="381"/>
      <c r="J71" s="381"/>
    </row>
    <row r="72" spans="2:10">
      <c r="B72" s="381"/>
      <c r="C72" s="381"/>
      <c r="D72" s="381"/>
      <c r="E72" s="381"/>
      <c r="F72" s="381"/>
      <c r="G72" s="381"/>
      <c r="H72" s="381"/>
      <c r="I72" s="381"/>
      <c r="J72" s="381"/>
    </row>
    <row r="74" spans="2:10">
      <c r="B74" s="381"/>
      <c r="C74" s="381"/>
      <c r="D74" s="381"/>
      <c r="F74" s="381"/>
    </row>
    <row r="92" spans="2:10">
      <c r="B92" s="381"/>
      <c r="C92" s="381"/>
      <c r="D92" s="381"/>
      <c r="F92" s="381"/>
    </row>
    <row r="93" spans="2:10">
      <c r="B93" s="381"/>
      <c r="C93" s="381"/>
      <c r="D93" s="381"/>
      <c r="E93" s="381"/>
      <c r="F93" s="381"/>
      <c r="G93" s="381"/>
      <c r="H93" s="381"/>
      <c r="I93" s="381"/>
      <c r="J93" s="381"/>
    </row>
  </sheetData>
  <pageMargins left="0.75" right="0.5" top="1" bottom="1" header="0.5" footer="0.5"/>
  <pageSetup firstPageNumber="20" orientation="portrait" useFirstPageNumber="1" horizontalDpi="4294967292" verticalDpi="4294967292" r:id="rId1"/>
  <headerFooter alignWithMargins="0">
    <oddFooter>&amp;C&amp;P of 31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7"/>
  <sheetViews>
    <sheetView showGridLines="0" zoomScaleNormal="100" workbookViewId="0">
      <pane xSplit="1" ySplit="8" topLeftCell="B9" activePane="bottomRight" state="frozen"/>
      <selection activeCell="N28" sqref="N28"/>
      <selection pane="topRight" activeCell="N28" sqref="N28"/>
      <selection pane="bottomLeft" activeCell="N28" sqref="N28"/>
      <selection pane="bottomRight" activeCell="M1" sqref="M1"/>
    </sheetView>
  </sheetViews>
  <sheetFormatPr defaultColWidth="9.33203125" defaultRowHeight="10.199999999999999"/>
  <cols>
    <col min="1" max="1" width="29.44140625" style="3" customWidth="1"/>
    <col min="2" max="2" width="9.109375" style="1" customWidth="1"/>
    <col min="3" max="3" width="9.33203125" style="1" customWidth="1"/>
    <col min="4" max="4" width="8.44140625" style="1" customWidth="1"/>
    <col min="5" max="5" width="9.44140625" style="1" customWidth="1"/>
    <col min="6" max="6" width="6.88671875" style="1" customWidth="1"/>
    <col min="7" max="8" width="9.88671875" style="1" customWidth="1"/>
    <col min="9" max="9" width="9.33203125" style="1" customWidth="1"/>
    <col min="10" max="10" width="9.44140625" style="1" customWidth="1"/>
    <col min="11" max="11" width="6.44140625" style="1" customWidth="1"/>
    <col min="12" max="16384" width="9.33203125" style="1"/>
  </cols>
  <sheetData>
    <row r="1" spans="1:10">
      <c r="A1" s="33" t="s">
        <v>95</v>
      </c>
      <c r="B1" s="33"/>
      <c r="C1" s="33"/>
      <c r="D1" s="33"/>
      <c r="E1" s="33"/>
      <c r="F1" s="33"/>
      <c r="G1" s="33"/>
      <c r="H1" s="33"/>
      <c r="I1" s="33"/>
      <c r="J1" s="33"/>
    </row>
    <row r="2" spans="1:10" ht="13.65" customHeight="1">
      <c r="A2" s="33" t="s">
        <v>164</v>
      </c>
      <c r="B2" s="33"/>
      <c r="C2" s="33"/>
      <c r="D2" s="33"/>
      <c r="E2" s="33"/>
      <c r="F2" s="33"/>
      <c r="G2" s="33"/>
      <c r="H2" s="33"/>
      <c r="I2" s="33"/>
      <c r="J2" s="33"/>
    </row>
    <row r="3" spans="1:10">
      <c r="A3" s="33" t="s">
        <v>79</v>
      </c>
      <c r="B3" s="33"/>
      <c r="C3" s="33"/>
      <c r="D3" s="33"/>
      <c r="E3" s="33"/>
      <c r="F3" s="33"/>
      <c r="G3" s="33"/>
      <c r="H3" s="33"/>
      <c r="I3" s="33"/>
      <c r="J3" s="33"/>
    </row>
    <row r="4" spans="1:10">
      <c r="A4" s="33" t="s">
        <v>386</v>
      </c>
      <c r="B4" s="33"/>
      <c r="C4" s="33"/>
      <c r="D4" s="33"/>
      <c r="E4" s="33"/>
      <c r="F4" s="33"/>
      <c r="G4" s="33"/>
      <c r="H4" s="33"/>
      <c r="I4" s="33"/>
      <c r="J4" s="33"/>
    </row>
    <row r="6" spans="1:10" s="44" customFormat="1" ht="30.75" customHeight="1">
      <c r="A6" s="169" t="s">
        <v>77</v>
      </c>
      <c r="B6" s="170" t="s">
        <v>166</v>
      </c>
      <c r="C6" s="170" t="s">
        <v>167</v>
      </c>
      <c r="D6" s="170" t="s">
        <v>168</v>
      </c>
      <c r="E6" s="171" t="s">
        <v>94</v>
      </c>
      <c r="F6" s="170" t="s">
        <v>169</v>
      </c>
      <c r="G6" s="170" t="s">
        <v>170</v>
      </c>
      <c r="H6" s="171" t="s">
        <v>93</v>
      </c>
      <c r="I6" s="170" t="s">
        <v>171</v>
      </c>
      <c r="J6" s="170" t="s">
        <v>172</v>
      </c>
    </row>
    <row r="7" spans="1:10">
      <c r="A7" s="195" t="s">
        <v>317</v>
      </c>
      <c r="B7" s="125">
        <f t="shared" ref="B7:J7" si="0">(B8+B81)</f>
        <v>737582</v>
      </c>
      <c r="C7" s="125">
        <f t="shared" si="0"/>
        <v>76109</v>
      </c>
      <c r="D7" s="125">
        <f t="shared" si="0"/>
        <v>25325</v>
      </c>
      <c r="E7" s="125">
        <f t="shared" si="0"/>
        <v>320042</v>
      </c>
      <c r="F7" s="125">
        <f t="shared" si="0"/>
        <v>37861</v>
      </c>
      <c r="G7" s="125">
        <f t="shared" si="0"/>
        <v>7495</v>
      </c>
      <c r="H7" s="125">
        <f t="shared" si="0"/>
        <v>24526</v>
      </c>
      <c r="I7" s="125">
        <f t="shared" si="0"/>
        <v>29</v>
      </c>
      <c r="J7" s="125">
        <f t="shared" si="0"/>
        <v>246195</v>
      </c>
    </row>
    <row r="8" spans="1:10">
      <c r="A8" s="195" t="s">
        <v>248</v>
      </c>
      <c r="B8" s="90">
        <f>(B9+B10+B17+B33+B42+B50+B57+B64+B73-B81)</f>
        <v>703472</v>
      </c>
      <c r="C8" s="90">
        <f t="shared" ref="C8:J8" si="1">(C9+C10+C17+C33+C42+C50+C57+C64+C73-C81)</f>
        <v>72191</v>
      </c>
      <c r="D8" s="90">
        <f t="shared" si="1"/>
        <v>25220</v>
      </c>
      <c r="E8" s="90">
        <f t="shared" si="1"/>
        <v>298916</v>
      </c>
      <c r="F8" s="90">
        <f t="shared" si="1"/>
        <v>37789</v>
      </c>
      <c r="G8" s="90">
        <f t="shared" si="1"/>
        <v>6982</v>
      </c>
      <c r="H8" s="90">
        <f t="shared" si="1"/>
        <v>19737</v>
      </c>
      <c r="I8" s="90">
        <f t="shared" si="1"/>
        <v>28</v>
      </c>
      <c r="J8" s="90">
        <f t="shared" si="1"/>
        <v>242609</v>
      </c>
    </row>
    <row r="9" spans="1:10">
      <c r="A9" s="195" t="s">
        <v>245</v>
      </c>
      <c r="B9" s="90">
        <f>SUM(C9:J9)</f>
        <v>6746</v>
      </c>
      <c r="C9" s="83">
        <v>808</v>
      </c>
      <c r="D9" s="83">
        <v>465</v>
      </c>
      <c r="E9" s="83">
        <v>3713</v>
      </c>
      <c r="F9" s="83">
        <v>342</v>
      </c>
      <c r="G9" s="83">
        <v>101</v>
      </c>
      <c r="H9" s="83">
        <v>342</v>
      </c>
      <c r="I9" s="83">
        <v>0</v>
      </c>
      <c r="J9" s="83">
        <v>975</v>
      </c>
    </row>
    <row r="10" spans="1:10">
      <c r="A10" s="195" t="s">
        <v>249</v>
      </c>
      <c r="B10" s="90">
        <f>SUM(B11:B16)</f>
        <v>45915</v>
      </c>
      <c r="C10" s="90">
        <f t="shared" ref="C10:J10" si="2">SUM(C11:C16)</f>
        <v>5295</v>
      </c>
      <c r="D10" s="90">
        <f t="shared" si="2"/>
        <v>2318</v>
      </c>
      <c r="E10" s="90">
        <f t="shared" si="2"/>
        <v>23063</v>
      </c>
      <c r="F10" s="90">
        <f t="shared" si="2"/>
        <v>3320</v>
      </c>
      <c r="G10" s="90">
        <f t="shared" si="2"/>
        <v>419</v>
      </c>
      <c r="H10" s="90">
        <f>SUM(H11:H16)</f>
        <v>1434</v>
      </c>
      <c r="I10" s="90">
        <f t="shared" si="2"/>
        <v>2</v>
      </c>
      <c r="J10" s="90">
        <f t="shared" si="2"/>
        <v>10064</v>
      </c>
    </row>
    <row r="11" spans="1:10">
      <c r="A11" s="198" t="s">
        <v>250</v>
      </c>
      <c r="B11" s="88">
        <f t="shared" ref="B11:B16" si="3">SUM(C11:J11)</f>
        <v>2843</v>
      </c>
      <c r="C11" s="85">
        <v>454</v>
      </c>
      <c r="D11" s="85">
        <v>75</v>
      </c>
      <c r="E11" s="85">
        <v>1389</v>
      </c>
      <c r="F11" s="85">
        <v>391</v>
      </c>
      <c r="G11" s="85">
        <v>39</v>
      </c>
      <c r="H11" s="85">
        <v>31</v>
      </c>
      <c r="I11" s="85">
        <v>0</v>
      </c>
      <c r="J11" s="85">
        <v>464</v>
      </c>
    </row>
    <row r="12" spans="1:10">
      <c r="A12" s="198" t="s">
        <v>255</v>
      </c>
      <c r="B12" s="88">
        <f t="shared" si="3"/>
        <v>7189</v>
      </c>
      <c r="C12" s="85">
        <v>850</v>
      </c>
      <c r="D12" s="85">
        <v>111</v>
      </c>
      <c r="E12" s="85">
        <v>4546</v>
      </c>
      <c r="F12" s="85">
        <v>946</v>
      </c>
      <c r="G12" s="85">
        <v>54</v>
      </c>
      <c r="H12" s="85">
        <v>72</v>
      </c>
      <c r="I12" s="85">
        <v>0</v>
      </c>
      <c r="J12" s="85">
        <v>610</v>
      </c>
    </row>
    <row r="13" spans="1:10">
      <c r="A13" s="175" t="s">
        <v>251</v>
      </c>
      <c r="B13" s="88">
        <f t="shared" si="3"/>
        <v>7748</v>
      </c>
      <c r="C13" s="85">
        <v>797</v>
      </c>
      <c r="D13" s="85">
        <v>564</v>
      </c>
      <c r="E13" s="85">
        <v>3513</v>
      </c>
      <c r="F13" s="85">
        <v>361</v>
      </c>
      <c r="G13" s="85">
        <v>45</v>
      </c>
      <c r="H13" s="85">
        <v>379</v>
      </c>
      <c r="I13" s="85">
        <v>0</v>
      </c>
      <c r="J13" s="85">
        <v>2089</v>
      </c>
    </row>
    <row r="14" spans="1:10">
      <c r="A14" s="198" t="s">
        <v>252</v>
      </c>
      <c r="B14" s="88">
        <f t="shared" si="3"/>
        <v>10402</v>
      </c>
      <c r="C14" s="85">
        <v>1161</v>
      </c>
      <c r="D14" s="85">
        <v>295</v>
      </c>
      <c r="E14" s="85">
        <v>5131</v>
      </c>
      <c r="F14" s="85">
        <v>583</v>
      </c>
      <c r="G14" s="85">
        <v>109</v>
      </c>
      <c r="H14" s="85">
        <v>174</v>
      </c>
      <c r="I14" s="85">
        <v>0</v>
      </c>
      <c r="J14" s="85">
        <v>2949</v>
      </c>
    </row>
    <row r="15" spans="1:10">
      <c r="A15" s="198" t="s">
        <v>253</v>
      </c>
      <c r="B15" s="88">
        <f t="shared" si="3"/>
        <v>2522</v>
      </c>
      <c r="C15" s="85">
        <v>298</v>
      </c>
      <c r="D15" s="85">
        <v>58</v>
      </c>
      <c r="E15" s="85">
        <v>1397</v>
      </c>
      <c r="F15" s="85">
        <v>409</v>
      </c>
      <c r="G15" s="85">
        <v>33</v>
      </c>
      <c r="H15" s="85">
        <v>42</v>
      </c>
      <c r="I15" s="85">
        <v>0</v>
      </c>
      <c r="J15" s="85">
        <v>285</v>
      </c>
    </row>
    <row r="16" spans="1:10">
      <c r="A16" s="175" t="s">
        <v>254</v>
      </c>
      <c r="B16" s="88">
        <f t="shared" si="3"/>
        <v>15211</v>
      </c>
      <c r="C16" s="85">
        <v>1735</v>
      </c>
      <c r="D16" s="85">
        <v>1215</v>
      </c>
      <c r="E16" s="85">
        <v>7087</v>
      </c>
      <c r="F16" s="85">
        <v>630</v>
      </c>
      <c r="G16" s="85">
        <v>139</v>
      </c>
      <c r="H16" s="85">
        <v>736</v>
      </c>
      <c r="I16" s="85">
        <v>2</v>
      </c>
      <c r="J16" s="85">
        <v>3667</v>
      </c>
    </row>
    <row r="17" spans="1:10">
      <c r="A17" s="195" t="s">
        <v>246</v>
      </c>
      <c r="B17" s="90">
        <f t="shared" ref="B17:J17" si="4">SUM(B18:B32)</f>
        <v>120908</v>
      </c>
      <c r="C17" s="90">
        <f t="shared" si="4"/>
        <v>12375</v>
      </c>
      <c r="D17" s="90">
        <f t="shared" si="4"/>
        <v>3876</v>
      </c>
      <c r="E17" s="90">
        <f t="shared" si="4"/>
        <v>49142</v>
      </c>
      <c r="F17" s="90">
        <f t="shared" si="4"/>
        <v>5284</v>
      </c>
      <c r="G17" s="90">
        <f t="shared" si="4"/>
        <v>1556</v>
      </c>
      <c r="H17" s="90">
        <f t="shared" si="4"/>
        <v>2866</v>
      </c>
      <c r="I17" s="90">
        <f t="shared" si="4"/>
        <v>7</v>
      </c>
      <c r="J17" s="90">
        <f t="shared" si="4"/>
        <v>45802</v>
      </c>
    </row>
    <row r="18" spans="1:10">
      <c r="A18" s="175" t="s">
        <v>263</v>
      </c>
      <c r="B18" s="88">
        <f t="shared" ref="B18:B32" si="5">SUM(C18:J18)</f>
        <v>5121</v>
      </c>
      <c r="C18" s="85">
        <v>550</v>
      </c>
      <c r="D18" s="85">
        <v>207</v>
      </c>
      <c r="E18" s="85">
        <v>2389</v>
      </c>
      <c r="F18" s="85">
        <v>791</v>
      </c>
      <c r="G18" s="85">
        <v>46</v>
      </c>
      <c r="H18" s="85">
        <v>128</v>
      </c>
      <c r="I18" s="85">
        <v>0</v>
      </c>
      <c r="J18" s="85">
        <v>1010</v>
      </c>
    </row>
    <row r="19" spans="1:10">
      <c r="A19" s="198" t="s">
        <v>256</v>
      </c>
      <c r="B19" s="88">
        <f t="shared" si="5"/>
        <v>1832</v>
      </c>
      <c r="C19" s="85">
        <v>207</v>
      </c>
      <c r="D19" s="85">
        <v>50</v>
      </c>
      <c r="E19" s="85">
        <v>928</v>
      </c>
      <c r="F19" s="85">
        <v>84</v>
      </c>
      <c r="G19" s="85">
        <v>11</v>
      </c>
      <c r="H19" s="85">
        <v>31</v>
      </c>
      <c r="I19" s="85">
        <v>0</v>
      </c>
      <c r="J19" s="85">
        <v>521</v>
      </c>
    </row>
    <row r="20" spans="1:10">
      <c r="A20" s="198" t="s">
        <v>291</v>
      </c>
      <c r="B20" s="88">
        <f t="shared" si="5"/>
        <v>557</v>
      </c>
      <c r="C20" s="85">
        <v>56</v>
      </c>
      <c r="D20" s="85">
        <v>11</v>
      </c>
      <c r="E20" s="85">
        <v>82</v>
      </c>
      <c r="F20" s="85">
        <v>3</v>
      </c>
      <c r="G20" s="85">
        <v>1</v>
      </c>
      <c r="H20" s="85">
        <v>16</v>
      </c>
      <c r="I20" s="85">
        <v>0</v>
      </c>
      <c r="J20" s="85">
        <v>388</v>
      </c>
    </row>
    <row r="21" spans="1:10">
      <c r="A21" s="175" t="s">
        <v>257</v>
      </c>
      <c r="B21" s="88">
        <f t="shared" si="5"/>
        <v>1762</v>
      </c>
      <c r="C21" s="85">
        <v>242</v>
      </c>
      <c r="D21" s="85">
        <v>85</v>
      </c>
      <c r="E21" s="85">
        <v>771</v>
      </c>
      <c r="F21" s="85">
        <v>218</v>
      </c>
      <c r="G21" s="85">
        <v>26</v>
      </c>
      <c r="H21" s="85">
        <v>48</v>
      </c>
      <c r="I21" s="85">
        <v>0</v>
      </c>
      <c r="J21" s="85">
        <v>372</v>
      </c>
    </row>
    <row r="22" spans="1:10">
      <c r="A22" s="198" t="s">
        <v>258</v>
      </c>
      <c r="B22" s="88">
        <f t="shared" si="5"/>
        <v>7644</v>
      </c>
      <c r="C22" s="85">
        <v>859</v>
      </c>
      <c r="D22" s="85">
        <v>231</v>
      </c>
      <c r="E22" s="85">
        <v>2895</v>
      </c>
      <c r="F22" s="85">
        <v>190</v>
      </c>
      <c r="G22" s="85">
        <v>78</v>
      </c>
      <c r="H22" s="85">
        <v>236</v>
      </c>
      <c r="I22" s="85">
        <v>0</v>
      </c>
      <c r="J22" s="85">
        <v>3155</v>
      </c>
    </row>
    <row r="23" spans="1:10">
      <c r="A23" s="175" t="s">
        <v>259</v>
      </c>
      <c r="B23" s="88">
        <f t="shared" si="5"/>
        <v>8017</v>
      </c>
      <c r="C23" s="85">
        <v>843</v>
      </c>
      <c r="D23" s="85">
        <v>224</v>
      </c>
      <c r="E23" s="85">
        <v>3078</v>
      </c>
      <c r="F23" s="85">
        <v>440</v>
      </c>
      <c r="G23" s="85">
        <v>75</v>
      </c>
      <c r="H23" s="85">
        <v>152</v>
      </c>
      <c r="I23" s="85">
        <v>0</v>
      </c>
      <c r="J23" s="85">
        <v>3205</v>
      </c>
    </row>
    <row r="24" spans="1:10">
      <c r="A24" s="175" t="s">
        <v>292</v>
      </c>
      <c r="B24" s="88">
        <f t="shared" si="5"/>
        <v>2942</v>
      </c>
      <c r="C24" s="85">
        <v>526</v>
      </c>
      <c r="D24" s="85">
        <v>284</v>
      </c>
      <c r="E24" s="85">
        <v>1087</v>
      </c>
      <c r="F24" s="85">
        <v>152</v>
      </c>
      <c r="G24" s="85">
        <v>34</v>
      </c>
      <c r="H24" s="85">
        <v>71</v>
      </c>
      <c r="I24" s="85">
        <v>2</v>
      </c>
      <c r="J24" s="85">
        <v>786</v>
      </c>
    </row>
    <row r="25" spans="1:10">
      <c r="A25" s="198" t="s">
        <v>293</v>
      </c>
      <c r="B25" s="88">
        <f t="shared" si="5"/>
        <v>11753</v>
      </c>
      <c r="C25" s="85">
        <v>1065</v>
      </c>
      <c r="D25" s="85">
        <v>341</v>
      </c>
      <c r="E25" s="85">
        <v>4330</v>
      </c>
      <c r="F25" s="85">
        <v>281</v>
      </c>
      <c r="G25" s="85">
        <v>71</v>
      </c>
      <c r="H25" s="85">
        <v>320</v>
      </c>
      <c r="I25" s="85">
        <v>1</v>
      </c>
      <c r="J25" s="85">
        <v>5344</v>
      </c>
    </row>
    <row r="26" spans="1:10">
      <c r="A26" s="198" t="s">
        <v>294</v>
      </c>
      <c r="B26" s="88">
        <f t="shared" si="5"/>
        <v>25512</v>
      </c>
      <c r="C26" s="85">
        <v>1819</v>
      </c>
      <c r="D26" s="85">
        <v>346</v>
      </c>
      <c r="E26" s="85">
        <v>9789</v>
      </c>
      <c r="F26" s="85">
        <v>783</v>
      </c>
      <c r="G26" s="85">
        <v>167</v>
      </c>
      <c r="H26" s="85">
        <v>851</v>
      </c>
      <c r="I26" s="85">
        <v>0</v>
      </c>
      <c r="J26" s="85">
        <v>11757</v>
      </c>
    </row>
    <row r="27" spans="1:10">
      <c r="A27" s="175" t="s">
        <v>295</v>
      </c>
      <c r="B27" s="88">
        <f t="shared" ref="B27" si="6">SUM(C27:J27)</f>
        <v>20443</v>
      </c>
      <c r="C27" s="85">
        <v>2083</v>
      </c>
      <c r="D27" s="85">
        <v>700</v>
      </c>
      <c r="E27" s="85">
        <v>8813</v>
      </c>
      <c r="F27" s="85">
        <v>949</v>
      </c>
      <c r="G27" s="85">
        <v>442</v>
      </c>
      <c r="H27" s="85">
        <v>294</v>
      </c>
      <c r="I27" s="85">
        <v>0</v>
      </c>
      <c r="J27" s="85">
        <v>7162</v>
      </c>
    </row>
    <row r="28" spans="1:10">
      <c r="A28" s="198" t="s">
        <v>260</v>
      </c>
      <c r="B28" s="88">
        <f t="shared" si="5"/>
        <v>16850</v>
      </c>
      <c r="C28" s="85">
        <v>1977</v>
      </c>
      <c r="D28" s="85">
        <v>624</v>
      </c>
      <c r="E28" s="85">
        <v>7487</v>
      </c>
      <c r="F28" s="85">
        <v>682</v>
      </c>
      <c r="G28" s="85">
        <v>195</v>
      </c>
      <c r="H28" s="85">
        <v>360</v>
      </c>
      <c r="I28" s="85">
        <v>1</v>
      </c>
      <c r="J28" s="85">
        <v>5524</v>
      </c>
    </row>
    <row r="29" spans="1:10">
      <c r="A29" s="175" t="s">
        <v>296</v>
      </c>
      <c r="B29" s="88">
        <f t="shared" si="5"/>
        <v>851</v>
      </c>
      <c r="C29" s="85">
        <v>90</v>
      </c>
      <c r="D29" s="85">
        <v>37</v>
      </c>
      <c r="E29" s="85">
        <v>257</v>
      </c>
      <c r="F29" s="85">
        <v>56</v>
      </c>
      <c r="G29" s="85">
        <v>14</v>
      </c>
      <c r="H29" s="85">
        <v>15</v>
      </c>
      <c r="I29" s="85">
        <v>0</v>
      </c>
      <c r="J29" s="85">
        <v>382</v>
      </c>
    </row>
    <row r="30" spans="1:10">
      <c r="A30" s="175" t="s">
        <v>261</v>
      </c>
      <c r="B30" s="88">
        <f t="shared" si="5"/>
        <v>687</v>
      </c>
      <c r="C30" s="85">
        <v>105</v>
      </c>
      <c r="D30" s="85">
        <v>37</v>
      </c>
      <c r="E30" s="85">
        <v>322</v>
      </c>
      <c r="F30" s="85">
        <v>78</v>
      </c>
      <c r="G30" s="85">
        <v>13</v>
      </c>
      <c r="H30" s="85">
        <v>13</v>
      </c>
      <c r="I30" s="85">
        <v>1</v>
      </c>
      <c r="J30" s="85">
        <v>118</v>
      </c>
    </row>
    <row r="31" spans="1:10">
      <c r="A31" s="198" t="s">
        <v>262</v>
      </c>
      <c r="B31" s="88">
        <f t="shared" si="5"/>
        <v>14725</v>
      </c>
      <c r="C31" s="85">
        <v>1750</v>
      </c>
      <c r="D31" s="85">
        <v>669</v>
      </c>
      <c r="E31" s="85">
        <v>5492</v>
      </c>
      <c r="F31" s="85">
        <v>394</v>
      </c>
      <c r="G31" s="85">
        <v>376</v>
      </c>
      <c r="H31" s="85">
        <v>304</v>
      </c>
      <c r="I31" s="85">
        <v>2</v>
      </c>
      <c r="J31" s="85">
        <v>5738</v>
      </c>
    </row>
    <row r="32" spans="1:10">
      <c r="A32" s="175" t="s">
        <v>315</v>
      </c>
      <c r="B32" s="88">
        <f t="shared" si="5"/>
        <v>2212</v>
      </c>
      <c r="C32" s="85">
        <v>203</v>
      </c>
      <c r="D32" s="85">
        <v>30</v>
      </c>
      <c r="E32" s="85">
        <v>1422</v>
      </c>
      <c r="F32" s="85">
        <v>183</v>
      </c>
      <c r="G32" s="85">
        <v>7</v>
      </c>
      <c r="H32" s="85">
        <v>27</v>
      </c>
      <c r="I32" s="85">
        <v>0</v>
      </c>
      <c r="J32" s="85">
        <v>340</v>
      </c>
    </row>
    <row r="33" spans="1:10">
      <c r="A33" s="186" t="s">
        <v>297</v>
      </c>
      <c r="B33" s="90">
        <f t="shared" ref="B33:J33" si="7">SUM(B34:B41)</f>
        <v>98501</v>
      </c>
      <c r="C33" s="90">
        <f t="shared" si="7"/>
        <v>9916</v>
      </c>
      <c r="D33" s="90">
        <f t="shared" si="7"/>
        <v>3273</v>
      </c>
      <c r="E33" s="90">
        <f t="shared" si="7"/>
        <v>38447</v>
      </c>
      <c r="F33" s="90">
        <f t="shared" si="7"/>
        <v>6025</v>
      </c>
      <c r="G33" s="90">
        <f t="shared" si="7"/>
        <v>643</v>
      </c>
      <c r="H33" s="90">
        <f t="shared" si="7"/>
        <v>3345</v>
      </c>
      <c r="I33" s="90">
        <f t="shared" si="7"/>
        <v>2</v>
      </c>
      <c r="J33" s="90">
        <f t="shared" si="7"/>
        <v>36850</v>
      </c>
    </row>
    <row r="34" spans="1:10">
      <c r="A34" s="175" t="s">
        <v>269</v>
      </c>
      <c r="B34" s="88">
        <f t="shared" ref="B34:B41" si="8">SUM(C34:J34)</f>
        <v>25251</v>
      </c>
      <c r="C34" s="85">
        <v>2200</v>
      </c>
      <c r="D34" s="85">
        <v>752</v>
      </c>
      <c r="E34" s="85">
        <v>7444</v>
      </c>
      <c r="F34" s="85">
        <v>1020</v>
      </c>
      <c r="G34" s="85">
        <v>137</v>
      </c>
      <c r="H34" s="85">
        <v>1047</v>
      </c>
      <c r="I34" s="85">
        <v>0</v>
      </c>
      <c r="J34" s="85">
        <v>12651</v>
      </c>
    </row>
    <row r="35" spans="1:10">
      <c r="A35" s="175" t="s">
        <v>264</v>
      </c>
      <c r="B35" s="88">
        <f t="shared" si="8"/>
        <v>11774</v>
      </c>
      <c r="C35" s="85">
        <v>1171</v>
      </c>
      <c r="D35" s="85">
        <v>451</v>
      </c>
      <c r="E35" s="85">
        <v>6120</v>
      </c>
      <c r="F35" s="85">
        <v>677</v>
      </c>
      <c r="G35" s="85">
        <v>94</v>
      </c>
      <c r="H35" s="85">
        <v>417</v>
      </c>
      <c r="I35" s="85">
        <v>0</v>
      </c>
      <c r="J35" s="85">
        <v>2844</v>
      </c>
    </row>
    <row r="36" spans="1:10">
      <c r="A36" s="175" t="s">
        <v>265</v>
      </c>
      <c r="B36" s="88">
        <f t="shared" si="8"/>
        <v>17024</v>
      </c>
      <c r="C36" s="85">
        <v>1848</v>
      </c>
      <c r="D36" s="85">
        <v>492</v>
      </c>
      <c r="E36" s="85">
        <v>7040</v>
      </c>
      <c r="F36" s="85">
        <v>1148</v>
      </c>
      <c r="G36" s="85">
        <v>102</v>
      </c>
      <c r="H36" s="85">
        <v>355</v>
      </c>
      <c r="I36" s="85">
        <v>0</v>
      </c>
      <c r="J36" s="85">
        <v>6039</v>
      </c>
    </row>
    <row r="37" spans="1:10">
      <c r="A37" s="175" t="s">
        <v>266</v>
      </c>
      <c r="B37" s="88">
        <f t="shared" si="8"/>
        <v>15013</v>
      </c>
      <c r="C37" s="85">
        <v>1355</v>
      </c>
      <c r="D37" s="85">
        <v>686</v>
      </c>
      <c r="E37" s="85">
        <v>5133</v>
      </c>
      <c r="F37" s="85">
        <v>519</v>
      </c>
      <c r="G37" s="85">
        <v>59</v>
      </c>
      <c r="H37" s="85">
        <v>517</v>
      </c>
      <c r="I37" s="85">
        <v>0</v>
      </c>
      <c r="J37" s="85">
        <v>6744</v>
      </c>
    </row>
    <row r="38" spans="1:10">
      <c r="A38" s="175" t="s">
        <v>314</v>
      </c>
      <c r="B38" s="88">
        <f t="shared" si="8"/>
        <v>1066</v>
      </c>
      <c r="C38" s="85">
        <v>125</v>
      </c>
      <c r="D38" s="85">
        <v>31</v>
      </c>
      <c r="E38" s="85">
        <v>661</v>
      </c>
      <c r="F38" s="85">
        <v>80</v>
      </c>
      <c r="G38" s="85">
        <v>9</v>
      </c>
      <c r="H38" s="85">
        <v>18</v>
      </c>
      <c r="I38" s="85">
        <v>0</v>
      </c>
      <c r="J38" s="85">
        <v>142</v>
      </c>
    </row>
    <row r="39" spans="1:10">
      <c r="A39" s="175" t="s">
        <v>267</v>
      </c>
      <c r="B39" s="88">
        <f t="shared" si="8"/>
        <v>18501</v>
      </c>
      <c r="C39" s="85">
        <v>1994</v>
      </c>
      <c r="D39" s="85">
        <v>503</v>
      </c>
      <c r="E39" s="85">
        <v>7700</v>
      </c>
      <c r="F39" s="85">
        <v>1583</v>
      </c>
      <c r="G39" s="85">
        <v>134</v>
      </c>
      <c r="H39" s="85">
        <v>802</v>
      </c>
      <c r="I39" s="85">
        <v>0</v>
      </c>
      <c r="J39" s="85">
        <v>5785</v>
      </c>
    </row>
    <row r="40" spans="1:10">
      <c r="A40" s="175" t="s">
        <v>298</v>
      </c>
      <c r="B40" s="88">
        <f t="shared" si="8"/>
        <v>1248</v>
      </c>
      <c r="C40" s="85">
        <v>223</v>
      </c>
      <c r="D40" s="85">
        <v>52</v>
      </c>
      <c r="E40" s="85">
        <v>696</v>
      </c>
      <c r="F40" s="85">
        <v>118</v>
      </c>
      <c r="G40" s="85">
        <v>23</v>
      </c>
      <c r="H40" s="85">
        <v>18</v>
      </c>
      <c r="I40" s="85">
        <v>0</v>
      </c>
      <c r="J40" s="85">
        <v>118</v>
      </c>
    </row>
    <row r="41" spans="1:10">
      <c r="A41" s="175" t="s">
        <v>268</v>
      </c>
      <c r="B41" s="88">
        <f t="shared" si="8"/>
        <v>8624</v>
      </c>
      <c r="C41" s="85">
        <v>1000</v>
      </c>
      <c r="D41" s="85">
        <v>306</v>
      </c>
      <c r="E41" s="85">
        <v>3653</v>
      </c>
      <c r="F41" s="85">
        <v>880</v>
      </c>
      <c r="G41" s="85">
        <v>85</v>
      </c>
      <c r="H41" s="85">
        <v>171</v>
      </c>
      <c r="I41" s="85">
        <v>2</v>
      </c>
      <c r="J41" s="85">
        <v>2527</v>
      </c>
    </row>
    <row r="42" spans="1:10">
      <c r="A42" s="186" t="s">
        <v>299</v>
      </c>
      <c r="B42" s="90">
        <f t="shared" ref="B42:J42" si="9">SUM(B43:B49)</f>
        <v>70754</v>
      </c>
      <c r="C42" s="90">
        <f t="shared" si="9"/>
        <v>8914</v>
      </c>
      <c r="D42" s="90">
        <f t="shared" si="9"/>
        <v>2904</v>
      </c>
      <c r="E42" s="90">
        <f t="shared" si="9"/>
        <v>28121</v>
      </c>
      <c r="F42" s="90">
        <f t="shared" si="9"/>
        <v>4270</v>
      </c>
      <c r="G42" s="90">
        <f t="shared" si="9"/>
        <v>1031</v>
      </c>
      <c r="H42" s="90">
        <f t="shared" si="9"/>
        <v>1896</v>
      </c>
      <c r="I42" s="90">
        <f t="shared" si="9"/>
        <v>6</v>
      </c>
      <c r="J42" s="90">
        <f t="shared" si="9"/>
        <v>23612</v>
      </c>
    </row>
    <row r="43" spans="1:10">
      <c r="A43" s="175" t="s">
        <v>276</v>
      </c>
      <c r="B43" s="88">
        <f t="shared" ref="B43:B49" si="10">SUM(C43:J43)</f>
        <v>20251</v>
      </c>
      <c r="C43" s="85">
        <v>2911</v>
      </c>
      <c r="D43" s="85">
        <v>1128</v>
      </c>
      <c r="E43" s="85">
        <v>6728</v>
      </c>
      <c r="F43" s="85">
        <v>832</v>
      </c>
      <c r="G43" s="85">
        <v>201</v>
      </c>
      <c r="H43" s="85">
        <v>654</v>
      </c>
      <c r="I43" s="85">
        <v>0</v>
      </c>
      <c r="J43" s="85">
        <v>7797</v>
      </c>
    </row>
    <row r="44" spans="1:10">
      <c r="A44" s="175" t="s">
        <v>270</v>
      </c>
      <c r="B44" s="88">
        <f t="shared" si="10"/>
        <v>4361</v>
      </c>
      <c r="C44" s="85">
        <v>524</v>
      </c>
      <c r="D44" s="85">
        <v>136</v>
      </c>
      <c r="E44" s="85">
        <v>2148</v>
      </c>
      <c r="F44" s="85">
        <v>391</v>
      </c>
      <c r="G44" s="85">
        <v>218</v>
      </c>
      <c r="H44" s="85">
        <v>65</v>
      </c>
      <c r="I44" s="85">
        <v>0</v>
      </c>
      <c r="J44" s="85">
        <v>879</v>
      </c>
    </row>
    <row r="45" spans="1:10">
      <c r="A45" s="175" t="s">
        <v>271</v>
      </c>
      <c r="B45" s="88">
        <f t="shared" si="10"/>
        <v>2739</v>
      </c>
      <c r="C45" s="85">
        <v>415</v>
      </c>
      <c r="D45" s="85">
        <v>94</v>
      </c>
      <c r="E45" s="85">
        <v>1461</v>
      </c>
      <c r="F45" s="85">
        <v>219</v>
      </c>
      <c r="G45" s="85">
        <v>146</v>
      </c>
      <c r="H45" s="85">
        <v>75</v>
      </c>
      <c r="I45" s="85">
        <v>0</v>
      </c>
      <c r="J45" s="85">
        <v>329</v>
      </c>
    </row>
    <row r="46" spans="1:10">
      <c r="A46" s="175" t="s">
        <v>272</v>
      </c>
      <c r="B46" s="88">
        <f t="shared" si="10"/>
        <v>8036</v>
      </c>
      <c r="C46" s="85">
        <v>1108</v>
      </c>
      <c r="D46" s="85">
        <v>144</v>
      </c>
      <c r="E46" s="85">
        <v>3322</v>
      </c>
      <c r="F46" s="85">
        <v>699</v>
      </c>
      <c r="G46" s="85">
        <v>145</v>
      </c>
      <c r="H46" s="85">
        <v>121</v>
      </c>
      <c r="I46" s="85">
        <v>1</v>
      </c>
      <c r="J46" s="85">
        <v>2496</v>
      </c>
    </row>
    <row r="47" spans="1:10">
      <c r="A47" s="198" t="s">
        <v>273</v>
      </c>
      <c r="B47" s="88">
        <f t="shared" si="10"/>
        <v>8114</v>
      </c>
      <c r="C47" s="85">
        <v>1064</v>
      </c>
      <c r="D47" s="85">
        <v>361</v>
      </c>
      <c r="E47" s="85">
        <v>2408</v>
      </c>
      <c r="F47" s="85">
        <v>442</v>
      </c>
      <c r="G47" s="85">
        <v>85</v>
      </c>
      <c r="H47" s="85">
        <v>358</v>
      </c>
      <c r="I47" s="85">
        <v>0</v>
      </c>
      <c r="J47" s="85">
        <v>3396</v>
      </c>
    </row>
    <row r="48" spans="1:10">
      <c r="A48" s="175" t="s">
        <v>274</v>
      </c>
      <c r="B48" s="88">
        <f t="shared" si="10"/>
        <v>26122</v>
      </c>
      <c r="C48" s="85">
        <v>2714</v>
      </c>
      <c r="D48" s="85">
        <v>980</v>
      </c>
      <c r="E48" s="85">
        <v>11472</v>
      </c>
      <c r="F48" s="85">
        <v>1579</v>
      </c>
      <c r="G48" s="85">
        <v>216</v>
      </c>
      <c r="H48" s="85">
        <v>593</v>
      </c>
      <c r="I48" s="85">
        <v>5</v>
      </c>
      <c r="J48" s="85">
        <v>8563</v>
      </c>
    </row>
    <row r="49" spans="1:11">
      <c r="A49" s="175" t="s">
        <v>275</v>
      </c>
      <c r="B49" s="88">
        <f t="shared" si="10"/>
        <v>1131</v>
      </c>
      <c r="C49" s="85">
        <v>178</v>
      </c>
      <c r="D49" s="85">
        <v>61</v>
      </c>
      <c r="E49" s="85">
        <v>582</v>
      </c>
      <c r="F49" s="85">
        <v>108</v>
      </c>
      <c r="G49" s="85">
        <v>20</v>
      </c>
      <c r="H49" s="85">
        <v>30</v>
      </c>
      <c r="I49" s="85">
        <v>0</v>
      </c>
      <c r="J49" s="85">
        <v>152</v>
      </c>
    </row>
    <row r="50" spans="1:11">
      <c r="A50" s="186" t="s">
        <v>300</v>
      </c>
      <c r="B50" s="90">
        <f t="shared" ref="B50:J50" si="11">SUM(B51:B56)</f>
        <v>139062</v>
      </c>
      <c r="C50" s="90">
        <f t="shared" si="11"/>
        <v>13260</v>
      </c>
      <c r="D50" s="90">
        <f t="shared" si="11"/>
        <v>5805</v>
      </c>
      <c r="E50" s="90">
        <f t="shared" si="11"/>
        <v>60426</v>
      </c>
      <c r="F50" s="90">
        <f t="shared" si="11"/>
        <v>6831</v>
      </c>
      <c r="G50" s="90">
        <f t="shared" si="11"/>
        <v>1056</v>
      </c>
      <c r="H50" s="90">
        <f t="shared" si="11"/>
        <v>3501</v>
      </c>
      <c r="I50" s="90">
        <f t="shared" si="11"/>
        <v>5</v>
      </c>
      <c r="J50" s="90">
        <f t="shared" si="11"/>
        <v>48178</v>
      </c>
    </row>
    <row r="51" spans="1:11">
      <c r="A51" s="175" t="s">
        <v>244</v>
      </c>
      <c r="B51" s="88">
        <f t="shared" ref="B51" si="12">SUM(C51:J51)</f>
        <v>10603</v>
      </c>
      <c r="C51" s="85">
        <v>880</v>
      </c>
      <c r="D51" s="85">
        <v>204</v>
      </c>
      <c r="E51" s="85">
        <v>7357</v>
      </c>
      <c r="F51" s="85">
        <v>783</v>
      </c>
      <c r="G51" s="85">
        <v>102</v>
      </c>
      <c r="H51" s="85">
        <v>79</v>
      </c>
      <c r="I51" s="85">
        <v>0</v>
      </c>
      <c r="J51" s="85">
        <v>1198</v>
      </c>
    </row>
    <row r="52" spans="1:11">
      <c r="A52" s="175" t="s">
        <v>278</v>
      </c>
      <c r="B52" s="88">
        <f t="shared" ref="B52:B56" si="13">SUM(C52:J52)</f>
        <v>76834</v>
      </c>
      <c r="C52" s="85">
        <v>8689</v>
      </c>
      <c r="D52" s="85">
        <v>3617</v>
      </c>
      <c r="E52" s="85">
        <v>31113</v>
      </c>
      <c r="F52" s="85">
        <v>3947</v>
      </c>
      <c r="G52" s="85">
        <v>674</v>
      </c>
      <c r="H52" s="85">
        <v>2010</v>
      </c>
      <c r="I52" s="85">
        <v>4</v>
      </c>
      <c r="J52" s="85">
        <v>26780</v>
      </c>
    </row>
    <row r="53" spans="1:11">
      <c r="A53" s="175" t="s">
        <v>277</v>
      </c>
      <c r="B53" s="88">
        <f t="shared" si="13"/>
        <v>40706</v>
      </c>
      <c r="C53" s="85">
        <v>2607</v>
      </c>
      <c r="D53" s="85">
        <v>1576</v>
      </c>
      <c r="E53" s="85">
        <v>16610</v>
      </c>
      <c r="F53" s="85">
        <v>1467</v>
      </c>
      <c r="G53" s="85">
        <v>191</v>
      </c>
      <c r="H53" s="85">
        <v>1239</v>
      </c>
      <c r="I53" s="85">
        <v>1</v>
      </c>
      <c r="J53" s="85">
        <v>17015</v>
      </c>
      <c r="K53" s="1" t="s">
        <v>6</v>
      </c>
    </row>
    <row r="54" spans="1:11">
      <c r="A54" s="175" t="s">
        <v>302</v>
      </c>
      <c r="B54" s="88">
        <f t="shared" si="13"/>
        <v>2407</v>
      </c>
      <c r="C54" s="85">
        <v>174</v>
      </c>
      <c r="D54" s="85">
        <v>18</v>
      </c>
      <c r="E54" s="85">
        <v>861</v>
      </c>
      <c r="F54" s="85">
        <v>234</v>
      </c>
      <c r="G54" s="85">
        <v>19</v>
      </c>
      <c r="H54" s="85">
        <v>44</v>
      </c>
      <c r="I54" s="85">
        <v>0</v>
      </c>
      <c r="J54" s="85">
        <v>1057</v>
      </c>
    </row>
    <row r="55" spans="1:11">
      <c r="A55" s="175" t="s">
        <v>303</v>
      </c>
      <c r="B55" s="88">
        <f t="shared" si="13"/>
        <v>8381</v>
      </c>
      <c r="C55" s="85">
        <v>899</v>
      </c>
      <c r="D55" s="85">
        <v>385</v>
      </c>
      <c r="E55" s="85">
        <v>4417</v>
      </c>
      <c r="F55" s="85">
        <v>398</v>
      </c>
      <c r="G55" s="85">
        <v>70</v>
      </c>
      <c r="H55" s="85">
        <v>124</v>
      </c>
      <c r="I55" s="85">
        <v>0</v>
      </c>
      <c r="J55" s="85">
        <v>2088</v>
      </c>
    </row>
    <row r="56" spans="1:11">
      <c r="A56" s="175" t="s">
        <v>304</v>
      </c>
      <c r="B56" s="88">
        <f t="shared" si="13"/>
        <v>131</v>
      </c>
      <c r="C56" s="85">
        <v>11</v>
      </c>
      <c r="D56" s="85">
        <v>5</v>
      </c>
      <c r="E56" s="85">
        <v>68</v>
      </c>
      <c r="F56" s="85">
        <v>2</v>
      </c>
      <c r="G56" s="85">
        <v>0</v>
      </c>
      <c r="H56" s="85">
        <v>5</v>
      </c>
      <c r="I56" s="85">
        <v>0</v>
      </c>
      <c r="J56" s="85">
        <v>40</v>
      </c>
    </row>
    <row r="57" spans="1:11">
      <c r="A57" s="186" t="s">
        <v>305</v>
      </c>
      <c r="B57" s="90">
        <f t="shared" ref="B57:J57" si="14">SUM(B58:B63)</f>
        <v>108508</v>
      </c>
      <c r="C57" s="90">
        <f t="shared" si="14"/>
        <v>9965</v>
      </c>
      <c r="D57" s="90">
        <f t="shared" si="14"/>
        <v>3471</v>
      </c>
      <c r="E57" s="90">
        <f t="shared" si="14"/>
        <v>52575</v>
      </c>
      <c r="F57" s="90">
        <f t="shared" si="14"/>
        <v>5712</v>
      </c>
      <c r="G57" s="90">
        <f t="shared" si="14"/>
        <v>744</v>
      </c>
      <c r="H57" s="90">
        <f t="shared" si="14"/>
        <v>4205</v>
      </c>
      <c r="I57" s="90">
        <f t="shared" si="14"/>
        <v>2</v>
      </c>
      <c r="J57" s="90">
        <f t="shared" si="14"/>
        <v>31834</v>
      </c>
    </row>
    <row r="58" spans="1:11">
      <c r="A58" s="175" t="s">
        <v>283</v>
      </c>
      <c r="B58" s="88">
        <f>SUM(C58:J58)</f>
        <v>4420</v>
      </c>
      <c r="C58" s="85">
        <v>456</v>
      </c>
      <c r="D58" s="85">
        <v>100</v>
      </c>
      <c r="E58" s="85">
        <v>2633</v>
      </c>
      <c r="F58" s="85">
        <v>431</v>
      </c>
      <c r="G58" s="85">
        <v>48</v>
      </c>
      <c r="H58" s="85">
        <v>55</v>
      </c>
      <c r="I58" s="85">
        <v>0</v>
      </c>
      <c r="J58" s="85">
        <v>697</v>
      </c>
    </row>
    <row r="59" spans="1:11">
      <c r="A59" s="175" t="s">
        <v>279</v>
      </c>
      <c r="B59" s="88">
        <f>SUM(C59:J59)</f>
        <v>5631</v>
      </c>
      <c r="C59" s="85">
        <v>463</v>
      </c>
      <c r="D59" s="85">
        <v>115</v>
      </c>
      <c r="E59" s="85">
        <v>3095</v>
      </c>
      <c r="F59" s="85">
        <v>415</v>
      </c>
      <c r="G59" s="85">
        <v>37</v>
      </c>
      <c r="H59" s="85">
        <v>67</v>
      </c>
      <c r="I59" s="85">
        <v>1</v>
      </c>
      <c r="J59" s="85">
        <v>1438</v>
      </c>
    </row>
    <row r="60" spans="1:11">
      <c r="A60" s="175" t="s">
        <v>280</v>
      </c>
      <c r="B60" s="88">
        <f t="shared" ref="B60" si="15">SUM(C60:J60)</f>
        <v>4036</v>
      </c>
      <c r="C60" s="85">
        <v>352</v>
      </c>
      <c r="D60" s="85">
        <v>166</v>
      </c>
      <c r="E60" s="85">
        <v>2322</v>
      </c>
      <c r="F60" s="85">
        <v>229</v>
      </c>
      <c r="G60" s="85">
        <v>28</v>
      </c>
      <c r="H60" s="85">
        <v>153</v>
      </c>
      <c r="I60" s="85">
        <v>0</v>
      </c>
      <c r="J60" s="85">
        <v>786</v>
      </c>
    </row>
    <row r="61" spans="1:11">
      <c r="A61" s="175" t="s">
        <v>306</v>
      </c>
      <c r="B61" s="88">
        <f>SUM(C61:J61)</f>
        <v>3431</v>
      </c>
      <c r="C61" s="85">
        <v>439</v>
      </c>
      <c r="D61" s="85">
        <v>59</v>
      </c>
      <c r="E61" s="85">
        <v>1587</v>
      </c>
      <c r="F61" s="85">
        <v>242</v>
      </c>
      <c r="G61" s="85">
        <v>70</v>
      </c>
      <c r="H61" s="85">
        <v>59</v>
      </c>
      <c r="I61" s="85">
        <v>0</v>
      </c>
      <c r="J61" s="85">
        <v>975</v>
      </c>
    </row>
    <row r="62" spans="1:11">
      <c r="A62" s="175" t="s">
        <v>281</v>
      </c>
      <c r="B62" s="88">
        <f>SUM(C62:J62)</f>
        <v>14491</v>
      </c>
      <c r="C62" s="85">
        <v>887</v>
      </c>
      <c r="D62" s="85">
        <v>155</v>
      </c>
      <c r="E62" s="85">
        <v>10957</v>
      </c>
      <c r="F62" s="85">
        <v>1176</v>
      </c>
      <c r="G62" s="85">
        <v>79</v>
      </c>
      <c r="H62" s="85">
        <v>139</v>
      </c>
      <c r="I62" s="85">
        <v>0</v>
      </c>
      <c r="J62" s="85">
        <v>1098</v>
      </c>
    </row>
    <row r="63" spans="1:11">
      <c r="A63" s="175" t="s">
        <v>282</v>
      </c>
      <c r="B63" s="88">
        <f>SUM(C63:J63)</f>
        <v>76499</v>
      </c>
      <c r="C63" s="85">
        <v>7368</v>
      </c>
      <c r="D63" s="85">
        <v>2876</v>
      </c>
      <c r="E63" s="85">
        <v>31981</v>
      </c>
      <c r="F63" s="85">
        <v>3219</v>
      </c>
      <c r="G63" s="85">
        <v>482</v>
      </c>
      <c r="H63" s="85">
        <v>3732</v>
      </c>
      <c r="I63" s="85">
        <v>1</v>
      </c>
      <c r="J63" s="85">
        <v>26840</v>
      </c>
    </row>
    <row r="64" spans="1:11">
      <c r="A64" s="186" t="s">
        <v>307</v>
      </c>
      <c r="B64" s="90">
        <f>SUM(B65:B71)</f>
        <v>112279</v>
      </c>
      <c r="C64" s="90">
        <f>SUM(C65:C71)</f>
        <v>11601</v>
      </c>
      <c r="D64" s="90">
        <f t="shared" ref="D64:J64" si="16">SUM(D65:D71)</f>
        <v>3105</v>
      </c>
      <c r="E64" s="90">
        <f t="shared" si="16"/>
        <v>42810</v>
      </c>
      <c r="F64" s="90">
        <f t="shared" si="16"/>
        <v>6001</v>
      </c>
      <c r="G64" s="90">
        <f t="shared" si="16"/>
        <v>1392</v>
      </c>
      <c r="H64" s="90">
        <f t="shared" si="16"/>
        <v>2108</v>
      </c>
      <c r="I64" s="90">
        <f t="shared" si="16"/>
        <v>4</v>
      </c>
      <c r="J64" s="90">
        <f t="shared" si="16"/>
        <v>45258</v>
      </c>
    </row>
    <row r="65" spans="1:10">
      <c r="A65" s="175" t="s">
        <v>308</v>
      </c>
      <c r="B65" s="88">
        <f t="shared" ref="B65:B81" si="17">SUM(C65:J65)</f>
        <v>24</v>
      </c>
      <c r="C65" s="85">
        <v>0</v>
      </c>
      <c r="D65" s="85">
        <v>0</v>
      </c>
      <c r="E65" s="85">
        <v>9</v>
      </c>
      <c r="F65" s="85">
        <v>0</v>
      </c>
      <c r="G65" s="85">
        <v>0</v>
      </c>
      <c r="H65" s="85">
        <v>1</v>
      </c>
      <c r="I65" s="85">
        <v>0</v>
      </c>
      <c r="J65" s="85">
        <v>14</v>
      </c>
    </row>
    <row r="66" spans="1:10">
      <c r="A66" s="175" t="s">
        <v>284</v>
      </c>
      <c r="B66" s="88">
        <f t="shared" si="17"/>
        <v>25770</v>
      </c>
      <c r="C66" s="85">
        <v>3048</v>
      </c>
      <c r="D66" s="85">
        <v>642</v>
      </c>
      <c r="E66" s="85">
        <v>9823</v>
      </c>
      <c r="F66" s="85">
        <v>1646</v>
      </c>
      <c r="G66" s="85">
        <v>399</v>
      </c>
      <c r="H66" s="85">
        <v>546</v>
      </c>
      <c r="I66" s="85">
        <v>1</v>
      </c>
      <c r="J66" s="85">
        <v>9665</v>
      </c>
    </row>
    <row r="67" spans="1:10">
      <c r="A67" s="175" t="s">
        <v>285</v>
      </c>
      <c r="B67" s="88">
        <f t="shared" si="17"/>
        <v>67631</v>
      </c>
      <c r="C67" s="85">
        <v>6859</v>
      </c>
      <c r="D67" s="85">
        <v>1800</v>
      </c>
      <c r="E67" s="85">
        <v>27337</v>
      </c>
      <c r="F67" s="85">
        <v>3928</v>
      </c>
      <c r="G67" s="85">
        <v>787</v>
      </c>
      <c r="H67" s="85">
        <v>1020</v>
      </c>
      <c r="I67" s="85">
        <v>3</v>
      </c>
      <c r="J67" s="85">
        <v>25897</v>
      </c>
    </row>
    <row r="68" spans="1:10">
      <c r="A68" s="175" t="s">
        <v>286</v>
      </c>
      <c r="B68" s="88">
        <f t="shared" si="17"/>
        <v>739</v>
      </c>
      <c r="C68" s="85">
        <v>48</v>
      </c>
      <c r="D68" s="85">
        <v>21</v>
      </c>
      <c r="E68" s="85">
        <v>237</v>
      </c>
      <c r="F68" s="85">
        <v>7</v>
      </c>
      <c r="G68" s="85">
        <v>12</v>
      </c>
      <c r="H68" s="85">
        <v>14</v>
      </c>
      <c r="I68" s="85">
        <v>0</v>
      </c>
      <c r="J68" s="85">
        <v>400</v>
      </c>
    </row>
    <row r="69" spans="1:10">
      <c r="A69" s="175" t="s">
        <v>287</v>
      </c>
      <c r="B69" s="88">
        <f t="shared" si="17"/>
        <v>7710</v>
      </c>
      <c r="C69" s="85">
        <v>447</v>
      </c>
      <c r="D69" s="85">
        <v>190</v>
      </c>
      <c r="E69" s="85">
        <v>1992</v>
      </c>
      <c r="F69" s="85">
        <v>90</v>
      </c>
      <c r="G69" s="85">
        <v>74</v>
      </c>
      <c r="H69" s="85">
        <v>242</v>
      </c>
      <c r="I69" s="85">
        <v>0</v>
      </c>
      <c r="J69" s="85">
        <v>4675</v>
      </c>
    </row>
    <row r="70" spans="1:10">
      <c r="A70" s="175" t="s">
        <v>288</v>
      </c>
      <c r="B70" s="88">
        <f t="shared" ref="B70:B71" si="18">SUM(C70:J70)</f>
        <v>10340</v>
      </c>
      <c r="C70" s="85">
        <v>1195</v>
      </c>
      <c r="D70" s="85">
        <v>452</v>
      </c>
      <c r="E70" s="85">
        <v>3402</v>
      </c>
      <c r="F70" s="85">
        <v>316</v>
      </c>
      <c r="G70" s="85">
        <v>119</v>
      </c>
      <c r="H70" s="85">
        <v>284</v>
      </c>
      <c r="I70" s="85">
        <v>0</v>
      </c>
      <c r="J70" s="85">
        <v>4572</v>
      </c>
    </row>
    <row r="71" spans="1:10">
      <c r="A71" s="175" t="s">
        <v>311</v>
      </c>
      <c r="B71" s="88">
        <f t="shared" si="18"/>
        <v>65</v>
      </c>
      <c r="C71" s="85">
        <v>4</v>
      </c>
      <c r="D71" s="85">
        <v>0</v>
      </c>
      <c r="E71" s="85">
        <v>10</v>
      </c>
      <c r="F71" s="85">
        <v>14</v>
      </c>
      <c r="G71" s="85">
        <v>1</v>
      </c>
      <c r="H71" s="85">
        <v>1</v>
      </c>
      <c r="I71" s="85">
        <v>0</v>
      </c>
      <c r="J71" s="85">
        <v>35</v>
      </c>
    </row>
    <row r="72" spans="1:10">
      <c r="A72" s="186" t="s">
        <v>91</v>
      </c>
      <c r="B72" s="90">
        <f t="shared" si="17"/>
        <v>82</v>
      </c>
      <c r="C72" s="83">
        <v>5</v>
      </c>
      <c r="D72" s="83">
        <v>0</v>
      </c>
      <c r="E72" s="83">
        <v>19</v>
      </c>
      <c r="F72" s="83">
        <v>14</v>
      </c>
      <c r="G72" s="83">
        <v>1</v>
      </c>
      <c r="H72" s="83">
        <v>1</v>
      </c>
      <c r="I72" s="83">
        <v>0</v>
      </c>
      <c r="J72" s="83">
        <v>42</v>
      </c>
    </row>
    <row r="73" spans="1:10">
      <c r="A73" s="200" t="s">
        <v>359</v>
      </c>
      <c r="B73" s="90">
        <f>SUM(C73:J73)</f>
        <v>34909</v>
      </c>
      <c r="C73" s="90">
        <f>SUM(C75:C81)</f>
        <v>3975</v>
      </c>
      <c r="D73" s="90">
        <f t="shared" ref="D73:J73" si="19">SUM(D75:D81)</f>
        <v>108</v>
      </c>
      <c r="E73" s="90">
        <f t="shared" si="19"/>
        <v>21745</v>
      </c>
      <c r="F73" s="90">
        <f t="shared" si="19"/>
        <v>76</v>
      </c>
      <c r="G73" s="90">
        <f t="shared" si="19"/>
        <v>553</v>
      </c>
      <c r="H73" s="90">
        <f t="shared" si="19"/>
        <v>4829</v>
      </c>
      <c r="I73" s="90">
        <f t="shared" si="19"/>
        <v>1</v>
      </c>
      <c r="J73" s="90">
        <f t="shared" si="19"/>
        <v>3622</v>
      </c>
    </row>
    <row r="74" spans="1:10">
      <c r="A74" s="202" t="s">
        <v>92</v>
      </c>
      <c r="B74" s="90">
        <f>SUM(C74:J74)</f>
        <v>782</v>
      </c>
      <c r="C74" s="90">
        <v>56</v>
      </c>
      <c r="D74" s="90">
        <v>3</v>
      </c>
      <c r="E74" s="90">
        <v>610</v>
      </c>
      <c r="F74" s="90">
        <v>4</v>
      </c>
      <c r="G74" s="90">
        <v>40</v>
      </c>
      <c r="H74" s="90">
        <v>40</v>
      </c>
      <c r="I74" s="90">
        <v>0</v>
      </c>
      <c r="J74" s="90">
        <v>29</v>
      </c>
    </row>
    <row r="75" spans="1:10" ht="12">
      <c r="A75" s="198" t="s">
        <v>319</v>
      </c>
      <c r="B75" s="88">
        <f>SUM(C75:J75)</f>
        <v>22</v>
      </c>
      <c r="C75" s="85">
        <v>2</v>
      </c>
      <c r="D75" s="85">
        <v>1</v>
      </c>
      <c r="E75" s="85">
        <v>18</v>
      </c>
      <c r="F75" s="85">
        <v>0</v>
      </c>
      <c r="G75" s="85">
        <v>0</v>
      </c>
      <c r="H75" s="85">
        <v>0</v>
      </c>
      <c r="I75" s="85">
        <v>0</v>
      </c>
      <c r="J75" s="85">
        <v>1</v>
      </c>
    </row>
    <row r="76" spans="1:10" ht="12">
      <c r="A76" s="198" t="s">
        <v>318</v>
      </c>
      <c r="B76" s="88">
        <f t="shared" ref="B76" si="20">SUM(C76:J76)</f>
        <v>461</v>
      </c>
      <c r="C76" s="85">
        <v>31</v>
      </c>
      <c r="D76" s="85">
        <v>2</v>
      </c>
      <c r="E76" s="85">
        <v>350</v>
      </c>
      <c r="F76" s="85">
        <v>3</v>
      </c>
      <c r="G76" s="85">
        <v>27</v>
      </c>
      <c r="H76" s="85">
        <v>32</v>
      </c>
      <c r="I76" s="85">
        <v>0</v>
      </c>
      <c r="J76" s="85">
        <v>16</v>
      </c>
    </row>
    <row r="77" spans="1:10" ht="11.4">
      <c r="A77" s="198" t="s">
        <v>320</v>
      </c>
      <c r="B77" s="88">
        <f t="shared" ref="B77" si="21">SUM(C77:J77)</f>
        <v>299</v>
      </c>
      <c r="C77" s="85">
        <v>23</v>
      </c>
      <c r="D77" s="85">
        <v>0</v>
      </c>
      <c r="E77" s="85">
        <v>242</v>
      </c>
      <c r="F77" s="85">
        <v>1</v>
      </c>
      <c r="G77" s="85">
        <v>13</v>
      </c>
      <c r="H77" s="85">
        <v>8</v>
      </c>
      <c r="I77" s="85">
        <v>0</v>
      </c>
      <c r="J77" s="85">
        <v>12</v>
      </c>
    </row>
    <row r="78" spans="1:10">
      <c r="A78" s="174" t="s">
        <v>309</v>
      </c>
      <c r="B78" s="88">
        <f t="shared" ref="B78" si="22">SUM(C78:J78)</f>
        <v>5</v>
      </c>
      <c r="C78" s="85">
        <v>1</v>
      </c>
      <c r="D78" s="85">
        <v>0</v>
      </c>
      <c r="E78" s="85">
        <v>4</v>
      </c>
      <c r="F78" s="85">
        <v>0</v>
      </c>
      <c r="G78" s="85">
        <v>0</v>
      </c>
      <c r="H78" s="85">
        <v>0</v>
      </c>
      <c r="I78" s="85">
        <v>0</v>
      </c>
      <c r="J78" s="85">
        <v>0</v>
      </c>
    </row>
    <row r="79" spans="1:10">
      <c r="A79" s="174" t="s">
        <v>310</v>
      </c>
      <c r="B79" s="88">
        <f>SUM(C79:J79)</f>
        <v>3</v>
      </c>
      <c r="C79" s="85">
        <v>0</v>
      </c>
      <c r="D79" s="85">
        <v>0</v>
      </c>
      <c r="E79" s="85">
        <v>3</v>
      </c>
      <c r="F79" s="85">
        <v>0</v>
      </c>
      <c r="G79" s="85">
        <v>0</v>
      </c>
      <c r="H79" s="85">
        <v>0</v>
      </c>
      <c r="I79" s="85">
        <v>0</v>
      </c>
      <c r="J79" s="85">
        <v>0</v>
      </c>
    </row>
    <row r="80" spans="1:10">
      <c r="A80" s="174" t="s">
        <v>289</v>
      </c>
      <c r="B80" s="88">
        <f>SUM(C80:J80)</f>
        <v>9</v>
      </c>
      <c r="C80" s="85">
        <v>0</v>
      </c>
      <c r="D80" s="85">
        <v>0</v>
      </c>
      <c r="E80" s="85">
        <v>2</v>
      </c>
      <c r="F80" s="85">
        <v>0</v>
      </c>
      <c r="G80" s="85">
        <v>0</v>
      </c>
      <c r="H80" s="85">
        <v>0</v>
      </c>
      <c r="I80" s="85">
        <v>0</v>
      </c>
      <c r="J80" s="85">
        <v>7</v>
      </c>
    </row>
    <row r="81" spans="1:10">
      <c r="A81" s="177" t="s">
        <v>90</v>
      </c>
      <c r="B81" s="150">
        <f t="shared" si="17"/>
        <v>34110</v>
      </c>
      <c r="C81" s="150">
        <v>3918</v>
      </c>
      <c r="D81" s="150">
        <v>105</v>
      </c>
      <c r="E81" s="150">
        <v>21126</v>
      </c>
      <c r="F81" s="150">
        <v>72</v>
      </c>
      <c r="G81" s="150">
        <v>513</v>
      </c>
      <c r="H81" s="150">
        <v>4789</v>
      </c>
      <c r="I81" s="150">
        <v>1</v>
      </c>
      <c r="J81" s="150">
        <v>3586</v>
      </c>
    </row>
    <row r="82" spans="1:10" s="21" customFormat="1">
      <c r="A82" s="5"/>
      <c r="B82" s="10"/>
      <c r="C82" s="78"/>
      <c r="D82" s="78"/>
      <c r="E82" s="10"/>
      <c r="F82" s="10"/>
      <c r="G82" s="78"/>
      <c r="H82" s="78"/>
      <c r="I82" s="78"/>
      <c r="J82" s="78"/>
    </row>
    <row r="83" spans="1:10">
      <c r="A83" s="5" t="s">
        <v>89</v>
      </c>
      <c r="B83" s="10"/>
      <c r="C83" s="78"/>
      <c r="D83" s="78"/>
      <c r="E83" s="10"/>
      <c r="F83" s="10"/>
      <c r="G83" s="78"/>
      <c r="H83" s="78"/>
      <c r="I83" s="78"/>
      <c r="J83" s="78"/>
    </row>
    <row r="84" spans="1:10">
      <c r="A84" s="157" t="s">
        <v>156</v>
      </c>
      <c r="G84" s="78"/>
    </row>
    <row r="85" spans="1:10">
      <c r="A85" s="157" t="s">
        <v>157</v>
      </c>
    </row>
    <row r="86" spans="1:10">
      <c r="A86" s="157" t="s">
        <v>88</v>
      </c>
    </row>
    <row r="87" spans="1:10">
      <c r="A87" s="5" t="s">
        <v>87</v>
      </c>
    </row>
    <row r="88" spans="1:10">
      <c r="A88" s="5" t="s">
        <v>99</v>
      </c>
    </row>
    <row r="89" spans="1:10">
      <c r="A89" s="5" t="s">
        <v>86</v>
      </c>
    </row>
    <row r="90" spans="1:10">
      <c r="A90" s="5" t="s">
        <v>102</v>
      </c>
    </row>
    <row r="91" spans="1:10">
      <c r="A91" s="5" t="s">
        <v>372</v>
      </c>
    </row>
    <row r="92" spans="1:10">
      <c r="A92" s="5" t="s">
        <v>361</v>
      </c>
    </row>
    <row r="107" spans="2:11">
      <c r="B107" s="10"/>
      <c r="C107" s="10"/>
      <c r="D107" s="10"/>
      <c r="E107" s="10"/>
      <c r="F107" s="10"/>
      <c r="G107" s="10"/>
      <c r="H107" s="10"/>
      <c r="I107" s="10"/>
      <c r="J107" s="10"/>
      <c r="K107" s="10"/>
    </row>
  </sheetData>
  <pageMargins left="0.44" right="0.17" top="1" bottom="1" header="0.5" footer="0.5"/>
  <pageSetup firstPageNumber="21" fitToHeight="2" orientation="portrait" useFirstPageNumber="1" r:id="rId1"/>
  <headerFooter alignWithMargins="0">
    <oddFooter>&amp;C&amp;P of 31</oddFooter>
    <firstFooter>&amp;C1-19</firstFooter>
  </headerFooter>
  <rowBreaks count="1" manualBreakCount="1">
    <brk id="56" max="9" man="1"/>
  </rowBreaks>
  <ignoredErrors>
    <ignoredError sqref="B33 B42 B50 B57 B10:H10 I10:J10 B17 C33:H33 I33:J33 C42:J42 C57:J57 B64:B73 B27"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2"/>
  <sheetViews>
    <sheetView showGridLines="0" zoomScaleNormal="100" workbookViewId="0">
      <pane xSplit="1" ySplit="8" topLeftCell="B48" activePane="bottomRight" state="frozen"/>
      <selection activeCell="B4" sqref="B4"/>
      <selection pane="topRight" activeCell="B4" sqref="B4"/>
      <selection pane="bottomLeft" activeCell="B4" sqref="B4"/>
      <selection pane="bottomRight" activeCell="L1" sqref="L1"/>
    </sheetView>
  </sheetViews>
  <sheetFormatPr defaultColWidth="9.33203125" defaultRowHeight="10.199999999999999"/>
  <cols>
    <col min="1" max="1" width="29.6640625" style="3" customWidth="1"/>
    <col min="2" max="2" width="9.109375" style="1" customWidth="1"/>
    <col min="3" max="3" width="9.33203125" style="1" customWidth="1"/>
    <col min="4" max="4" width="7.88671875" style="1" customWidth="1"/>
    <col min="5" max="5" width="8.44140625" style="1" customWidth="1"/>
    <col min="6" max="6" width="6.6640625" style="1" customWidth="1"/>
    <col min="7" max="7" width="9.109375" style="1" customWidth="1"/>
    <col min="8" max="8" width="9" style="1" customWidth="1"/>
    <col min="9" max="9" width="9.33203125" style="1" customWidth="1"/>
    <col min="10" max="10" width="9.6640625" style="1" customWidth="1"/>
    <col min="11" max="11" width="6.6640625" style="1" customWidth="1"/>
    <col min="12" max="16384" width="9.33203125" style="1"/>
  </cols>
  <sheetData>
    <row r="1" spans="1:10">
      <c r="A1" s="33" t="s">
        <v>96</v>
      </c>
      <c r="B1" s="33"/>
      <c r="C1" s="33"/>
      <c r="D1" s="33"/>
      <c r="E1" s="33"/>
      <c r="F1" s="33"/>
      <c r="G1" s="33"/>
      <c r="H1" s="33"/>
      <c r="I1" s="33"/>
      <c r="J1" s="33"/>
    </row>
    <row r="2" spans="1:10" ht="13.65" customHeight="1">
      <c r="A2" s="33" t="s">
        <v>165</v>
      </c>
      <c r="B2" s="33"/>
      <c r="C2" s="33"/>
      <c r="D2" s="33"/>
      <c r="E2" s="33"/>
      <c r="F2" s="33"/>
      <c r="G2" s="33"/>
      <c r="H2" s="33"/>
      <c r="I2" s="33"/>
      <c r="J2" s="33"/>
    </row>
    <row r="3" spans="1:10">
      <c r="A3" s="33" t="s">
        <v>79</v>
      </c>
      <c r="B3" s="33"/>
      <c r="C3" s="33"/>
      <c r="D3" s="33"/>
      <c r="E3" s="33"/>
      <c r="F3" s="33"/>
      <c r="G3" s="33"/>
      <c r="H3" s="33"/>
      <c r="I3" s="33"/>
      <c r="J3" s="33"/>
    </row>
    <row r="4" spans="1:10">
      <c r="A4" s="33" t="str">
        <f>'Table 14'!A4</f>
        <v>DECEMBER 31, 2022  1/</v>
      </c>
      <c r="B4" s="33"/>
      <c r="C4" s="33"/>
      <c r="D4" s="33"/>
      <c r="E4" s="33"/>
      <c r="F4" s="33"/>
      <c r="G4" s="33"/>
      <c r="H4" s="33"/>
      <c r="I4" s="33"/>
      <c r="J4" s="33"/>
    </row>
    <row r="6" spans="1:10" s="44" customFormat="1" ht="30.75" customHeight="1">
      <c r="A6" s="169" t="s">
        <v>77</v>
      </c>
      <c r="B6" s="170" t="s">
        <v>166</v>
      </c>
      <c r="C6" s="170" t="s">
        <v>167</v>
      </c>
      <c r="D6" s="170" t="s">
        <v>168</v>
      </c>
      <c r="E6" s="171" t="s">
        <v>94</v>
      </c>
      <c r="F6" s="170" t="s">
        <v>169</v>
      </c>
      <c r="G6" s="170" t="s">
        <v>170</v>
      </c>
      <c r="H6" s="171" t="s">
        <v>93</v>
      </c>
      <c r="I6" s="170" t="s">
        <v>171</v>
      </c>
      <c r="J6" s="170" t="s">
        <v>172</v>
      </c>
    </row>
    <row r="7" spans="1:10">
      <c r="A7" s="195" t="s">
        <v>317</v>
      </c>
      <c r="B7" s="125">
        <f>B8+B81</f>
        <v>218841</v>
      </c>
      <c r="C7" s="125">
        <f t="shared" ref="C7:J7" si="0">(C8+C81)</f>
        <v>6177</v>
      </c>
      <c r="D7" s="125">
        <f t="shared" si="0"/>
        <v>1114</v>
      </c>
      <c r="E7" s="125">
        <f t="shared" si="0"/>
        <v>8633</v>
      </c>
      <c r="F7" s="125">
        <f t="shared" si="0"/>
        <v>2087</v>
      </c>
      <c r="G7" s="125">
        <f t="shared" si="0"/>
        <v>794</v>
      </c>
      <c r="H7" s="125">
        <f t="shared" si="0"/>
        <v>4931</v>
      </c>
      <c r="I7" s="125">
        <f t="shared" si="0"/>
        <v>0</v>
      </c>
      <c r="J7" s="125">
        <f t="shared" si="0"/>
        <v>195105</v>
      </c>
    </row>
    <row r="8" spans="1:10">
      <c r="A8" s="195" t="s">
        <v>248</v>
      </c>
      <c r="B8" s="90">
        <f>B9+B10+B17+B33+B42+B50+B57+B64+B73-B81</f>
        <v>214521</v>
      </c>
      <c r="C8" s="90">
        <f t="shared" ref="C8:J8" si="1">C9+C10+C17+C33+C42+C50+C57+C64+C73-C81</f>
        <v>5869</v>
      </c>
      <c r="D8" s="90">
        <f t="shared" si="1"/>
        <v>1114</v>
      </c>
      <c r="E8" s="90">
        <f t="shared" si="1"/>
        <v>8415</v>
      </c>
      <c r="F8" s="90">
        <f t="shared" si="1"/>
        <v>2085</v>
      </c>
      <c r="G8" s="90">
        <f t="shared" si="1"/>
        <v>724</v>
      </c>
      <c r="H8" s="90">
        <f t="shared" si="1"/>
        <v>4053</v>
      </c>
      <c r="I8" s="90">
        <f t="shared" si="1"/>
        <v>0</v>
      </c>
      <c r="J8" s="90">
        <f t="shared" si="1"/>
        <v>192261</v>
      </c>
    </row>
    <row r="9" spans="1:10">
      <c r="A9" s="195" t="s">
        <v>245</v>
      </c>
      <c r="B9" s="90">
        <f>SUM(C9:J9)</f>
        <v>1237</v>
      </c>
      <c r="C9" s="83">
        <v>88</v>
      </c>
      <c r="D9" s="83">
        <v>27</v>
      </c>
      <c r="E9" s="83">
        <v>122</v>
      </c>
      <c r="F9" s="83">
        <v>7</v>
      </c>
      <c r="G9" s="83">
        <v>7</v>
      </c>
      <c r="H9" s="83">
        <v>123</v>
      </c>
      <c r="I9" s="83">
        <v>0</v>
      </c>
      <c r="J9" s="83">
        <v>863</v>
      </c>
    </row>
    <row r="10" spans="1:10">
      <c r="A10" s="195" t="s">
        <v>249</v>
      </c>
      <c r="B10" s="90">
        <f t="shared" ref="B10:J10" si="2">SUM(B11:B16)</f>
        <v>10161</v>
      </c>
      <c r="C10" s="90">
        <f t="shared" si="2"/>
        <v>375</v>
      </c>
      <c r="D10" s="90">
        <f t="shared" si="2"/>
        <v>95</v>
      </c>
      <c r="E10" s="90">
        <f t="shared" si="2"/>
        <v>623</v>
      </c>
      <c r="F10" s="90">
        <f t="shared" si="2"/>
        <v>218</v>
      </c>
      <c r="G10" s="90">
        <f t="shared" si="2"/>
        <v>35</v>
      </c>
      <c r="H10" s="90">
        <f t="shared" si="2"/>
        <v>280</v>
      </c>
      <c r="I10" s="90">
        <f t="shared" si="2"/>
        <v>0</v>
      </c>
      <c r="J10" s="90">
        <f t="shared" si="2"/>
        <v>8535</v>
      </c>
    </row>
    <row r="11" spans="1:10">
      <c r="A11" s="198" t="s">
        <v>250</v>
      </c>
      <c r="B11" s="88">
        <f>SUM(C11:J11)</f>
        <v>470</v>
      </c>
      <c r="C11" s="85">
        <v>23</v>
      </c>
      <c r="D11" s="85">
        <v>2</v>
      </c>
      <c r="E11" s="85">
        <v>31</v>
      </c>
      <c r="F11" s="85">
        <v>26</v>
      </c>
      <c r="G11" s="85">
        <v>1</v>
      </c>
      <c r="H11" s="85">
        <v>3</v>
      </c>
      <c r="I11" s="85">
        <v>0</v>
      </c>
      <c r="J11" s="85">
        <v>384</v>
      </c>
    </row>
    <row r="12" spans="1:10">
      <c r="A12" s="198" t="s">
        <v>255</v>
      </c>
      <c r="B12" s="88">
        <f>SUM(C12:J12)</f>
        <v>834</v>
      </c>
      <c r="C12" s="85">
        <v>55</v>
      </c>
      <c r="D12" s="85">
        <v>4</v>
      </c>
      <c r="E12" s="85">
        <v>140</v>
      </c>
      <c r="F12" s="85">
        <v>107</v>
      </c>
      <c r="G12" s="85">
        <v>6</v>
      </c>
      <c r="H12" s="85">
        <v>17</v>
      </c>
      <c r="I12" s="85">
        <v>0</v>
      </c>
      <c r="J12" s="85">
        <v>505</v>
      </c>
    </row>
    <row r="13" spans="1:10">
      <c r="A13" s="175" t="s">
        <v>251</v>
      </c>
      <c r="B13" s="88">
        <f t="shared" ref="B13" si="3">SUM(C13:J13)</f>
        <v>2077</v>
      </c>
      <c r="C13" s="85">
        <v>64</v>
      </c>
      <c r="D13" s="85">
        <v>31</v>
      </c>
      <c r="E13" s="85">
        <v>105</v>
      </c>
      <c r="F13" s="85">
        <v>25</v>
      </c>
      <c r="G13" s="85">
        <v>2</v>
      </c>
      <c r="H13" s="85">
        <v>58</v>
      </c>
      <c r="I13" s="85">
        <v>0</v>
      </c>
      <c r="J13" s="85">
        <v>1792</v>
      </c>
    </row>
    <row r="14" spans="1:10">
      <c r="A14" s="198" t="s">
        <v>252</v>
      </c>
      <c r="B14" s="88">
        <f>SUM(C14:J14)</f>
        <v>2728</v>
      </c>
      <c r="C14" s="85">
        <v>75</v>
      </c>
      <c r="D14" s="85">
        <v>11</v>
      </c>
      <c r="E14" s="85">
        <v>94</v>
      </c>
      <c r="F14" s="85">
        <v>31</v>
      </c>
      <c r="G14" s="85">
        <v>13</v>
      </c>
      <c r="H14" s="85">
        <v>36</v>
      </c>
      <c r="I14" s="85">
        <v>0</v>
      </c>
      <c r="J14" s="85">
        <v>2468</v>
      </c>
    </row>
    <row r="15" spans="1:10">
      <c r="A15" s="198" t="s">
        <v>253</v>
      </c>
      <c r="B15" s="88">
        <f>SUM(C15:J15)</f>
        <v>319</v>
      </c>
      <c r="C15" s="85">
        <v>25</v>
      </c>
      <c r="D15" s="85">
        <v>1</v>
      </c>
      <c r="E15" s="85">
        <v>20</v>
      </c>
      <c r="F15" s="85">
        <v>10</v>
      </c>
      <c r="G15" s="85">
        <v>3</v>
      </c>
      <c r="H15" s="85">
        <v>9</v>
      </c>
      <c r="I15" s="85">
        <v>0</v>
      </c>
      <c r="J15" s="85">
        <v>251</v>
      </c>
    </row>
    <row r="16" spans="1:10">
      <c r="A16" s="175" t="s">
        <v>254</v>
      </c>
      <c r="B16" s="88">
        <f t="shared" ref="B16" si="4">SUM(C16:J16)</f>
        <v>3733</v>
      </c>
      <c r="C16" s="85">
        <v>133</v>
      </c>
      <c r="D16" s="85">
        <v>46</v>
      </c>
      <c r="E16" s="85">
        <v>233</v>
      </c>
      <c r="F16" s="85">
        <v>19</v>
      </c>
      <c r="G16" s="85">
        <v>10</v>
      </c>
      <c r="H16" s="85">
        <v>157</v>
      </c>
      <c r="I16" s="85">
        <v>0</v>
      </c>
      <c r="J16" s="85">
        <v>3135</v>
      </c>
    </row>
    <row r="17" spans="1:12">
      <c r="A17" s="195" t="s">
        <v>246</v>
      </c>
      <c r="B17" s="90">
        <f t="shared" ref="B17:J17" si="5">SUM(B18:B32)</f>
        <v>38768</v>
      </c>
      <c r="C17" s="90">
        <f t="shared" si="5"/>
        <v>939</v>
      </c>
      <c r="D17" s="90">
        <f t="shared" si="5"/>
        <v>199</v>
      </c>
      <c r="E17" s="90">
        <f t="shared" si="5"/>
        <v>1342</v>
      </c>
      <c r="F17" s="90">
        <f t="shared" si="5"/>
        <v>307</v>
      </c>
      <c r="G17" s="90">
        <f t="shared" si="5"/>
        <v>168</v>
      </c>
      <c r="H17" s="90">
        <f t="shared" si="5"/>
        <v>609</v>
      </c>
      <c r="I17" s="90">
        <f t="shared" si="5"/>
        <v>0</v>
      </c>
      <c r="J17" s="90">
        <f t="shared" si="5"/>
        <v>35204</v>
      </c>
    </row>
    <row r="18" spans="1:12">
      <c r="A18" s="175" t="s">
        <v>263</v>
      </c>
      <c r="B18" s="88">
        <f t="shared" ref="B18" si="6">SUM(C18:J18)</f>
        <v>1049</v>
      </c>
      <c r="C18" s="85">
        <v>41</v>
      </c>
      <c r="D18" s="85">
        <v>13</v>
      </c>
      <c r="E18" s="85">
        <v>55</v>
      </c>
      <c r="F18" s="85">
        <v>67</v>
      </c>
      <c r="G18" s="85">
        <v>5</v>
      </c>
      <c r="H18" s="85">
        <v>28</v>
      </c>
      <c r="I18" s="85">
        <v>0</v>
      </c>
      <c r="J18" s="85">
        <v>840</v>
      </c>
      <c r="L18" s="10"/>
    </row>
    <row r="19" spans="1:12">
      <c r="A19" s="198" t="s">
        <v>256</v>
      </c>
      <c r="B19" s="88">
        <f t="shared" ref="B19:B32" si="7">SUM(C19:J19)</f>
        <v>451</v>
      </c>
      <c r="C19" s="85">
        <v>21</v>
      </c>
      <c r="D19" s="85">
        <v>6</v>
      </c>
      <c r="E19" s="85">
        <v>20</v>
      </c>
      <c r="F19" s="85">
        <v>1</v>
      </c>
      <c r="G19" s="85">
        <v>1</v>
      </c>
      <c r="H19" s="85">
        <v>7</v>
      </c>
      <c r="I19" s="85">
        <v>0</v>
      </c>
      <c r="J19" s="85">
        <v>395</v>
      </c>
    </row>
    <row r="20" spans="1:12">
      <c r="A20" s="198" t="s">
        <v>291</v>
      </c>
      <c r="B20" s="88">
        <f t="shared" si="7"/>
        <v>225</v>
      </c>
      <c r="C20" s="85">
        <v>6</v>
      </c>
      <c r="D20" s="85">
        <v>0</v>
      </c>
      <c r="E20" s="85">
        <v>4</v>
      </c>
      <c r="F20" s="85">
        <v>0</v>
      </c>
      <c r="G20" s="85">
        <v>0</v>
      </c>
      <c r="H20" s="85">
        <v>4</v>
      </c>
      <c r="I20" s="85">
        <v>0</v>
      </c>
      <c r="J20" s="85">
        <v>211</v>
      </c>
    </row>
    <row r="21" spans="1:12">
      <c r="A21" s="175" t="s">
        <v>257</v>
      </c>
      <c r="B21" s="88">
        <f t="shared" si="7"/>
        <v>376</v>
      </c>
      <c r="C21" s="85">
        <v>22</v>
      </c>
      <c r="D21" s="85">
        <v>5</v>
      </c>
      <c r="E21" s="85">
        <v>15</v>
      </c>
      <c r="F21" s="85">
        <v>22</v>
      </c>
      <c r="G21" s="85">
        <v>1</v>
      </c>
      <c r="H21" s="85">
        <v>10</v>
      </c>
      <c r="I21" s="85">
        <v>0</v>
      </c>
      <c r="J21" s="85">
        <v>301</v>
      </c>
    </row>
    <row r="22" spans="1:12">
      <c r="A22" s="198" t="s">
        <v>258</v>
      </c>
      <c r="B22" s="88">
        <f t="shared" si="7"/>
        <v>2739</v>
      </c>
      <c r="C22" s="85">
        <v>73</v>
      </c>
      <c r="D22" s="85">
        <v>7</v>
      </c>
      <c r="E22" s="85">
        <v>70</v>
      </c>
      <c r="F22" s="85">
        <v>4</v>
      </c>
      <c r="G22" s="85">
        <v>10</v>
      </c>
      <c r="H22" s="85">
        <v>58</v>
      </c>
      <c r="I22" s="85">
        <v>0</v>
      </c>
      <c r="J22" s="85">
        <v>2517</v>
      </c>
    </row>
    <row r="23" spans="1:12">
      <c r="A23" s="175" t="s">
        <v>259</v>
      </c>
      <c r="B23" s="88">
        <f t="shared" si="7"/>
        <v>2678</v>
      </c>
      <c r="C23" s="85">
        <v>66</v>
      </c>
      <c r="D23" s="85">
        <v>8</v>
      </c>
      <c r="E23" s="85">
        <v>84</v>
      </c>
      <c r="F23" s="85">
        <v>21</v>
      </c>
      <c r="G23" s="85">
        <v>11</v>
      </c>
      <c r="H23" s="85">
        <v>32</v>
      </c>
      <c r="I23" s="85">
        <v>0</v>
      </c>
      <c r="J23" s="85">
        <v>2456</v>
      </c>
    </row>
    <row r="24" spans="1:12">
      <c r="A24" s="175" t="s">
        <v>292</v>
      </c>
      <c r="B24" s="88">
        <f t="shared" si="7"/>
        <v>764</v>
      </c>
      <c r="C24" s="85">
        <v>39</v>
      </c>
      <c r="D24" s="85">
        <v>12</v>
      </c>
      <c r="E24" s="85">
        <v>29</v>
      </c>
      <c r="F24" s="85">
        <v>17</v>
      </c>
      <c r="G24" s="85">
        <v>7</v>
      </c>
      <c r="H24" s="85">
        <v>15</v>
      </c>
      <c r="I24" s="85">
        <v>0</v>
      </c>
      <c r="J24" s="85">
        <v>645</v>
      </c>
    </row>
    <row r="25" spans="1:12">
      <c r="A25" s="198" t="s">
        <v>293</v>
      </c>
      <c r="B25" s="88">
        <f t="shared" si="7"/>
        <v>4218</v>
      </c>
      <c r="C25" s="85">
        <v>73</v>
      </c>
      <c r="D25" s="85">
        <v>20</v>
      </c>
      <c r="E25" s="85">
        <v>73</v>
      </c>
      <c r="F25" s="85">
        <v>17</v>
      </c>
      <c r="G25" s="85">
        <v>10</v>
      </c>
      <c r="H25" s="85">
        <v>69</v>
      </c>
      <c r="I25" s="85">
        <v>0</v>
      </c>
      <c r="J25" s="85">
        <v>3956</v>
      </c>
    </row>
    <row r="26" spans="1:12">
      <c r="A26" s="198" t="s">
        <v>294</v>
      </c>
      <c r="B26" s="88">
        <f t="shared" si="7"/>
        <v>9185</v>
      </c>
      <c r="C26" s="85">
        <v>138</v>
      </c>
      <c r="D26" s="85">
        <v>23</v>
      </c>
      <c r="E26" s="85">
        <v>410</v>
      </c>
      <c r="F26" s="85">
        <v>57</v>
      </c>
      <c r="G26" s="85">
        <v>19</v>
      </c>
      <c r="H26" s="85">
        <v>198</v>
      </c>
      <c r="I26" s="85">
        <v>0</v>
      </c>
      <c r="J26" s="85">
        <v>8340</v>
      </c>
    </row>
    <row r="27" spans="1:12">
      <c r="A27" s="175" t="s">
        <v>295</v>
      </c>
      <c r="B27" s="88">
        <f t="shared" si="7"/>
        <v>6393</v>
      </c>
      <c r="C27" s="85">
        <v>160</v>
      </c>
      <c r="D27" s="85">
        <v>23</v>
      </c>
      <c r="E27" s="85">
        <v>208</v>
      </c>
      <c r="F27" s="85">
        <v>44</v>
      </c>
      <c r="G27" s="85">
        <v>45</v>
      </c>
      <c r="H27" s="85">
        <v>51</v>
      </c>
      <c r="I27" s="85">
        <v>0</v>
      </c>
      <c r="J27" s="85">
        <v>5862</v>
      </c>
    </row>
    <row r="28" spans="1:12">
      <c r="A28" s="198" t="s">
        <v>260</v>
      </c>
      <c r="B28" s="88">
        <f t="shared" si="7"/>
        <v>4714</v>
      </c>
      <c r="C28" s="85">
        <v>135</v>
      </c>
      <c r="D28" s="85">
        <v>25</v>
      </c>
      <c r="E28" s="85">
        <v>157</v>
      </c>
      <c r="F28" s="85">
        <v>24</v>
      </c>
      <c r="G28" s="85">
        <v>25</v>
      </c>
      <c r="H28" s="85">
        <v>62</v>
      </c>
      <c r="I28" s="85">
        <v>0</v>
      </c>
      <c r="J28" s="85">
        <v>4286</v>
      </c>
    </row>
    <row r="29" spans="1:12">
      <c r="A29" s="175" t="s">
        <v>296</v>
      </c>
      <c r="B29" s="88">
        <f t="shared" si="7"/>
        <v>315</v>
      </c>
      <c r="C29" s="85">
        <v>8</v>
      </c>
      <c r="D29" s="85">
        <v>3</v>
      </c>
      <c r="E29" s="85">
        <v>6</v>
      </c>
      <c r="F29" s="85">
        <v>2</v>
      </c>
      <c r="G29" s="85">
        <v>2</v>
      </c>
      <c r="H29" s="85">
        <v>4</v>
      </c>
      <c r="I29" s="85">
        <v>0</v>
      </c>
      <c r="J29" s="85">
        <v>290</v>
      </c>
    </row>
    <row r="30" spans="1:12">
      <c r="A30" s="175" t="s">
        <v>261</v>
      </c>
      <c r="B30" s="88">
        <f t="shared" si="7"/>
        <v>127</v>
      </c>
      <c r="C30" s="85">
        <v>9</v>
      </c>
      <c r="D30" s="85">
        <v>5</v>
      </c>
      <c r="E30" s="85">
        <v>10</v>
      </c>
      <c r="F30" s="85">
        <v>6</v>
      </c>
      <c r="G30" s="85">
        <v>2</v>
      </c>
      <c r="H30" s="85">
        <v>3</v>
      </c>
      <c r="I30" s="85">
        <v>0</v>
      </c>
      <c r="J30" s="85">
        <v>92</v>
      </c>
    </row>
    <row r="31" spans="1:12">
      <c r="A31" s="198" t="s">
        <v>262</v>
      </c>
      <c r="B31" s="88">
        <f t="shared" si="7"/>
        <v>5199</v>
      </c>
      <c r="C31" s="85">
        <v>133</v>
      </c>
      <c r="D31" s="85">
        <v>46</v>
      </c>
      <c r="E31" s="85">
        <v>166</v>
      </c>
      <c r="F31" s="85">
        <v>13</v>
      </c>
      <c r="G31" s="85">
        <v>29</v>
      </c>
      <c r="H31" s="85">
        <v>66</v>
      </c>
      <c r="I31" s="85">
        <v>0</v>
      </c>
      <c r="J31" s="85">
        <v>4746</v>
      </c>
    </row>
    <row r="32" spans="1:12">
      <c r="A32" s="175" t="s">
        <v>315</v>
      </c>
      <c r="B32" s="88">
        <f t="shared" si="7"/>
        <v>335</v>
      </c>
      <c r="C32" s="85">
        <v>15</v>
      </c>
      <c r="D32" s="85">
        <v>3</v>
      </c>
      <c r="E32" s="85">
        <v>35</v>
      </c>
      <c r="F32" s="85">
        <v>12</v>
      </c>
      <c r="G32" s="85">
        <v>1</v>
      </c>
      <c r="H32" s="85">
        <v>2</v>
      </c>
      <c r="I32" s="85">
        <v>0</v>
      </c>
      <c r="J32" s="85">
        <v>267</v>
      </c>
    </row>
    <row r="33" spans="1:10">
      <c r="A33" s="186" t="s">
        <v>297</v>
      </c>
      <c r="B33" s="90">
        <f t="shared" ref="B33:J33" si="8">SUM(B34:B41)</f>
        <v>33205</v>
      </c>
      <c r="C33" s="90">
        <f t="shared" si="8"/>
        <v>781</v>
      </c>
      <c r="D33" s="90">
        <f t="shared" si="8"/>
        <v>166</v>
      </c>
      <c r="E33" s="90">
        <f t="shared" si="8"/>
        <v>976</v>
      </c>
      <c r="F33" s="90">
        <f t="shared" si="8"/>
        <v>393</v>
      </c>
      <c r="G33" s="90">
        <f t="shared" si="8"/>
        <v>69</v>
      </c>
      <c r="H33" s="90">
        <f t="shared" si="8"/>
        <v>699</v>
      </c>
      <c r="I33" s="90">
        <f t="shared" si="8"/>
        <v>0</v>
      </c>
      <c r="J33" s="90">
        <f t="shared" si="8"/>
        <v>30121</v>
      </c>
    </row>
    <row r="34" spans="1:10">
      <c r="A34" s="175" t="s">
        <v>269</v>
      </c>
      <c r="B34" s="88">
        <f t="shared" ref="B34:B41" si="9">SUM(C34:J34)</f>
        <v>10621</v>
      </c>
      <c r="C34" s="85">
        <v>180</v>
      </c>
      <c r="D34" s="85">
        <v>49</v>
      </c>
      <c r="E34" s="85">
        <v>177</v>
      </c>
      <c r="F34" s="85">
        <v>70</v>
      </c>
      <c r="G34" s="85">
        <v>18</v>
      </c>
      <c r="H34" s="85">
        <v>202</v>
      </c>
      <c r="I34" s="85">
        <v>0</v>
      </c>
      <c r="J34" s="85">
        <v>9925</v>
      </c>
    </row>
    <row r="35" spans="1:10">
      <c r="A35" s="175" t="s">
        <v>264</v>
      </c>
      <c r="B35" s="88">
        <f t="shared" si="9"/>
        <v>2773</v>
      </c>
      <c r="C35" s="85">
        <v>96</v>
      </c>
      <c r="D35" s="85">
        <v>26</v>
      </c>
      <c r="E35" s="85">
        <v>171</v>
      </c>
      <c r="F35" s="85">
        <v>28</v>
      </c>
      <c r="G35" s="85">
        <v>9</v>
      </c>
      <c r="H35" s="85">
        <v>86</v>
      </c>
      <c r="I35" s="85">
        <v>0</v>
      </c>
      <c r="J35" s="85">
        <v>2357</v>
      </c>
    </row>
    <row r="36" spans="1:10">
      <c r="A36" s="175" t="s">
        <v>265</v>
      </c>
      <c r="B36" s="88">
        <f t="shared" si="9"/>
        <v>5596</v>
      </c>
      <c r="C36" s="85">
        <v>140</v>
      </c>
      <c r="D36" s="85">
        <v>16</v>
      </c>
      <c r="E36" s="85">
        <v>230</v>
      </c>
      <c r="F36" s="85">
        <v>84</v>
      </c>
      <c r="G36" s="85">
        <v>11</v>
      </c>
      <c r="H36" s="85">
        <v>104</v>
      </c>
      <c r="I36" s="85">
        <v>0</v>
      </c>
      <c r="J36" s="85">
        <v>5011</v>
      </c>
    </row>
    <row r="37" spans="1:10">
      <c r="A37" s="175" t="s">
        <v>266</v>
      </c>
      <c r="B37" s="88">
        <f t="shared" si="9"/>
        <v>6064</v>
      </c>
      <c r="C37" s="85">
        <v>107</v>
      </c>
      <c r="D37" s="85">
        <v>31</v>
      </c>
      <c r="E37" s="85">
        <v>99</v>
      </c>
      <c r="F37" s="85">
        <v>17</v>
      </c>
      <c r="G37" s="85">
        <v>2</v>
      </c>
      <c r="H37" s="85">
        <v>99</v>
      </c>
      <c r="I37" s="85">
        <v>0</v>
      </c>
      <c r="J37" s="85">
        <v>5709</v>
      </c>
    </row>
    <row r="38" spans="1:10">
      <c r="A38" s="175" t="s">
        <v>314</v>
      </c>
      <c r="B38" s="88">
        <f t="shared" si="9"/>
        <v>141</v>
      </c>
      <c r="C38" s="85">
        <v>5</v>
      </c>
      <c r="D38" s="85">
        <v>2</v>
      </c>
      <c r="E38" s="85">
        <v>6</v>
      </c>
      <c r="F38" s="85">
        <v>4</v>
      </c>
      <c r="G38" s="85">
        <v>1</v>
      </c>
      <c r="H38" s="85">
        <v>3</v>
      </c>
      <c r="I38" s="85">
        <v>0</v>
      </c>
      <c r="J38" s="85">
        <v>120</v>
      </c>
    </row>
    <row r="39" spans="1:10">
      <c r="A39" s="175" t="s">
        <v>267</v>
      </c>
      <c r="B39" s="88">
        <f t="shared" si="9"/>
        <v>5422</v>
      </c>
      <c r="C39" s="85">
        <v>150</v>
      </c>
      <c r="D39" s="85">
        <v>13</v>
      </c>
      <c r="E39" s="85">
        <v>198</v>
      </c>
      <c r="F39" s="85">
        <v>142</v>
      </c>
      <c r="G39" s="85">
        <v>13</v>
      </c>
      <c r="H39" s="85">
        <v>166</v>
      </c>
      <c r="I39" s="85">
        <v>0</v>
      </c>
      <c r="J39" s="85">
        <v>4740</v>
      </c>
    </row>
    <row r="40" spans="1:10">
      <c r="A40" s="175" t="s">
        <v>298</v>
      </c>
      <c r="B40" s="88">
        <f t="shared" si="9"/>
        <v>133</v>
      </c>
      <c r="C40" s="85">
        <v>17</v>
      </c>
      <c r="D40" s="85">
        <v>2</v>
      </c>
      <c r="E40" s="85">
        <v>13</v>
      </c>
      <c r="F40" s="85">
        <v>7</v>
      </c>
      <c r="G40" s="85">
        <v>2</v>
      </c>
      <c r="H40" s="85">
        <v>3</v>
      </c>
      <c r="I40" s="85">
        <v>0</v>
      </c>
      <c r="J40" s="85">
        <v>89</v>
      </c>
    </row>
    <row r="41" spans="1:10">
      <c r="A41" s="175" t="s">
        <v>268</v>
      </c>
      <c r="B41" s="88">
        <f t="shared" si="9"/>
        <v>2455</v>
      </c>
      <c r="C41" s="85">
        <v>86</v>
      </c>
      <c r="D41" s="85">
        <v>27</v>
      </c>
      <c r="E41" s="85">
        <v>82</v>
      </c>
      <c r="F41" s="85">
        <v>41</v>
      </c>
      <c r="G41" s="85">
        <v>13</v>
      </c>
      <c r="H41" s="85">
        <v>36</v>
      </c>
      <c r="I41" s="85">
        <v>0</v>
      </c>
      <c r="J41" s="85">
        <v>2170</v>
      </c>
    </row>
    <row r="42" spans="1:10">
      <c r="A42" s="186" t="s">
        <v>299</v>
      </c>
      <c r="B42" s="90">
        <f t="shared" ref="B42:J42" si="10">SUM(B43:B49)</f>
        <v>22386</v>
      </c>
      <c r="C42" s="90">
        <f t="shared" si="10"/>
        <v>898</v>
      </c>
      <c r="D42" s="90">
        <f t="shared" si="10"/>
        <v>166</v>
      </c>
      <c r="E42" s="90">
        <f t="shared" si="10"/>
        <v>926</v>
      </c>
      <c r="F42" s="90">
        <f t="shared" si="10"/>
        <v>173</v>
      </c>
      <c r="G42" s="90">
        <f t="shared" si="10"/>
        <v>87</v>
      </c>
      <c r="H42" s="90">
        <f t="shared" si="10"/>
        <v>446</v>
      </c>
      <c r="I42" s="90">
        <f t="shared" si="10"/>
        <v>0</v>
      </c>
      <c r="J42" s="90">
        <f t="shared" si="10"/>
        <v>19690</v>
      </c>
    </row>
    <row r="43" spans="1:10">
      <c r="A43" s="175" t="s">
        <v>276</v>
      </c>
      <c r="B43" s="88">
        <f t="shared" ref="B43:B49" si="11">SUM(C43:J43)</f>
        <v>7381</v>
      </c>
      <c r="C43" s="85">
        <v>330</v>
      </c>
      <c r="D43" s="85">
        <v>84</v>
      </c>
      <c r="E43" s="85">
        <v>207</v>
      </c>
      <c r="F43" s="85">
        <v>28</v>
      </c>
      <c r="G43" s="85">
        <v>21</v>
      </c>
      <c r="H43" s="85">
        <v>147</v>
      </c>
      <c r="I43" s="85">
        <v>0</v>
      </c>
      <c r="J43" s="85">
        <v>6564</v>
      </c>
    </row>
    <row r="44" spans="1:10">
      <c r="A44" s="175" t="s">
        <v>270</v>
      </c>
      <c r="B44" s="88">
        <f t="shared" si="11"/>
        <v>887</v>
      </c>
      <c r="C44" s="85">
        <v>46</v>
      </c>
      <c r="D44" s="85">
        <v>3</v>
      </c>
      <c r="E44" s="85">
        <v>67</v>
      </c>
      <c r="F44" s="85">
        <v>3</v>
      </c>
      <c r="G44" s="85">
        <v>14</v>
      </c>
      <c r="H44" s="85">
        <v>13</v>
      </c>
      <c r="I44" s="85">
        <v>0</v>
      </c>
      <c r="J44" s="85">
        <v>741</v>
      </c>
    </row>
    <row r="45" spans="1:10">
      <c r="A45" s="175" t="s">
        <v>271</v>
      </c>
      <c r="B45" s="88">
        <f t="shared" si="11"/>
        <v>407</v>
      </c>
      <c r="C45" s="85">
        <v>38</v>
      </c>
      <c r="D45" s="85">
        <v>3</v>
      </c>
      <c r="E45" s="85">
        <v>42</v>
      </c>
      <c r="F45" s="85">
        <v>5</v>
      </c>
      <c r="G45" s="85">
        <v>10</v>
      </c>
      <c r="H45" s="85">
        <v>18</v>
      </c>
      <c r="I45" s="85">
        <v>0</v>
      </c>
      <c r="J45" s="85">
        <v>291</v>
      </c>
    </row>
    <row r="46" spans="1:10">
      <c r="A46" s="175" t="s">
        <v>272</v>
      </c>
      <c r="B46" s="88">
        <f t="shared" si="11"/>
        <v>2379</v>
      </c>
      <c r="C46" s="85">
        <v>121</v>
      </c>
      <c r="D46" s="85">
        <v>9</v>
      </c>
      <c r="E46" s="85">
        <v>110</v>
      </c>
      <c r="F46" s="85">
        <v>21</v>
      </c>
      <c r="G46" s="85">
        <v>17</v>
      </c>
      <c r="H46" s="85">
        <v>31</v>
      </c>
      <c r="I46" s="85">
        <v>0</v>
      </c>
      <c r="J46" s="85">
        <v>2070</v>
      </c>
    </row>
    <row r="47" spans="1:10">
      <c r="A47" s="198" t="s">
        <v>273</v>
      </c>
      <c r="B47" s="88">
        <f t="shared" si="11"/>
        <v>3042</v>
      </c>
      <c r="C47" s="85">
        <v>80</v>
      </c>
      <c r="D47" s="85">
        <v>10</v>
      </c>
      <c r="E47" s="85">
        <v>65</v>
      </c>
      <c r="F47" s="85">
        <v>23</v>
      </c>
      <c r="G47" s="85">
        <v>5</v>
      </c>
      <c r="H47" s="85">
        <v>91</v>
      </c>
      <c r="I47" s="85">
        <v>0</v>
      </c>
      <c r="J47" s="85">
        <v>2768</v>
      </c>
    </row>
    <row r="48" spans="1:10">
      <c r="A48" s="175" t="s">
        <v>274</v>
      </c>
      <c r="B48" s="88">
        <f t="shared" si="11"/>
        <v>8108</v>
      </c>
      <c r="C48" s="85">
        <v>266</v>
      </c>
      <c r="D48" s="85">
        <v>50</v>
      </c>
      <c r="E48" s="85">
        <v>420</v>
      </c>
      <c r="F48" s="85">
        <v>90</v>
      </c>
      <c r="G48" s="85">
        <v>16</v>
      </c>
      <c r="H48" s="85">
        <v>139</v>
      </c>
      <c r="I48" s="85">
        <v>0</v>
      </c>
      <c r="J48" s="85">
        <v>7127</v>
      </c>
    </row>
    <row r="49" spans="1:17">
      <c r="A49" s="175" t="s">
        <v>275</v>
      </c>
      <c r="B49" s="88">
        <f t="shared" si="11"/>
        <v>182</v>
      </c>
      <c r="C49" s="85">
        <v>17</v>
      </c>
      <c r="D49" s="85">
        <v>7</v>
      </c>
      <c r="E49" s="85">
        <v>15</v>
      </c>
      <c r="F49" s="85">
        <v>3</v>
      </c>
      <c r="G49" s="85">
        <v>4</v>
      </c>
      <c r="H49" s="85">
        <v>7</v>
      </c>
      <c r="I49" s="85">
        <v>0</v>
      </c>
      <c r="J49" s="85">
        <v>129</v>
      </c>
    </row>
    <row r="50" spans="1:17">
      <c r="A50" s="186" t="s">
        <v>300</v>
      </c>
      <c r="B50" s="90">
        <f t="shared" ref="B50:J50" si="12">SUM(B51:B56)</f>
        <v>40465</v>
      </c>
      <c r="C50" s="90">
        <f t="shared" si="12"/>
        <v>951</v>
      </c>
      <c r="D50" s="90">
        <f t="shared" si="12"/>
        <v>185</v>
      </c>
      <c r="E50" s="90">
        <f t="shared" si="12"/>
        <v>1646</v>
      </c>
      <c r="F50" s="90">
        <f t="shared" si="12"/>
        <v>371</v>
      </c>
      <c r="G50" s="90">
        <f t="shared" si="12"/>
        <v>98</v>
      </c>
      <c r="H50" s="90">
        <f t="shared" si="12"/>
        <v>601</v>
      </c>
      <c r="I50" s="90">
        <f t="shared" si="12"/>
        <v>0</v>
      </c>
      <c r="J50" s="90">
        <f t="shared" si="12"/>
        <v>36613</v>
      </c>
      <c r="L50" s="10"/>
    </row>
    <row r="51" spans="1:17">
      <c r="A51" s="175" t="s">
        <v>244</v>
      </c>
      <c r="B51" s="88">
        <f t="shared" ref="B51" si="13">SUM(C51:J51)</f>
        <v>1518</v>
      </c>
      <c r="C51" s="85">
        <v>45</v>
      </c>
      <c r="D51" s="85">
        <v>2</v>
      </c>
      <c r="E51" s="85">
        <v>371</v>
      </c>
      <c r="F51" s="85">
        <v>64</v>
      </c>
      <c r="G51" s="85">
        <v>7</v>
      </c>
      <c r="H51" s="85">
        <v>12</v>
      </c>
      <c r="I51" s="85">
        <v>0</v>
      </c>
      <c r="J51" s="85">
        <v>1017</v>
      </c>
    </row>
    <row r="52" spans="1:17">
      <c r="A52" s="175" t="s">
        <v>278</v>
      </c>
      <c r="B52" s="88">
        <f t="shared" ref="B52:B56" si="14">SUM(C52:J52)</f>
        <v>21452</v>
      </c>
      <c r="C52" s="85">
        <v>663</v>
      </c>
      <c r="D52" s="85">
        <v>148</v>
      </c>
      <c r="E52" s="85">
        <v>713</v>
      </c>
      <c r="F52" s="85">
        <v>165</v>
      </c>
      <c r="G52" s="85">
        <v>72</v>
      </c>
      <c r="H52" s="85">
        <v>312</v>
      </c>
      <c r="I52" s="85">
        <v>0</v>
      </c>
      <c r="J52" s="85">
        <v>19379</v>
      </c>
    </row>
    <row r="53" spans="1:17">
      <c r="A53" s="175" t="s">
        <v>277</v>
      </c>
      <c r="B53" s="88">
        <f t="shared" si="14"/>
        <v>14869</v>
      </c>
      <c r="C53" s="85">
        <v>175</v>
      </c>
      <c r="D53" s="85">
        <v>27</v>
      </c>
      <c r="E53" s="85">
        <v>434</v>
      </c>
      <c r="F53" s="85">
        <v>105</v>
      </c>
      <c r="G53" s="85">
        <v>14</v>
      </c>
      <c r="H53" s="85">
        <v>239</v>
      </c>
      <c r="I53" s="85">
        <v>0</v>
      </c>
      <c r="J53" s="85">
        <v>13875</v>
      </c>
    </row>
    <row r="54" spans="1:17">
      <c r="A54" s="175" t="s">
        <v>302</v>
      </c>
      <c r="B54" s="88">
        <f t="shared" si="14"/>
        <v>656</v>
      </c>
      <c r="C54" s="85">
        <v>3</v>
      </c>
      <c r="D54" s="85">
        <v>0</v>
      </c>
      <c r="E54" s="85">
        <v>13</v>
      </c>
      <c r="F54" s="85">
        <v>12</v>
      </c>
      <c r="G54" s="85">
        <v>0</v>
      </c>
      <c r="H54" s="85">
        <v>15</v>
      </c>
      <c r="I54" s="85">
        <v>0</v>
      </c>
      <c r="J54" s="85">
        <v>613</v>
      </c>
    </row>
    <row r="55" spans="1:17">
      <c r="A55" s="175" t="s">
        <v>303</v>
      </c>
      <c r="B55" s="88">
        <f t="shared" si="14"/>
        <v>1935</v>
      </c>
      <c r="C55" s="85">
        <v>65</v>
      </c>
      <c r="D55" s="85">
        <v>8</v>
      </c>
      <c r="E55" s="85">
        <v>113</v>
      </c>
      <c r="F55" s="85">
        <v>25</v>
      </c>
      <c r="G55" s="85">
        <v>5</v>
      </c>
      <c r="H55" s="85">
        <v>21</v>
      </c>
      <c r="I55" s="85">
        <v>0</v>
      </c>
      <c r="J55" s="85">
        <v>1698</v>
      </c>
    </row>
    <row r="56" spans="1:17">
      <c r="A56" s="175" t="s">
        <v>304</v>
      </c>
      <c r="B56" s="88">
        <f t="shared" si="14"/>
        <v>35</v>
      </c>
      <c r="C56" s="85">
        <v>0</v>
      </c>
      <c r="D56" s="85">
        <v>0</v>
      </c>
      <c r="E56" s="85">
        <v>2</v>
      </c>
      <c r="F56" s="85">
        <v>0</v>
      </c>
      <c r="G56" s="85">
        <v>0</v>
      </c>
      <c r="H56" s="85">
        <v>2</v>
      </c>
      <c r="I56" s="85">
        <v>0</v>
      </c>
      <c r="J56" s="85">
        <v>31</v>
      </c>
    </row>
    <row r="57" spans="1:17">
      <c r="A57" s="186" t="s">
        <v>305</v>
      </c>
      <c r="B57" s="90">
        <f>SUM(B58:B63)</f>
        <v>29282</v>
      </c>
      <c r="C57" s="90">
        <f t="shared" ref="C57:J57" si="15">SUM(C58:C63)</f>
        <v>704</v>
      </c>
      <c r="D57" s="90">
        <f t="shared" si="15"/>
        <v>113</v>
      </c>
      <c r="E57" s="90">
        <f t="shared" si="15"/>
        <v>1539</v>
      </c>
      <c r="F57" s="90">
        <f t="shared" si="15"/>
        <v>262</v>
      </c>
      <c r="G57" s="90">
        <f t="shared" si="15"/>
        <v>71</v>
      </c>
      <c r="H57" s="90">
        <f t="shared" si="15"/>
        <v>829</v>
      </c>
      <c r="I57" s="90">
        <f t="shared" si="15"/>
        <v>0</v>
      </c>
      <c r="J57" s="90">
        <f t="shared" si="15"/>
        <v>25764</v>
      </c>
    </row>
    <row r="58" spans="1:17">
      <c r="A58" s="175" t="s">
        <v>283</v>
      </c>
      <c r="B58" s="88">
        <f>SUM(C58:J58)</f>
        <v>695</v>
      </c>
      <c r="C58" s="85">
        <v>22</v>
      </c>
      <c r="D58" s="85">
        <v>3</v>
      </c>
      <c r="E58" s="85">
        <v>59</v>
      </c>
      <c r="F58" s="85">
        <v>13</v>
      </c>
      <c r="G58" s="85">
        <v>3</v>
      </c>
      <c r="H58" s="85">
        <v>7</v>
      </c>
      <c r="I58" s="85">
        <v>0</v>
      </c>
      <c r="J58" s="85">
        <v>588</v>
      </c>
    </row>
    <row r="59" spans="1:17">
      <c r="A59" s="175" t="s">
        <v>279</v>
      </c>
      <c r="B59" s="88">
        <f>SUM(C59:J59)</f>
        <v>1315</v>
      </c>
      <c r="C59" s="85">
        <v>33</v>
      </c>
      <c r="D59" s="85">
        <v>1</v>
      </c>
      <c r="E59" s="85">
        <v>54</v>
      </c>
      <c r="F59" s="85">
        <v>14</v>
      </c>
      <c r="G59" s="85">
        <v>4</v>
      </c>
      <c r="H59" s="85">
        <v>9</v>
      </c>
      <c r="I59" s="85">
        <v>0</v>
      </c>
      <c r="J59" s="85">
        <v>1200</v>
      </c>
    </row>
    <row r="60" spans="1:17">
      <c r="A60" s="175" t="s">
        <v>280</v>
      </c>
      <c r="B60" s="88">
        <f t="shared" ref="B60" si="16">SUM(C60:J60)</f>
        <v>790</v>
      </c>
      <c r="C60" s="85">
        <v>19</v>
      </c>
      <c r="D60" s="85">
        <v>8</v>
      </c>
      <c r="E60" s="85">
        <v>44</v>
      </c>
      <c r="F60" s="85">
        <v>11</v>
      </c>
      <c r="G60" s="85">
        <v>1</v>
      </c>
      <c r="H60" s="85">
        <v>35</v>
      </c>
      <c r="I60" s="85">
        <v>0</v>
      </c>
      <c r="J60" s="85">
        <v>672</v>
      </c>
    </row>
    <row r="61" spans="1:17">
      <c r="A61" s="175" t="s">
        <v>306</v>
      </c>
      <c r="B61" s="88">
        <f>SUM(C61:J61)</f>
        <v>822</v>
      </c>
      <c r="C61" s="85">
        <v>44</v>
      </c>
      <c r="D61" s="85">
        <v>0</v>
      </c>
      <c r="E61" s="85">
        <v>57</v>
      </c>
      <c r="F61" s="85">
        <v>13</v>
      </c>
      <c r="G61" s="85">
        <v>3</v>
      </c>
      <c r="H61" s="85">
        <v>11</v>
      </c>
      <c r="I61" s="85">
        <v>0</v>
      </c>
      <c r="J61" s="85">
        <v>694</v>
      </c>
    </row>
    <row r="62" spans="1:17">
      <c r="A62" s="175" t="s">
        <v>281</v>
      </c>
      <c r="B62" s="88">
        <f>SUM(C62:J62)</f>
        <v>1585</v>
      </c>
      <c r="C62" s="85">
        <v>60</v>
      </c>
      <c r="D62" s="85">
        <v>1</v>
      </c>
      <c r="E62" s="85">
        <v>496</v>
      </c>
      <c r="F62" s="85">
        <v>66</v>
      </c>
      <c r="G62" s="85">
        <v>3</v>
      </c>
      <c r="H62" s="85">
        <v>34</v>
      </c>
      <c r="I62" s="85">
        <v>0</v>
      </c>
      <c r="J62" s="85">
        <v>925</v>
      </c>
    </row>
    <row r="63" spans="1:17">
      <c r="A63" s="175" t="s">
        <v>282</v>
      </c>
      <c r="B63" s="88">
        <f>SUM(C63:J63)</f>
        <v>24075</v>
      </c>
      <c r="C63" s="85">
        <v>526</v>
      </c>
      <c r="D63" s="85">
        <v>100</v>
      </c>
      <c r="E63" s="85">
        <v>829</v>
      </c>
      <c r="F63" s="85">
        <v>145</v>
      </c>
      <c r="G63" s="85">
        <v>57</v>
      </c>
      <c r="H63" s="85">
        <v>733</v>
      </c>
      <c r="I63" s="85">
        <v>0</v>
      </c>
      <c r="J63" s="85">
        <v>21685</v>
      </c>
    </row>
    <row r="64" spans="1:17">
      <c r="A64" s="186" t="s">
        <v>307</v>
      </c>
      <c r="B64" s="90">
        <f>SUM(B65:B71)</f>
        <v>38962</v>
      </c>
      <c r="C64" s="90">
        <f t="shared" ref="C64:J64" si="17">SUM(C65:C71)</f>
        <v>1127</v>
      </c>
      <c r="D64" s="90">
        <f t="shared" si="17"/>
        <v>163</v>
      </c>
      <c r="E64" s="90">
        <f t="shared" si="17"/>
        <v>1233</v>
      </c>
      <c r="F64" s="90">
        <f t="shared" si="17"/>
        <v>354</v>
      </c>
      <c r="G64" s="90">
        <f t="shared" si="17"/>
        <v>186</v>
      </c>
      <c r="H64" s="90">
        <f t="shared" si="17"/>
        <v>462</v>
      </c>
      <c r="I64" s="90">
        <f t="shared" si="17"/>
        <v>0</v>
      </c>
      <c r="J64" s="90">
        <f t="shared" si="17"/>
        <v>35437</v>
      </c>
      <c r="L64" s="10"/>
      <c r="M64" s="10"/>
      <c r="N64" s="10"/>
      <c r="O64" s="10"/>
      <c r="P64" s="10"/>
      <c r="Q64" s="10"/>
    </row>
    <row r="65" spans="1:12">
      <c r="A65" s="175" t="s">
        <v>308</v>
      </c>
      <c r="B65" s="88">
        <f t="shared" ref="B65:B81" si="18">SUM(C65:J65)</f>
        <v>13</v>
      </c>
      <c r="C65" s="85">
        <v>0</v>
      </c>
      <c r="D65" s="85">
        <v>0</v>
      </c>
      <c r="E65" s="85">
        <v>0</v>
      </c>
      <c r="F65" s="85">
        <v>0</v>
      </c>
      <c r="G65" s="85">
        <v>0</v>
      </c>
      <c r="H65" s="85">
        <v>1</v>
      </c>
      <c r="I65" s="85">
        <v>0</v>
      </c>
      <c r="J65" s="85">
        <v>12</v>
      </c>
    </row>
    <row r="66" spans="1:12">
      <c r="A66" s="175" t="s">
        <v>284</v>
      </c>
      <c r="B66" s="88">
        <f t="shared" si="18"/>
        <v>8563</v>
      </c>
      <c r="C66" s="85">
        <v>276</v>
      </c>
      <c r="D66" s="85">
        <v>28</v>
      </c>
      <c r="E66" s="85">
        <v>256</v>
      </c>
      <c r="F66" s="85">
        <v>82</v>
      </c>
      <c r="G66" s="85">
        <v>56</v>
      </c>
      <c r="H66" s="85">
        <v>99</v>
      </c>
      <c r="I66" s="85">
        <v>0</v>
      </c>
      <c r="J66" s="85">
        <v>7766</v>
      </c>
    </row>
    <row r="67" spans="1:12">
      <c r="A67" s="175" t="s">
        <v>285</v>
      </c>
      <c r="B67" s="88">
        <f t="shared" si="18"/>
        <v>22782</v>
      </c>
      <c r="C67" s="85">
        <v>680</v>
      </c>
      <c r="D67" s="85">
        <v>95</v>
      </c>
      <c r="E67" s="85">
        <v>807</v>
      </c>
      <c r="F67" s="85">
        <v>249</v>
      </c>
      <c r="G67" s="85">
        <v>107</v>
      </c>
      <c r="H67" s="85">
        <v>239</v>
      </c>
      <c r="I67" s="85">
        <v>0</v>
      </c>
      <c r="J67" s="85">
        <v>20605</v>
      </c>
    </row>
    <row r="68" spans="1:12">
      <c r="A68" s="175" t="s">
        <v>286</v>
      </c>
      <c r="B68" s="88">
        <f t="shared" si="18"/>
        <v>326</v>
      </c>
      <c r="C68" s="85">
        <v>2</v>
      </c>
      <c r="D68" s="85">
        <v>1</v>
      </c>
      <c r="E68" s="85">
        <v>6</v>
      </c>
      <c r="F68" s="85">
        <v>0</v>
      </c>
      <c r="G68" s="85">
        <v>1</v>
      </c>
      <c r="H68" s="85">
        <v>1</v>
      </c>
      <c r="I68" s="85">
        <v>0</v>
      </c>
      <c r="J68" s="85">
        <v>315</v>
      </c>
    </row>
    <row r="69" spans="1:12">
      <c r="A69" s="175" t="s">
        <v>287</v>
      </c>
      <c r="B69" s="88">
        <f t="shared" ref="B69:B71" si="19">SUM(C69:J69)</f>
        <v>3572</v>
      </c>
      <c r="C69" s="85">
        <v>58</v>
      </c>
      <c r="D69" s="85">
        <v>14</v>
      </c>
      <c r="E69" s="85">
        <v>62</v>
      </c>
      <c r="F69" s="85">
        <v>5</v>
      </c>
      <c r="G69" s="85">
        <v>9</v>
      </c>
      <c r="H69" s="85">
        <v>57</v>
      </c>
      <c r="I69" s="85">
        <v>0</v>
      </c>
      <c r="J69" s="85">
        <v>3367</v>
      </c>
    </row>
    <row r="70" spans="1:12">
      <c r="A70" s="175" t="s">
        <v>288</v>
      </c>
      <c r="B70" s="88">
        <f t="shared" si="19"/>
        <v>3681</v>
      </c>
      <c r="C70" s="85">
        <v>111</v>
      </c>
      <c r="D70" s="85">
        <v>25</v>
      </c>
      <c r="E70" s="85">
        <v>102</v>
      </c>
      <c r="F70" s="85">
        <v>18</v>
      </c>
      <c r="G70" s="85">
        <v>13</v>
      </c>
      <c r="H70" s="85">
        <v>65</v>
      </c>
      <c r="I70" s="85">
        <v>0</v>
      </c>
      <c r="J70" s="85">
        <v>3347</v>
      </c>
    </row>
    <row r="71" spans="1:12">
      <c r="A71" s="175" t="s">
        <v>311</v>
      </c>
      <c r="B71" s="88">
        <f t="shared" si="19"/>
        <v>25</v>
      </c>
      <c r="C71" s="85">
        <v>0</v>
      </c>
      <c r="D71" s="85">
        <v>0</v>
      </c>
      <c r="E71" s="85">
        <v>0</v>
      </c>
      <c r="F71" s="85">
        <v>0</v>
      </c>
      <c r="G71" s="85">
        <v>0</v>
      </c>
      <c r="H71" s="85">
        <v>0</v>
      </c>
      <c r="I71" s="85">
        <v>0</v>
      </c>
      <c r="J71" s="85">
        <v>25</v>
      </c>
    </row>
    <row r="72" spans="1:12">
      <c r="A72" s="26" t="s">
        <v>91</v>
      </c>
      <c r="B72" s="90">
        <f t="shared" si="18"/>
        <v>31</v>
      </c>
      <c r="C72" s="83">
        <v>0</v>
      </c>
      <c r="D72" s="83">
        <v>0</v>
      </c>
      <c r="E72" s="83">
        <v>0</v>
      </c>
      <c r="F72" s="83">
        <v>0</v>
      </c>
      <c r="G72" s="83">
        <v>0</v>
      </c>
      <c r="H72" s="83">
        <v>0</v>
      </c>
      <c r="I72" s="83">
        <v>0</v>
      </c>
      <c r="J72" s="83">
        <v>31</v>
      </c>
    </row>
    <row r="73" spans="1:12">
      <c r="A73" s="200" t="s">
        <v>359</v>
      </c>
      <c r="B73" s="90">
        <f>SUM(C73:J73)</f>
        <v>4375</v>
      </c>
      <c r="C73" s="90">
        <f>SUM(C75:C81)</f>
        <v>314</v>
      </c>
      <c r="D73" s="90">
        <f t="shared" ref="D73:I73" si="20">SUM(D75:D81)</f>
        <v>0</v>
      </c>
      <c r="E73" s="90">
        <f t="shared" si="20"/>
        <v>226</v>
      </c>
      <c r="F73" s="90">
        <f t="shared" si="20"/>
        <v>2</v>
      </c>
      <c r="G73" s="90">
        <f t="shared" si="20"/>
        <v>73</v>
      </c>
      <c r="H73" s="90">
        <f t="shared" si="20"/>
        <v>882</v>
      </c>
      <c r="I73" s="90">
        <f t="shared" si="20"/>
        <v>0</v>
      </c>
      <c r="J73" s="90">
        <f>SUM(J75:J81)</f>
        <v>2878</v>
      </c>
    </row>
    <row r="74" spans="1:12">
      <c r="A74" s="202" t="s">
        <v>92</v>
      </c>
      <c r="B74" s="90">
        <f>SUM(C74:J74)</f>
        <v>49</v>
      </c>
      <c r="C74" s="83">
        <v>6</v>
      </c>
      <c r="D74" s="83">
        <v>0</v>
      </c>
      <c r="E74" s="83">
        <v>8</v>
      </c>
      <c r="F74" s="83">
        <v>0</v>
      </c>
      <c r="G74" s="83">
        <v>3</v>
      </c>
      <c r="H74" s="83">
        <v>4</v>
      </c>
      <c r="I74" s="83">
        <v>0</v>
      </c>
      <c r="J74" s="83">
        <v>28</v>
      </c>
    </row>
    <row r="75" spans="1:12" ht="12">
      <c r="A75" s="198" t="s">
        <v>319</v>
      </c>
      <c r="B75" s="88">
        <f>SUM(C75:J75)</f>
        <v>1</v>
      </c>
      <c r="C75" s="85">
        <v>0</v>
      </c>
      <c r="D75" s="85">
        <v>0</v>
      </c>
      <c r="E75" s="85">
        <v>0</v>
      </c>
      <c r="F75" s="85">
        <v>0</v>
      </c>
      <c r="G75" s="85">
        <v>0</v>
      </c>
      <c r="H75" s="85">
        <v>0</v>
      </c>
      <c r="I75" s="85">
        <v>0</v>
      </c>
      <c r="J75" s="85">
        <v>1</v>
      </c>
    </row>
    <row r="76" spans="1:12" ht="12">
      <c r="A76" s="198" t="s">
        <v>318</v>
      </c>
      <c r="B76" s="88">
        <f>SUM(C76:J76)</f>
        <v>27</v>
      </c>
      <c r="C76" s="85">
        <v>3</v>
      </c>
      <c r="D76" s="85">
        <v>0</v>
      </c>
      <c r="E76" s="85">
        <v>5</v>
      </c>
      <c r="F76" s="85">
        <v>0</v>
      </c>
      <c r="G76" s="85">
        <v>2</v>
      </c>
      <c r="H76" s="85">
        <v>2</v>
      </c>
      <c r="I76" s="85">
        <v>0</v>
      </c>
      <c r="J76" s="85">
        <v>15</v>
      </c>
      <c r="L76" s="10"/>
    </row>
    <row r="77" spans="1:12" ht="11.4">
      <c r="A77" s="198" t="s">
        <v>320</v>
      </c>
      <c r="B77" s="88">
        <f t="shared" ref="B77" si="21">SUM(C77:J77)</f>
        <v>21</v>
      </c>
      <c r="C77" s="85">
        <v>3</v>
      </c>
      <c r="D77" s="85">
        <v>0</v>
      </c>
      <c r="E77" s="85">
        <v>3</v>
      </c>
      <c r="F77" s="85">
        <v>0</v>
      </c>
      <c r="G77" s="85">
        <v>1</v>
      </c>
      <c r="H77" s="85">
        <v>2</v>
      </c>
      <c r="I77" s="85">
        <v>0</v>
      </c>
      <c r="J77" s="85">
        <v>12</v>
      </c>
    </row>
    <row r="78" spans="1:12">
      <c r="A78" s="174" t="s">
        <v>309</v>
      </c>
      <c r="B78" s="88">
        <f t="shared" ref="B78" si="22">SUM(C78:J78)</f>
        <v>0</v>
      </c>
      <c r="C78" s="85">
        <v>0</v>
      </c>
      <c r="D78" s="85">
        <v>0</v>
      </c>
      <c r="E78" s="85">
        <v>0</v>
      </c>
      <c r="F78" s="85">
        <v>0</v>
      </c>
      <c r="G78" s="85">
        <v>0</v>
      </c>
      <c r="H78" s="85">
        <v>0</v>
      </c>
      <c r="I78" s="85">
        <v>0</v>
      </c>
      <c r="J78" s="85">
        <v>0</v>
      </c>
    </row>
    <row r="79" spans="1:12">
      <c r="A79" s="174" t="s">
        <v>310</v>
      </c>
      <c r="B79" s="88">
        <f>SUM(C79:J79)</f>
        <v>0</v>
      </c>
      <c r="C79" s="85">
        <v>0</v>
      </c>
      <c r="D79" s="85">
        <v>0</v>
      </c>
      <c r="E79" s="85">
        <v>0</v>
      </c>
      <c r="F79" s="85">
        <v>0</v>
      </c>
      <c r="G79" s="85">
        <v>0</v>
      </c>
      <c r="H79" s="85">
        <v>0</v>
      </c>
      <c r="I79" s="85">
        <v>0</v>
      </c>
      <c r="J79" s="85">
        <v>0</v>
      </c>
    </row>
    <row r="80" spans="1:12">
      <c r="A80" s="174" t="s">
        <v>289</v>
      </c>
      <c r="B80" s="88">
        <f t="shared" ref="B80" si="23">SUM(C80:J80)</f>
        <v>6</v>
      </c>
      <c r="C80" s="85">
        <v>0</v>
      </c>
      <c r="D80" s="85">
        <v>0</v>
      </c>
      <c r="E80" s="85">
        <v>0</v>
      </c>
      <c r="F80" s="85">
        <v>0</v>
      </c>
      <c r="G80" s="85">
        <v>0</v>
      </c>
      <c r="H80" s="85">
        <v>0</v>
      </c>
      <c r="I80" s="85">
        <v>0</v>
      </c>
      <c r="J80" s="85">
        <v>6</v>
      </c>
    </row>
    <row r="81" spans="1:10">
      <c r="A81" s="177" t="s">
        <v>90</v>
      </c>
      <c r="B81" s="150">
        <f t="shared" si="18"/>
        <v>4320</v>
      </c>
      <c r="C81" s="150">
        <v>308</v>
      </c>
      <c r="D81" s="150">
        <v>0</v>
      </c>
      <c r="E81" s="150">
        <v>218</v>
      </c>
      <c r="F81" s="150">
        <v>2</v>
      </c>
      <c r="G81" s="150">
        <v>70</v>
      </c>
      <c r="H81" s="150">
        <v>878</v>
      </c>
      <c r="I81" s="150">
        <v>0</v>
      </c>
      <c r="J81" s="150">
        <v>2844</v>
      </c>
    </row>
    <row r="82" spans="1:10">
      <c r="A82" s="5"/>
      <c r="B82" s="10"/>
      <c r="C82" s="78"/>
      <c r="D82" s="78"/>
      <c r="E82" s="78"/>
      <c r="F82" s="78"/>
      <c r="G82" s="78"/>
      <c r="H82" s="78"/>
      <c r="I82" s="78"/>
    </row>
    <row r="83" spans="1:10">
      <c r="A83" s="5" t="s">
        <v>89</v>
      </c>
      <c r="B83" s="10"/>
      <c r="C83" s="78"/>
      <c r="D83" s="78"/>
      <c r="E83" s="78"/>
      <c r="F83" s="78"/>
      <c r="G83" s="78"/>
      <c r="H83" s="78"/>
      <c r="I83" s="78"/>
    </row>
    <row r="84" spans="1:10">
      <c r="A84" s="157" t="s">
        <v>156</v>
      </c>
      <c r="E84" s="85"/>
    </row>
    <row r="85" spans="1:10">
      <c r="A85" s="157" t="s">
        <v>157</v>
      </c>
    </row>
    <row r="86" spans="1:10">
      <c r="A86" s="157" t="s">
        <v>88</v>
      </c>
    </row>
    <row r="87" spans="1:10">
      <c r="A87" s="5" t="s">
        <v>87</v>
      </c>
    </row>
    <row r="88" spans="1:10">
      <c r="A88" s="5" t="s">
        <v>99</v>
      </c>
    </row>
    <row r="89" spans="1:10">
      <c r="A89" s="5" t="s">
        <v>86</v>
      </c>
    </row>
    <row r="90" spans="1:10">
      <c r="A90" s="159" t="s">
        <v>102</v>
      </c>
    </row>
    <row r="91" spans="1:10">
      <c r="A91" s="5" t="s">
        <v>372</v>
      </c>
    </row>
    <row r="92" spans="1:10">
      <c r="A92" s="5" t="s">
        <v>361</v>
      </c>
    </row>
  </sheetData>
  <pageMargins left="0.46" right="0.17" top="1" bottom="1" header="0.5" footer="0.5"/>
  <pageSetup firstPageNumber="23" orientation="portrait" useFirstPageNumber="1" r:id="rId1"/>
  <headerFooter alignWithMargins="0">
    <oddFooter>&amp;C&amp;P of 31</oddFooter>
  </headerFooter>
  <rowBreaks count="1" manualBreakCount="1">
    <brk id="56" max="9" man="1"/>
  </rowBreaks>
  <ignoredErrors>
    <ignoredError sqref="B17:C17 B33:J33 B50 B42 B10 C10:J10 C42:J42 B57:J57 B64:B73" formula="1"/>
    <ignoredError sqref="C64:J73" formula="1"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5"/>
  <sheetViews>
    <sheetView showGridLines="0" zoomScaleNormal="100" workbookViewId="0">
      <selection activeCell="M1" sqref="M1"/>
    </sheetView>
  </sheetViews>
  <sheetFormatPr defaultColWidth="9.109375" defaultRowHeight="10.199999999999999"/>
  <cols>
    <col min="1" max="1" width="27" style="426" customWidth="1"/>
    <col min="2" max="2" width="9.88671875" style="426" customWidth="1"/>
    <col min="3" max="3" width="6.6640625" style="426" customWidth="1"/>
    <col min="4" max="4" width="7.6640625" style="426" customWidth="1"/>
    <col min="5" max="5" width="7.5546875" style="426" customWidth="1"/>
    <col min="6" max="6" width="6.109375" style="426" customWidth="1"/>
    <col min="7" max="7" width="6.6640625" style="426" customWidth="1"/>
    <col min="8" max="8" width="7.6640625" style="426" customWidth="1"/>
    <col min="9" max="9" width="7.5546875" style="426" customWidth="1"/>
    <col min="10" max="10" width="6.33203125" style="426" customWidth="1"/>
    <col min="11" max="11" width="6.88671875" style="426" customWidth="1"/>
    <col min="12" max="16384" width="9.109375" style="426"/>
  </cols>
  <sheetData>
    <row r="1" spans="1:16" s="449" customFormat="1">
      <c r="A1" s="500" t="s">
        <v>502</v>
      </c>
      <c r="B1" s="498"/>
      <c r="C1" s="498"/>
      <c r="D1" s="498"/>
      <c r="E1" s="501"/>
      <c r="F1" s="498"/>
      <c r="G1" s="498"/>
      <c r="H1" s="498"/>
      <c r="I1" s="498"/>
      <c r="J1" s="498"/>
      <c r="K1" s="498"/>
    </row>
    <row r="2" spans="1:16" s="449" customFormat="1" ht="13.65" customHeight="1">
      <c r="A2" s="500" t="s">
        <v>501</v>
      </c>
      <c r="B2" s="498"/>
      <c r="C2" s="498"/>
      <c r="D2" s="498"/>
      <c r="E2" s="501"/>
      <c r="F2" s="498"/>
      <c r="G2" s="498"/>
      <c r="H2" s="498"/>
      <c r="I2" s="498"/>
      <c r="J2" s="498"/>
      <c r="K2" s="498"/>
    </row>
    <row r="3" spans="1:16" s="449" customFormat="1">
      <c r="A3" s="500" t="s">
        <v>500</v>
      </c>
      <c r="B3" s="498"/>
      <c r="C3" s="502"/>
      <c r="D3" s="500"/>
      <c r="E3" s="501"/>
      <c r="F3" s="500"/>
      <c r="G3" s="498"/>
      <c r="H3" s="498"/>
      <c r="I3" s="499"/>
      <c r="J3" s="498"/>
      <c r="K3" s="498"/>
    </row>
    <row r="4" spans="1:16" s="427" customFormat="1" ht="12.15" customHeight="1">
      <c r="A4" s="497"/>
    </row>
    <row r="5" spans="1:16" s="427" customFormat="1">
      <c r="A5" s="496"/>
      <c r="B5" s="495"/>
      <c r="C5" s="494" t="s">
        <v>499</v>
      </c>
      <c r="D5" s="493"/>
      <c r="E5" s="493"/>
      <c r="F5" s="492"/>
      <c r="G5" s="494" t="s">
        <v>498</v>
      </c>
      <c r="H5" s="493"/>
      <c r="I5" s="493"/>
      <c r="J5" s="492"/>
      <c r="K5" s="491" t="s">
        <v>6</v>
      </c>
    </row>
    <row r="6" spans="1:16" s="427" customFormat="1" ht="36" customHeight="1">
      <c r="A6" s="490" t="s">
        <v>497</v>
      </c>
      <c r="B6" s="489" t="s">
        <v>496</v>
      </c>
      <c r="C6" s="488" t="s">
        <v>23</v>
      </c>
      <c r="D6" s="487" t="s">
        <v>495</v>
      </c>
      <c r="E6" s="484" t="s">
        <v>494</v>
      </c>
      <c r="F6" s="483" t="s">
        <v>493</v>
      </c>
      <c r="G6" s="486" t="s">
        <v>23</v>
      </c>
      <c r="H6" s="485" t="s">
        <v>495</v>
      </c>
      <c r="I6" s="484" t="s">
        <v>494</v>
      </c>
      <c r="J6" s="483" t="s">
        <v>493</v>
      </c>
      <c r="K6" s="482" t="s">
        <v>492</v>
      </c>
    </row>
    <row r="7" spans="1:16" s="473" customFormat="1" ht="15" customHeight="1">
      <c r="A7" s="481" t="s">
        <v>1</v>
      </c>
      <c r="B7" s="480">
        <f>C7+G7+K7</f>
        <v>164711</v>
      </c>
      <c r="C7" s="479">
        <f>D7+E7+F7</f>
        <v>51053</v>
      </c>
      <c r="D7" s="476">
        <f>SUM(D8:D16)</f>
        <v>44015</v>
      </c>
      <c r="E7" s="476">
        <f>SUM(E8:E16)</f>
        <v>473</v>
      </c>
      <c r="F7" s="475">
        <f>SUM(F8:F16)</f>
        <v>6565</v>
      </c>
      <c r="G7" s="478">
        <f>H7+I7+J7</f>
        <v>58049</v>
      </c>
      <c r="H7" s="477">
        <f>SUM(H8:H16)</f>
        <v>49618</v>
      </c>
      <c r="I7" s="476">
        <f>SUM(I8:I16)</f>
        <v>761</v>
      </c>
      <c r="J7" s="475">
        <f>SUM(J8:J16)</f>
        <v>7670</v>
      </c>
      <c r="K7" s="475">
        <f>SUM(K8:K16)</f>
        <v>55609</v>
      </c>
      <c r="N7" s="474"/>
      <c r="P7" s="474"/>
    </row>
    <row r="8" spans="1:16" s="427" customFormat="1" ht="13.05" customHeight="1">
      <c r="A8" s="448" t="s">
        <v>53</v>
      </c>
      <c r="B8" s="446">
        <f>(C8+K8)</f>
        <v>56169</v>
      </c>
      <c r="C8" s="447">
        <f>D8+E8+F8</f>
        <v>560</v>
      </c>
      <c r="D8" s="446">
        <v>299</v>
      </c>
      <c r="E8" s="445">
        <v>259</v>
      </c>
      <c r="F8" s="444">
        <v>2</v>
      </c>
      <c r="G8" s="447">
        <f>H8+I8+J8</f>
        <v>0</v>
      </c>
      <c r="H8" s="446">
        <v>0</v>
      </c>
      <c r="I8" s="445">
        <v>0</v>
      </c>
      <c r="J8" s="444">
        <v>0</v>
      </c>
      <c r="K8" s="444">
        <v>55609</v>
      </c>
      <c r="L8" s="428"/>
    </row>
    <row r="9" spans="1:16" s="427" customFormat="1" ht="13.05" customHeight="1">
      <c r="A9" s="448" t="s">
        <v>491</v>
      </c>
      <c r="B9" s="446">
        <f>(C9+G9)</f>
        <v>3</v>
      </c>
      <c r="C9" s="447">
        <f>D9+E9+F9</f>
        <v>3</v>
      </c>
      <c r="D9" s="446">
        <v>3</v>
      </c>
      <c r="E9" s="445">
        <v>0</v>
      </c>
      <c r="F9" s="444">
        <v>0</v>
      </c>
      <c r="G9" s="447">
        <f>H9+I9+J9</f>
        <v>0</v>
      </c>
      <c r="H9" s="446">
        <v>0</v>
      </c>
      <c r="I9" s="445">
        <v>0</v>
      </c>
      <c r="J9" s="444">
        <v>0</v>
      </c>
      <c r="K9" s="444" t="s">
        <v>374</v>
      </c>
    </row>
    <row r="10" spans="1:16" s="427" customFormat="1" ht="13.05" customHeight="1">
      <c r="A10" s="448" t="s">
        <v>490</v>
      </c>
      <c r="B10" s="446">
        <f>(C10+G10)</f>
        <v>250</v>
      </c>
      <c r="C10" s="447">
        <f>D10+E10+F10</f>
        <v>230</v>
      </c>
      <c r="D10" s="446">
        <v>230</v>
      </c>
      <c r="E10" s="445">
        <v>0</v>
      </c>
      <c r="F10" s="444">
        <v>0</v>
      </c>
      <c r="G10" s="447">
        <f>H10+I10+J10</f>
        <v>20</v>
      </c>
      <c r="H10" s="446">
        <v>20</v>
      </c>
      <c r="I10" s="445">
        <v>0</v>
      </c>
      <c r="J10" s="444">
        <v>0</v>
      </c>
      <c r="K10" s="444" t="s">
        <v>374</v>
      </c>
    </row>
    <row r="11" spans="1:16" s="427" customFormat="1" ht="13.05" customHeight="1">
      <c r="A11" s="448" t="s">
        <v>56</v>
      </c>
      <c r="B11" s="446"/>
      <c r="C11" s="447" t="s">
        <v>6</v>
      </c>
      <c r="D11" s="428"/>
      <c r="E11" s="428"/>
      <c r="F11" s="472"/>
      <c r="G11" s="447" t="s">
        <v>6</v>
      </c>
      <c r="H11" s="446"/>
      <c r="I11" s="428"/>
      <c r="J11" s="472"/>
      <c r="K11" s="472"/>
      <c r="L11" s="428"/>
      <c r="N11" s="430"/>
      <c r="P11" s="430"/>
    </row>
    <row r="12" spans="1:16" s="427" customFormat="1" ht="13.05" customHeight="1">
      <c r="A12" s="471" t="s">
        <v>176</v>
      </c>
      <c r="B12" s="446">
        <f t="shared" ref="B12:B17" si="0">(C12+G12)</f>
        <v>40626</v>
      </c>
      <c r="C12" s="447">
        <f t="shared" ref="C12:C18" si="1">D12+E12+F12</f>
        <v>24405</v>
      </c>
      <c r="D12" s="446">
        <v>22101</v>
      </c>
      <c r="E12" s="445">
        <v>22</v>
      </c>
      <c r="F12" s="444">
        <v>2282</v>
      </c>
      <c r="G12" s="447">
        <f t="shared" ref="G12:G18" si="2">H12+I12+J12</f>
        <v>16221</v>
      </c>
      <c r="H12" s="446">
        <v>13749</v>
      </c>
      <c r="I12" s="445">
        <v>9</v>
      </c>
      <c r="J12" s="444">
        <v>2463</v>
      </c>
      <c r="K12" s="444" t="s">
        <v>374</v>
      </c>
      <c r="L12" s="428"/>
    </row>
    <row r="13" spans="1:16" s="427" customFormat="1" ht="13.05" customHeight="1">
      <c r="A13" s="471" t="s">
        <v>177</v>
      </c>
      <c r="B13" s="446">
        <f t="shared" si="0"/>
        <v>29589</v>
      </c>
      <c r="C13" s="447">
        <f t="shared" si="1"/>
        <v>13715</v>
      </c>
      <c r="D13" s="446">
        <v>10487</v>
      </c>
      <c r="E13" s="445">
        <v>17</v>
      </c>
      <c r="F13" s="444">
        <v>3211</v>
      </c>
      <c r="G13" s="447">
        <f t="shared" si="2"/>
        <v>15874</v>
      </c>
      <c r="H13" s="446">
        <v>12099</v>
      </c>
      <c r="I13" s="445">
        <v>51</v>
      </c>
      <c r="J13" s="444">
        <v>3724</v>
      </c>
      <c r="K13" s="444" t="s">
        <v>374</v>
      </c>
      <c r="L13" s="428"/>
    </row>
    <row r="14" spans="1:16" s="427" customFormat="1" ht="13.05" customHeight="1">
      <c r="A14" s="471" t="s">
        <v>178</v>
      </c>
      <c r="B14" s="446">
        <f t="shared" si="0"/>
        <v>34883</v>
      </c>
      <c r="C14" s="447">
        <f t="shared" si="1"/>
        <v>9588</v>
      </c>
      <c r="D14" s="446">
        <v>9323</v>
      </c>
      <c r="E14" s="445">
        <v>164</v>
      </c>
      <c r="F14" s="444">
        <v>101</v>
      </c>
      <c r="G14" s="447">
        <f t="shared" si="2"/>
        <v>25295</v>
      </c>
      <c r="H14" s="446">
        <v>23241</v>
      </c>
      <c r="I14" s="445">
        <v>692</v>
      </c>
      <c r="J14" s="444">
        <v>1362</v>
      </c>
      <c r="K14" s="444" t="s">
        <v>374</v>
      </c>
      <c r="L14" s="428"/>
    </row>
    <row r="15" spans="1:16" s="427" customFormat="1" ht="13.05" customHeight="1">
      <c r="A15" s="448" t="s">
        <v>489</v>
      </c>
      <c r="B15" s="446">
        <f t="shared" si="0"/>
        <v>3007</v>
      </c>
      <c r="C15" s="447">
        <f t="shared" si="1"/>
        <v>2369</v>
      </c>
      <c r="D15" s="446">
        <v>1391</v>
      </c>
      <c r="E15" s="445">
        <v>11</v>
      </c>
      <c r="F15" s="444">
        <v>967</v>
      </c>
      <c r="G15" s="447">
        <f t="shared" si="2"/>
        <v>638</v>
      </c>
      <c r="H15" s="446">
        <v>508</v>
      </c>
      <c r="I15" s="445">
        <v>9</v>
      </c>
      <c r="J15" s="444">
        <v>121</v>
      </c>
      <c r="K15" s="444" t="s">
        <v>374</v>
      </c>
      <c r="L15" s="428"/>
    </row>
    <row r="16" spans="1:16" s="427" customFormat="1" ht="13.05" customHeight="1">
      <c r="A16" s="448" t="s">
        <v>488</v>
      </c>
      <c r="B16" s="446">
        <f t="shared" si="0"/>
        <v>184</v>
      </c>
      <c r="C16" s="447">
        <f t="shared" si="1"/>
        <v>183</v>
      </c>
      <c r="D16" s="446">
        <v>181</v>
      </c>
      <c r="E16" s="445">
        <v>0</v>
      </c>
      <c r="F16" s="444">
        <v>2</v>
      </c>
      <c r="G16" s="447">
        <f t="shared" si="2"/>
        <v>1</v>
      </c>
      <c r="H16" s="446">
        <v>1</v>
      </c>
      <c r="I16" s="445">
        <v>0</v>
      </c>
      <c r="J16" s="444">
        <v>0</v>
      </c>
      <c r="K16" s="444" t="s">
        <v>374</v>
      </c>
      <c r="L16" s="428"/>
    </row>
    <row r="17" spans="1:18" s="427" customFormat="1" ht="15.6" customHeight="1">
      <c r="A17" s="470" t="s">
        <v>487</v>
      </c>
      <c r="B17" s="469">
        <f t="shared" si="0"/>
        <v>16757</v>
      </c>
      <c r="C17" s="468">
        <f t="shared" si="1"/>
        <v>8364</v>
      </c>
      <c r="D17" s="466">
        <v>6671</v>
      </c>
      <c r="E17" s="465">
        <v>47</v>
      </c>
      <c r="F17" s="464">
        <v>1646</v>
      </c>
      <c r="G17" s="467">
        <f t="shared" si="2"/>
        <v>8393</v>
      </c>
      <c r="H17" s="466">
        <v>7771</v>
      </c>
      <c r="I17" s="465">
        <v>29</v>
      </c>
      <c r="J17" s="464">
        <v>593</v>
      </c>
      <c r="K17" s="444" t="s">
        <v>374</v>
      </c>
      <c r="L17" s="428"/>
    </row>
    <row r="18" spans="1:18" s="457" customFormat="1" ht="21.15" customHeight="1">
      <c r="A18" s="463" t="s">
        <v>486</v>
      </c>
      <c r="B18" s="461">
        <f>(C18+G18+K18)</f>
        <v>49627</v>
      </c>
      <c r="C18" s="462">
        <f t="shared" si="1"/>
        <v>823</v>
      </c>
      <c r="D18" s="461">
        <v>239</v>
      </c>
      <c r="E18" s="460">
        <v>584</v>
      </c>
      <c r="F18" s="459">
        <v>0</v>
      </c>
      <c r="G18" s="462">
        <f t="shared" si="2"/>
        <v>0</v>
      </c>
      <c r="H18" s="461">
        <v>0</v>
      </c>
      <c r="I18" s="460">
        <v>0</v>
      </c>
      <c r="J18" s="459">
        <v>0</v>
      </c>
      <c r="K18" s="459">
        <v>48804</v>
      </c>
      <c r="L18" s="458"/>
    </row>
    <row r="19" spans="1:18" s="449" customFormat="1" ht="15" customHeight="1">
      <c r="A19" s="456" t="s">
        <v>0</v>
      </c>
      <c r="B19" s="454">
        <f t="shared" ref="B19:J19" si="3">SUM(B20:B29)</f>
        <v>17581</v>
      </c>
      <c r="C19" s="455">
        <f t="shared" si="3"/>
        <v>13253</v>
      </c>
      <c r="D19" s="453">
        <f t="shared" si="3"/>
        <v>8207</v>
      </c>
      <c r="E19" s="453">
        <f t="shared" si="3"/>
        <v>111</v>
      </c>
      <c r="F19" s="452">
        <f t="shared" si="3"/>
        <v>4935</v>
      </c>
      <c r="G19" s="455">
        <f t="shared" si="3"/>
        <v>4328</v>
      </c>
      <c r="H19" s="454">
        <f t="shared" si="3"/>
        <v>3938</v>
      </c>
      <c r="I19" s="453">
        <f t="shared" si="3"/>
        <v>4</v>
      </c>
      <c r="J19" s="452">
        <f t="shared" si="3"/>
        <v>386</v>
      </c>
      <c r="K19" s="451" t="s">
        <v>374</v>
      </c>
      <c r="L19" s="450"/>
    </row>
    <row r="20" spans="1:18" s="427" customFormat="1" ht="13.05" customHeight="1">
      <c r="A20" s="448" t="s">
        <v>485</v>
      </c>
      <c r="B20" s="446">
        <f t="shared" ref="B20:B29" si="4">(C20+G20)</f>
        <v>11022</v>
      </c>
      <c r="C20" s="447">
        <f>D20+E20+F20</f>
        <v>7119</v>
      </c>
      <c r="D20" s="446">
        <v>7077</v>
      </c>
      <c r="E20" s="445">
        <v>25</v>
      </c>
      <c r="F20" s="444">
        <v>17</v>
      </c>
      <c r="G20" s="447">
        <f t="shared" ref="G20:G29" si="5">H20+I20+J20</f>
        <v>3903</v>
      </c>
      <c r="H20" s="446">
        <v>3898</v>
      </c>
      <c r="I20" s="445">
        <v>2</v>
      </c>
      <c r="J20" s="444">
        <v>3</v>
      </c>
      <c r="K20" s="444" t="s">
        <v>374</v>
      </c>
      <c r="L20" s="428"/>
    </row>
    <row r="21" spans="1:18" s="427" customFormat="1" ht="13.05" customHeight="1">
      <c r="A21" s="448" t="s">
        <v>362</v>
      </c>
      <c r="B21" s="446">
        <f t="shared" si="4"/>
        <v>272</v>
      </c>
      <c r="C21" s="447">
        <f t="shared" ref="C21:C29" si="6">SUM(D21:F21)</f>
        <v>254</v>
      </c>
      <c r="D21" s="446">
        <v>254</v>
      </c>
      <c r="E21" s="445">
        <v>0</v>
      </c>
      <c r="F21" s="444">
        <v>0</v>
      </c>
      <c r="G21" s="447">
        <f t="shared" si="5"/>
        <v>18</v>
      </c>
      <c r="H21" s="446">
        <v>18</v>
      </c>
      <c r="I21" s="445">
        <v>0</v>
      </c>
      <c r="J21" s="444">
        <v>0</v>
      </c>
      <c r="K21" s="444" t="s">
        <v>374</v>
      </c>
      <c r="L21" s="428"/>
    </row>
    <row r="22" spans="1:18" s="427" customFormat="1" ht="13.05" customHeight="1">
      <c r="A22" s="448" t="s">
        <v>484</v>
      </c>
      <c r="B22" s="446">
        <f t="shared" si="4"/>
        <v>2515</v>
      </c>
      <c r="C22" s="447">
        <f t="shared" si="6"/>
        <v>2506</v>
      </c>
      <c r="D22" s="446">
        <v>0</v>
      </c>
      <c r="E22" s="445">
        <v>3</v>
      </c>
      <c r="F22" s="444">
        <v>2503</v>
      </c>
      <c r="G22" s="447">
        <f t="shared" si="5"/>
        <v>9</v>
      </c>
      <c r="H22" s="446">
        <v>0</v>
      </c>
      <c r="I22" s="445">
        <v>1</v>
      </c>
      <c r="J22" s="444">
        <v>8</v>
      </c>
      <c r="K22" s="444" t="s">
        <v>374</v>
      </c>
      <c r="L22" s="428"/>
    </row>
    <row r="23" spans="1:18" s="427" customFormat="1" ht="13.05" customHeight="1">
      <c r="A23" s="448" t="s">
        <v>483</v>
      </c>
      <c r="B23" s="446">
        <f t="shared" si="4"/>
        <v>265</v>
      </c>
      <c r="C23" s="447">
        <f t="shared" si="6"/>
        <v>250</v>
      </c>
      <c r="D23" s="446">
        <v>0</v>
      </c>
      <c r="E23" s="445">
        <v>0</v>
      </c>
      <c r="F23" s="444">
        <v>250</v>
      </c>
      <c r="G23" s="447">
        <f t="shared" si="5"/>
        <v>15</v>
      </c>
      <c r="H23" s="446">
        <v>0</v>
      </c>
      <c r="I23" s="445">
        <v>0</v>
      </c>
      <c r="J23" s="444">
        <v>15</v>
      </c>
      <c r="K23" s="444" t="s">
        <v>374</v>
      </c>
      <c r="L23" s="428"/>
    </row>
    <row r="24" spans="1:18" s="427" customFormat="1" ht="13.05" customHeight="1">
      <c r="A24" s="448" t="s">
        <v>482</v>
      </c>
      <c r="B24" s="446">
        <f t="shared" si="4"/>
        <v>318</v>
      </c>
      <c r="C24" s="447">
        <f t="shared" si="6"/>
        <v>298</v>
      </c>
      <c r="D24" s="446">
        <v>231</v>
      </c>
      <c r="E24" s="445">
        <v>13</v>
      </c>
      <c r="F24" s="444">
        <v>54</v>
      </c>
      <c r="G24" s="447">
        <f t="shared" si="5"/>
        <v>20</v>
      </c>
      <c r="H24" s="446">
        <v>20</v>
      </c>
      <c r="I24" s="445">
        <v>0</v>
      </c>
      <c r="J24" s="444">
        <v>0</v>
      </c>
      <c r="K24" s="444" t="s">
        <v>374</v>
      </c>
      <c r="L24" s="428"/>
    </row>
    <row r="25" spans="1:18" s="427" customFormat="1" ht="13.05" customHeight="1">
      <c r="A25" s="448" t="s">
        <v>481</v>
      </c>
      <c r="B25" s="446">
        <f t="shared" si="4"/>
        <v>2470</v>
      </c>
      <c r="C25" s="447">
        <f t="shared" si="6"/>
        <v>2110</v>
      </c>
      <c r="D25" s="446">
        <v>1</v>
      </c>
      <c r="E25" s="445">
        <v>1</v>
      </c>
      <c r="F25" s="444">
        <v>2108</v>
      </c>
      <c r="G25" s="447">
        <f t="shared" si="5"/>
        <v>360</v>
      </c>
      <c r="H25" s="446">
        <v>0</v>
      </c>
      <c r="I25" s="445">
        <v>0</v>
      </c>
      <c r="J25" s="444">
        <v>360</v>
      </c>
      <c r="K25" s="444" t="s">
        <v>374</v>
      </c>
      <c r="L25" s="428"/>
    </row>
    <row r="26" spans="1:18" s="427" customFormat="1" ht="13.05" customHeight="1">
      <c r="A26" s="448" t="s">
        <v>93</v>
      </c>
      <c r="B26" s="446">
        <f t="shared" si="4"/>
        <v>692</v>
      </c>
      <c r="C26" s="447">
        <f t="shared" si="6"/>
        <v>691</v>
      </c>
      <c r="D26" s="446">
        <v>628</v>
      </c>
      <c r="E26" s="445">
        <v>60</v>
      </c>
      <c r="F26" s="444">
        <v>3</v>
      </c>
      <c r="G26" s="447">
        <f t="shared" si="5"/>
        <v>1</v>
      </c>
      <c r="H26" s="446">
        <v>0</v>
      </c>
      <c r="I26" s="445">
        <v>1</v>
      </c>
      <c r="J26" s="444">
        <v>0</v>
      </c>
      <c r="K26" s="444" t="s">
        <v>374</v>
      </c>
      <c r="L26" s="428"/>
    </row>
    <row r="27" spans="1:18" s="427" customFormat="1" ht="13.05" customHeight="1">
      <c r="A27" s="448" t="s">
        <v>480</v>
      </c>
      <c r="B27" s="446">
        <f t="shared" si="4"/>
        <v>0</v>
      </c>
      <c r="C27" s="447">
        <f t="shared" si="6"/>
        <v>0</v>
      </c>
      <c r="D27" s="446">
        <v>0</v>
      </c>
      <c r="E27" s="445">
        <v>0</v>
      </c>
      <c r="F27" s="444">
        <v>0</v>
      </c>
      <c r="G27" s="447">
        <f t="shared" si="5"/>
        <v>0</v>
      </c>
      <c r="H27" s="446">
        <v>0</v>
      </c>
      <c r="I27" s="445">
        <v>0</v>
      </c>
      <c r="J27" s="444">
        <v>0</v>
      </c>
      <c r="K27" s="444" t="s">
        <v>374</v>
      </c>
      <c r="L27" s="428"/>
    </row>
    <row r="28" spans="1:18" s="427" customFormat="1" ht="13.05" customHeight="1">
      <c r="A28" s="448" t="s">
        <v>171</v>
      </c>
      <c r="B28" s="446">
        <f t="shared" si="4"/>
        <v>0</v>
      </c>
      <c r="C28" s="447">
        <f t="shared" si="6"/>
        <v>0</v>
      </c>
      <c r="D28" s="446">
        <v>0</v>
      </c>
      <c r="E28" s="445">
        <v>0</v>
      </c>
      <c r="F28" s="444">
        <v>0</v>
      </c>
      <c r="G28" s="447">
        <f t="shared" si="5"/>
        <v>0</v>
      </c>
      <c r="H28" s="446">
        <v>0</v>
      </c>
      <c r="I28" s="445">
        <v>0</v>
      </c>
      <c r="J28" s="444">
        <v>0</v>
      </c>
      <c r="K28" s="444" t="s">
        <v>374</v>
      </c>
      <c r="L28" s="428"/>
      <c r="N28" s="430"/>
      <c r="P28" s="430"/>
    </row>
    <row r="29" spans="1:18" s="435" customFormat="1" ht="18" customHeight="1">
      <c r="A29" s="443" t="s">
        <v>168</v>
      </c>
      <c r="B29" s="442">
        <f t="shared" si="4"/>
        <v>27</v>
      </c>
      <c r="C29" s="441">
        <f t="shared" si="6"/>
        <v>25</v>
      </c>
      <c r="D29" s="440">
        <v>16</v>
      </c>
      <c r="E29" s="439">
        <v>9</v>
      </c>
      <c r="F29" s="438">
        <v>0</v>
      </c>
      <c r="G29" s="441">
        <f t="shared" si="5"/>
        <v>2</v>
      </c>
      <c r="H29" s="440">
        <v>2</v>
      </c>
      <c r="I29" s="439">
        <v>0</v>
      </c>
      <c r="J29" s="438">
        <v>0</v>
      </c>
      <c r="K29" s="438" t="s">
        <v>374</v>
      </c>
      <c r="L29" s="437"/>
      <c r="M29" s="436"/>
      <c r="N29" s="436"/>
      <c r="O29" s="436"/>
      <c r="P29" s="436"/>
      <c r="Q29" s="436"/>
      <c r="R29" s="436"/>
    </row>
    <row r="30" spans="1:18" s="427" customFormat="1">
      <c r="A30" s="430"/>
      <c r="B30" s="428"/>
      <c r="C30" s="428"/>
      <c r="K30" s="428"/>
      <c r="L30" s="428"/>
      <c r="M30" s="431"/>
      <c r="N30" s="431"/>
      <c r="O30" s="431"/>
      <c r="P30" s="431"/>
      <c r="Q30" s="431"/>
      <c r="R30" s="431"/>
    </row>
    <row r="31" spans="1:18" s="427" customFormat="1" ht="12.6">
      <c r="A31" s="434" t="s">
        <v>479</v>
      </c>
      <c r="B31" s="428"/>
      <c r="C31" s="428"/>
      <c r="D31" s="433"/>
      <c r="E31" s="433"/>
      <c r="F31" s="433"/>
      <c r="G31" s="433"/>
      <c r="H31" s="433"/>
      <c r="I31" s="433"/>
      <c r="J31" s="432"/>
      <c r="K31" s="432"/>
      <c r="L31" s="428"/>
    </row>
    <row r="32" spans="1:18" s="427" customFormat="1">
      <c r="A32" s="430" t="s">
        <v>478</v>
      </c>
      <c r="N32" s="430"/>
      <c r="P32" s="430"/>
    </row>
    <row r="33" spans="1:18" s="427" customFormat="1">
      <c r="A33" s="430" t="s">
        <v>477</v>
      </c>
      <c r="M33" s="431"/>
      <c r="N33" s="431"/>
      <c r="O33" s="431"/>
      <c r="P33" s="431"/>
      <c r="Q33" s="431"/>
      <c r="R33" s="431"/>
    </row>
    <row r="34" spans="1:18" s="427" customFormat="1">
      <c r="A34" s="430" t="s">
        <v>476</v>
      </c>
    </row>
    <row r="35" spans="1:18" s="427" customFormat="1">
      <c r="A35" s="430" t="s">
        <v>475</v>
      </c>
    </row>
    <row r="36" spans="1:18" s="427" customFormat="1">
      <c r="A36" s="430" t="s">
        <v>474</v>
      </c>
    </row>
    <row r="37" spans="1:18" s="427" customFormat="1">
      <c r="A37" s="430" t="s">
        <v>473</v>
      </c>
    </row>
    <row r="38" spans="1:18" s="427" customFormat="1">
      <c r="A38" s="430" t="s">
        <v>472</v>
      </c>
    </row>
    <row r="39" spans="1:18" s="427" customFormat="1" ht="13.95" customHeight="1">
      <c r="A39" s="429" t="s">
        <v>471</v>
      </c>
    </row>
    <row r="40" spans="1:18" ht="10.199999999999999" customHeight="1">
      <c r="A40" s="429"/>
      <c r="B40" s="428"/>
      <c r="C40" s="428"/>
      <c r="D40" s="428"/>
      <c r="E40" s="428"/>
      <c r="F40" s="428"/>
      <c r="G40" s="428"/>
      <c r="H40" s="428"/>
      <c r="I40" s="428"/>
      <c r="J40" s="428"/>
      <c r="K40" s="428"/>
    </row>
    <row r="41" spans="1:18">
      <c r="A41" s="427"/>
      <c r="B41" s="427"/>
    </row>
    <row r="42" spans="1:18">
      <c r="A42" s="427"/>
      <c r="B42" s="427"/>
    </row>
    <row r="43" spans="1:18">
      <c r="A43" s="427"/>
      <c r="B43" s="427"/>
    </row>
    <row r="44" spans="1:18">
      <c r="B44" s="427"/>
    </row>
    <row r="45" spans="1:18">
      <c r="B45" s="427"/>
    </row>
  </sheetData>
  <pageMargins left="0.53" right="0.17" top="1" bottom="1" header="0.5" footer="0.5"/>
  <pageSetup firstPageNumber="25" orientation="portrait" useFirstPageNumber="1" horizontalDpi="4294967292" verticalDpi="300" r:id="rId1"/>
  <headerFooter alignWithMargins="0">
    <oddFooter>&amp;C&amp;"Times New Roman,Regular"&amp;P of 31</oddFooter>
  </headerFooter>
  <ignoredErrors>
    <ignoredError sqref="D7:F7 H7:J7" formulaRange="1"/>
    <ignoredError sqref="C19:H19" formula="1"/>
    <ignoredError sqref="G7" formula="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56"/>
  <sheetViews>
    <sheetView showGridLines="0" tabSelected="1" zoomScaleNormal="100" workbookViewId="0">
      <pane xSplit="1" ySplit="7" topLeftCell="B8" activePane="bottomRight" state="frozen"/>
      <selection pane="topRight" activeCell="B1" sqref="B1"/>
      <selection pane="bottomLeft" activeCell="A8" sqref="A8"/>
      <selection pane="bottomRight" activeCell="AJ1" sqref="AJ1"/>
    </sheetView>
  </sheetViews>
  <sheetFormatPr defaultColWidth="9.33203125" defaultRowHeight="10.199999999999999"/>
  <cols>
    <col min="1" max="1" width="29.88671875" style="1" customWidth="1"/>
    <col min="2" max="3" width="8" style="1" customWidth="1"/>
    <col min="4" max="5" width="8.33203125" style="1" customWidth="1"/>
    <col min="6" max="11" width="8" style="1" customWidth="1"/>
    <col min="12" max="16" width="8" style="1" hidden="1" customWidth="1"/>
    <col min="17" max="17" width="8" style="7" hidden="1" customWidth="1"/>
    <col min="18" max="18" width="8" style="1" hidden="1" customWidth="1"/>
    <col min="19" max="19" width="8" style="2" hidden="1" customWidth="1"/>
    <col min="20" max="20" width="8" style="1" hidden="1" customWidth="1"/>
    <col min="21" max="21" width="8" style="2" hidden="1" customWidth="1"/>
    <col min="22" max="34" width="8" style="1" hidden="1" customWidth="1"/>
    <col min="35" max="16384" width="9.33203125" style="7"/>
  </cols>
  <sheetData>
    <row r="1" spans="1:41">
      <c r="A1" s="33" t="s">
        <v>13</v>
      </c>
      <c r="B1" s="33"/>
      <c r="C1" s="33"/>
      <c r="D1" s="33"/>
      <c r="E1" s="33"/>
      <c r="F1" s="33"/>
      <c r="G1" s="33"/>
      <c r="H1" s="33"/>
      <c r="I1" s="33"/>
      <c r="J1" s="33"/>
      <c r="K1" s="33"/>
      <c r="L1" s="33"/>
      <c r="M1" s="33"/>
      <c r="N1" s="33"/>
      <c r="O1" s="33"/>
      <c r="P1" s="33"/>
      <c r="Q1" s="39"/>
      <c r="R1" s="30"/>
      <c r="S1" s="31"/>
      <c r="T1" s="30"/>
      <c r="U1" s="31"/>
      <c r="V1" s="30"/>
      <c r="W1" s="30"/>
      <c r="X1" s="33" t="s">
        <v>13</v>
      </c>
      <c r="Y1" s="30"/>
      <c r="Z1" s="30"/>
      <c r="AA1" s="30"/>
      <c r="AB1" s="30"/>
      <c r="AC1" s="30"/>
      <c r="AD1" s="30"/>
      <c r="AE1" s="30"/>
      <c r="AF1" s="30"/>
      <c r="AG1" s="30"/>
      <c r="AH1" s="30"/>
    </row>
    <row r="2" spans="1:41" ht="13.65" customHeight="1">
      <c r="A2" s="33" t="s">
        <v>12</v>
      </c>
      <c r="B2" s="33"/>
      <c r="C2" s="33"/>
      <c r="D2" s="33"/>
      <c r="E2" s="33"/>
      <c r="F2" s="33"/>
      <c r="G2" s="33"/>
      <c r="H2" s="33"/>
      <c r="I2" s="33"/>
      <c r="J2" s="33"/>
      <c r="K2" s="33"/>
      <c r="L2" s="33"/>
      <c r="M2" s="33"/>
      <c r="N2" s="33"/>
      <c r="O2" s="33"/>
      <c r="P2" s="33"/>
      <c r="Q2" s="39"/>
      <c r="R2" s="30"/>
      <c r="S2" s="31"/>
      <c r="T2" s="30"/>
      <c r="U2" s="31"/>
      <c r="V2" s="30"/>
      <c r="W2" s="30"/>
      <c r="X2" s="33" t="s">
        <v>12</v>
      </c>
      <c r="Y2" s="30"/>
      <c r="Z2" s="30"/>
      <c r="AA2" s="30"/>
      <c r="AB2" s="30"/>
      <c r="AC2" s="30"/>
      <c r="AD2" s="30"/>
      <c r="AE2" s="30"/>
      <c r="AF2" s="30"/>
      <c r="AG2" s="30"/>
      <c r="AH2" s="30"/>
    </row>
    <row r="3" spans="1:41">
      <c r="A3" s="161" t="s">
        <v>122</v>
      </c>
      <c r="B3" s="33"/>
      <c r="C3" s="33"/>
      <c r="D3" s="33"/>
      <c r="E3" s="33"/>
      <c r="F3" s="33"/>
      <c r="G3" s="33"/>
      <c r="H3" s="33"/>
      <c r="I3" s="33"/>
      <c r="J3" s="33"/>
      <c r="K3" s="33"/>
      <c r="L3" s="33"/>
      <c r="M3" s="33"/>
      <c r="N3" s="33"/>
      <c r="O3" s="33"/>
      <c r="P3" s="33"/>
      <c r="Q3" s="39"/>
      <c r="R3" s="30"/>
      <c r="S3" s="31"/>
      <c r="T3" s="30"/>
      <c r="U3" s="31"/>
      <c r="V3" s="30"/>
      <c r="W3" s="30"/>
      <c r="X3" s="30" t="s">
        <v>6</v>
      </c>
      <c r="Y3" s="30"/>
      <c r="Z3" s="30"/>
      <c r="AA3" s="30"/>
      <c r="AB3" s="30"/>
      <c r="AC3" s="30"/>
      <c r="AD3" s="30"/>
      <c r="AE3" s="30"/>
      <c r="AF3" s="30"/>
      <c r="AG3" s="30"/>
      <c r="AH3" s="30"/>
    </row>
    <row r="4" spans="1:41">
      <c r="A4" s="30"/>
      <c r="B4" s="30"/>
      <c r="C4" s="30"/>
      <c r="D4" s="30"/>
      <c r="E4" s="30"/>
      <c r="F4" s="30"/>
      <c r="G4" s="30"/>
      <c r="H4" s="30"/>
      <c r="I4" s="30"/>
      <c r="J4" s="30"/>
      <c r="K4" s="30"/>
      <c r="L4" s="30"/>
      <c r="M4" s="30"/>
      <c r="N4" s="30"/>
      <c r="O4" s="30"/>
      <c r="P4" s="30"/>
      <c r="R4" s="30"/>
      <c r="S4" s="31"/>
      <c r="T4" s="30"/>
      <c r="U4" s="31"/>
      <c r="V4" s="30"/>
      <c r="W4" s="30"/>
      <c r="X4" s="30"/>
      <c r="Y4" s="30"/>
      <c r="Z4" s="30"/>
      <c r="AA4" s="30"/>
      <c r="AB4" s="30"/>
      <c r="AC4" s="30"/>
      <c r="AD4" s="30"/>
      <c r="AE4" s="30"/>
      <c r="AF4" s="30"/>
      <c r="AG4" s="30"/>
      <c r="AH4" s="30"/>
    </row>
    <row r="5" spans="1:41" ht="13.65" customHeight="1">
      <c r="A5" s="29" t="s">
        <v>7</v>
      </c>
      <c r="B5" s="255">
        <v>2022</v>
      </c>
      <c r="C5" s="255">
        <v>2021</v>
      </c>
      <c r="D5" s="255">
        <v>2020</v>
      </c>
      <c r="E5" s="255">
        <v>2019</v>
      </c>
      <c r="F5" s="255">
        <v>2018</v>
      </c>
      <c r="G5" s="255">
        <v>2017</v>
      </c>
      <c r="H5" s="255">
        <v>2016</v>
      </c>
      <c r="I5" s="255">
        <v>2015</v>
      </c>
      <c r="J5" s="255">
        <v>2014</v>
      </c>
      <c r="K5" s="255">
        <v>2013</v>
      </c>
      <c r="L5" s="255">
        <v>2012</v>
      </c>
      <c r="M5" s="255">
        <v>2011</v>
      </c>
      <c r="N5" s="255">
        <v>2010</v>
      </c>
      <c r="O5" s="255">
        <v>2009</v>
      </c>
      <c r="P5" s="259">
        <v>2008</v>
      </c>
      <c r="Q5" s="259">
        <v>2007</v>
      </c>
      <c r="R5" s="259">
        <v>2006</v>
      </c>
      <c r="S5" s="259">
        <v>2005</v>
      </c>
      <c r="T5" s="259">
        <v>2004</v>
      </c>
      <c r="U5" s="259">
        <v>2003</v>
      </c>
      <c r="V5" s="259">
        <v>2002</v>
      </c>
      <c r="W5" s="259">
        <v>2001</v>
      </c>
      <c r="X5" s="259">
        <v>2000</v>
      </c>
      <c r="Y5" s="259">
        <v>1999</v>
      </c>
      <c r="Z5" s="259">
        <v>1998</v>
      </c>
      <c r="AA5" s="259">
        <v>1997</v>
      </c>
      <c r="AB5" s="259">
        <v>1996</v>
      </c>
      <c r="AC5" s="259">
        <v>1995</v>
      </c>
      <c r="AD5" s="259">
        <v>1994</v>
      </c>
      <c r="AE5" s="259">
        <v>1993</v>
      </c>
      <c r="AF5" s="259">
        <v>1992</v>
      </c>
      <c r="AG5" s="259">
        <v>1991</v>
      </c>
      <c r="AH5" s="259">
        <v>1990</v>
      </c>
    </row>
    <row r="6" spans="1:41" ht="21.15" customHeight="1">
      <c r="A6" s="26" t="s">
        <v>1</v>
      </c>
      <c r="B6" s="20">
        <f>SUM(B7:B15)</f>
        <v>756928</v>
      </c>
      <c r="C6" s="20">
        <f>SUM(C7:C15)</f>
        <v>720605</v>
      </c>
      <c r="D6" s="20">
        <f>SUM(D7:D15)</f>
        <v>691691</v>
      </c>
      <c r="E6" s="20">
        <f>SUM(E7:E15)</f>
        <v>664565</v>
      </c>
      <c r="F6" s="20">
        <f>SUM(F7:F15)</f>
        <v>633317</v>
      </c>
      <c r="G6" s="20">
        <f t="shared" ref="G6" si="0">SUM(G7:G15)</f>
        <v>609306</v>
      </c>
      <c r="H6" s="20">
        <f t="shared" ref="H6:L6" si="1">SUM(H7:H15)</f>
        <v>584362</v>
      </c>
      <c r="I6" s="20">
        <f t="shared" si="1"/>
        <v>590039</v>
      </c>
      <c r="J6" s="20">
        <f t="shared" si="1"/>
        <v>593499</v>
      </c>
      <c r="K6" s="20">
        <f t="shared" si="1"/>
        <v>599086</v>
      </c>
      <c r="L6" s="20">
        <f t="shared" si="1"/>
        <v>610576</v>
      </c>
      <c r="M6" s="20">
        <f t="shared" ref="M6:W6" si="2">SUM(M7:M15)</f>
        <v>617128</v>
      </c>
      <c r="N6" s="20">
        <f t="shared" si="2"/>
        <v>627588</v>
      </c>
      <c r="O6" s="20">
        <f t="shared" si="2"/>
        <v>594285</v>
      </c>
      <c r="P6" s="20">
        <f t="shared" si="2"/>
        <v>613746</v>
      </c>
      <c r="Q6" s="20">
        <f t="shared" si="2"/>
        <v>590349</v>
      </c>
      <c r="R6" s="20">
        <f t="shared" si="2"/>
        <v>597109</v>
      </c>
      <c r="S6" s="20">
        <f t="shared" si="2"/>
        <v>609737</v>
      </c>
      <c r="T6" s="20">
        <f t="shared" si="2"/>
        <v>618633</v>
      </c>
      <c r="U6" s="20">
        <f t="shared" si="2"/>
        <v>625011</v>
      </c>
      <c r="V6" s="20">
        <f t="shared" si="2"/>
        <v>631762</v>
      </c>
      <c r="W6" s="20">
        <f t="shared" si="2"/>
        <v>612274</v>
      </c>
      <c r="X6" s="20">
        <f t="shared" ref="X6" si="3">SUM(X7:X15)</f>
        <v>625581</v>
      </c>
      <c r="Y6" s="20">
        <f t="shared" ref="Y6:AH6" si="4">SUM(Y7:Y15)</f>
        <v>635472</v>
      </c>
      <c r="Z6" s="20">
        <f t="shared" si="4"/>
        <v>618298</v>
      </c>
      <c r="AA6" s="20">
        <f t="shared" si="4"/>
        <v>616342</v>
      </c>
      <c r="AB6" s="20">
        <f t="shared" si="4"/>
        <v>622261</v>
      </c>
      <c r="AC6" s="20">
        <f t="shared" si="4"/>
        <v>639184</v>
      </c>
      <c r="AD6" s="20">
        <f t="shared" si="4"/>
        <v>654088</v>
      </c>
      <c r="AE6" s="20">
        <f t="shared" si="4"/>
        <v>665069</v>
      </c>
      <c r="AF6" s="20">
        <f t="shared" si="4"/>
        <v>682959</v>
      </c>
      <c r="AG6" s="20">
        <f t="shared" si="4"/>
        <v>692095</v>
      </c>
      <c r="AH6" s="20">
        <f t="shared" si="4"/>
        <v>702659</v>
      </c>
    </row>
    <row r="7" spans="1:41">
      <c r="A7" s="174" t="s">
        <v>174</v>
      </c>
      <c r="B7" s="36">
        <v>280582</v>
      </c>
      <c r="C7" s="36">
        <v>250197</v>
      </c>
      <c r="D7" s="36">
        <v>222629</v>
      </c>
      <c r="E7" s="36">
        <v>197665</v>
      </c>
      <c r="F7" s="36">
        <v>167804</v>
      </c>
      <c r="G7" s="36">
        <v>149121</v>
      </c>
      <c r="H7" s="36">
        <v>128501</v>
      </c>
      <c r="I7" s="36">
        <v>122729</v>
      </c>
      <c r="J7" s="36">
        <v>120546</v>
      </c>
      <c r="K7" s="36">
        <v>120285</v>
      </c>
      <c r="L7" s="36">
        <v>119946</v>
      </c>
      <c r="M7" s="36">
        <v>118657</v>
      </c>
      <c r="N7" s="36">
        <v>119119</v>
      </c>
      <c r="O7" s="36">
        <v>72280</v>
      </c>
      <c r="P7" s="36">
        <v>80989</v>
      </c>
      <c r="Q7" s="36">
        <v>84339</v>
      </c>
      <c r="R7" s="36">
        <v>84866</v>
      </c>
      <c r="S7" s="36">
        <v>87213</v>
      </c>
      <c r="T7" s="36">
        <v>87910</v>
      </c>
      <c r="U7" s="36">
        <v>87296</v>
      </c>
      <c r="V7" s="36">
        <v>85991</v>
      </c>
      <c r="W7" s="36">
        <v>86731</v>
      </c>
      <c r="X7" s="36">
        <v>93064</v>
      </c>
      <c r="Y7" s="36">
        <v>97359</v>
      </c>
      <c r="Z7" s="36">
        <v>97736</v>
      </c>
      <c r="AA7" s="36">
        <v>96101</v>
      </c>
      <c r="AB7" s="36">
        <v>94947</v>
      </c>
      <c r="AC7" s="36">
        <v>101279</v>
      </c>
      <c r="AD7" s="36">
        <v>96254</v>
      </c>
      <c r="AE7" s="36">
        <v>103583</v>
      </c>
      <c r="AF7" s="36">
        <v>114597</v>
      </c>
      <c r="AG7" s="36">
        <v>120203</v>
      </c>
      <c r="AH7" s="36">
        <v>128663</v>
      </c>
    </row>
    <row r="8" spans="1:41">
      <c r="A8" s="174" t="s">
        <v>175</v>
      </c>
      <c r="B8" s="36">
        <v>79</v>
      </c>
      <c r="C8" s="36">
        <v>85</v>
      </c>
      <c r="D8" s="36">
        <v>105</v>
      </c>
      <c r="E8" s="36">
        <v>127</v>
      </c>
      <c r="F8" s="36">
        <v>144</v>
      </c>
      <c r="G8" s="36">
        <v>153</v>
      </c>
      <c r="H8" s="36">
        <v>175</v>
      </c>
      <c r="I8" s="36">
        <v>190</v>
      </c>
      <c r="J8" s="36">
        <v>220</v>
      </c>
      <c r="K8" s="36">
        <v>238</v>
      </c>
      <c r="L8" s="36">
        <v>218</v>
      </c>
      <c r="M8" s="36">
        <v>227</v>
      </c>
      <c r="N8" s="36">
        <v>212</v>
      </c>
      <c r="O8" s="36">
        <v>234</v>
      </c>
      <c r="P8" s="36">
        <v>252</v>
      </c>
      <c r="Q8" s="36">
        <v>239</v>
      </c>
      <c r="R8" s="36">
        <v>239</v>
      </c>
      <c r="S8" s="36">
        <v>278</v>
      </c>
      <c r="T8" s="36">
        <v>291</v>
      </c>
      <c r="U8" s="36">
        <v>310</v>
      </c>
      <c r="V8" s="36">
        <v>317</v>
      </c>
      <c r="W8" s="36">
        <v>316</v>
      </c>
      <c r="X8" s="36">
        <v>340</v>
      </c>
      <c r="Y8" s="36">
        <v>343</v>
      </c>
      <c r="Z8" s="36">
        <v>305</v>
      </c>
      <c r="AA8" s="36">
        <v>284</v>
      </c>
      <c r="AB8" s="36">
        <v>265</v>
      </c>
      <c r="AC8" s="36">
        <v>232</v>
      </c>
      <c r="AD8" s="36">
        <v>241</v>
      </c>
      <c r="AE8" s="36">
        <v>206</v>
      </c>
      <c r="AF8" s="36">
        <v>187</v>
      </c>
      <c r="AG8" s="36">
        <v>161</v>
      </c>
      <c r="AH8" s="36">
        <v>87</v>
      </c>
      <c r="AI8" s="38"/>
      <c r="AJ8" s="38"/>
      <c r="AK8" s="38"/>
      <c r="AL8" s="38"/>
      <c r="AM8" s="38"/>
      <c r="AN8" s="38"/>
      <c r="AO8" s="38"/>
    </row>
    <row r="9" spans="1:41">
      <c r="A9" s="174" t="s">
        <v>37</v>
      </c>
      <c r="B9" s="36">
        <v>6957</v>
      </c>
      <c r="C9" s="36">
        <v>6801</v>
      </c>
      <c r="D9" s="36">
        <v>6643</v>
      </c>
      <c r="E9" s="36">
        <v>6467</v>
      </c>
      <c r="F9" s="36">
        <v>6246</v>
      </c>
      <c r="G9" s="36">
        <v>6097</v>
      </c>
      <c r="H9" s="36">
        <v>5889</v>
      </c>
      <c r="I9" s="36">
        <v>5482</v>
      </c>
      <c r="J9" s="36">
        <v>5157</v>
      </c>
      <c r="K9" s="36">
        <v>4824</v>
      </c>
      <c r="L9" s="36">
        <v>4493</v>
      </c>
      <c r="M9" s="36">
        <v>4066</v>
      </c>
      <c r="N9" s="36">
        <v>3682</v>
      </c>
      <c r="O9" s="36">
        <v>3248</v>
      </c>
      <c r="P9" s="36">
        <v>2623</v>
      </c>
      <c r="Q9" s="36">
        <v>2031</v>
      </c>
      <c r="R9" s="36">
        <v>939</v>
      </c>
      <c r="S9" s="36">
        <v>134</v>
      </c>
      <c r="T9" s="204" t="s">
        <v>374</v>
      </c>
      <c r="U9" s="204" t="s">
        <v>374</v>
      </c>
      <c r="V9" s="204" t="s">
        <v>374</v>
      </c>
      <c r="W9" s="204" t="s">
        <v>374</v>
      </c>
      <c r="X9" s="204" t="s">
        <v>374</v>
      </c>
      <c r="Y9" s="204" t="s">
        <v>374</v>
      </c>
      <c r="Z9" s="204" t="s">
        <v>374</v>
      </c>
      <c r="AA9" s="204" t="s">
        <v>374</v>
      </c>
      <c r="AB9" s="204" t="s">
        <v>374</v>
      </c>
      <c r="AC9" s="204" t="s">
        <v>374</v>
      </c>
      <c r="AD9" s="204" t="s">
        <v>374</v>
      </c>
      <c r="AE9" s="204" t="s">
        <v>374</v>
      </c>
      <c r="AF9" s="204" t="s">
        <v>374</v>
      </c>
      <c r="AG9" s="204" t="s">
        <v>374</v>
      </c>
      <c r="AH9" s="204" t="s">
        <v>374</v>
      </c>
    </row>
    <row r="10" spans="1:41">
      <c r="A10" s="174" t="s">
        <v>112</v>
      </c>
      <c r="B10" s="36"/>
      <c r="C10" s="36"/>
      <c r="D10" s="36"/>
      <c r="E10" s="36"/>
      <c r="F10" s="36"/>
      <c r="G10" s="36"/>
      <c r="H10" s="36"/>
      <c r="I10" s="36"/>
      <c r="J10" s="36"/>
      <c r="K10" s="36"/>
      <c r="L10" s="36"/>
      <c r="M10" s="36"/>
      <c r="N10" s="36"/>
      <c r="O10" s="36"/>
      <c r="P10" s="36"/>
      <c r="Q10" s="37"/>
      <c r="R10" s="36"/>
      <c r="S10" s="36"/>
      <c r="T10" s="36"/>
      <c r="U10" s="36"/>
      <c r="V10" s="36"/>
      <c r="W10" s="36"/>
      <c r="X10" s="36"/>
      <c r="Y10" s="36"/>
      <c r="Z10" s="36"/>
      <c r="AA10" s="36"/>
      <c r="AB10" s="36"/>
      <c r="AC10" s="36"/>
      <c r="AD10" s="36"/>
      <c r="AE10" s="36"/>
      <c r="AF10" s="36"/>
      <c r="AG10" s="36"/>
      <c r="AH10" s="36"/>
    </row>
    <row r="11" spans="1:41" ht="10.199999999999999" customHeight="1">
      <c r="A11" s="175" t="s">
        <v>176</v>
      </c>
      <c r="B11" s="36">
        <v>164090</v>
      </c>
      <c r="C11" s="36">
        <v>161459</v>
      </c>
      <c r="D11" s="36">
        <v>160860</v>
      </c>
      <c r="E11" s="36">
        <v>161105</v>
      </c>
      <c r="F11" s="36">
        <v>163695</v>
      </c>
      <c r="G11" s="36">
        <v>162455</v>
      </c>
      <c r="H11" s="36">
        <v>162313</v>
      </c>
      <c r="I11" s="36">
        <v>170718</v>
      </c>
      <c r="J11" s="36">
        <v>174883</v>
      </c>
      <c r="K11" s="36">
        <v>180214</v>
      </c>
      <c r="L11" s="36">
        <v>188001</v>
      </c>
      <c r="M11" s="36">
        <v>194441</v>
      </c>
      <c r="N11" s="36">
        <v>202020</v>
      </c>
      <c r="O11" s="36">
        <v>211619</v>
      </c>
      <c r="P11" s="36">
        <v>222596</v>
      </c>
      <c r="Q11" s="36">
        <v>211096</v>
      </c>
      <c r="R11" s="36">
        <v>219233</v>
      </c>
      <c r="S11" s="36">
        <v>228619</v>
      </c>
      <c r="T11" s="36">
        <v>235994</v>
      </c>
      <c r="U11" s="36">
        <v>241045</v>
      </c>
      <c r="V11" s="36">
        <v>245230</v>
      </c>
      <c r="W11" s="36">
        <v>243823</v>
      </c>
      <c r="X11" s="36">
        <v>251561</v>
      </c>
      <c r="Y11" s="36">
        <v>258749</v>
      </c>
      <c r="Z11" s="36">
        <v>247226</v>
      </c>
      <c r="AA11" s="36">
        <v>247604</v>
      </c>
      <c r="AB11" s="36">
        <v>254002</v>
      </c>
      <c r="AC11" s="36">
        <v>261399</v>
      </c>
      <c r="AD11" s="36">
        <v>284236</v>
      </c>
      <c r="AE11" s="36">
        <v>283700</v>
      </c>
      <c r="AF11" s="36">
        <v>288078</v>
      </c>
      <c r="AG11" s="36">
        <v>293306</v>
      </c>
      <c r="AH11" s="36">
        <v>299111</v>
      </c>
    </row>
    <row r="12" spans="1:41" ht="10.199999999999999" customHeight="1">
      <c r="A12" s="175" t="s">
        <v>177</v>
      </c>
      <c r="B12" s="36">
        <v>104498</v>
      </c>
      <c r="C12" s="36">
        <v>104610</v>
      </c>
      <c r="D12" s="36">
        <v>103879</v>
      </c>
      <c r="E12" s="36">
        <v>100863</v>
      </c>
      <c r="F12" s="36">
        <v>99880</v>
      </c>
      <c r="G12" s="36">
        <v>98161</v>
      </c>
      <c r="H12" s="36">
        <v>96081</v>
      </c>
      <c r="I12" s="36">
        <v>101164</v>
      </c>
      <c r="J12" s="36">
        <v>104322</v>
      </c>
      <c r="K12" s="36">
        <v>108206</v>
      </c>
      <c r="L12" s="36">
        <v>116400</v>
      </c>
      <c r="M12" s="36">
        <v>120865</v>
      </c>
      <c r="N12" s="36">
        <v>123705</v>
      </c>
      <c r="O12" s="36">
        <v>125738</v>
      </c>
      <c r="P12" s="36">
        <v>124746</v>
      </c>
      <c r="Q12" s="36">
        <v>115127</v>
      </c>
      <c r="R12" s="36">
        <v>117610</v>
      </c>
      <c r="S12" s="36">
        <v>120614</v>
      </c>
      <c r="T12" s="36">
        <v>122592</v>
      </c>
      <c r="U12" s="36">
        <v>123990</v>
      </c>
      <c r="V12" s="36">
        <v>125920</v>
      </c>
      <c r="W12" s="36">
        <v>120502</v>
      </c>
      <c r="X12" s="36">
        <v>121858</v>
      </c>
      <c r="Y12" s="36">
        <v>124261</v>
      </c>
      <c r="Z12" s="36">
        <v>122053</v>
      </c>
      <c r="AA12" s="36">
        <v>125300</v>
      </c>
      <c r="AB12" s="36">
        <v>129187</v>
      </c>
      <c r="AC12" s="36">
        <v>133980</v>
      </c>
      <c r="AD12" s="36">
        <v>138728</v>
      </c>
      <c r="AE12" s="36">
        <v>143014</v>
      </c>
      <c r="AF12" s="36">
        <v>146385</v>
      </c>
      <c r="AG12" s="36">
        <v>148365</v>
      </c>
      <c r="AH12" s="36">
        <v>149666</v>
      </c>
    </row>
    <row r="13" spans="1:41">
      <c r="A13" s="175" t="s">
        <v>178</v>
      </c>
      <c r="B13" s="36">
        <v>166738</v>
      </c>
      <c r="C13" s="36">
        <v>163934</v>
      </c>
      <c r="D13" s="36">
        <v>164193</v>
      </c>
      <c r="E13" s="36">
        <v>164947</v>
      </c>
      <c r="F13" s="36">
        <v>162145</v>
      </c>
      <c r="G13" s="36">
        <v>159825</v>
      </c>
      <c r="H13" s="36">
        <v>157894</v>
      </c>
      <c r="I13" s="36">
        <v>154730</v>
      </c>
      <c r="J13" s="36">
        <v>152933</v>
      </c>
      <c r="K13" s="36">
        <v>149824</v>
      </c>
      <c r="L13" s="36">
        <v>145590</v>
      </c>
      <c r="M13" s="36">
        <v>142511</v>
      </c>
      <c r="N13" s="36">
        <v>142198</v>
      </c>
      <c r="O13" s="36">
        <v>144600</v>
      </c>
      <c r="P13" s="36">
        <v>146838</v>
      </c>
      <c r="Q13" s="36">
        <v>143953</v>
      </c>
      <c r="R13" s="36">
        <v>141935</v>
      </c>
      <c r="S13" s="36">
        <v>141992</v>
      </c>
      <c r="T13" s="36">
        <v>142160</v>
      </c>
      <c r="U13" s="36">
        <v>143504</v>
      </c>
      <c r="V13" s="36">
        <v>144708</v>
      </c>
      <c r="W13" s="36">
        <v>144702</v>
      </c>
      <c r="X13" s="36">
        <v>141596</v>
      </c>
      <c r="Y13" s="36">
        <v>137642</v>
      </c>
      <c r="Z13" s="36">
        <v>134612</v>
      </c>
      <c r="AA13" s="36">
        <v>130858</v>
      </c>
      <c r="AB13" s="36">
        <v>127486</v>
      </c>
      <c r="AC13" s="36">
        <v>123877</v>
      </c>
      <c r="AD13" s="36">
        <v>117434</v>
      </c>
      <c r="AE13" s="36">
        <v>117070</v>
      </c>
      <c r="AF13" s="36">
        <v>115855</v>
      </c>
      <c r="AG13" s="36">
        <v>112167</v>
      </c>
      <c r="AH13" s="36">
        <v>107732</v>
      </c>
    </row>
    <row r="14" spans="1:41">
      <c r="A14" s="174" t="s">
        <v>179</v>
      </c>
      <c r="B14" s="36">
        <v>13180</v>
      </c>
      <c r="C14" s="36">
        <v>13191</v>
      </c>
      <c r="D14" s="36">
        <v>13629</v>
      </c>
      <c r="E14" s="36">
        <v>14248</v>
      </c>
      <c r="F14" s="36">
        <v>15033</v>
      </c>
      <c r="G14" s="36">
        <v>15355</v>
      </c>
      <c r="H14" s="36">
        <v>15518</v>
      </c>
      <c r="I14" s="36">
        <v>15566</v>
      </c>
      <c r="J14" s="36">
        <v>15511</v>
      </c>
      <c r="K14" s="36">
        <v>15114</v>
      </c>
      <c r="L14" s="36">
        <v>15126</v>
      </c>
      <c r="M14" s="36">
        <v>15220</v>
      </c>
      <c r="N14" s="36">
        <v>15377</v>
      </c>
      <c r="O14" s="36">
        <v>15298</v>
      </c>
      <c r="P14" s="36">
        <v>14647</v>
      </c>
      <c r="Q14" s="36">
        <v>12290</v>
      </c>
      <c r="R14" s="36">
        <v>10690</v>
      </c>
      <c r="S14" s="36">
        <v>9518</v>
      </c>
      <c r="T14" s="36">
        <v>8586</v>
      </c>
      <c r="U14" s="36">
        <v>7916</v>
      </c>
      <c r="V14" s="36">
        <v>7770</v>
      </c>
      <c r="W14" s="36">
        <v>7727</v>
      </c>
      <c r="X14" s="36">
        <v>7775</v>
      </c>
      <c r="Y14" s="36">
        <v>7728</v>
      </c>
      <c r="Z14" s="36">
        <v>6964</v>
      </c>
      <c r="AA14" s="36">
        <v>6801</v>
      </c>
      <c r="AB14" s="36">
        <v>6961</v>
      </c>
      <c r="AC14" s="36">
        <v>7183</v>
      </c>
      <c r="AD14" s="36">
        <v>8719</v>
      </c>
      <c r="AE14" s="36">
        <v>9168</v>
      </c>
      <c r="AF14" s="36">
        <v>9652</v>
      </c>
      <c r="AG14" s="36">
        <v>9860</v>
      </c>
      <c r="AH14" s="36">
        <v>9567</v>
      </c>
    </row>
    <row r="15" spans="1:41">
      <c r="A15" s="174" t="s">
        <v>180</v>
      </c>
      <c r="B15" s="36">
        <v>20804</v>
      </c>
      <c r="C15" s="36">
        <v>20328</v>
      </c>
      <c r="D15" s="36">
        <v>19753</v>
      </c>
      <c r="E15" s="36">
        <v>19143</v>
      </c>
      <c r="F15" s="36">
        <v>18370</v>
      </c>
      <c r="G15" s="36">
        <v>18139</v>
      </c>
      <c r="H15" s="36">
        <v>17991</v>
      </c>
      <c r="I15" s="36">
        <v>19460</v>
      </c>
      <c r="J15" s="36">
        <v>19927</v>
      </c>
      <c r="K15" s="36">
        <v>20381</v>
      </c>
      <c r="L15" s="36">
        <v>20802</v>
      </c>
      <c r="M15" s="36">
        <v>21141</v>
      </c>
      <c r="N15" s="36">
        <v>21275</v>
      </c>
      <c r="O15" s="36">
        <v>21268</v>
      </c>
      <c r="P15" s="36">
        <v>21055</v>
      </c>
      <c r="Q15" s="36">
        <v>21274</v>
      </c>
      <c r="R15" s="36">
        <v>21597</v>
      </c>
      <c r="S15" s="36">
        <v>21369</v>
      </c>
      <c r="T15" s="36">
        <v>21100</v>
      </c>
      <c r="U15" s="36">
        <v>20950</v>
      </c>
      <c r="V15" s="36">
        <v>21826</v>
      </c>
      <c r="W15" s="36">
        <v>8473</v>
      </c>
      <c r="X15" s="36">
        <v>9387</v>
      </c>
      <c r="Y15" s="36">
        <v>9390</v>
      </c>
      <c r="Z15" s="36">
        <v>9402</v>
      </c>
      <c r="AA15" s="36">
        <v>9394</v>
      </c>
      <c r="AB15" s="36">
        <v>9413</v>
      </c>
      <c r="AC15" s="36">
        <v>11234</v>
      </c>
      <c r="AD15" s="36">
        <v>8476</v>
      </c>
      <c r="AE15" s="36">
        <v>8328</v>
      </c>
      <c r="AF15" s="36">
        <v>8205</v>
      </c>
      <c r="AG15" s="36">
        <v>8033</v>
      </c>
      <c r="AH15" s="36">
        <v>7833</v>
      </c>
    </row>
    <row r="16" spans="1:41" ht="18" customHeight="1">
      <c r="A16" s="186" t="s">
        <v>376</v>
      </c>
      <c r="B16" s="20">
        <f>SUM(B8:B15)</f>
        <v>476346</v>
      </c>
      <c r="C16" s="20">
        <f>SUM(C8:C15)</f>
        <v>470408</v>
      </c>
      <c r="D16" s="20">
        <f>SUM(D8:D15)</f>
        <v>469062</v>
      </c>
      <c r="E16" s="20">
        <v>466900</v>
      </c>
      <c r="F16" s="20">
        <f>SUM(F8:F15)</f>
        <v>465513</v>
      </c>
      <c r="G16" s="20">
        <f t="shared" ref="G16:O16" si="5">SUM(G8:G15)</f>
        <v>460185</v>
      </c>
      <c r="H16" s="20">
        <f t="shared" si="5"/>
        <v>455861</v>
      </c>
      <c r="I16" s="20">
        <f t="shared" si="5"/>
        <v>467310</v>
      </c>
      <c r="J16" s="20">
        <f t="shared" si="5"/>
        <v>472953</v>
      </c>
      <c r="K16" s="20">
        <f t="shared" si="5"/>
        <v>478801</v>
      </c>
      <c r="L16" s="20">
        <f t="shared" si="5"/>
        <v>490630</v>
      </c>
      <c r="M16" s="20">
        <f t="shared" si="5"/>
        <v>498471</v>
      </c>
      <c r="N16" s="20">
        <f t="shared" si="5"/>
        <v>508469</v>
      </c>
      <c r="O16" s="20">
        <f t="shared" si="5"/>
        <v>522005</v>
      </c>
      <c r="P16" s="20">
        <f t="shared" ref="P16" si="6">SUM(P8:P15)</f>
        <v>532757</v>
      </c>
      <c r="Q16" s="20">
        <f t="shared" ref="Q16" si="7">SUM(Q8:Q15)</f>
        <v>506010</v>
      </c>
      <c r="R16" s="20">
        <f t="shared" ref="R16" si="8">SUM(R8:R15)</f>
        <v>512243</v>
      </c>
      <c r="S16" s="20">
        <f t="shared" ref="S16" si="9">SUM(S8:S15)</f>
        <v>522524</v>
      </c>
      <c r="T16" s="20">
        <f t="shared" ref="T16" si="10">SUM(T8:T15)</f>
        <v>530723</v>
      </c>
      <c r="U16" s="20">
        <f t="shared" ref="U16" si="11">SUM(U8:U15)</f>
        <v>537715</v>
      </c>
      <c r="V16" s="20">
        <f t="shared" ref="V16" si="12">SUM(V8:V15)</f>
        <v>545771</v>
      </c>
      <c r="W16" s="20">
        <f t="shared" ref="W16" si="13">SUM(W8:W15)</f>
        <v>525543</v>
      </c>
      <c r="X16" s="20">
        <f t="shared" ref="X16" si="14">SUM(X8:X15)</f>
        <v>532517</v>
      </c>
      <c r="Y16" s="20">
        <f t="shared" ref="Y16" si="15">SUM(Y8:Y15)</f>
        <v>538113</v>
      </c>
      <c r="Z16" s="20">
        <f t="shared" ref="Z16" si="16">SUM(Z8:Z15)</f>
        <v>520562</v>
      </c>
      <c r="AA16" s="20">
        <f t="shared" ref="AA16" si="17">SUM(AA8:AA15)</f>
        <v>520241</v>
      </c>
      <c r="AB16" s="20">
        <f t="shared" ref="AB16" si="18">SUM(AB8:AB15)</f>
        <v>527314</v>
      </c>
      <c r="AC16" s="20">
        <f t="shared" ref="AC16" si="19">SUM(AC8:AC15)</f>
        <v>537905</v>
      </c>
      <c r="AD16" s="20">
        <f t="shared" ref="AD16" si="20">SUM(AD8:AD15)</f>
        <v>557834</v>
      </c>
      <c r="AE16" s="20">
        <f t="shared" ref="AE16" si="21">SUM(AE8:AE15)</f>
        <v>561486</v>
      </c>
      <c r="AF16" s="20">
        <f t="shared" ref="AF16" si="22">SUM(AF8:AF15)</f>
        <v>568362</v>
      </c>
      <c r="AG16" s="20">
        <f t="shared" ref="AG16" si="23">SUM(AG8:AG15)</f>
        <v>571892</v>
      </c>
      <c r="AH16" s="20">
        <f t="shared" ref="AH16" si="24">SUM(AH8:AH15)</f>
        <v>573996</v>
      </c>
    </row>
    <row r="17" spans="1:34" ht="18" customHeight="1">
      <c r="A17" s="173" t="s">
        <v>350</v>
      </c>
      <c r="B17" s="172">
        <v>125075</v>
      </c>
      <c r="C17" s="172">
        <v>121270</v>
      </c>
      <c r="D17" s="172">
        <v>117558</v>
      </c>
      <c r="E17" s="172">
        <v>113445</v>
      </c>
      <c r="F17" s="172">
        <v>108564</v>
      </c>
      <c r="G17" s="172">
        <v>106692</v>
      </c>
      <c r="H17" s="172">
        <v>104382</v>
      </c>
      <c r="I17" s="172">
        <v>102628</v>
      </c>
      <c r="J17" s="172">
        <v>100993</v>
      </c>
      <c r="K17" s="20">
        <v>98842</v>
      </c>
      <c r="L17" s="20">
        <v>98328</v>
      </c>
      <c r="M17" s="20">
        <v>97409</v>
      </c>
      <c r="N17" s="20">
        <v>96473</v>
      </c>
      <c r="O17" s="20">
        <v>94863</v>
      </c>
      <c r="P17" s="20">
        <v>93202</v>
      </c>
      <c r="Q17" s="20">
        <v>92175</v>
      </c>
      <c r="R17" s="20">
        <v>91343</v>
      </c>
      <c r="S17" s="20">
        <v>90555</v>
      </c>
      <c r="T17" s="20">
        <v>89596</v>
      </c>
      <c r="U17" s="20">
        <v>87816</v>
      </c>
      <c r="V17" s="20">
        <v>86089</v>
      </c>
      <c r="W17" s="20">
        <v>82875</v>
      </c>
      <c r="X17" s="20">
        <v>80931</v>
      </c>
      <c r="Y17" s="20">
        <v>79694</v>
      </c>
      <c r="Z17" s="20">
        <v>79171</v>
      </c>
      <c r="AA17" s="20">
        <v>78102</v>
      </c>
      <c r="AB17" s="20">
        <v>78551</v>
      </c>
      <c r="AC17" s="20">
        <v>77613</v>
      </c>
      <c r="AD17" s="20">
        <v>76171</v>
      </c>
      <c r="AE17" s="20">
        <v>75021</v>
      </c>
      <c r="AF17" s="20">
        <v>72148</v>
      </c>
      <c r="AG17" s="20">
        <v>69209</v>
      </c>
      <c r="AH17" s="20">
        <v>63775</v>
      </c>
    </row>
    <row r="18" spans="1:34">
      <c r="A18" s="186" t="s">
        <v>123</v>
      </c>
      <c r="B18" s="20">
        <v>321217</v>
      </c>
      <c r="C18" s="20">
        <v>317169</v>
      </c>
      <c r="D18" s="20">
        <v>316651</v>
      </c>
      <c r="E18" s="20">
        <v>314168</v>
      </c>
      <c r="F18" s="20">
        <v>311017</v>
      </c>
      <c r="G18" s="20">
        <v>306652</v>
      </c>
      <c r="H18" s="20">
        <v>302572</v>
      </c>
      <c r="I18" s="20">
        <v>304329</v>
      </c>
      <c r="J18" s="20">
        <v>306066</v>
      </c>
      <c r="K18" s="20">
        <v>307120</v>
      </c>
      <c r="L18" s="20">
        <v>311952</v>
      </c>
      <c r="M18" s="20">
        <v>314122</v>
      </c>
      <c r="N18" s="20">
        <v>318001</v>
      </c>
      <c r="O18" s="20">
        <v>323495</v>
      </c>
      <c r="P18" s="20">
        <v>325247</v>
      </c>
      <c r="Q18" s="20">
        <v>309865</v>
      </c>
      <c r="R18" s="20">
        <v>309333</v>
      </c>
      <c r="S18" s="20">
        <v>311828</v>
      </c>
      <c r="T18" s="20">
        <v>313545</v>
      </c>
      <c r="U18" s="20">
        <v>315413</v>
      </c>
      <c r="V18" s="20">
        <v>317389</v>
      </c>
      <c r="W18" s="20">
        <v>315276</v>
      </c>
      <c r="X18" s="20">
        <v>311944</v>
      </c>
      <c r="Y18" s="20">
        <v>308951</v>
      </c>
      <c r="Z18" s="20">
        <v>300183</v>
      </c>
      <c r="AA18" s="20">
        <v>297409</v>
      </c>
      <c r="AB18" s="20">
        <v>297895</v>
      </c>
      <c r="AC18" s="20">
        <v>298798</v>
      </c>
      <c r="AD18" s="20">
        <v>302300</v>
      </c>
      <c r="AE18" s="20">
        <v>305517</v>
      </c>
      <c r="AF18" s="20">
        <v>306169</v>
      </c>
      <c r="AG18" s="20">
        <v>303193</v>
      </c>
      <c r="AH18" s="20">
        <v>297073</v>
      </c>
    </row>
    <row r="19" spans="1:34" s="209" customFormat="1" ht="19.95" customHeight="1">
      <c r="A19" s="205" t="s">
        <v>366</v>
      </c>
      <c r="B19" s="206">
        <v>304256</v>
      </c>
      <c r="C19" s="206">
        <v>254587</v>
      </c>
      <c r="D19" s="206">
        <v>206322</v>
      </c>
      <c r="E19" s="206">
        <v>160302</v>
      </c>
      <c r="F19" s="206">
        <v>106321</v>
      </c>
      <c r="G19" s="206">
        <v>69166</v>
      </c>
      <c r="H19" s="206">
        <v>20362</v>
      </c>
      <c r="I19" s="207" t="s">
        <v>374</v>
      </c>
      <c r="J19" s="207" t="s">
        <v>374</v>
      </c>
      <c r="K19" s="207" t="s">
        <v>374</v>
      </c>
      <c r="L19" s="207" t="s">
        <v>374</v>
      </c>
      <c r="M19" s="207" t="s">
        <v>374</v>
      </c>
      <c r="N19" s="207" t="s">
        <v>374</v>
      </c>
      <c r="O19" s="207" t="s">
        <v>374</v>
      </c>
      <c r="P19" s="207" t="s">
        <v>374</v>
      </c>
      <c r="Q19" s="207" t="s">
        <v>374</v>
      </c>
      <c r="R19" s="207" t="s">
        <v>374</v>
      </c>
      <c r="S19" s="207" t="s">
        <v>374</v>
      </c>
      <c r="T19" s="207" t="s">
        <v>374</v>
      </c>
      <c r="U19" s="207" t="s">
        <v>374</v>
      </c>
      <c r="V19" s="207" t="s">
        <v>374</v>
      </c>
      <c r="W19" s="207" t="s">
        <v>374</v>
      </c>
      <c r="X19" s="207" t="s">
        <v>374</v>
      </c>
      <c r="Y19" s="207" t="s">
        <v>374</v>
      </c>
      <c r="Z19" s="207" t="s">
        <v>374</v>
      </c>
      <c r="AA19" s="207" t="s">
        <v>374</v>
      </c>
      <c r="AB19" s="207" t="s">
        <v>374</v>
      </c>
      <c r="AC19" s="207" t="s">
        <v>374</v>
      </c>
      <c r="AD19" s="207" t="s">
        <v>374</v>
      </c>
      <c r="AE19" s="207" t="s">
        <v>374</v>
      </c>
      <c r="AF19" s="207" t="s">
        <v>374</v>
      </c>
      <c r="AG19" s="207" t="s">
        <v>374</v>
      </c>
      <c r="AH19" s="207" t="s">
        <v>374</v>
      </c>
    </row>
    <row r="20" spans="1:34" ht="18" customHeight="1">
      <c r="A20" s="121" t="s">
        <v>124</v>
      </c>
      <c r="B20" s="20">
        <f t="shared" ref="B20:L20" si="25">SUM(B21:B28)</f>
        <v>737582</v>
      </c>
      <c r="C20" s="20">
        <f t="shared" si="25"/>
        <v>733127</v>
      </c>
      <c r="D20" s="20">
        <f t="shared" si="25"/>
        <v>724307</v>
      </c>
      <c r="E20" s="20">
        <f t="shared" si="25"/>
        <v>714201</v>
      </c>
      <c r="F20" s="20">
        <f t="shared" si="25"/>
        <v>688002</v>
      </c>
      <c r="G20" s="20">
        <f t="shared" si="25"/>
        <v>671222</v>
      </c>
      <c r="H20" s="20">
        <f t="shared" si="25"/>
        <v>652943</v>
      </c>
      <c r="I20" s="20">
        <f t="shared" si="25"/>
        <v>728329</v>
      </c>
      <c r="J20" s="20">
        <f t="shared" si="25"/>
        <v>717399</v>
      </c>
      <c r="K20" s="20">
        <f t="shared" si="25"/>
        <v>707155</v>
      </c>
      <c r="L20" s="20">
        <f t="shared" si="25"/>
        <v>701291</v>
      </c>
      <c r="M20" s="20">
        <f t="shared" ref="M20:Q20" si="26">SUM(M21:M28)</f>
        <v>695515</v>
      </c>
      <c r="N20" s="20">
        <f t="shared" si="26"/>
        <v>686717</v>
      </c>
      <c r="O20" s="20">
        <f t="shared" si="26"/>
        <v>682315</v>
      </c>
      <c r="P20" s="20">
        <f t="shared" si="26"/>
        <v>678181</v>
      </c>
      <c r="Q20" s="20">
        <f t="shared" si="26"/>
        <v>666559</v>
      </c>
      <c r="R20" s="20">
        <f t="shared" ref="R20:W20" si="27">SUM(R21:R28)</f>
        <v>656227</v>
      </c>
      <c r="S20" s="20">
        <f t="shared" si="27"/>
        <v>644016</v>
      </c>
      <c r="T20" s="20">
        <f t="shared" si="27"/>
        <v>515293</v>
      </c>
      <c r="U20" s="20">
        <f t="shared" si="27"/>
        <v>509835</v>
      </c>
      <c r="V20" s="20">
        <f t="shared" si="27"/>
        <v>515570</v>
      </c>
      <c r="W20" s="20">
        <f t="shared" si="27"/>
        <v>513100</v>
      </c>
      <c r="X20" s="20">
        <f t="shared" ref="X20:AH20" si="28">SUM(X21:X28)</f>
        <v>547453</v>
      </c>
      <c r="Y20" s="20">
        <f t="shared" si="28"/>
        <v>538264</v>
      </c>
      <c r="Z20" s="20">
        <f t="shared" si="28"/>
        <v>549588</v>
      </c>
      <c r="AA20" s="20">
        <f t="shared" si="28"/>
        <v>540892</v>
      </c>
      <c r="AB20" s="20">
        <f t="shared" si="28"/>
        <v>534427</v>
      </c>
      <c r="AC20" s="20">
        <f t="shared" si="28"/>
        <v>651341</v>
      </c>
      <c r="AD20" s="20">
        <f t="shared" si="28"/>
        <v>571358</v>
      </c>
      <c r="AE20" s="20">
        <f t="shared" si="28"/>
        <v>559726</v>
      </c>
      <c r="AF20" s="20">
        <f t="shared" si="28"/>
        <v>540548</v>
      </c>
      <c r="AG20" s="20">
        <f t="shared" si="28"/>
        <v>517462</v>
      </c>
      <c r="AH20" s="20">
        <f t="shared" si="28"/>
        <v>492237</v>
      </c>
    </row>
    <row r="21" spans="1:34">
      <c r="A21" s="176" t="s">
        <v>181</v>
      </c>
      <c r="B21" s="36">
        <v>320042</v>
      </c>
      <c r="C21" s="36">
        <v>313093</v>
      </c>
      <c r="D21" s="36">
        <v>306301</v>
      </c>
      <c r="E21" s="36">
        <v>301087</v>
      </c>
      <c r="F21" s="36">
        <v>292002</v>
      </c>
      <c r="G21" s="36">
        <v>286268</v>
      </c>
      <c r="H21" s="36">
        <v>279435</v>
      </c>
      <c r="I21" s="36">
        <v>342528</v>
      </c>
      <c r="J21" s="36">
        <v>341409</v>
      </c>
      <c r="K21" s="36">
        <v>338844</v>
      </c>
      <c r="L21" s="36">
        <v>337775</v>
      </c>
      <c r="M21" s="36">
        <v>335431</v>
      </c>
      <c r="N21" s="36">
        <v>331989</v>
      </c>
      <c r="O21" s="36">
        <v>329027</v>
      </c>
      <c r="P21" s="36">
        <v>326276</v>
      </c>
      <c r="Q21" s="36">
        <v>322852</v>
      </c>
      <c r="R21" s="36">
        <v>323097</v>
      </c>
      <c r="S21" s="36">
        <v>320293</v>
      </c>
      <c r="T21" s="36">
        <v>317111</v>
      </c>
      <c r="U21" s="36">
        <v>313032</v>
      </c>
      <c r="V21" s="36">
        <v>315928</v>
      </c>
      <c r="W21" s="36">
        <v>310850</v>
      </c>
      <c r="X21" s="36">
        <v>344434</v>
      </c>
      <c r="Y21" s="36">
        <v>340402</v>
      </c>
      <c r="Z21" s="36">
        <v>336670</v>
      </c>
      <c r="AA21" s="36">
        <v>332254</v>
      </c>
      <c r="AB21" s="36">
        <v>329239</v>
      </c>
      <c r="AC21" s="36">
        <v>405294</v>
      </c>
      <c r="AD21" s="36">
        <v>411071</v>
      </c>
      <c r="AE21" s="36">
        <v>401060</v>
      </c>
      <c r="AF21" s="36">
        <v>384669</v>
      </c>
      <c r="AG21" s="36">
        <v>366392</v>
      </c>
      <c r="AH21" s="36">
        <v>344282</v>
      </c>
    </row>
    <row r="22" spans="1:34">
      <c r="A22" s="176" t="s">
        <v>183</v>
      </c>
      <c r="B22" s="36">
        <v>37861</v>
      </c>
      <c r="C22" s="36">
        <v>37261</v>
      </c>
      <c r="D22" s="36">
        <v>36741</v>
      </c>
      <c r="E22" s="36">
        <v>36294</v>
      </c>
      <c r="F22" s="36">
        <v>35382</v>
      </c>
      <c r="G22" s="36">
        <v>35040</v>
      </c>
      <c r="H22" s="36">
        <v>34411</v>
      </c>
      <c r="I22" s="36">
        <v>39363</v>
      </c>
      <c r="J22" s="36">
        <v>39566</v>
      </c>
      <c r="K22" s="36">
        <v>39952</v>
      </c>
      <c r="L22" s="36">
        <v>40444</v>
      </c>
      <c r="M22" s="36">
        <v>40802</v>
      </c>
      <c r="N22" s="36">
        <v>41267</v>
      </c>
      <c r="O22" s="36">
        <v>41389</v>
      </c>
      <c r="P22" s="36">
        <v>41056</v>
      </c>
      <c r="Q22" s="36">
        <v>40277</v>
      </c>
      <c r="R22" s="36">
        <v>40329</v>
      </c>
      <c r="S22" s="36">
        <v>40030</v>
      </c>
      <c r="T22" s="36">
        <v>39231</v>
      </c>
      <c r="U22" s="36">
        <v>37248</v>
      </c>
      <c r="V22" s="36">
        <v>37114</v>
      </c>
      <c r="W22" s="36">
        <v>40085</v>
      </c>
      <c r="X22" s="36">
        <v>38208</v>
      </c>
      <c r="Y22" s="36">
        <v>35989</v>
      </c>
      <c r="Z22" s="36">
        <v>52909</v>
      </c>
      <c r="AA22" s="36">
        <v>51643</v>
      </c>
      <c r="AB22" s="36">
        <v>50768</v>
      </c>
      <c r="AC22" s="36">
        <v>61233</v>
      </c>
      <c r="AD22" s="250" t="s">
        <v>364</v>
      </c>
      <c r="AE22" s="250" t="s">
        <v>364</v>
      </c>
      <c r="AF22" s="250" t="s">
        <v>364</v>
      </c>
      <c r="AG22" s="250" t="s">
        <v>364</v>
      </c>
      <c r="AH22" s="250" t="s">
        <v>364</v>
      </c>
    </row>
    <row r="23" spans="1:34">
      <c r="A23" s="176" t="s">
        <v>184</v>
      </c>
      <c r="B23" s="36">
        <v>7495</v>
      </c>
      <c r="C23" s="36">
        <v>7230</v>
      </c>
      <c r="D23" s="36">
        <v>7014</v>
      </c>
      <c r="E23" s="36">
        <v>6800</v>
      </c>
      <c r="F23" s="36">
        <v>6430</v>
      </c>
      <c r="G23" s="36">
        <v>6192</v>
      </c>
      <c r="H23" s="36">
        <v>5851</v>
      </c>
      <c r="I23" s="36">
        <v>8846</v>
      </c>
      <c r="J23" s="36">
        <v>8702</v>
      </c>
      <c r="K23" s="36">
        <v>8491</v>
      </c>
      <c r="L23" s="36">
        <v>8474</v>
      </c>
      <c r="M23" s="36">
        <v>8491</v>
      </c>
      <c r="N23" s="36">
        <v>8407</v>
      </c>
      <c r="O23" s="36">
        <v>8362</v>
      </c>
      <c r="P23" s="36">
        <v>8248</v>
      </c>
      <c r="Q23" s="36">
        <v>8186</v>
      </c>
      <c r="R23" s="36">
        <v>8252</v>
      </c>
      <c r="S23" s="36">
        <v>8150</v>
      </c>
      <c r="T23" s="36">
        <v>8011</v>
      </c>
      <c r="U23" s="36">
        <v>7883</v>
      </c>
      <c r="V23" s="36">
        <v>8063</v>
      </c>
      <c r="W23" s="36">
        <v>7927</v>
      </c>
      <c r="X23" s="36">
        <v>10477</v>
      </c>
      <c r="Y23" s="36">
        <v>10447</v>
      </c>
      <c r="Z23" s="36">
        <v>10459</v>
      </c>
      <c r="AA23" s="36">
        <v>10336</v>
      </c>
      <c r="AB23" s="36">
        <v>10269</v>
      </c>
      <c r="AC23" s="36">
        <v>11824</v>
      </c>
      <c r="AD23" s="36">
        <v>8631</v>
      </c>
      <c r="AE23" s="36">
        <v>8417</v>
      </c>
      <c r="AF23" s="36">
        <v>8163</v>
      </c>
      <c r="AG23" s="36">
        <v>7916</v>
      </c>
      <c r="AH23" s="36">
        <v>10094</v>
      </c>
    </row>
    <row r="24" spans="1:34">
      <c r="A24" s="176" t="s">
        <v>182</v>
      </c>
      <c r="B24" s="36">
        <v>76109</v>
      </c>
      <c r="C24" s="36">
        <v>74105</v>
      </c>
      <c r="D24" s="36">
        <v>71991</v>
      </c>
      <c r="E24" s="36">
        <v>69991</v>
      </c>
      <c r="F24" s="36">
        <v>67784</v>
      </c>
      <c r="G24" s="36">
        <v>66423</v>
      </c>
      <c r="H24" s="36">
        <v>65053</v>
      </c>
      <c r="I24" s="36">
        <v>70957</v>
      </c>
      <c r="J24" s="36">
        <v>71755</v>
      </c>
      <c r="K24" s="36">
        <v>72493</v>
      </c>
      <c r="L24" s="36">
        <v>73599</v>
      </c>
      <c r="M24" s="36">
        <v>74586</v>
      </c>
      <c r="N24" s="36">
        <v>75205</v>
      </c>
      <c r="O24" s="36">
        <v>75461</v>
      </c>
      <c r="P24" s="36">
        <v>74983</v>
      </c>
      <c r="Q24" s="36">
        <v>74544</v>
      </c>
      <c r="R24" s="36">
        <v>74849</v>
      </c>
      <c r="S24" s="36">
        <v>74378</v>
      </c>
      <c r="T24" s="36">
        <v>73735</v>
      </c>
      <c r="U24" s="36">
        <v>72692</v>
      </c>
      <c r="V24" s="36">
        <v>73658</v>
      </c>
      <c r="W24" s="36">
        <v>72261</v>
      </c>
      <c r="X24" s="36">
        <v>72326</v>
      </c>
      <c r="Y24" s="36">
        <v>71238</v>
      </c>
      <c r="Z24" s="36">
        <v>70334</v>
      </c>
      <c r="AA24" s="36">
        <v>69366</v>
      </c>
      <c r="AB24" s="36">
        <v>68573</v>
      </c>
      <c r="AC24" s="36">
        <v>96165</v>
      </c>
      <c r="AD24" s="36">
        <v>77789</v>
      </c>
      <c r="AE24" s="36">
        <v>76050</v>
      </c>
      <c r="AF24" s="36">
        <v>73276</v>
      </c>
      <c r="AG24" s="36">
        <v>70086</v>
      </c>
      <c r="AH24" s="36">
        <v>66882</v>
      </c>
    </row>
    <row r="25" spans="1:34">
      <c r="A25" s="176" t="s">
        <v>185</v>
      </c>
      <c r="B25" s="36">
        <v>24526</v>
      </c>
      <c r="C25" s="36">
        <v>23835</v>
      </c>
      <c r="D25" s="36">
        <v>23286</v>
      </c>
      <c r="E25" s="36">
        <v>22598</v>
      </c>
      <c r="F25" s="36">
        <v>21465</v>
      </c>
      <c r="G25" s="36">
        <v>20664</v>
      </c>
      <c r="H25" s="36">
        <v>19758</v>
      </c>
      <c r="I25" s="36">
        <v>23754</v>
      </c>
      <c r="J25" s="36">
        <v>23113</v>
      </c>
      <c r="K25" s="36">
        <v>22401</v>
      </c>
      <c r="L25" s="36">
        <v>21862</v>
      </c>
      <c r="M25" s="36">
        <v>21363</v>
      </c>
      <c r="N25" s="36">
        <v>20691</v>
      </c>
      <c r="O25" s="36">
        <v>20132</v>
      </c>
      <c r="P25" s="36">
        <v>19590</v>
      </c>
      <c r="Q25" s="36">
        <v>19043</v>
      </c>
      <c r="R25" s="36">
        <v>18610</v>
      </c>
      <c r="S25" s="36">
        <v>18079</v>
      </c>
      <c r="T25" s="36">
        <v>17493</v>
      </c>
      <c r="U25" s="36">
        <v>16955</v>
      </c>
      <c r="V25" s="36">
        <v>16695</v>
      </c>
      <c r="W25" s="36">
        <v>16070</v>
      </c>
      <c r="X25" s="36">
        <v>16340</v>
      </c>
      <c r="Y25" s="36">
        <v>15655</v>
      </c>
      <c r="Z25" s="36">
        <v>14804</v>
      </c>
      <c r="AA25" s="36">
        <v>13967</v>
      </c>
      <c r="AB25" s="36">
        <v>13272</v>
      </c>
      <c r="AC25" s="36">
        <v>15642</v>
      </c>
      <c r="AD25" s="36">
        <v>13410</v>
      </c>
      <c r="AE25" s="36">
        <v>12883</v>
      </c>
      <c r="AF25" s="36">
        <v>12264</v>
      </c>
      <c r="AG25" s="36">
        <v>11607</v>
      </c>
      <c r="AH25" s="36">
        <v>11002</v>
      </c>
    </row>
    <row r="26" spans="1:34">
      <c r="A26" s="174" t="s">
        <v>171</v>
      </c>
      <c r="B26" s="36">
        <v>29</v>
      </c>
      <c r="C26" s="36">
        <v>30</v>
      </c>
      <c r="D26" s="36">
        <v>36</v>
      </c>
      <c r="E26" s="36">
        <v>40</v>
      </c>
      <c r="F26" s="36">
        <v>58</v>
      </c>
      <c r="G26" s="36">
        <v>64</v>
      </c>
      <c r="H26" s="36">
        <v>67</v>
      </c>
      <c r="I26" s="36">
        <v>102</v>
      </c>
      <c r="J26" s="36">
        <v>115</v>
      </c>
      <c r="K26" s="36">
        <v>126</v>
      </c>
      <c r="L26" s="36">
        <v>141</v>
      </c>
      <c r="M26" s="36">
        <v>146</v>
      </c>
      <c r="N26" s="36">
        <v>174</v>
      </c>
      <c r="O26" s="36">
        <v>181</v>
      </c>
      <c r="P26" s="36">
        <v>222</v>
      </c>
      <c r="Q26" s="36">
        <v>250</v>
      </c>
      <c r="R26" s="36">
        <v>264</v>
      </c>
      <c r="S26" s="36">
        <v>298</v>
      </c>
      <c r="T26" s="36">
        <v>336</v>
      </c>
      <c r="U26" s="36">
        <v>382</v>
      </c>
      <c r="V26" s="36">
        <v>431</v>
      </c>
      <c r="W26" s="36">
        <v>509</v>
      </c>
      <c r="X26" s="36">
        <v>570</v>
      </c>
      <c r="Y26" s="36">
        <v>642</v>
      </c>
      <c r="Z26" s="36">
        <v>712</v>
      </c>
      <c r="AA26" s="36">
        <v>782</v>
      </c>
      <c r="AB26" s="36">
        <v>847</v>
      </c>
      <c r="AC26" s="36">
        <v>916</v>
      </c>
      <c r="AD26" s="36">
        <v>990</v>
      </c>
      <c r="AE26" s="36">
        <v>1039</v>
      </c>
      <c r="AF26" s="36">
        <v>1154</v>
      </c>
      <c r="AG26" s="36">
        <v>1225</v>
      </c>
      <c r="AH26" s="36">
        <v>1290</v>
      </c>
    </row>
    <row r="27" spans="1:34">
      <c r="A27" s="174" t="s">
        <v>172</v>
      </c>
      <c r="B27" s="36">
        <v>246195</v>
      </c>
      <c r="C27" s="36">
        <v>249043</v>
      </c>
      <c r="D27" s="36">
        <v>248742</v>
      </c>
      <c r="E27" s="36">
        <v>245699</v>
      </c>
      <c r="F27" s="36">
        <v>231355</v>
      </c>
      <c r="G27" s="36">
        <v>222037</v>
      </c>
      <c r="H27" s="36">
        <v>212607</v>
      </c>
      <c r="I27" s="36">
        <v>200319</v>
      </c>
      <c r="J27" s="36">
        <v>188936</v>
      </c>
      <c r="K27" s="36">
        <v>179531</v>
      </c>
      <c r="L27" s="36">
        <v>172357</v>
      </c>
      <c r="M27" s="36">
        <v>167037</v>
      </c>
      <c r="N27" s="36">
        <v>159946</v>
      </c>
      <c r="O27" s="36">
        <v>156741</v>
      </c>
      <c r="P27" s="36">
        <v>154671</v>
      </c>
      <c r="Q27" s="36">
        <v>147013</v>
      </c>
      <c r="R27" s="36">
        <v>134874</v>
      </c>
      <c r="S27" s="36">
        <v>125032</v>
      </c>
      <c r="T27" s="204" t="s">
        <v>5</v>
      </c>
      <c r="U27" s="204" t="s">
        <v>5</v>
      </c>
      <c r="V27" s="204" t="s">
        <v>5</v>
      </c>
      <c r="W27" s="204" t="s">
        <v>5</v>
      </c>
      <c r="X27" s="204" t="s">
        <v>5</v>
      </c>
      <c r="Y27" s="204" t="s">
        <v>5</v>
      </c>
      <c r="Z27" s="204" t="s">
        <v>5</v>
      </c>
      <c r="AA27" s="204" t="s">
        <v>5</v>
      </c>
      <c r="AB27" s="204" t="s">
        <v>5</v>
      </c>
      <c r="AC27" s="204" t="s">
        <v>5</v>
      </c>
      <c r="AD27" s="204" t="s">
        <v>5</v>
      </c>
      <c r="AE27" s="204" t="s">
        <v>5</v>
      </c>
      <c r="AF27" s="204" t="s">
        <v>5</v>
      </c>
      <c r="AG27" s="204" t="s">
        <v>5</v>
      </c>
      <c r="AH27" s="204" t="s">
        <v>5</v>
      </c>
    </row>
    <row r="28" spans="1:34">
      <c r="A28" s="177" t="s">
        <v>168</v>
      </c>
      <c r="B28" s="35">
        <v>25325</v>
      </c>
      <c r="C28" s="35">
        <v>28530</v>
      </c>
      <c r="D28" s="35">
        <v>30196</v>
      </c>
      <c r="E28" s="35">
        <v>31692</v>
      </c>
      <c r="F28" s="35">
        <v>33526</v>
      </c>
      <c r="G28" s="35">
        <v>34534</v>
      </c>
      <c r="H28" s="35">
        <v>35761</v>
      </c>
      <c r="I28" s="35">
        <v>42460</v>
      </c>
      <c r="J28" s="35">
        <v>43803</v>
      </c>
      <c r="K28" s="35">
        <v>45317</v>
      </c>
      <c r="L28" s="35">
        <v>46639</v>
      </c>
      <c r="M28" s="35">
        <v>47659</v>
      </c>
      <c r="N28" s="35">
        <v>49038</v>
      </c>
      <c r="O28" s="35">
        <v>51022</v>
      </c>
      <c r="P28" s="35">
        <v>53135</v>
      </c>
      <c r="Q28" s="35">
        <v>54394</v>
      </c>
      <c r="R28" s="35">
        <v>55952</v>
      </c>
      <c r="S28" s="35">
        <v>57756</v>
      </c>
      <c r="T28" s="35">
        <v>59376</v>
      </c>
      <c r="U28" s="35">
        <v>61643</v>
      </c>
      <c r="V28" s="35">
        <v>63681</v>
      </c>
      <c r="W28" s="35">
        <v>65398</v>
      </c>
      <c r="X28" s="35">
        <v>65098</v>
      </c>
      <c r="Y28" s="35">
        <v>63891</v>
      </c>
      <c r="Z28" s="35">
        <v>63700</v>
      </c>
      <c r="AA28" s="35">
        <v>62544</v>
      </c>
      <c r="AB28" s="35">
        <v>61459</v>
      </c>
      <c r="AC28" s="35">
        <v>60267</v>
      </c>
      <c r="AD28" s="35">
        <v>59467</v>
      </c>
      <c r="AE28" s="35">
        <v>60277</v>
      </c>
      <c r="AF28" s="35">
        <v>61022</v>
      </c>
      <c r="AG28" s="35">
        <v>60236</v>
      </c>
      <c r="AH28" s="35">
        <v>58687</v>
      </c>
    </row>
    <row r="29" spans="1:34">
      <c r="A29" s="5"/>
      <c r="B29" s="5"/>
      <c r="C29" s="5"/>
      <c r="D29" s="5"/>
      <c r="E29" s="5"/>
      <c r="F29" s="5"/>
      <c r="G29" s="5"/>
      <c r="H29" s="5"/>
      <c r="I29" s="5"/>
      <c r="J29" s="5"/>
      <c r="K29" s="5"/>
      <c r="L29" s="5"/>
      <c r="M29" s="5"/>
      <c r="N29" s="5"/>
      <c r="O29" s="5"/>
      <c r="P29" s="14"/>
      <c r="Q29" s="2"/>
      <c r="V29" s="10"/>
      <c r="W29" s="10"/>
      <c r="X29" s="10"/>
      <c r="Y29" s="10"/>
      <c r="Z29" s="10"/>
      <c r="AA29" s="10"/>
      <c r="AB29" s="10"/>
      <c r="AC29" s="10"/>
      <c r="AD29" s="10"/>
      <c r="AE29" s="10"/>
      <c r="AF29" s="10"/>
      <c r="AG29" s="10"/>
      <c r="AH29" s="10"/>
    </row>
    <row r="30" spans="1:34">
      <c r="A30" s="12" t="s">
        <v>11</v>
      </c>
      <c r="B30" s="296"/>
      <c r="C30" s="296"/>
      <c r="D30" s="296"/>
      <c r="E30" s="296"/>
      <c r="F30" s="296"/>
      <c r="G30" s="296"/>
      <c r="H30" s="296"/>
      <c r="I30" s="296"/>
      <c r="K30" s="12"/>
      <c r="N30" s="12"/>
      <c r="O30" s="12"/>
      <c r="P30" s="12"/>
      <c r="V30" s="10"/>
      <c r="W30" s="10"/>
      <c r="X30" s="10"/>
      <c r="Y30" s="10"/>
      <c r="Z30" s="10"/>
      <c r="AA30" s="10"/>
      <c r="AB30" s="10"/>
      <c r="AC30" s="10"/>
      <c r="AD30" s="10"/>
      <c r="AE30" s="10"/>
      <c r="AF30" s="10"/>
      <c r="AG30" s="10"/>
      <c r="AH30" s="10"/>
    </row>
    <row r="31" spans="1:34" ht="10.199999999999999" customHeight="1">
      <c r="A31" s="158" t="s">
        <v>121</v>
      </c>
      <c r="B31" s="296"/>
      <c r="C31" s="296"/>
      <c r="D31" s="296"/>
      <c r="E31" s="296"/>
      <c r="F31" s="296"/>
      <c r="G31" s="296"/>
      <c r="H31" s="296"/>
      <c r="I31" s="296"/>
      <c r="K31" s="158"/>
      <c r="L31" s="11"/>
      <c r="M31" s="11"/>
      <c r="N31" s="11"/>
      <c r="O31" s="11"/>
      <c r="P31" s="12"/>
      <c r="R31" s="4"/>
      <c r="S31" s="9"/>
      <c r="T31" s="6" t="s">
        <v>370</v>
      </c>
      <c r="U31" s="9"/>
      <c r="V31" s="4"/>
      <c r="W31" s="4"/>
      <c r="X31" s="4"/>
      <c r="Y31" s="4"/>
      <c r="Z31" s="4"/>
      <c r="AA31" s="4"/>
      <c r="AB31" s="4"/>
      <c r="AC31" s="4"/>
      <c r="AD31" s="251" t="s">
        <v>363</v>
      </c>
      <c r="AE31" s="252"/>
      <c r="AF31" s="252"/>
      <c r="AG31" s="252"/>
      <c r="AH31" s="252"/>
    </row>
    <row r="32" spans="1:34" ht="10.199999999999999" customHeight="1">
      <c r="A32" s="158" t="s">
        <v>97</v>
      </c>
      <c r="B32" s="296"/>
      <c r="C32" s="296"/>
      <c r="D32" s="296"/>
      <c r="E32" s="296"/>
      <c r="F32" s="296"/>
      <c r="G32" s="296"/>
      <c r="H32" s="296"/>
      <c r="I32" s="296"/>
      <c r="K32" s="158"/>
      <c r="L32" s="11"/>
      <c r="M32" s="11"/>
      <c r="N32" s="11"/>
      <c r="O32" s="11"/>
      <c r="P32" s="12"/>
      <c r="R32" s="4"/>
      <c r="S32" s="9"/>
      <c r="T32" s="4"/>
      <c r="U32" s="9"/>
      <c r="V32" s="4"/>
      <c r="W32" s="4"/>
      <c r="X32" s="4"/>
      <c r="Y32" s="4"/>
      <c r="Z32" s="4"/>
      <c r="AA32" s="4"/>
      <c r="AB32" s="4"/>
      <c r="AC32" s="4"/>
      <c r="AD32" s="247" t="s">
        <v>365</v>
      </c>
      <c r="AE32" s="248"/>
      <c r="AF32" s="248"/>
      <c r="AG32" s="248"/>
      <c r="AH32" s="248"/>
    </row>
    <row r="33" spans="1:34" ht="10.199999999999999" customHeight="1">
      <c r="A33" s="158" t="s">
        <v>377</v>
      </c>
      <c r="B33" s="11"/>
      <c r="C33" s="11"/>
      <c r="D33" s="11"/>
      <c r="E33" s="11"/>
      <c r="F33" s="11"/>
      <c r="G33" s="11"/>
      <c r="H33" s="11"/>
      <c r="I33" s="11"/>
      <c r="K33" s="158"/>
      <c r="L33" s="11"/>
      <c r="M33" s="11"/>
      <c r="N33" s="11"/>
      <c r="O33" s="11"/>
      <c r="P33" s="12"/>
      <c r="R33" s="4"/>
      <c r="S33" s="9"/>
      <c r="T33" s="4"/>
      <c r="U33" s="9"/>
      <c r="V33" s="4"/>
      <c r="W33" s="4"/>
      <c r="X33" s="4"/>
      <c r="Y33" s="4"/>
      <c r="Z33" s="4"/>
      <c r="AA33" s="4"/>
      <c r="AB33" s="4"/>
      <c r="AC33" s="4"/>
      <c r="AD33" s="247"/>
      <c r="AE33" s="248"/>
      <c r="AF33" s="248"/>
      <c r="AG33" s="248"/>
      <c r="AH33" s="248"/>
    </row>
    <row r="34" spans="1:34" ht="10.199999999999999" customHeight="1">
      <c r="A34" s="11" t="s">
        <v>138</v>
      </c>
      <c r="B34" s="296"/>
      <c r="C34" s="296"/>
      <c r="D34" s="296"/>
      <c r="E34" s="296"/>
      <c r="F34" s="296"/>
      <c r="G34" s="296"/>
      <c r="H34" s="296"/>
      <c r="I34" s="296"/>
      <c r="K34" s="11"/>
      <c r="L34" s="34"/>
      <c r="M34" s="34"/>
      <c r="N34" s="34"/>
      <c r="O34" s="34"/>
      <c r="P34" s="34"/>
      <c r="R34" s="4"/>
      <c r="S34" s="9"/>
      <c r="T34" s="4"/>
      <c r="U34" s="9"/>
      <c r="V34" s="4"/>
      <c r="W34" s="4"/>
      <c r="X34" s="4"/>
      <c r="Y34" s="4"/>
      <c r="Z34" s="4"/>
      <c r="AA34" s="4"/>
      <c r="AB34" s="4"/>
      <c r="AC34" s="4"/>
      <c r="AD34" s="4"/>
      <c r="AE34" s="4"/>
      <c r="AF34" s="4"/>
      <c r="AG34" s="4"/>
      <c r="AH34" s="4"/>
    </row>
    <row r="35" spans="1:34" ht="10.199999999999999" customHeight="1">
      <c r="A35" s="11" t="s">
        <v>137</v>
      </c>
      <c r="B35" s="34"/>
      <c r="C35" s="34"/>
      <c r="D35" s="34"/>
      <c r="E35" s="34"/>
      <c r="F35" s="34"/>
      <c r="G35" s="34"/>
      <c r="H35" s="34"/>
      <c r="I35" s="34"/>
      <c r="K35" s="11"/>
      <c r="L35" s="34"/>
      <c r="M35" s="34"/>
      <c r="N35" s="34"/>
      <c r="O35" s="34"/>
      <c r="P35" s="34"/>
      <c r="R35" s="4"/>
      <c r="S35" s="9"/>
      <c r="T35" s="4"/>
      <c r="U35" s="9"/>
      <c r="V35" s="4"/>
      <c r="W35" s="4"/>
      <c r="X35" s="4"/>
      <c r="Y35" s="4"/>
      <c r="Z35" s="4"/>
      <c r="AA35" s="4"/>
      <c r="AB35" s="4"/>
      <c r="AC35" s="4"/>
      <c r="AD35" s="4"/>
      <c r="AE35" s="4"/>
      <c r="AF35" s="4"/>
      <c r="AG35" s="4"/>
      <c r="AH35" s="4"/>
    </row>
    <row r="36" spans="1:34" ht="10.199999999999999" customHeight="1">
      <c r="A36" s="34" t="s">
        <v>139</v>
      </c>
      <c r="B36" s="11"/>
      <c r="C36" s="11"/>
      <c r="D36" s="11"/>
      <c r="E36" s="11"/>
      <c r="F36" s="11"/>
      <c r="G36" s="11"/>
      <c r="H36" s="11"/>
      <c r="I36" s="11"/>
      <c r="K36" s="34"/>
      <c r="L36" s="11"/>
      <c r="M36" s="11"/>
      <c r="N36" s="11"/>
      <c r="O36" s="11"/>
      <c r="P36" s="11"/>
      <c r="R36" s="4"/>
      <c r="S36" s="9"/>
      <c r="T36" s="4"/>
      <c r="U36" s="9"/>
      <c r="V36" s="4"/>
      <c r="W36" s="4"/>
      <c r="X36" s="4"/>
      <c r="Y36" s="4"/>
      <c r="Z36" s="4"/>
      <c r="AA36" s="4"/>
      <c r="AB36" s="4"/>
      <c r="AC36" s="4"/>
      <c r="AD36" s="4"/>
      <c r="AE36" s="4"/>
      <c r="AF36" s="4"/>
      <c r="AG36" s="4"/>
      <c r="AH36" s="4"/>
    </row>
    <row r="37" spans="1:34" ht="10.199999999999999" customHeight="1">
      <c r="A37" s="34" t="s">
        <v>140</v>
      </c>
      <c r="B37" s="11"/>
      <c r="C37" s="11"/>
      <c r="D37" s="11"/>
      <c r="E37" s="11"/>
      <c r="F37" s="11"/>
      <c r="G37" s="11"/>
      <c r="H37" s="11"/>
      <c r="I37" s="11"/>
      <c r="K37" s="34"/>
      <c r="L37" s="11"/>
      <c r="M37" s="11"/>
      <c r="N37" s="11"/>
      <c r="O37" s="11"/>
      <c r="P37" s="11"/>
      <c r="R37" s="4"/>
      <c r="S37" s="9"/>
      <c r="T37" s="4"/>
      <c r="U37" s="9"/>
      <c r="V37" s="4"/>
      <c r="W37" s="4"/>
      <c r="X37" s="4"/>
      <c r="Y37" s="4"/>
      <c r="Z37" s="4"/>
      <c r="AA37" s="4"/>
      <c r="AB37" s="4"/>
      <c r="AC37" s="4"/>
      <c r="AD37" s="4"/>
      <c r="AE37" s="4"/>
      <c r="AF37" s="4"/>
      <c r="AG37" s="4"/>
      <c r="AH37" s="4"/>
    </row>
    <row r="38" spans="1:34" ht="10.199999999999999" customHeight="1">
      <c r="A38" s="11" t="s">
        <v>100</v>
      </c>
      <c r="B38" s="6"/>
      <c r="C38" s="6"/>
      <c r="D38" s="6"/>
      <c r="E38" s="6"/>
      <c r="F38" s="6"/>
      <c r="G38" s="6"/>
      <c r="H38" s="6"/>
      <c r="I38" s="6"/>
      <c r="K38" s="11"/>
      <c r="L38" s="6"/>
      <c r="M38" s="6"/>
      <c r="N38" s="6"/>
      <c r="O38" s="6"/>
      <c r="P38" s="6"/>
      <c r="R38" s="4"/>
      <c r="S38" s="9"/>
      <c r="T38" s="4"/>
      <c r="U38" s="9"/>
      <c r="V38" s="4"/>
      <c r="W38" s="4"/>
      <c r="X38" s="4"/>
      <c r="Y38" s="4"/>
      <c r="Z38" s="4"/>
      <c r="AA38" s="4"/>
      <c r="AB38" s="4"/>
      <c r="AC38" s="4"/>
      <c r="AD38" s="4"/>
      <c r="AE38" s="4"/>
      <c r="AF38" s="4"/>
      <c r="AG38" s="4"/>
      <c r="AH38" s="4"/>
    </row>
    <row r="39" spans="1:34" ht="10.199999999999999" customHeight="1">
      <c r="A39" s="11" t="s">
        <v>101</v>
      </c>
      <c r="B39" s="6"/>
      <c r="C39" s="6"/>
      <c r="D39" s="6"/>
      <c r="E39" s="6"/>
      <c r="F39" s="6"/>
      <c r="G39" s="6"/>
      <c r="H39" s="6"/>
      <c r="I39" s="6"/>
      <c r="K39" s="11"/>
      <c r="L39" s="6"/>
      <c r="M39" s="6"/>
      <c r="N39" s="6"/>
      <c r="O39" s="6"/>
      <c r="P39" s="6"/>
      <c r="R39" s="3"/>
      <c r="T39" s="3"/>
      <c r="V39" s="3"/>
      <c r="W39" s="3"/>
      <c r="X39" s="3"/>
      <c r="Y39" s="3"/>
      <c r="Z39" s="3"/>
      <c r="AA39" s="3"/>
      <c r="AB39" s="3"/>
      <c r="AC39" s="3"/>
      <c r="AD39" s="3"/>
      <c r="AE39" s="3"/>
      <c r="AF39" s="3"/>
      <c r="AG39" s="3"/>
      <c r="AH39" s="3"/>
    </row>
    <row r="40" spans="1:34" ht="10.199999999999999" customHeight="1">
      <c r="A40" s="6" t="s">
        <v>141</v>
      </c>
      <c r="B40" s="6"/>
      <c r="C40" s="6"/>
      <c r="D40" s="6"/>
      <c r="E40" s="6"/>
      <c r="F40" s="6"/>
      <c r="G40" s="6"/>
      <c r="H40" s="6"/>
      <c r="I40" s="6"/>
      <c r="K40" s="6"/>
      <c r="L40" s="6"/>
      <c r="M40" s="6"/>
      <c r="N40" s="6"/>
      <c r="O40" s="6"/>
      <c r="P40" s="6"/>
      <c r="R40" s="3"/>
      <c r="T40" s="3"/>
      <c r="V40" s="3"/>
      <c r="W40" s="3"/>
      <c r="X40" s="3"/>
      <c r="Y40" s="3"/>
      <c r="Z40" s="3"/>
      <c r="AA40" s="3"/>
      <c r="AB40" s="3"/>
      <c r="AC40" s="3"/>
      <c r="AD40" s="3"/>
      <c r="AE40" s="3"/>
      <c r="AF40" s="3"/>
      <c r="AG40" s="3"/>
      <c r="AH40" s="3"/>
    </row>
    <row r="41" spans="1:34" ht="10.199999999999999" customHeight="1">
      <c r="A41" s="6" t="s">
        <v>10</v>
      </c>
      <c r="B41" s="6"/>
      <c r="C41" s="6"/>
      <c r="D41" s="6"/>
      <c r="E41" s="6"/>
      <c r="F41" s="6"/>
      <c r="G41" s="6"/>
      <c r="H41" s="6"/>
      <c r="I41" s="6"/>
      <c r="K41" s="6"/>
      <c r="L41" s="6"/>
      <c r="M41" s="6"/>
      <c r="N41" s="6"/>
      <c r="O41" s="6"/>
      <c r="P41" s="6"/>
      <c r="R41" s="3"/>
      <c r="T41" s="3"/>
      <c r="V41" s="3"/>
      <c r="W41" s="3"/>
      <c r="X41" s="3"/>
      <c r="Y41" s="3"/>
      <c r="Z41" s="3"/>
      <c r="AA41" s="3"/>
      <c r="AB41" s="3"/>
      <c r="AC41" s="3"/>
      <c r="AD41" s="3"/>
      <c r="AE41" s="3"/>
      <c r="AF41" s="3"/>
      <c r="AG41" s="3"/>
      <c r="AH41" s="3"/>
    </row>
    <row r="42" spans="1:34" ht="10.199999999999999" customHeight="1">
      <c r="A42" s="6" t="s">
        <v>125</v>
      </c>
      <c r="B42" s="8"/>
      <c r="C42" s="8"/>
      <c r="D42" s="8"/>
      <c r="E42" s="8"/>
      <c r="F42" s="8"/>
      <c r="G42" s="8"/>
      <c r="H42" s="8"/>
      <c r="I42" s="8"/>
      <c r="K42" s="6"/>
      <c r="L42" s="8"/>
      <c r="M42" s="8"/>
      <c r="N42" s="8"/>
      <c r="O42" s="8"/>
      <c r="P42" s="8"/>
      <c r="R42" s="3"/>
      <c r="T42" s="3"/>
      <c r="V42" s="3"/>
      <c r="W42" s="3"/>
      <c r="X42" s="3"/>
      <c r="Y42" s="3"/>
      <c r="Z42" s="3"/>
      <c r="AA42" s="3"/>
      <c r="AB42" s="3"/>
      <c r="AC42" s="3"/>
      <c r="AD42" s="3"/>
      <c r="AE42" s="3"/>
      <c r="AF42" s="3"/>
      <c r="AG42" s="3"/>
      <c r="AH42" s="3"/>
    </row>
    <row r="43" spans="1:34" ht="10.199999999999999" customHeight="1">
      <c r="A43" s="6" t="s">
        <v>126</v>
      </c>
      <c r="B43" s="8"/>
      <c r="C43" s="8"/>
      <c r="D43" s="8"/>
      <c r="E43" s="8"/>
      <c r="F43" s="8"/>
      <c r="G43" s="8"/>
      <c r="H43" s="8"/>
      <c r="I43" s="8"/>
      <c r="K43" s="6"/>
      <c r="L43" s="8"/>
      <c r="M43" s="8"/>
      <c r="N43" s="8"/>
      <c r="O43" s="8"/>
      <c r="P43" s="8"/>
      <c r="R43" s="3"/>
      <c r="T43" s="3"/>
      <c r="V43" s="3"/>
      <c r="W43" s="3"/>
      <c r="X43" s="3"/>
      <c r="Y43" s="3"/>
      <c r="Z43" s="3"/>
      <c r="AA43" s="3"/>
      <c r="AB43" s="3"/>
      <c r="AC43" s="3"/>
      <c r="AD43" s="3"/>
      <c r="AE43" s="3"/>
      <c r="AF43" s="3"/>
      <c r="AG43" s="3"/>
      <c r="AH43" s="3"/>
    </row>
    <row r="44" spans="1:34" ht="10.199999999999999" customHeight="1">
      <c r="A44" s="245" t="s">
        <v>378</v>
      </c>
      <c r="B44" s="6"/>
      <c r="C44" s="6"/>
      <c r="D44" s="6"/>
      <c r="E44" s="6"/>
      <c r="F44" s="6"/>
      <c r="G44" s="6"/>
      <c r="H44" s="6"/>
      <c r="I44" s="6"/>
      <c r="K44" s="245"/>
      <c r="L44" s="6"/>
      <c r="M44" s="6"/>
      <c r="N44" s="6"/>
      <c r="O44" s="6"/>
      <c r="R44" s="3"/>
      <c r="T44" s="3"/>
      <c r="V44" s="3"/>
      <c r="W44" s="3"/>
      <c r="X44" s="3"/>
      <c r="Y44" s="3"/>
      <c r="Z44" s="3"/>
      <c r="AA44" s="3"/>
      <c r="AB44" s="3"/>
      <c r="AC44" s="3"/>
      <c r="AD44" s="3"/>
      <c r="AE44" s="3"/>
      <c r="AF44" s="3"/>
      <c r="AG44" s="3"/>
      <c r="AH44" s="3"/>
    </row>
    <row r="45" spans="1:34" ht="10.199999999999999" customHeight="1">
      <c r="A45" s="245" t="s">
        <v>379</v>
      </c>
      <c r="B45" s="291"/>
      <c r="C45" s="291"/>
      <c r="D45" s="291"/>
      <c r="E45" s="291"/>
      <c r="F45" s="291"/>
      <c r="G45" s="291"/>
      <c r="H45" s="291"/>
      <c r="I45" s="291"/>
      <c r="K45" s="245"/>
      <c r="L45" s="291"/>
      <c r="M45" s="291"/>
      <c r="N45" s="6"/>
      <c r="O45" s="6"/>
      <c r="P45" s="6"/>
      <c r="R45" s="3"/>
      <c r="T45" s="3"/>
      <c r="V45" s="3"/>
      <c r="W45" s="3"/>
      <c r="X45" s="3"/>
      <c r="Y45" s="3"/>
      <c r="Z45" s="3"/>
      <c r="AA45" s="3"/>
      <c r="AB45" s="3"/>
      <c r="AC45" s="3"/>
      <c r="AD45" s="3"/>
      <c r="AE45" s="3"/>
      <c r="AF45" s="3"/>
      <c r="AG45" s="3"/>
      <c r="AH45" s="3"/>
    </row>
    <row r="46" spans="1:34" ht="10.199999999999999" customHeight="1">
      <c r="A46" s="245" t="s">
        <v>380</v>
      </c>
      <c r="B46" s="291"/>
      <c r="C46" s="291"/>
      <c r="D46" s="291"/>
      <c r="E46" s="291"/>
      <c r="F46" s="291"/>
      <c r="G46" s="291"/>
      <c r="H46" s="291"/>
      <c r="I46" s="291"/>
      <c r="K46" s="245"/>
      <c r="L46" s="291"/>
      <c r="M46" s="291"/>
      <c r="N46" s="6"/>
      <c r="O46" s="6"/>
      <c r="P46" s="6"/>
      <c r="R46" s="3"/>
      <c r="T46" s="3"/>
      <c r="V46" s="3"/>
      <c r="AE46" s="4"/>
      <c r="AF46" s="4"/>
      <c r="AG46" s="4"/>
      <c r="AH46" s="4"/>
    </row>
    <row r="47" spans="1:34">
      <c r="A47" s="246" t="s">
        <v>369</v>
      </c>
      <c r="B47" s="291"/>
      <c r="C47" s="291"/>
      <c r="D47" s="291"/>
      <c r="E47" s="291"/>
      <c r="F47" s="291"/>
      <c r="G47" s="291"/>
      <c r="H47" s="291"/>
      <c r="I47" s="291"/>
      <c r="K47" s="246"/>
      <c r="L47" s="291"/>
      <c r="M47" s="291"/>
      <c r="N47" s="6"/>
      <c r="O47" s="6"/>
      <c r="P47" s="6"/>
      <c r="R47" s="3"/>
      <c r="T47" s="3"/>
      <c r="V47" s="3"/>
      <c r="AE47" s="4"/>
      <c r="AF47" s="4"/>
      <c r="AG47" s="4"/>
      <c r="AH47" s="4"/>
    </row>
    <row r="48" spans="1:34" ht="15" customHeight="1">
      <c r="A48" s="6" t="s">
        <v>375</v>
      </c>
      <c r="B48" s="291"/>
      <c r="C48" s="291"/>
      <c r="D48" s="291"/>
      <c r="E48" s="291"/>
      <c r="F48" s="291"/>
      <c r="G48" s="291"/>
      <c r="H48" s="291"/>
      <c r="I48" s="291"/>
      <c r="K48" s="6"/>
      <c r="L48" s="291"/>
      <c r="M48" s="291"/>
      <c r="N48" s="5"/>
      <c r="O48" s="5"/>
      <c r="P48" s="5"/>
      <c r="AE48" s="4"/>
      <c r="AF48" s="4"/>
      <c r="AG48" s="4"/>
      <c r="AH48" s="4"/>
    </row>
    <row r="49" spans="1:34">
      <c r="A49" s="6"/>
      <c r="B49" s="291"/>
      <c r="C49" s="291"/>
      <c r="D49" s="291"/>
      <c r="E49" s="291"/>
      <c r="F49" s="291"/>
      <c r="G49" s="291"/>
      <c r="H49" s="291"/>
      <c r="I49" s="291"/>
      <c r="J49" s="291"/>
      <c r="K49" s="291"/>
      <c r="L49" s="291"/>
      <c r="M49" s="291"/>
      <c r="N49" s="3"/>
      <c r="O49" s="3"/>
      <c r="P49" s="3"/>
      <c r="AE49" s="4"/>
      <c r="AF49" s="4"/>
      <c r="AG49" s="4"/>
      <c r="AH49" s="4"/>
    </row>
    <row r="50" spans="1:34">
      <c r="A50" s="174"/>
      <c r="B50" s="2"/>
      <c r="C50" s="2"/>
      <c r="D50" s="2"/>
    </row>
    <row r="51" spans="1:34">
      <c r="A51" s="174"/>
      <c r="B51" s="2"/>
      <c r="C51" s="2"/>
    </row>
    <row r="52" spans="1:34">
      <c r="A52" s="174"/>
      <c r="B52" s="2"/>
      <c r="C52" s="2"/>
    </row>
    <row r="53" spans="1:34">
      <c r="A53" s="175"/>
      <c r="B53" s="2"/>
      <c r="C53" s="2"/>
      <c r="D53" s="2"/>
    </row>
    <row r="54" spans="1:34">
      <c r="A54" s="175"/>
      <c r="B54" s="2"/>
      <c r="C54" s="2"/>
      <c r="D54" s="2"/>
    </row>
    <row r="55" spans="1:34">
      <c r="A55" s="175"/>
      <c r="B55" s="2"/>
      <c r="C55" s="2"/>
      <c r="D55" s="2"/>
    </row>
    <row r="56" spans="1:34">
      <c r="A56" s="174"/>
      <c r="B56" s="2"/>
      <c r="C56" s="2"/>
      <c r="D56" s="2"/>
    </row>
  </sheetData>
  <printOptions gridLinesSet="0"/>
  <pageMargins left="0.5" right="0.17" top="1" bottom="1" header="0.5" footer="0.5"/>
  <pageSetup orientation="portrait" useFirstPageNumber="1" horizontalDpi="300" verticalDpi="300" r:id="rId1"/>
  <headerFooter alignWithMargins="0">
    <oddFooter>&amp;C2 of 31</oddFooter>
  </headerFooter>
  <ignoredErrors>
    <ignoredError sqref="G6:Q6 R6:S6 F16:S16 C16:D16 E6" formulaRange="1"/>
    <ignoredError sqref="B16" formula="1"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74"/>
  <sheetViews>
    <sheetView showGridLines="0" zoomScaleNormal="100" workbookViewId="0">
      <pane xSplit="1" ySplit="5" topLeftCell="B6" activePane="bottomRight" state="frozen"/>
      <selection activeCell="L1" sqref="L1"/>
      <selection pane="topRight" activeCell="L1" sqref="L1"/>
      <selection pane="bottomLeft" activeCell="L1" sqref="L1"/>
      <selection pane="bottomRight" activeCell="AU1" sqref="AU1"/>
    </sheetView>
  </sheetViews>
  <sheetFormatPr defaultColWidth="9.109375" defaultRowHeight="12.6"/>
  <cols>
    <col min="1" max="1" width="27.6640625" style="503" customWidth="1"/>
    <col min="2" max="11" width="6.6640625" style="503" customWidth="1"/>
    <col min="12" max="17" width="6.6640625" style="503" hidden="1" customWidth="1"/>
    <col min="18" max="19" width="6.5546875" style="503" hidden="1" customWidth="1"/>
    <col min="20" max="23" width="7.33203125" style="503" hidden="1" customWidth="1"/>
    <col min="24" max="45" width="7.33203125" style="504" hidden="1" customWidth="1"/>
    <col min="46" max="16384" width="9.109375" style="503"/>
  </cols>
  <sheetData>
    <row r="1" spans="1:45" ht="13.65" customHeight="1">
      <c r="A1" s="551" t="s">
        <v>530</v>
      </c>
      <c r="B1" s="551"/>
      <c r="C1" s="551"/>
      <c r="D1" s="551"/>
      <c r="E1" s="551"/>
      <c r="F1" s="551"/>
      <c r="G1" s="551"/>
      <c r="H1" s="551"/>
      <c r="I1" s="551"/>
      <c r="J1" s="551"/>
      <c r="K1" s="551"/>
      <c r="L1" s="551"/>
      <c r="M1" s="551"/>
      <c r="N1" s="551"/>
      <c r="O1" s="551"/>
      <c r="P1" s="551"/>
      <c r="Q1" s="550"/>
      <c r="R1" s="550"/>
      <c r="S1" s="550"/>
      <c r="T1" s="548"/>
      <c r="U1" s="549"/>
      <c r="V1" s="549"/>
      <c r="W1" s="548"/>
      <c r="X1" s="549"/>
      <c r="Y1" s="551" t="s">
        <v>530</v>
      </c>
      <c r="Z1" s="549"/>
      <c r="AA1" s="549"/>
      <c r="AB1" s="549"/>
      <c r="AJ1" s="551" t="s">
        <v>530</v>
      </c>
    </row>
    <row r="2" spans="1:45">
      <c r="A2" s="551" t="s">
        <v>529</v>
      </c>
      <c r="B2" s="551"/>
      <c r="C2" s="551"/>
      <c r="D2" s="551"/>
      <c r="E2" s="551"/>
      <c r="F2" s="551"/>
      <c r="G2" s="551"/>
      <c r="H2" s="551"/>
      <c r="I2" s="551"/>
      <c r="J2" s="551"/>
      <c r="K2" s="551"/>
      <c r="L2" s="551"/>
      <c r="M2" s="551"/>
      <c r="N2" s="551"/>
      <c r="O2" s="551"/>
      <c r="P2" s="551"/>
      <c r="Q2" s="550"/>
      <c r="R2" s="550"/>
      <c r="S2" s="550"/>
      <c r="T2" s="548"/>
      <c r="U2" s="549"/>
      <c r="V2" s="549"/>
      <c r="W2" s="548"/>
      <c r="X2" s="549"/>
      <c r="Y2" s="551" t="s">
        <v>529</v>
      </c>
      <c r="Z2" s="549"/>
      <c r="AA2" s="549"/>
      <c r="AB2" s="549"/>
      <c r="AJ2" s="551" t="s">
        <v>529</v>
      </c>
    </row>
    <row r="3" spans="1:45">
      <c r="A3" s="551" t="s">
        <v>528</v>
      </c>
      <c r="B3" s="551"/>
      <c r="C3" s="551"/>
      <c r="D3" s="551"/>
      <c r="E3" s="551"/>
      <c r="F3" s="551"/>
      <c r="G3" s="551"/>
      <c r="H3" s="551"/>
      <c r="I3" s="551"/>
      <c r="J3" s="551"/>
      <c r="K3" s="551"/>
      <c r="L3" s="551"/>
      <c r="M3" s="551"/>
      <c r="N3" s="551"/>
      <c r="O3" s="551"/>
      <c r="P3" s="551"/>
      <c r="Q3" s="550"/>
      <c r="R3" s="550"/>
      <c r="S3" s="550"/>
      <c r="T3" s="548"/>
      <c r="U3" s="549"/>
      <c r="V3" s="549"/>
      <c r="W3" s="548"/>
    </row>
    <row r="4" spans="1:45">
      <c r="A4" s="510"/>
      <c r="B4" s="510"/>
      <c r="C4" s="510"/>
      <c r="D4" s="510"/>
      <c r="E4" s="510"/>
      <c r="F4" s="510"/>
      <c r="G4" s="510"/>
      <c r="H4" s="510"/>
      <c r="I4" s="510"/>
      <c r="J4" s="510"/>
      <c r="K4" s="510"/>
      <c r="L4" s="510"/>
      <c r="M4" s="510"/>
      <c r="N4" s="510"/>
      <c r="O4" s="510"/>
      <c r="P4" s="510"/>
      <c r="T4" s="510"/>
      <c r="U4" s="509"/>
      <c r="V4" s="508"/>
      <c r="W4" s="510"/>
    </row>
    <row r="5" spans="1:45" ht="16.5" customHeight="1">
      <c r="A5" s="547" t="s">
        <v>497</v>
      </c>
      <c r="B5" s="546">
        <v>2022</v>
      </c>
      <c r="C5" s="546">
        <v>2021</v>
      </c>
      <c r="D5" s="546">
        <v>2020</v>
      </c>
      <c r="E5" s="546">
        <v>2019</v>
      </c>
      <c r="F5" s="546">
        <v>2018</v>
      </c>
      <c r="G5" s="546">
        <v>2017</v>
      </c>
      <c r="H5" s="546">
        <v>2016</v>
      </c>
      <c r="I5" s="546">
        <v>2015</v>
      </c>
      <c r="J5" s="546">
        <v>2014</v>
      </c>
      <c r="K5" s="546">
        <v>2013</v>
      </c>
      <c r="L5" s="546">
        <v>2012</v>
      </c>
      <c r="M5" s="546">
        <v>2011</v>
      </c>
      <c r="N5" s="546">
        <v>2010</v>
      </c>
      <c r="O5" s="546">
        <v>2009</v>
      </c>
      <c r="P5" s="546">
        <v>2008</v>
      </c>
      <c r="Q5" s="546">
        <v>2007</v>
      </c>
      <c r="R5" s="546">
        <v>2006</v>
      </c>
      <c r="S5" s="546">
        <v>2005</v>
      </c>
      <c r="T5" s="546">
        <v>2004</v>
      </c>
      <c r="U5" s="546">
        <v>2003</v>
      </c>
      <c r="V5" s="546">
        <v>2002</v>
      </c>
      <c r="W5" s="546">
        <v>2001</v>
      </c>
      <c r="X5" s="546">
        <v>2000</v>
      </c>
      <c r="Y5" s="546">
        <v>1999</v>
      </c>
      <c r="Z5" s="546">
        <v>1998</v>
      </c>
      <c r="AA5" s="546">
        <v>1997</v>
      </c>
      <c r="AB5" s="546">
        <v>1996</v>
      </c>
      <c r="AC5" s="546">
        <v>1995</v>
      </c>
      <c r="AD5" s="546">
        <v>1994</v>
      </c>
      <c r="AE5" s="546">
        <v>1993</v>
      </c>
      <c r="AF5" s="546">
        <v>1992</v>
      </c>
      <c r="AG5" s="546">
        <v>1991</v>
      </c>
      <c r="AH5" s="546">
        <v>1990</v>
      </c>
      <c r="AI5" s="546">
        <v>1989</v>
      </c>
      <c r="AJ5" s="546">
        <v>1988</v>
      </c>
      <c r="AK5" s="546">
        <v>1987</v>
      </c>
      <c r="AL5" s="546">
        <v>1986</v>
      </c>
      <c r="AM5" s="546">
        <v>1985</v>
      </c>
      <c r="AN5" s="546">
        <v>1984</v>
      </c>
      <c r="AO5" s="546">
        <v>1983</v>
      </c>
      <c r="AP5" s="546">
        <v>1982</v>
      </c>
      <c r="AQ5" s="546">
        <v>1981</v>
      </c>
      <c r="AR5" s="546">
        <v>1980</v>
      </c>
      <c r="AS5" s="546">
        <v>1979</v>
      </c>
    </row>
    <row r="6" spans="1:45" ht="15" customHeight="1">
      <c r="A6" s="528" t="s">
        <v>1</v>
      </c>
      <c r="B6" s="545">
        <f t="shared" ref="B6:AS6" si="0">SUM(B7:B15)</f>
        <v>106662</v>
      </c>
      <c r="C6" s="545">
        <f t="shared" si="0"/>
        <v>93775</v>
      </c>
      <c r="D6" s="545">
        <f t="shared" si="0"/>
        <v>95175</v>
      </c>
      <c r="E6" s="545">
        <f t="shared" si="0"/>
        <v>95638</v>
      </c>
      <c r="F6" s="545">
        <f t="shared" si="0"/>
        <v>86936</v>
      </c>
      <c r="G6" s="545">
        <f t="shared" si="0"/>
        <v>74130</v>
      </c>
      <c r="H6" s="545">
        <f t="shared" si="0"/>
        <v>76978</v>
      </c>
      <c r="I6" s="545">
        <f t="shared" si="0"/>
        <v>84905</v>
      </c>
      <c r="J6" s="545">
        <f t="shared" si="0"/>
        <v>89022</v>
      </c>
      <c r="K6" s="545">
        <f t="shared" si="0"/>
        <v>85353.372666666663</v>
      </c>
      <c r="L6" s="545">
        <f t="shared" si="0"/>
        <v>91617.93</v>
      </c>
      <c r="M6" s="545">
        <f t="shared" si="0"/>
        <v>91081</v>
      </c>
      <c r="N6" s="545">
        <f t="shared" si="0"/>
        <v>85576</v>
      </c>
      <c r="O6" s="545">
        <f t="shared" si="0"/>
        <v>96069</v>
      </c>
      <c r="P6" s="545">
        <f t="shared" si="0"/>
        <v>102829</v>
      </c>
      <c r="Q6" s="545">
        <f t="shared" si="0"/>
        <v>110331</v>
      </c>
      <c r="R6" s="545">
        <f t="shared" si="0"/>
        <v>102042</v>
      </c>
      <c r="S6" s="545">
        <f t="shared" si="0"/>
        <v>92792</v>
      </c>
      <c r="T6" s="545">
        <f t="shared" si="0"/>
        <v>99431</v>
      </c>
      <c r="U6" s="545">
        <f t="shared" si="0"/>
        <v>98643</v>
      </c>
      <c r="V6" s="545">
        <f t="shared" si="0"/>
        <v>113583</v>
      </c>
      <c r="W6" s="545">
        <f t="shared" si="0"/>
        <v>108000</v>
      </c>
      <c r="X6" s="545">
        <f t="shared" si="0"/>
        <v>94493</v>
      </c>
      <c r="Y6" s="545">
        <f t="shared" si="0"/>
        <v>94210</v>
      </c>
      <c r="Z6" s="545">
        <f t="shared" si="0"/>
        <v>98078</v>
      </c>
      <c r="AA6" s="545">
        <f t="shared" si="0"/>
        <v>100429</v>
      </c>
      <c r="AB6" s="545">
        <f t="shared" si="0"/>
        <v>101398</v>
      </c>
      <c r="AC6" s="545">
        <f t="shared" si="0"/>
        <v>106082</v>
      </c>
      <c r="AD6" s="545">
        <f t="shared" si="0"/>
        <v>116079</v>
      </c>
      <c r="AE6" s="545">
        <f t="shared" si="0"/>
        <v>129718</v>
      </c>
      <c r="AF6" s="545">
        <f t="shared" si="0"/>
        <v>143532</v>
      </c>
      <c r="AG6" s="545">
        <f t="shared" si="0"/>
        <v>161009</v>
      </c>
      <c r="AH6" s="545">
        <f t="shared" si="0"/>
        <v>156955</v>
      </c>
      <c r="AI6" s="545">
        <f t="shared" si="0"/>
        <v>146951</v>
      </c>
      <c r="AJ6" s="545">
        <f t="shared" si="0"/>
        <v>148018</v>
      </c>
      <c r="AK6" s="545">
        <f t="shared" si="0"/>
        <v>149640</v>
      </c>
      <c r="AL6" s="545">
        <f t="shared" si="0"/>
        <v>141625</v>
      </c>
      <c r="AM6" s="545">
        <f t="shared" si="0"/>
        <v>138589</v>
      </c>
      <c r="AN6" s="545">
        <f t="shared" si="0"/>
        <v>141763</v>
      </c>
      <c r="AO6" s="545">
        <f t="shared" si="0"/>
        <v>150419</v>
      </c>
      <c r="AP6" s="545">
        <f t="shared" si="0"/>
        <v>163733</v>
      </c>
      <c r="AQ6" s="545">
        <f t="shared" si="0"/>
        <v>184292</v>
      </c>
      <c r="AR6" s="545">
        <f t="shared" si="0"/>
        <v>175235</v>
      </c>
      <c r="AS6" s="545">
        <f t="shared" si="0"/>
        <v>214567</v>
      </c>
    </row>
    <row r="7" spans="1:45" ht="12.75" customHeight="1">
      <c r="A7" s="544" t="s">
        <v>53</v>
      </c>
      <c r="B7" s="524">
        <v>56169</v>
      </c>
      <c r="C7" s="524">
        <v>50874</v>
      </c>
      <c r="D7" s="524">
        <v>49933</v>
      </c>
      <c r="E7" s="524">
        <v>48477</v>
      </c>
      <c r="F7" s="524">
        <v>45354</v>
      </c>
      <c r="G7" s="524">
        <v>38401</v>
      </c>
      <c r="H7" s="524">
        <v>36712</v>
      </c>
      <c r="I7" s="524">
        <v>49062</v>
      </c>
      <c r="J7" s="524">
        <v>49261</v>
      </c>
      <c r="K7" s="524">
        <v>49566.37266666667</v>
      </c>
      <c r="L7" s="524">
        <v>56347.93</v>
      </c>
      <c r="M7" s="543">
        <v>57168</v>
      </c>
      <c r="N7" s="543">
        <v>56008</v>
      </c>
      <c r="O7" s="524">
        <v>57084</v>
      </c>
      <c r="P7" s="524">
        <v>63468</v>
      </c>
      <c r="Q7" s="524">
        <v>69265</v>
      </c>
      <c r="R7" s="523">
        <v>63698</v>
      </c>
      <c r="S7" s="523">
        <v>54922</v>
      </c>
      <c r="T7" s="523">
        <v>59217</v>
      </c>
      <c r="U7" s="523">
        <v>58842</v>
      </c>
      <c r="V7" s="523">
        <v>65421</v>
      </c>
      <c r="W7" s="523">
        <v>61897</v>
      </c>
      <c r="X7" s="523">
        <v>45418</v>
      </c>
      <c r="Y7" s="523">
        <v>51102</v>
      </c>
      <c r="Z7" s="523">
        <v>52121</v>
      </c>
      <c r="AA7" s="523">
        <v>60898</v>
      </c>
      <c r="AB7" s="523">
        <v>56653</v>
      </c>
      <c r="AC7" s="523">
        <v>60497</v>
      </c>
      <c r="AD7" s="523">
        <v>66501</v>
      </c>
      <c r="AE7" s="523">
        <v>69178</v>
      </c>
      <c r="AF7" s="523">
        <v>78377</v>
      </c>
      <c r="AG7" s="523">
        <v>82205</v>
      </c>
      <c r="AH7" s="523">
        <v>88586</v>
      </c>
      <c r="AI7" s="523">
        <v>87427</v>
      </c>
      <c r="AJ7" s="523">
        <v>86193</v>
      </c>
      <c r="AK7" s="523">
        <v>85611</v>
      </c>
      <c r="AL7" s="523">
        <v>88699</v>
      </c>
      <c r="AM7" s="523">
        <v>86060</v>
      </c>
      <c r="AN7" s="523">
        <v>90085</v>
      </c>
      <c r="AO7" s="523">
        <v>92239</v>
      </c>
      <c r="AP7" s="523">
        <v>90816</v>
      </c>
      <c r="AQ7" s="523">
        <v>117962</v>
      </c>
      <c r="AR7" s="523">
        <v>102301</v>
      </c>
      <c r="AS7" s="523">
        <v>135956</v>
      </c>
    </row>
    <row r="8" spans="1:45" ht="12.75" customHeight="1">
      <c r="A8" s="525" t="s">
        <v>491</v>
      </c>
      <c r="B8" s="524">
        <v>3</v>
      </c>
      <c r="C8" s="524">
        <v>5</v>
      </c>
      <c r="D8" s="524">
        <v>7</v>
      </c>
      <c r="E8" s="524">
        <v>3</v>
      </c>
      <c r="F8" s="524">
        <v>8</v>
      </c>
      <c r="G8" s="524">
        <v>10</v>
      </c>
      <c r="H8" s="524">
        <v>48</v>
      </c>
      <c r="I8" s="524">
        <v>29</v>
      </c>
      <c r="J8" s="524">
        <v>38</v>
      </c>
      <c r="K8" s="524">
        <v>54</v>
      </c>
      <c r="L8" s="524">
        <v>52</v>
      </c>
      <c r="M8" s="524">
        <v>51</v>
      </c>
      <c r="N8" s="524">
        <v>37</v>
      </c>
      <c r="O8" s="524">
        <v>48</v>
      </c>
      <c r="P8" s="540">
        <v>39</v>
      </c>
      <c r="Q8" s="523">
        <v>48</v>
      </c>
      <c r="R8" s="520">
        <v>41</v>
      </c>
      <c r="S8" s="520">
        <v>57</v>
      </c>
      <c r="T8" s="520">
        <f>47</f>
        <v>47</v>
      </c>
      <c r="U8" s="520">
        <v>48</v>
      </c>
      <c r="V8" s="520">
        <v>77</v>
      </c>
      <c r="W8" s="520">
        <f>60+1</f>
        <v>61</v>
      </c>
      <c r="X8" s="520">
        <v>93</v>
      </c>
      <c r="Y8" s="520">
        <v>83</v>
      </c>
      <c r="Z8" s="520">
        <v>69</v>
      </c>
      <c r="AA8" s="520">
        <v>60</v>
      </c>
      <c r="AB8" s="520">
        <v>71</v>
      </c>
      <c r="AC8" s="520">
        <v>57</v>
      </c>
      <c r="AD8" s="520">
        <v>73</v>
      </c>
      <c r="AE8" s="520">
        <v>58</v>
      </c>
      <c r="AF8" s="520">
        <v>74</v>
      </c>
      <c r="AG8" s="520">
        <v>87</v>
      </c>
      <c r="AH8" s="520">
        <v>29</v>
      </c>
      <c r="AI8" s="542" t="s">
        <v>374</v>
      </c>
      <c r="AJ8" s="542" t="s">
        <v>374</v>
      </c>
      <c r="AK8" s="542" t="s">
        <v>374</v>
      </c>
      <c r="AL8" s="542" t="s">
        <v>374</v>
      </c>
      <c r="AM8" s="542" t="s">
        <v>374</v>
      </c>
      <c r="AN8" s="542" t="s">
        <v>374</v>
      </c>
      <c r="AO8" s="542" t="s">
        <v>374</v>
      </c>
      <c r="AP8" s="541">
        <v>1639</v>
      </c>
      <c r="AQ8" s="541">
        <v>2583</v>
      </c>
      <c r="AR8" s="541">
        <v>604</v>
      </c>
      <c r="AS8" s="541">
        <v>595</v>
      </c>
    </row>
    <row r="9" spans="1:45" ht="12.75" customHeight="1">
      <c r="A9" s="525" t="s">
        <v>195</v>
      </c>
      <c r="B9" s="524">
        <v>230</v>
      </c>
      <c r="C9" s="524">
        <v>228</v>
      </c>
      <c r="D9" s="524">
        <v>284</v>
      </c>
      <c r="E9" s="524">
        <v>256</v>
      </c>
      <c r="F9" s="524">
        <v>313</v>
      </c>
      <c r="G9" s="524">
        <v>308</v>
      </c>
      <c r="H9" s="524">
        <v>496</v>
      </c>
      <c r="I9" s="524">
        <v>399</v>
      </c>
      <c r="J9" s="524">
        <v>427</v>
      </c>
      <c r="K9" s="524">
        <v>420</v>
      </c>
      <c r="L9" s="524">
        <v>528</v>
      </c>
      <c r="M9" s="524">
        <v>482</v>
      </c>
      <c r="N9" s="524">
        <v>518</v>
      </c>
      <c r="O9" s="524">
        <v>684</v>
      </c>
      <c r="P9" s="540">
        <v>628</v>
      </c>
      <c r="Q9" s="523">
        <v>1147</v>
      </c>
      <c r="R9" s="520">
        <v>784</v>
      </c>
      <c r="S9" s="520">
        <v>133</v>
      </c>
      <c r="T9" s="539" t="s">
        <v>374</v>
      </c>
      <c r="U9" s="539" t="s">
        <v>374</v>
      </c>
      <c r="V9" s="539" t="s">
        <v>374</v>
      </c>
      <c r="W9" s="539" t="s">
        <v>374</v>
      </c>
      <c r="X9" s="539" t="s">
        <v>374</v>
      </c>
      <c r="Y9" s="539" t="s">
        <v>374</v>
      </c>
      <c r="Z9" s="539" t="s">
        <v>374</v>
      </c>
      <c r="AA9" s="539" t="s">
        <v>374</v>
      </c>
      <c r="AB9" s="539" t="s">
        <v>374</v>
      </c>
      <c r="AC9" s="539" t="s">
        <v>374</v>
      </c>
      <c r="AD9" s="539" t="s">
        <v>374</v>
      </c>
      <c r="AE9" s="539" t="s">
        <v>374</v>
      </c>
      <c r="AF9" s="539" t="s">
        <v>374</v>
      </c>
      <c r="AG9" s="539" t="s">
        <v>374</v>
      </c>
      <c r="AH9" s="539" t="s">
        <v>374</v>
      </c>
      <c r="AI9" s="539" t="s">
        <v>374</v>
      </c>
      <c r="AJ9" s="539" t="s">
        <v>374</v>
      </c>
      <c r="AK9" s="539" t="s">
        <v>374</v>
      </c>
      <c r="AL9" s="539" t="s">
        <v>374</v>
      </c>
      <c r="AM9" s="539" t="s">
        <v>374</v>
      </c>
      <c r="AN9" s="539" t="s">
        <v>374</v>
      </c>
      <c r="AO9" s="539" t="s">
        <v>374</v>
      </c>
      <c r="AP9" s="539" t="s">
        <v>374</v>
      </c>
      <c r="AQ9" s="539" t="s">
        <v>374</v>
      </c>
      <c r="AR9" s="539" t="s">
        <v>374</v>
      </c>
      <c r="AS9" s="539" t="s">
        <v>374</v>
      </c>
    </row>
    <row r="10" spans="1:45" ht="12.75" customHeight="1">
      <c r="A10" s="525" t="s">
        <v>56</v>
      </c>
      <c r="B10" s="524"/>
      <c r="C10" s="524"/>
      <c r="D10" s="524"/>
      <c r="E10" s="524"/>
      <c r="F10" s="524"/>
      <c r="G10" s="524"/>
      <c r="H10" s="524"/>
      <c r="I10" s="524"/>
      <c r="J10" s="524"/>
      <c r="K10" s="524"/>
      <c r="L10" s="524"/>
      <c r="M10" s="524"/>
      <c r="N10" s="524"/>
      <c r="O10" s="524"/>
      <c r="P10" s="523"/>
      <c r="Q10" s="523"/>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row>
    <row r="11" spans="1:45" ht="12.75" customHeight="1">
      <c r="A11" s="538" t="s">
        <v>176</v>
      </c>
      <c r="B11" s="524">
        <v>24405</v>
      </c>
      <c r="C11" s="524">
        <v>22551</v>
      </c>
      <c r="D11" s="524">
        <v>24155</v>
      </c>
      <c r="E11" s="524">
        <v>23756</v>
      </c>
      <c r="F11" s="524">
        <v>20730</v>
      </c>
      <c r="G11" s="524">
        <v>17752</v>
      </c>
      <c r="H11" s="524">
        <v>17082</v>
      </c>
      <c r="I11" s="524">
        <v>16473</v>
      </c>
      <c r="J11" s="524">
        <v>17795</v>
      </c>
      <c r="K11" s="524">
        <v>15776</v>
      </c>
      <c r="L11" s="524">
        <v>16571</v>
      </c>
      <c r="M11" s="524">
        <v>16802</v>
      </c>
      <c r="N11" s="524">
        <v>14977</v>
      </c>
      <c r="O11" s="524">
        <v>19893</v>
      </c>
      <c r="P11" s="523">
        <v>19052</v>
      </c>
      <c r="Q11" s="523">
        <v>20299</v>
      </c>
      <c r="R11" s="520">
        <v>20217</v>
      </c>
      <c r="S11" s="520">
        <v>20889</v>
      </c>
      <c r="T11" s="520">
        <f>21275+85+1671</f>
        <v>23031</v>
      </c>
      <c r="U11" s="520">
        <v>23866</v>
      </c>
      <c r="V11" s="520">
        <v>28659</v>
      </c>
      <c r="W11" s="520">
        <f>23346+109+1917</f>
        <v>25372</v>
      </c>
      <c r="X11" s="520">
        <v>27223</v>
      </c>
      <c r="Y11" s="520">
        <v>24630</v>
      </c>
      <c r="Z11" s="520">
        <v>26297</v>
      </c>
      <c r="AA11" s="520">
        <v>21552</v>
      </c>
      <c r="AB11" s="520">
        <v>24714</v>
      </c>
      <c r="AC11" s="520">
        <v>28333</v>
      </c>
      <c r="AD11" s="520">
        <v>32787</v>
      </c>
      <c r="AE11" s="520">
        <v>39060</v>
      </c>
      <c r="AF11" s="520">
        <v>39968</v>
      </c>
      <c r="AG11" s="520">
        <v>49580</v>
      </c>
      <c r="AH11" s="520">
        <v>41749</v>
      </c>
      <c r="AI11" s="520">
        <v>35360</v>
      </c>
      <c r="AJ11" s="520">
        <v>39900</v>
      </c>
      <c r="AK11" s="520">
        <v>42278</v>
      </c>
      <c r="AL11" s="520">
        <v>34816</v>
      </c>
      <c r="AM11" s="520">
        <v>35402</v>
      </c>
      <c r="AN11" s="520">
        <v>36545</v>
      </c>
      <c r="AO11" s="520">
        <v>41210</v>
      </c>
      <c r="AP11" s="520">
        <v>52144</v>
      </c>
      <c r="AQ11" s="520">
        <v>45713</v>
      </c>
      <c r="AR11" s="520">
        <v>50458</v>
      </c>
      <c r="AS11" s="520">
        <v>54466</v>
      </c>
    </row>
    <row r="12" spans="1:45" ht="12.75" customHeight="1">
      <c r="A12" s="538" t="s">
        <v>177</v>
      </c>
      <c r="B12" s="524">
        <v>13715</v>
      </c>
      <c r="C12" s="524">
        <v>12771</v>
      </c>
      <c r="D12" s="524">
        <v>14442</v>
      </c>
      <c r="E12" s="524">
        <v>14179</v>
      </c>
      <c r="F12" s="524">
        <v>12198</v>
      </c>
      <c r="G12" s="524">
        <v>10506</v>
      </c>
      <c r="H12" s="524">
        <v>10191</v>
      </c>
      <c r="I12" s="524">
        <v>9211</v>
      </c>
      <c r="J12" s="524">
        <v>9803</v>
      </c>
      <c r="K12" s="524">
        <v>8140</v>
      </c>
      <c r="L12" s="524">
        <v>8651</v>
      </c>
      <c r="M12" s="524">
        <v>8559</v>
      </c>
      <c r="N12" s="524">
        <v>8056</v>
      </c>
      <c r="O12" s="524">
        <v>11350</v>
      </c>
      <c r="P12" s="523">
        <v>10595</v>
      </c>
      <c r="Q12" s="523">
        <v>9318</v>
      </c>
      <c r="R12" s="520">
        <v>8687</v>
      </c>
      <c r="S12" s="520">
        <v>8834</v>
      </c>
      <c r="T12" s="520">
        <f>7136+133+2567</f>
        <v>9836</v>
      </c>
      <c r="U12" s="520">
        <v>9670</v>
      </c>
      <c r="V12" s="520">
        <v>12299</v>
      </c>
      <c r="W12" s="520">
        <f>8800+204+2495</f>
        <v>11499</v>
      </c>
      <c r="X12" s="520">
        <v>11813</v>
      </c>
      <c r="Y12" s="520">
        <v>9737</v>
      </c>
      <c r="Z12" s="520">
        <v>10042</v>
      </c>
      <c r="AA12" s="520">
        <v>8988</v>
      </c>
      <c r="AB12" s="520">
        <v>10245</v>
      </c>
      <c r="AC12" s="520">
        <v>9133</v>
      </c>
      <c r="AD12" s="520">
        <v>9237</v>
      </c>
      <c r="AE12" s="520">
        <v>12645</v>
      </c>
      <c r="AF12" s="520">
        <v>14354</v>
      </c>
      <c r="AG12" s="520">
        <v>16869</v>
      </c>
      <c r="AH12" s="520">
        <v>15500</v>
      </c>
      <c r="AI12" s="520">
        <v>13759</v>
      </c>
      <c r="AJ12" s="520">
        <v>12042</v>
      </c>
      <c r="AK12" s="520">
        <v>11314</v>
      </c>
      <c r="AL12" s="520">
        <v>8889</v>
      </c>
      <c r="AM12" s="520">
        <v>8404</v>
      </c>
      <c r="AN12" s="520">
        <v>7702</v>
      </c>
      <c r="AO12" s="520">
        <v>8789</v>
      </c>
      <c r="AP12" s="520">
        <v>11048</v>
      </c>
      <c r="AQ12" s="520">
        <v>10657</v>
      </c>
      <c r="AR12" s="520">
        <v>12452</v>
      </c>
      <c r="AS12" s="520">
        <v>12627</v>
      </c>
    </row>
    <row r="13" spans="1:45" ht="12.75" customHeight="1">
      <c r="A13" s="538" t="s">
        <v>178</v>
      </c>
      <c r="B13" s="524">
        <v>9588</v>
      </c>
      <c r="C13" s="524">
        <v>5020</v>
      </c>
      <c r="D13" s="524">
        <v>4056</v>
      </c>
      <c r="E13" s="524">
        <v>6690</v>
      </c>
      <c r="F13" s="524">
        <v>5795</v>
      </c>
      <c r="G13" s="524">
        <v>4449</v>
      </c>
      <c r="H13" s="524">
        <v>9520</v>
      </c>
      <c r="I13" s="524">
        <v>6544</v>
      </c>
      <c r="J13" s="524">
        <v>7749</v>
      </c>
      <c r="K13" s="524">
        <v>8346</v>
      </c>
      <c r="L13" s="524">
        <v>6396</v>
      </c>
      <c r="M13" s="524">
        <v>4677</v>
      </c>
      <c r="N13" s="524">
        <v>3072</v>
      </c>
      <c r="O13" s="524">
        <v>3113</v>
      </c>
      <c r="P13" s="523">
        <v>5204</v>
      </c>
      <c r="Q13" s="523">
        <v>5918</v>
      </c>
      <c r="R13" s="520">
        <v>4748</v>
      </c>
      <c r="S13" s="520">
        <v>4750</v>
      </c>
      <c r="T13" s="520">
        <f>4098+98+59</f>
        <v>4255</v>
      </c>
      <c r="U13" s="520">
        <v>3892</v>
      </c>
      <c r="V13" s="520">
        <v>4718</v>
      </c>
      <c r="W13" s="520">
        <f>6367+576+127</f>
        <v>7070</v>
      </c>
      <c r="X13" s="520">
        <v>7715</v>
      </c>
      <c r="Y13" s="520">
        <v>6721</v>
      </c>
      <c r="Z13" s="520">
        <v>7547</v>
      </c>
      <c r="AA13" s="520">
        <v>7045</v>
      </c>
      <c r="AB13" s="520">
        <v>7444</v>
      </c>
      <c r="AC13" s="520">
        <v>5965</v>
      </c>
      <c r="AD13" s="520">
        <v>5360</v>
      </c>
      <c r="AE13" s="520">
        <v>6126</v>
      </c>
      <c r="AF13" s="520">
        <v>7699</v>
      </c>
      <c r="AG13" s="520">
        <v>8437</v>
      </c>
      <c r="AH13" s="520">
        <v>8013</v>
      </c>
      <c r="AI13" s="520">
        <v>7829</v>
      </c>
      <c r="AJ13" s="520">
        <v>7461</v>
      </c>
      <c r="AK13" s="520">
        <v>7678</v>
      </c>
      <c r="AL13" s="520">
        <v>6498</v>
      </c>
      <c r="AM13" s="520">
        <v>6081</v>
      </c>
      <c r="AN13" s="520">
        <v>5099</v>
      </c>
      <c r="AO13" s="520">
        <v>5643</v>
      </c>
      <c r="AP13" s="520">
        <v>5037</v>
      </c>
      <c r="AQ13" s="520">
        <v>4763</v>
      </c>
      <c r="AR13" s="520">
        <v>7116</v>
      </c>
      <c r="AS13" s="520">
        <v>8981</v>
      </c>
    </row>
    <row r="14" spans="1:45" ht="12.75" customHeight="1">
      <c r="A14" s="525" t="s">
        <v>489</v>
      </c>
      <c r="B14" s="524">
        <v>2369</v>
      </c>
      <c r="C14" s="524">
        <v>2176</v>
      </c>
      <c r="D14" s="524">
        <v>2103</v>
      </c>
      <c r="E14" s="524">
        <v>2107</v>
      </c>
      <c r="F14" s="524">
        <v>2367</v>
      </c>
      <c r="G14" s="524">
        <v>2552</v>
      </c>
      <c r="H14" s="524">
        <v>2759</v>
      </c>
      <c r="I14" s="524">
        <v>2999</v>
      </c>
      <c r="J14" s="524">
        <v>3754</v>
      </c>
      <c r="K14" s="524">
        <v>2888</v>
      </c>
      <c r="L14" s="524">
        <v>2892</v>
      </c>
      <c r="M14" s="524">
        <v>3123</v>
      </c>
      <c r="N14" s="524">
        <v>2686</v>
      </c>
      <c r="O14" s="524">
        <v>3648</v>
      </c>
      <c r="P14" s="523">
        <v>3639</v>
      </c>
      <c r="Q14" s="523">
        <v>4073</v>
      </c>
      <c r="R14" s="520">
        <v>3569</v>
      </c>
      <c r="S14" s="520">
        <v>2917</v>
      </c>
      <c r="T14" s="520">
        <f>1791+93+852</f>
        <v>2736</v>
      </c>
      <c r="U14" s="520">
        <v>2013</v>
      </c>
      <c r="V14" s="520">
        <v>2073</v>
      </c>
      <c r="W14" s="520">
        <f>1077+97+524</f>
        <v>1698</v>
      </c>
      <c r="X14" s="520">
        <v>1776</v>
      </c>
      <c r="Y14" s="520">
        <v>1514</v>
      </c>
      <c r="Z14" s="520">
        <v>1530</v>
      </c>
      <c r="AA14" s="520">
        <v>1385</v>
      </c>
      <c r="AB14" s="520">
        <v>1638</v>
      </c>
      <c r="AC14" s="520">
        <v>1724</v>
      </c>
      <c r="AD14" s="520">
        <v>1801</v>
      </c>
      <c r="AE14" s="520">
        <v>2310</v>
      </c>
      <c r="AF14" s="520">
        <v>2684</v>
      </c>
      <c r="AG14" s="520">
        <v>3344</v>
      </c>
      <c r="AH14" s="520">
        <v>2700</v>
      </c>
      <c r="AI14" s="520">
        <v>2240</v>
      </c>
      <c r="AJ14" s="520">
        <v>1947</v>
      </c>
      <c r="AK14" s="520">
        <v>2217</v>
      </c>
      <c r="AL14" s="520">
        <v>2209</v>
      </c>
      <c r="AM14" s="520">
        <v>2105</v>
      </c>
      <c r="AN14" s="520">
        <v>1808</v>
      </c>
      <c r="AO14" s="520">
        <v>1932</v>
      </c>
      <c r="AP14" s="520">
        <v>2256</v>
      </c>
      <c r="AQ14" s="520">
        <v>1985</v>
      </c>
      <c r="AR14" s="520">
        <v>1721</v>
      </c>
      <c r="AS14" s="520">
        <v>1300</v>
      </c>
    </row>
    <row r="15" spans="1:45" ht="12.75" customHeight="1">
      <c r="A15" s="525" t="s">
        <v>488</v>
      </c>
      <c r="B15" s="524">
        <v>183</v>
      </c>
      <c r="C15" s="524">
        <v>150</v>
      </c>
      <c r="D15" s="524">
        <v>195</v>
      </c>
      <c r="E15" s="524">
        <v>170</v>
      </c>
      <c r="F15" s="524">
        <v>171</v>
      </c>
      <c r="G15" s="524">
        <v>152</v>
      </c>
      <c r="H15" s="524">
        <v>170</v>
      </c>
      <c r="I15" s="524">
        <v>188</v>
      </c>
      <c r="J15" s="524">
        <v>195</v>
      </c>
      <c r="K15" s="524">
        <v>163</v>
      </c>
      <c r="L15" s="524">
        <v>180</v>
      </c>
      <c r="M15" s="524">
        <v>219</v>
      </c>
      <c r="N15" s="524">
        <v>222</v>
      </c>
      <c r="O15" s="524">
        <v>249</v>
      </c>
      <c r="P15" s="523">
        <v>204</v>
      </c>
      <c r="Q15" s="523">
        <v>263</v>
      </c>
      <c r="R15" s="520">
        <v>298</v>
      </c>
      <c r="S15" s="520">
        <v>290</v>
      </c>
      <c r="T15" s="520">
        <f>276+21+12</f>
        <v>309</v>
      </c>
      <c r="U15" s="520">
        <v>312</v>
      </c>
      <c r="V15" s="520">
        <v>336</v>
      </c>
      <c r="W15" s="520">
        <f>317+60+26</f>
        <v>403</v>
      </c>
      <c r="X15" s="520">
        <v>455</v>
      </c>
      <c r="Y15" s="520">
        <v>423</v>
      </c>
      <c r="Z15" s="520">
        <v>472</v>
      </c>
      <c r="AA15" s="520">
        <v>501</v>
      </c>
      <c r="AB15" s="520">
        <v>633</v>
      </c>
      <c r="AC15" s="520">
        <v>373</v>
      </c>
      <c r="AD15" s="520">
        <v>320</v>
      </c>
      <c r="AE15" s="520">
        <v>341</v>
      </c>
      <c r="AF15" s="520">
        <v>376</v>
      </c>
      <c r="AG15" s="520">
        <v>487</v>
      </c>
      <c r="AH15" s="520">
        <v>378</v>
      </c>
      <c r="AI15" s="520">
        <v>336</v>
      </c>
      <c r="AJ15" s="520">
        <v>475</v>
      </c>
      <c r="AK15" s="520">
        <v>542</v>
      </c>
      <c r="AL15" s="520">
        <v>514</v>
      </c>
      <c r="AM15" s="520">
        <v>537</v>
      </c>
      <c r="AN15" s="520">
        <v>524</v>
      </c>
      <c r="AO15" s="520">
        <v>606</v>
      </c>
      <c r="AP15" s="520">
        <v>793</v>
      </c>
      <c r="AQ15" s="520">
        <v>629</v>
      </c>
      <c r="AR15" s="520">
        <v>583</v>
      </c>
      <c r="AS15" s="520">
        <v>642</v>
      </c>
    </row>
    <row r="16" spans="1:45" ht="19.5" customHeight="1">
      <c r="A16" s="528" t="s">
        <v>527</v>
      </c>
      <c r="B16" s="537">
        <v>8364</v>
      </c>
      <c r="C16" s="537">
        <v>7759</v>
      </c>
      <c r="D16" s="537">
        <v>7668</v>
      </c>
      <c r="E16" s="537">
        <v>7973</v>
      </c>
      <c r="F16" s="537">
        <v>6327</v>
      </c>
      <c r="G16" s="537">
        <v>5310</v>
      </c>
      <c r="H16" s="537">
        <v>5043</v>
      </c>
      <c r="I16" s="537">
        <v>4544</v>
      </c>
      <c r="J16" s="537">
        <v>4987</v>
      </c>
      <c r="K16" s="537">
        <v>3723</v>
      </c>
      <c r="L16" s="537">
        <v>4116</v>
      </c>
      <c r="M16" s="537">
        <v>4097</v>
      </c>
      <c r="N16" s="537">
        <v>4486</v>
      </c>
      <c r="O16" s="527">
        <v>4348</v>
      </c>
      <c r="P16" s="527">
        <v>4415</v>
      </c>
      <c r="Q16" s="527">
        <v>4667</v>
      </c>
      <c r="R16" s="527">
        <v>4506</v>
      </c>
      <c r="S16" s="527">
        <v>3654</v>
      </c>
      <c r="T16" s="527">
        <f>3227+1105+712</f>
        <v>5044</v>
      </c>
      <c r="U16" s="527">
        <v>5012</v>
      </c>
      <c r="V16" s="527">
        <v>6221</v>
      </c>
      <c r="W16" s="527">
        <f>3457+1526+798</f>
        <v>5781</v>
      </c>
      <c r="X16" s="527">
        <v>5386</v>
      </c>
      <c r="Y16" s="527">
        <v>4697</v>
      </c>
      <c r="Z16" s="527">
        <v>4647</v>
      </c>
      <c r="AA16" s="527">
        <v>3958</v>
      </c>
      <c r="AB16" s="527">
        <v>4459</v>
      </c>
      <c r="AC16" s="527">
        <v>4513</v>
      </c>
      <c r="AD16" s="527">
        <v>3970</v>
      </c>
      <c r="AE16" s="527">
        <v>6328</v>
      </c>
      <c r="AF16" s="527">
        <v>7151</v>
      </c>
      <c r="AG16" s="527">
        <v>8164</v>
      </c>
      <c r="AH16" s="527">
        <v>7071</v>
      </c>
      <c r="AI16" s="527">
        <v>5365</v>
      </c>
      <c r="AJ16" s="527">
        <v>4898</v>
      </c>
      <c r="AK16" s="527">
        <v>6327</v>
      </c>
      <c r="AL16" s="527">
        <v>4628</v>
      </c>
      <c r="AM16" s="527">
        <v>4298</v>
      </c>
      <c r="AN16" s="527">
        <v>4075</v>
      </c>
      <c r="AO16" s="527">
        <v>4614</v>
      </c>
      <c r="AP16" s="527">
        <v>6228</v>
      </c>
      <c r="AQ16" s="527">
        <v>6461</v>
      </c>
      <c r="AR16" s="527">
        <v>7188</v>
      </c>
      <c r="AS16" s="527">
        <v>6716</v>
      </c>
    </row>
    <row r="17" spans="1:45" s="532" customFormat="1" ht="13.05" customHeight="1">
      <c r="A17" s="536" t="s">
        <v>526</v>
      </c>
      <c r="B17" s="535">
        <v>14649</v>
      </c>
      <c r="C17" s="535">
        <v>13602</v>
      </c>
      <c r="D17" s="535">
        <v>15182</v>
      </c>
      <c r="E17" s="535">
        <v>14852</v>
      </c>
      <c r="F17" s="535">
        <v>13020</v>
      </c>
      <c r="G17" s="535">
        <v>11443</v>
      </c>
      <c r="H17" s="535">
        <v>11020</v>
      </c>
      <c r="I17" s="535">
        <v>10103</v>
      </c>
      <c r="J17" s="535">
        <v>11290</v>
      </c>
      <c r="K17" s="535">
        <v>9318</v>
      </c>
      <c r="L17" s="535">
        <v>9643</v>
      </c>
      <c r="M17" s="535">
        <v>9555</v>
      </c>
      <c r="N17" s="535">
        <v>8828</v>
      </c>
      <c r="O17" s="533">
        <v>12403</v>
      </c>
      <c r="P17" s="533">
        <v>11480</v>
      </c>
      <c r="Q17" s="533">
        <v>10318</v>
      </c>
      <c r="R17" s="533">
        <v>9559</v>
      </c>
      <c r="S17" s="533">
        <v>9482</v>
      </c>
      <c r="T17" s="533">
        <v>10452</v>
      </c>
      <c r="U17" s="533">
        <v>10069</v>
      </c>
      <c r="V17" s="533">
        <v>12626</v>
      </c>
      <c r="W17" s="533">
        <v>11552</v>
      </c>
      <c r="X17" s="533">
        <v>11148</v>
      </c>
      <c r="Y17" s="533">
        <v>9538</v>
      </c>
      <c r="Z17" s="533">
        <v>9737</v>
      </c>
      <c r="AA17" s="533">
        <v>8392</v>
      </c>
      <c r="AB17" s="533">
        <v>4514</v>
      </c>
      <c r="AC17" s="534" t="s">
        <v>50</v>
      </c>
      <c r="AD17" s="534" t="s">
        <v>50</v>
      </c>
      <c r="AE17" s="534">
        <v>19724</v>
      </c>
      <c r="AF17" s="534">
        <v>20062</v>
      </c>
      <c r="AG17" s="534">
        <v>26007</v>
      </c>
      <c r="AH17" s="534">
        <v>22528</v>
      </c>
      <c r="AI17" s="533">
        <v>20911</v>
      </c>
      <c r="AJ17" s="533">
        <v>16810</v>
      </c>
      <c r="AK17" s="533">
        <v>18296</v>
      </c>
      <c r="AL17" s="533">
        <v>13688</v>
      </c>
      <c r="AM17" s="533">
        <v>11673</v>
      </c>
      <c r="AN17" s="533">
        <v>10845</v>
      </c>
      <c r="AO17" s="533">
        <v>11078</v>
      </c>
      <c r="AP17" s="533">
        <v>14517</v>
      </c>
      <c r="AQ17" s="533">
        <v>14219</v>
      </c>
      <c r="AR17" s="533">
        <v>16123</v>
      </c>
      <c r="AS17" s="533">
        <v>16651</v>
      </c>
    </row>
    <row r="18" spans="1:45" s="516" customFormat="1" ht="19.5" customHeight="1">
      <c r="A18" s="531" t="s">
        <v>525</v>
      </c>
      <c r="B18" s="530">
        <v>49627</v>
      </c>
      <c r="C18" s="530">
        <v>48300</v>
      </c>
      <c r="D18" s="530">
        <v>46089</v>
      </c>
      <c r="E18" s="530">
        <v>45673</v>
      </c>
      <c r="F18" s="530">
        <v>45440</v>
      </c>
      <c r="G18" s="530">
        <v>48854</v>
      </c>
      <c r="H18" s="530">
        <v>20362</v>
      </c>
      <c r="I18" s="529" t="s">
        <v>374</v>
      </c>
      <c r="J18" s="529" t="s">
        <v>374</v>
      </c>
      <c r="K18" s="529" t="s">
        <v>374</v>
      </c>
      <c r="L18" s="529" t="s">
        <v>374</v>
      </c>
      <c r="M18" s="529" t="s">
        <v>374</v>
      </c>
      <c r="N18" s="529" t="s">
        <v>374</v>
      </c>
      <c r="O18" s="529" t="s">
        <v>374</v>
      </c>
      <c r="P18" s="529" t="s">
        <v>374</v>
      </c>
      <c r="Q18" s="529" t="s">
        <v>374</v>
      </c>
      <c r="R18" s="529" t="s">
        <v>374</v>
      </c>
      <c r="S18" s="529" t="s">
        <v>374</v>
      </c>
      <c r="T18" s="529" t="s">
        <v>374</v>
      </c>
      <c r="U18" s="529" t="s">
        <v>374</v>
      </c>
      <c r="V18" s="529" t="s">
        <v>374</v>
      </c>
      <c r="W18" s="529" t="s">
        <v>374</v>
      </c>
      <c r="X18" s="529" t="s">
        <v>374</v>
      </c>
      <c r="Y18" s="529" t="s">
        <v>374</v>
      </c>
      <c r="Z18" s="529" t="s">
        <v>374</v>
      </c>
      <c r="AA18" s="529" t="s">
        <v>374</v>
      </c>
      <c r="AB18" s="529" t="s">
        <v>374</v>
      </c>
      <c r="AC18" s="529" t="s">
        <v>374</v>
      </c>
      <c r="AD18" s="529" t="s">
        <v>374</v>
      </c>
      <c r="AE18" s="529" t="s">
        <v>374</v>
      </c>
      <c r="AF18" s="529" t="s">
        <v>374</v>
      </c>
      <c r="AG18" s="529" t="s">
        <v>374</v>
      </c>
      <c r="AH18" s="529" t="s">
        <v>374</v>
      </c>
      <c r="AI18" s="529" t="s">
        <v>374</v>
      </c>
      <c r="AJ18" s="529" t="s">
        <v>374</v>
      </c>
      <c r="AK18" s="529" t="s">
        <v>374</v>
      </c>
      <c r="AL18" s="529" t="s">
        <v>374</v>
      </c>
      <c r="AM18" s="529" t="s">
        <v>374</v>
      </c>
      <c r="AN18" s="529" t="s">
        <v>374</v>
      </c>
      <c r="AO18" s="529" t="s">
        <v>374</v>
      </c>
      <c r="AP18" s="529" t="s">
        <v>374</v>
      </c>
      <c r="AQ18" s="529" t="s">
        <v>374</v>
      </c>
      <c r="AR18" s="529" t="s">
        <v>374</v>
      </c>
      <c r="AS18" s="529" t="s">
        <v>374</v>
      </c>
    </row>
    <row r="19" spans="1:45" ht="15" customHeight="1">
      <c r="A19" s="528" t="s">
        <v>0</v>
      </c>
      <c r="B19" s="527">
        <f t="shared" ref="B19:AS19" si="1">SUM(B20:B29)</f>
        <v>13253</v>
      </c>
      <c r="C19" s="527">
        <f t="shared" si="1"/>
        <v>12525</v>
      </c>
      <c r="D19" s="527">
        <f t="shared" si="1"/>
        <v>10510</v>
      </c>
      <c r="E19" s="527">
        <f t="shared" si="1"/>
        <v>13340</v>
      </c>
      <c r="F19" s="527">
        <f t="shared" si="1"/>
        <v>12569</v>
      </c>
      <c r="G19" s="527">
        <f t="shared" si="1"/>
        <v>11931</v>
      </c>
      <c r="H19" s="527">
        <f t="shared" si="1"/>
        <v>11965</v>
      </c>
      <c r="I19" s="527">
        <f t="shared" si="1"/>
        <v>12442</v>
      </c>
      <c r="J19" s="527">
        <f t="shared" si="1"/>
        <v>13971</v>
      </c>
      <c r="K19" s="527">
        <f t="shared" si="1"/>
        <v>12018</v>
      </c>
      <c r="L19" s="527">
        <f t="shared" si="1"/>
        <v>12701</v>
      </c>
      <c r="M19" s="527">
        <f t="shared" si="1"/>
        <v>12798</v>
      </c>
      <c r="N19" s="527">
        <f t="shared" si="1"/>
        <v>11741</v>
      </c>
      <c r="O19" s="527">
        <f t="shared" si="1"/>
        <v>14378</v>
      </c>
      <c r="P19" s="527">
        <f t="shared" si="1"/>
        <v>13730</v>
      </c>
      <c r="Q19" s="527">
        <f t="shared" si="1"/>
        <v>13332</v>
      </c>
      <c r="R19" s="527">
        <f t="shared" si="1"/>
        <v>12535</v>
      </c>
      <c r="S19" s="527">
        <f t="shared" si="1"/>
        <v>13218</v>
      </c>
      <c r="T19" s="527">
        <f t="shared" si="1"/>
        <v>14656</v>
      </c>
      <c r="U19" s="527">
        <f t="shared" si="1"/>
        <v>13211</v>
      </c>
      <c r="V19" s="527">
        <f t="shared" si="1"/>
        <v>16172</v>
      </c>
      <c r="W19" s="527">
        <f t="shared" si="1"/>
        <v>18102</v>
      </c>
      <c r="X19" s="527">
        <f t="shared" si="1"/>
        <v>19164</v>
      </c>
      <c r="Y19" s="527">
        <f t="shared" si="1"/>
        <v>17001</v>
      </c>
      <c r="Z19" s="527">
        <f t="shared" si="1"/>
        <v>20025</v>
      </c>
      <c r="AA19" s="527">
        <f t="shared" si="1"/>
        <v>16224</v>
      </c>
      <c r="AB19" s="527">
        <f t="shared" si="1"/>
        <v>17626</v>
      </c>
      <c r="AC19" s="527">
        <f t="shared" si="1"/>
        <v>17144</v>
      </c>
      <c r="AD19" s="527">
        <f t="shared" si="1"/>
        <v>16448</v>
      </c>
      <c r="AE19" s="527">
        <f t="shared" si="1"/>
        <v>23906</v>
      </c>
      <c r="AF19" s="527">
        <f t="shared" si="1"/>
        <v>27543</v>
      </c>
      <c r="AG19" s="527">
        <f t="shared" si="1"/>
        <v>31882</v>
      </c>
      <c r="AH19" s="527">
        <f t="shared" si="1"/>
        <v>27113</v>
      </c>
      <c r="AI19" s="527">
        <f t="shared" si="1"/>
        <v>23078</v>
      </c>
      <c r="AJ19" s="527">
        <f t="shared" si="1"/>
        <v>21317</v>
      </c>
      <c r="AK19" s="527">
        <f t="shared" si="1"/>
        <v>21878</v>
      </c>
      <c r="AL19" s="527">
        <f t="shared" si="1"/>
        <v>16470</v>
      </c>
      <c r="AM19" s="527">
        <f t="shared" si="1"/>
        <v>16432</v>
      </c>
      <c r="AN19" s="527">
        <f t="shared" si="1"/>
        <v>15438</v>
      </c>
      <c r="AO19" s="527">
        <f t="shared" si="1"/>
        <v>15702</v>
      </c>
      <c r="AP19" s="527">
        <f t="shared" si="1"/>
        <v>19466</v>
      </c>
      <c r="AQ19" s="527">
        <f t="shared" si="1"/>
        <v>18498</v>
      </c>
      <c r="AR19" s="527">
        <f t="shared" si="1"/>
        <v>17280</v>
      </c>
      <c r="AS19" s="527">
        <f t="shared" si="1"/>
        <v>17895</v>
      </c>
    </row>
    <row r="20" spans="1:45" ht="12.75" customHeight="1">
      <c r="A20" s="525" t="s">
        <v>485</v>
      </c>
      <c r="B20" s="524">
        <v>7119</v>
      </c>
      <c r="C20" s="524">
        <v>6929</v>
      </c>
      <c r="D20" s="524">
        <v>5205</v>
      </c>
      <c r="E20" s="524">
        <v>7360</v>
      </c>
      <c r="F20" s="524">
        <v>6710</v>
      </c>
      <c r="G20" s="524">
        <v>6398</v>
      </c>
      <c r="H20" s="524">
        <v>5856</v>
      </c>
      <c r="I20" s="524">
        <v>6366</v>
      </c>
      <c r="J20" s="524">
        <v>7216</v>
      </c>
      <c r="K20" s="524">
        <v>6316</v>
      </c>
      <c r="L20" s="524">
        <v>6662</v>
      </c>
      <c r="M20" s="524">
        <v>6499</v>
      </c>
      <c r="N20" s="524">
        <v>5744</v>
      </c>
      <c r="O20" s="520">
        <v>6352</v>
      </c>
      <c r="P20" s="520">
        <v>5830</v>
      </c>
      <c r="Q20" s="520">
        <v>5980</v>
      </c>
      <c r="R20" s="520">
        <v>5555</v>
      </c>
      <c r="S20" s="520">
        <v>5651</v>
      </c>
      <c r="T20" s="520">
        <v>6126</v>
      </c>
      <c r="U20" s="520">
        <v>6064</v>
      </c>
      <c r="V20" s="520">
        <v>7733</v>
      </c>
      <c r="W20" s="520">
        <f>8023+60</f>
        <v>8083</v>
      </c>
      <c r="X20" s="520">
        <v>8894</v>
      </c>
      <c r="Y20" s="520">
        <v>8197</v>
      </c>
      <c r="Z20" s="520">
        <v>8809</v>
      </c>
      <c r="AA20" s="520">
        <v>7439</v>
      </c>
      <c r="AB20" s="520">
        <v>8024</v>
      </c>
      <c r="AC20" s="520">
        <v>11636</v>
      </c>
      <c r="AD20" s="520">
        <v>12313</v>
      </c>
      <c r="AE20" s="520">
        <v>18401</v>
      </c>
      <c r="AF20" s="520">
        <v>20532</v>
      </c>
      <c r="AG20" s="520">
        <v>24299</v>
      </c>
      <c r="AH20" s="520">
        <v>19861</v>
      </c>
      <c r="AI20" s="520">
        <v>15923</v>
      </c>
      <c r="AJ20" s="520">
        <v>14907</v>
      </c>
      <c r="AK20" s="520">
        <v>15089</v>
      </c>
      <c r="AL20" s="520">
        <v>10998</v>
      </c>
      <c r="AM20" s="520">
        <v>10559</v>
      </c>
      <c r="AN20" s="520">
        <v>10719</v>
      </c>
      <c r="AO20" s="520">
        <v>11676</v>
      </c>
      <c r="AP20" s="520">
        <v>15622</v>
      </c>
      <c r="AQ20" s="520">
        <v>13673</v>
      </c>
      <c r="AR20" s="520">
        <v>11640</v>
      </c>
      <c r="AS20" s="520">
        <v>9697</v>
      </c>
    </row>
    <row r="21" spans="1:45" ht="12.75" customHeight="1">
      <c r="A21" s="525" t="s">
        <v>524</v>
      </c>
      <c r="B21" s="524">
        <v>254</v>
      </c>
      <c r="C21" s="524">
        <v>199</v>
      </c>
      <c r="D21" s="524">
        <v>157</v>
      </c>
      <c r="E21" s="524">
        <v>149</v>
      </c>
      <c r="F21" s="524">
        <v>168</v>
      </c>
      <c r="G21" s="524">
        <v>249</v>
      </c>
      <c r="H21" s="524">
        <v>582</v>
      </c>
      <c r="I21" s="524">
        <v>708</v>
      </c>
      <c r="J21" s="524">
        <v>975</v>
      </c>
      <c r="K21" s="524">
        <v>1067</v>
      </c>
      <c r="L21" s="524">
        <v>1106</v>
      </c>
      <c r="M21" s="524">
        <v>1238</v>
      </c>
      <c r="N21" s="524">
        <v>1181</v>
      </c>
      <c r="O21" s="520">
        <v>1224</v>
      </c>
      <c r="P21" s="520">
        <v>1010</v>
      </c>
      <c r="Q21" s="520">
        <v>779</v>
      </c>
      <c r="R21" s="520">
        <v>802</v>
      </c>
      <c r="S21" s="520">
        <v>819</v>
      </c>
      <c r="T21" s="520">
        <v>893</v>
      </c>
      <c r="U21" s="520">
        <v>856</v>
      </c>
      <c r="V21" s="520">
        <v>862</v>
      </c>
      <c r="W21" s="520">
        <v>790</v>
      </c>
      <c r="X21" s="526" t="s">
        <v>364</v>
      </c>
      <c r="Y21" s="526" t="s">
        <v>364</v>
      </c>
      <c r="Z21" s="526" t="s">
        <v>364</v>
      </c>
      <c r="AA21" s="526" t="s">
        <v>364</v>
      </c>
      <c r="AB21" s="526" t="s">
        <v>364</v>
      </c>
      <c r="AC21" s="526" t="s">
        <v>364</v>
      </c>
      <c r="AD21" s="526" t="s">
        <v>364</v>
      </c>
      <c r="AE21" s="526" t="s">
        <v>364</v>
      </c>
      <c r="AF21" s="526" t="s">
        <v>364</v>
      </c>
      <c r="AG21" s="526" t="s">
        <v>364</v>
      </c>
      <c r="AH21" s="526" t="s">
        <v>364</v>
      </c>
      <c r="AI21" s="526" t="s">
        <v>364</v>
      </c>
      <c r="AJ21" s="526" t="s">
        <v>364</v>
      </c>
      <c r="AK21" s="526" t="s">
        <v>364</v>
      </c>
      <c r="AL21" s="526" t="s">
        <v>364</v>
      </c>
      <c r="AM21" s="526" t="s">
        <v>364</v>
      </c>
      <c r="AN21" s="526" t="s">
        <v>364</v>
      </c>
      <c r="AO21" s="526" t="s">
        <v>364</v>
      </c>
      <c r="AP21" s="526" t="s">
        <v>364</v>
      </c>
      <c r="AQ21" s="520">
        <v>1186</v>
      </c>
      <c r="AR21" s="520">
        <v>1179</v>
      </c>
      <c r="AS21" s="520">
        <v>1109</v>
      </c>
    </row>
    <row r="22" spans="1:45" ht="12.75" customHeight="1">
      <c r="A22" s="525" t="s">
        <v>523</v>
      </c>
      <c r="B22" s="524">
        <v>2506</v>
      </c>
      <c r="C22" s="524">
        <v>2369</v>
      </c>
      <c r="D22" s="524">
        <v>2046</v>
      </c>
      <c r="E22" s="524">
        <v>2605</v>
      </c>
      <c r="F22" s="524">
        <v>2665</v>
      </c>
      <c r="G22" s="524">
        <v>2468</v>
      </c>
      <c r="H22" s="524">
        <v>2602</v>
      </c>
      <c r="I22" s="524">
        <v>2675</v>
      </c>
      <c r="J22" s="524">
        <v>2912</v>
      </c>
      <c r="K22" s="524">
        <v>2472</v>
      </c>
      <c r="L22" s="524">
        <v>2681</v>
      </c>
      <c r="M22" s="524">
        <v>2719</v>
      </c>
      <c r="N22" s="524">
        <v>2465</v>
      </c>
      <c r="O22" s="520">
        <v>3427</v>
      </c>
      <c r="P22" s="520">
        <v>3328</v>
      </c>
      <c r="Q22" s="520">
        <v>3326</v>
      </c>
      <c r="R22" s="520">
        <v>3307</v>
      </c>
      <c r="S22" s="520">
        <v>3628</v>
      </c>
      <c r="T22" s="520">
        <v>4622</v>
      </c>
      <c r="U22" s="520">
        <v>3415</v>
      </c>
      <c r="V22" s="520">
        <v>3743</v>
      </c>
      <c r="W22" s="520">
        <f>4+4+3781</f>
        <v>3789</v>
      </c>
      <c r="X22" s="520">
        <v>4210</v>
      </c>
      <c r="Y22" s="520">
        <v>3903</v>
      </c>
      <c r="Z22" s="520">
        <v>3963</v>
      </c>
      <c r="AA22" s="520">
        <v>3255</v>
      </c>
      <c r="AB22" s="520">
        <v>3915</v>
      </c>
      <c r="AC22" s="523">
        <v>520</v>
      </c>
      <c r="AD22" s="523" t="s">
        <v>50</v>
      </c>
      <c r="AE22" s="523" t="s">
        <v>50</v>
      </c>
      <c r="AF22" s="523" t="s">
        <v>50</v>
      </c>
      <c r="AG22" s="523" t="s">
        <v>50</v>
      </c>
      <c r="AH22" s="523" t="s">
        <v>50</v>
      </c>
      <c r="AI22" s="523" t="s">
        <v>5</v>
      </c>
      <c r="AJ22" s="523" t="s">
        <v>5</v>
      </c>
      <c r="AK22" s="523" t="s">
        <v>5</v>
      </c>
      <c r="AL22" s="523" t="s">
        <v>5</v>
      </c>
      <c r="AM22" s="523" t="s">
        <v>5</v>
      </c>
      <c r="AN22" s="523" t="s">
        <v>5</v>
      </c>
      <c r="AO22" s="523" t="s">
        <v>5</v>
      </c>
      <c r="AP22" s="523" t="s">
        <v>5</v>
      </c>
      <c r="AQ22" s="523" t="s">
        <v>5</v>
      </c>
      <c r="AR22" s="523" t="s">
        <v>5</v>
      </c>
      <c r="AS22" s="523" t="s">
        <v>5</v>
      </c>
    </row>
    <row r="23" spans="1:45" ht="12.75" customHeight="1">
      <c r="A23" s="525" t="s">
        <v>522</v>
      </c>
      <c r="B23" s="524">
        <v>250</v>
      </c>
      <c r="C23" s="524">
        <v>133</v>
      </c>
      <c r="D23" s="524">
        <v>151</v>
      </c>
      <c r="E23" s="524">
        <v>165</v>
      </c>
      <c r="F23" s="524">
        <v>164</v>
      </c>
      <c r="G23" s="524">
        <v>171</v>
      </c>
      <c r="H23" s="524">
        <v>142</v>
      </c>
      <c r="I23" s="524">
        <v>187</v>
      </c>
      <c r="J23" s="524">
        <v>206</v>
      </c>
      <c r="K23" s="524">
        <v>147</v>
      </c>
      <c r="L23" s="524">
        <v>227</v>
      </c>
      <c r="M23" s="524">
        <v>251</v>
      </c>
      <c r="N23" s="524">
        <v>271</v>
      </c>
      <c r="O23" s="520">
        <v>688</v>
      </c>
      <c r="P23" s="520">
        <v>895</v>
      </c>
      <c r="Q23" s="520">
        <v>505</v>
      </c>
      <c r="R23" s="520">
        <v>98</v>
      </c>
      <c r="S23" s="520">
        <v>1</v>
      </c>
      <c r="T23" s="523" t="s">
        <v>374</v>
      </c>
      <c r="U23" s="523" t="s">
        <v>374</v>
      </c>
      <c r="V23" s="523" t="s">
        <v>374</v>
      </c>
      <c r="W23" s="523" t="s">
        <v>374</v>
      </c>
      <c r="X23" s="523" t="s">
        <v>374</v>
      </c>
      <c r="Y23" s="523" t="s">
        <v>374</v>
      </c>
      <c r="Z23" s="523" t="s">
        <v>374</v>
      </c>
      <c r="AA23" s="523" t="s">
        <v>374</v>
      </c>
      <c r="AB23" s="523" t="s">
        <v>374</v>
      </c>
      <c r="AC23" s="523" t="s">
        <v>374</v>
      </c>
      <c r="AD23" s="523" t="s">
        <v>374</v>
      </c>
      <c r="AE23" s="523" t="s">
        <v>374</v>
      </c>
      <c r="AF23" s="523" t="s">
        <v>374</v>
      </c>
      <c r="AG23" s="523" t="s">
        <v>374</v>
      </c>
      <c r="AH23" s="523" t="s">
        <v>374</v>
      </c>
      <c r="AI23" s="523" t="s">
        <v>374</v>
      </c>
      <c r="AJ23" s="523" t="s">
        <v>374</v>
      </c>
      <c r="AK23" s="523" t="s">
        <v>374</v>
      </c>
      <c r="AL23" s="523" t="s">
        <v>374</v>
      </c>
      <c r="AM23" s="523" t="s">
        <v>374</v>
      </c>
      <c r="AN23" s="523" t="s">
        <v>374</v>
      </c>
      <c r="AO23" s="523" t="s">
        <v>374</v>
      </c>
      <c r="AP23" s="523" t="s">
        <v>374</v>
      </c>
      <c r="AQ23" s="523" t="s">
        <v>374</v>
      </c>
      <c r="AR23" s="523" t="s">
        <v>374</v>
      </c>
      <c r="AS23" s="523" t="s">
        <v>374</v>
      </c>
    </row>
    <row r="24" spans="1:45" ht="12.75" customHeight="1">
      <c r="A24" s="525" t="s">
        <v>482</v>
      </c>
      <c r="B24" s="524">
        <v>298</v>
      </c>
      <c r="C24" s="524">
        <v>252</v>
      </c>
      <c r="D24" s="524">
        <v>224</v>
      </c>
      <c r="E24" s="524">
        <v>342</v>
      </c>
      <c r="F24" s="524">
        <v>304</v>
      </c>
      <c r="G24" s="524">
        <v>372</v>
      </c>
      <c r="H24" s="524">
        <v>439</v>
      </c>
      <c r="I24" s="524">
        <v>396</v>
      </c>
      <c r="J24" s="524">
        <v>419</v>
      </c>
      <c r="K24" s="524">
        <v>246</v>
      </c>
      <c r="L24" s="524">
        <v>220</v>
      </c>
      <c r="M24" s="524">
        <v>246</v>
      </c>
      <c r="N24" s="524">
        <v>210</v>
      </c>
      <c r="O24" s="520">
        <v>268</v>
      </c>
      <c r="P24" s="520">
        <v>229</v>
      </c>
      <c r="Q24" s="520">
        <v>210</v>
      </c>
      <c r="R24" s="520">
        <v>237</v>
      </c>
      <c r="S24" s="520">
        <v>243</v>
      </c>
      <c r="T24" s="520">
        <f>180+37+21</f>
        <v>238</v>
      </c>
      <c r="U24" s="520">
        <v>228</v>
      </c>
      <c r="V24" s="520">
        <v>238</v>
      </c>
      <c r="W24" s="520">
        <f>160+37+17</f>
        <v>214</v>
      </c>
      <c r="X24" s="523">
        <v>208</v>
      </c>
      <c r="Y24" s="520">
        <v>193</v>
      </c>
      <c r="Z24" s="520">
        <v>286</v>
      </c>
      <c r="AA24" s="520">
        <v>227</v>
      </c>
      <c r="AB24" s="520">
        <v>238</v>
      </c>
      <c r="AC24" s="520">
        <v>239</v>
      </c>
      <c r="AD24" s="520">
        <v>204</v>
      </c>
      <c r="AE24" s="520">
        <v>254</v>
      </c>
      <c r="AF24" s="520">
        <v>232</v>
      </c>
      <c r="AG24" s="520">
        <v>228</v>
      </c>
      <c r="AH24" s="520">
        <v>227</v>
      </c>
      <c r="AI24" s="520">
        <v>167</v>
      </c>
      <c r="AJ24" s="520">
        <v>142</v>
      </c>
      <c r="AK24" s="520">
        <v>194</v>
      </c>
      <c r="AL24" s="520">
        <v>149</v>
      </c>
      <c r="AM24" s="520">
        <v>157</v>
      </c>
      <c r="AN24" s="520">
        <v>149</v>
      </c>
      <c r="AO24" s="520">
        <v>214</v>
      </c>
      <c r="AP24" s="520">
        <v>215</v>
      </c>
      <c r="AQ24" s="520">
        <v>232</v>
      </c>
      <c r="AR24" s="520">
        <v>185</v>
      </c>
      <c r="AS24" s="520">
        <v>201</v>
      </c>
    </row>
    <row r="25" spans="1:45" ht="12.75" customHeight="1">
      <c r="A25" s="525" t="s">
        <v>481</v>
      </c>
      <c r="B25" s="524">
        <v>2110</v>
      </c>
      <c r="C25" s="524">
        <v>2098</v>
      </c>
      <c r="D25" s="524">
        <v>2027</v>
      </c>
      <c r="E25" s="524">
        <v>1795</v>
      </c>
      <c r="F25" s="524">
        <v>1575</v>
      </c>
      <c r="G25" s="524">
        <v>1353</v>
      </c>
      <c r="H25" s="524">
        <v>1256</v>
      </c>
      <c r="I25" s="524">
        <v>1160</v>
      </c>
      <c r="J25" s="524">
        <v>1228</v>
      </c>
      <c r="K25" s="524">
        <v>947</v>
      </c>
      <c r="L25" s="524">
        <v>1006</v>
      </c>
      <c r="M25" s="524">
        <v>927</v>
      </c>
      <c r="N25" s="524">
        <v>1148</v>
      </c>
      <c r="O25" s="520">
        <v>1710</v>
      </c>
      <c r="P25" s="520">
        <v>1626</v>
      </c>
      <c r="Q25" s="520">
        <v>1560</v>
      </c>
      <c r="R25" s="520">
        <v>1553</v>
      </c>
      <c r="S25" s="520">
        <v>1585</v>
      </c>
      <c r="T25" s="520">
        <v>1919</v>
      </c>
      <c r="U25" s="520">
        <v>1948</v>
      </c>
      <c r="V25" s="520">
        <v>2344</v>
      </c>
      <c r="W25" s="520">
        <f>1+7+2079</f>
        <v>2087</v>
      </c>
      <c r="X25" s="523">
        <v>2058</v>
      </c>
      <c r="Y25" s="520">
        <v>1853</v>
      </c>
      <c r="Z25" s="520">
        <v>1972</v>
      </c>
      <c r="AA25" s="520">
        <v>1788</v>
      </c>
      <c r="AB25" s="520">
        <v>2035</v>
      </c>
      <c r="AC25" s="520">
        <v>2130</v>
      </c>
      <c r="AD25" s="520">
        <v>2255</v>
      </c>
      <c r="AE25" s="520">
        <v>3042</v>
      </c>
      <c r="AF25" s="520">
        <v>3508</v>
      </c>
      <c r="AG25" s="520">
        <v>3527</v>
      </c>
      <c r="AH25" s="520">
        <v>2664</v>
      </c>
      <c r="AI25" s="520">
        <v>2133</v>
      </c>
      <c r="AJ25" s="520">
        <v>1716</v>
      </c>
      <c r="AK25" s="520">
        <v>1825</v>
      </c>
      <c r="AL25" s="520">
        <v>1386</v>
      </c>
      <c r="AM25" s="520">
        <v>1359</v>
      </c>
      <c r="AN25" s="520">
        <v>1283</v>
      </c>
      <c r="AO25" s="520">
        <v>1524</v>
      </c>
      <c r="AP25" s="520">
        <v>1882</v>
      </c>
      <c r="AQ25" s="520">
        <v>1861</v>
      </c>
      <c r="AR25" s="520">
        <v>1981</v>
      </c>
      <c r="AS25" s="520">
        <v>2081</v>
      </c>
    </row>
    <row r="26" spans="1:45" ht="12.75" customHeight="1">
      <c r="A26" s="525" t="s">
        <v>93</v>
      </c>
      <c r="B26" s="524">
        <v>691</v>
      </c>
      <c r="C26" s="524">
        <v>528</v>
      </c>
      <c r="D26" s="524">
        <v>680</v>
      </c>
      <c r="E26" s="524">
        <v>902</v>
      </c>
      <c r="F26" s="524">
        <v>960</v>
      </c>
      <c r="G26" s="524">
        <v>897</v>
      </c>
      <c r="H26" s="524">
        <v>1059</v>
      </c>
      <c r="I26" s="524">
        <v>922</v>
      </c>
      <c r="J26" s="524">
        <v>987</v>
      </c>
      <c r="K26" s="524">
        <v>808</v>
      </c>
      <c r="L26" s="524">
        <v>745</v>
      </c>
      <c r="M26" s="524">
        <v>840</v>
      </c>
      <c r="N26" s="524">
        <v>664</v>
      </c>
      <c r="O26" s="520">
        <v>655</v>
      </c>
      <c r="P26" s="520">
        <v>655</v>
      </c>
      <c r="Q26" s="520">
        <v>653</v>
      </c>
      <c r="R26" s="520">
        <v>628</v>
      </c>
      <c r="S26" s="520">
        <v>657</v>
      </c>
      <c r="T26" s="520">
        <f>517+61+25</f>
        <v>603</v>
      </c>
      <c r="U26" s="520">
        <v>550</v>
      </c>
      <c r="V26" s="520">
        <v>722</v>
      </c>
      <c r="W26" s="520">
        <f>810+117+29</f>
        <v>956</v>
      </c>
      <c r="X26" s="520">
        <v>838</v>
      </c>
      <c r="Y26" s="520">
        <v>964</v>
      </c>
      <c r="Z26" s="520">
        <v>992</v>
      </c>
      <c r="AA26" s="520">
        <v>836</v>
      </c>
      <c r="AB26" s="520">
        <v>869</v>
      </c>
      <c r="AC26" s="520">
        <v>696</v>
      </c>
      <c r="AD26" s="520">
        <v>557</v>
      </c>
      <c r="AE26" s="520">
        <v>629</v>
      </c>
      <c r="AF26" s="520">
        <v>674</v>
      </c>
      <c r="AG26" s="520">
        <v>623</v>
      </c>
      <c r="AH26" s="520">
        <v>550</v>
      </c>
      <c r="AI26" s="520">
        <v>431</v>
      </c>
      <c r="AJ26" s="520">
        <v>510</v>
      </c>
      <c r="AK26" s="520">
        <v>533</v>
      </c>
      <c r="AL26" s="520">
        <v>516</v>
      </c>
      <c r="AM26" s="520">
        <v>622</v>
      </c>
      <c r="AN26" s="520">
        <v>755</v>
      </c>
      <c r="AO26" s="520">
        <v>632</v>
      </c>
      <c r="AP26" s="520">
        <v>499</v>
      </c>
      <c r="AQ26" s="520">
        <v>302</v>
      </c>
      <c r="AR26" s="520">
        <v>351</v>
      </c>
      <c r="AS26" s="520">
        <v>292</v>
      </c>
    </row>
    <row r="27" spans="1:45" ht="12.75" customHeight="1">
      <c r="A27" s="525" t="s">
        <v>521</v>
      </c>
      <c r="B27" s="524">
        <v>0</v>
      </c>
      <c r="C27" s="524">
        <v>0</v>
      </c>
      <c r="D27" s="524">
        <v>0</v>
      </c>
      <c r="E27" s="524">
        <v>0</v>
      </c>
      <c r="F27" s="524">
        <v>0</v>
      </c>
      <c r="G27" s="524">
        <v>0</v>
      </c>
      <c r="H27" s="524">
        <v>0</v>
      </c>
      <c r="I27" s="524">
        <v>0</v>
      </c>
      <c r="J27" s="524">
        <v>0</v>
      </c>
      <c r="K27" s="524">
        <v>0</v>
      </c>
      <c r="L27" s="524">
        <v>0</v>
      </c>
      <c r="M27" s="524">
        <v>0</v>
      </c>
      <c r="N27" s="524">
        <v>0</v>
      </c>
      <c r="O27" s="520">
        <v>0</v>
      </c>
      <c r="P27" s="520">
        <v>0</v>
      </c>
      <c r="Q27" s="520">
        <v>0</v>
      </c>
      <c r="R27" s="520">
        <v>6</v>
      </c>
      <c r="S27" s="520">
        <v>38</v>
      </c>
      <c r="T27" s="520">
        <v>72</v>
      </c>
      <c r="U27" s="523" t="s">
        <v>5</v>
      </c>
      <c r="V27" s="523" t="s">
        <v>5</v>
      </c>
      <c r="W27" s="523" t="s">
        <v>5</v>
      </c>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row>
    <row r="28" spans="1:45" ht="12.75" customHeight="1">
      <c r="A28" s="522" t="s">
        <v>171</v>
      </c>
      <c r="B28" s="521">
        <v>0</v>
      </c>
      <c r="C28" s="521">
        <v>2</v>
      </c>
      <c r="D28" s="521">
        <v>0</v>
      </c>
      <c r="E28" s="521">
        <v>0</v>
      </c>
      <c r="F28" s="521">
        <v>0</v>
      </c>
      <c r="G28" s="521">
        <v>0</v>
      </c>
      <c r="H28" s="521">
        <v>0</v>
      </c>
      <c r="I28" s="521">
        <v>0</v>
      </c>
      <c r="J28" s="521">
        <v>1</v>
      </c>
      <c r="K28" s="521">
        <v>1</v>
      </c>
      <c r="L28" s="521">
        <v>0</v>
      </c>
      <c r="M28" s="521">
        <v>0</v>
      </c>
      <c r="N28" s="521">
        <v>1</v>
      </c>
      <c r="O28" s="520">
        <v>1</v>
      </c>
      <c r="P28" s="520">
        <v>0</v>
      </c>
      <c r="Q28" s="520">
        <v>2</v>
      </c>
      <c r="R28" s="520">
        <v>0</v>
      </c>
      <c r="S28" s="520">
        <v>2</v>
      </c>
      <c r="T28" s="520">
        <v>1</v>
      </c>
      <c r="U28" s="520">
        <v>3</v>
      </c>
      <c r="V28" s="520">
        <v>1</v>
      </c>
      <c r="W28" s="520">
        <v>1</v>
      </c>
      <c r="X28" s="520">
        <v>1</v>
      </c>
      <c r="Y28" s="520">
        <v>3</v>
      </c>
      <c r="Z28" s="520">
        <v>0</v>
      </c>
      <c r="AA28" s="520">
        <v>0</v>
      </c>
      <c r="AB28" s="520">
        <v>0</v>
      </c>
      <c r="AC28" s="520">
        <v>0</v>
      </c>
      <c r="AD28" s="520">
        <v>1</v>
      </c>
      <c r="AE28" s="520">
        <v>1</v>
      </c>
      <c r="AF28" s="520">
        <v>2</v>
      </c>
      <c r="AG28" s="520">
        <v>3</v>
      </c>
      <c r="AH28" s="520">
        <v>1</v>
      </c>
      <c r="AI28" s="520">
        <v>14</v>
      </c>
      <c r="AJ28" s="520">
        <v>270</v>
      </c>
      <c r="AK28" s="520">
        <v>4</v>
      </c>
      <c r="AL28" s="520">
        <v>17</v>
      </c>
      <c r="AM28" s="520">
        <v>1</v>
      </c>
      <c r="AN28" s="520">
        <v>14</v>
      </c>
      <c r="AO28" s="520">
        <v>15</v>
      </c>
      <c r="AP28" s="520">
        <v>3</v>
      </c>
      <c r="AQ28" s="520">
        <v>8</v>
      </c>
      <c r="AR28" s="520">
        <v>9</v>
      </c>
      <c r="AS28" s="520">
        <v>2</v>
      </c>
    </row>
    <row r="29" spans="1:45" s="516" customFormat="1" ht="18" customHeight="1">
      <c r="A29" s="519" t="s">
        <v>168</v>
      </c>
      <c r="B29" s="518">
        <v>25</v>
      </c>
      <c r="C29" s="518">
        <v>15</v>
      </c>
      <c r="D29" s="518">
        <v>20</v>
      </c>
      <c r="E29" s="518">
        <v>22</v>
      </c>
      <c r="F29" s="518">
        <v>23</v>
      </c>
      <c r="G29" s="518">
        <v>23</v>
      </c>
      <c r="H29" s="518">
        <v>29</v>
      </c>
      <c r="I29" s="518">
        <v>28</v>
      </c>
      <c r="J29" s="518">
        <v>27</v>
      </c>
      <c r="K29" s="518">
        <v>14</v>
      </c>
      <c r="L29" s="518">
        <v>54</v>
      </c>
      <c r="M29" s="518">
        <v>78</v>
      </c>
      <c r="N29" s="518">
        <v>57</v>
      </c>
      <c r="O29" s="517">
        <v>53</v>
      </c>
      <c r="P29" s="517">
        <v>157</v>
      </c>
      <c r="Q29" s="517">
        <v>317</v>
      </c>
      <c r="R29" s="517">
        <v>349</v>
      </c>
      <c r="S29" s="517">
        <v>594</v>
      </c>
      <c r="T29" s="517">
        <f>137+35+10</f>
        <v>182</v>
      </c>
      <c r="U29" s="517">
        <v>147</v>
      </c>
      <c r="V29" s="517">
        <v>529</v>
      </c>
      <c r="W29" s="517">
        <f>1881+141+160</f>
        <v>2182</v>
      </c>
      <c r="X29" s="517">
        <v>2955</v>
      </c>
      <c r="Y29" s="517">
        <v>1888</v>
      </c>
      <c r="Z29" s="517">
        <v>4003</v>
      </c>
      <c r="AA29" s="517">
        <v>2679</v>
      </c>
      <c r="AB29" s="517">
        <v>2545</v>
      </c>
      <c r="AC29" s="517">
        <v>1923</v>
      </c>
      <c r="AD29" s="517">
        <v>1118</v>
      </c>
      <c r="AE29" s="517">
        <v>1579</v>
      </c>
      <c r="AF29" s="517">
        <v>2595</v>
      </c>
      <c r="AG29" s="517">
        <v>3202</v>
      </c>
      <c r="AH29" s="517">
        <v>3810</v>
      </c>
      <c r="AI29" s="517">
        <v>4410</v>
      </c>
      <c r="AJ29" s="517">
        <v>3772</v>
      </c>
      <c r="AK29" s="517">
        <v>4233</v>
      </c>
      <c r="AL29" s="517">
        <v>3404</v>
      </c>
      <c r="AM29" s="517">
        <v>3734</v>
      </c>
      <c r="AN29" s="517">
        <v>2518</v>
      </c>
      <c r="AO29" s="517">
        <v>1641</v>
      </c>
      <c r="AP29" s="517">
        <v>1245</v>
      </c>
      <c r="AQ29" s="517">
        <v>1236</v>
      </c>
      <c r="AR29" s="517">
        <v>1935</v>
      </c>
      <c r="AS29" s="517">
        <v>4513</v>
      </c>
    </row>
    <row r="30" spans="1:45" ht="12.75" customHeight="1">
      <c r="A30" s="429"/>
      <c r="B30" s="429"/>
      <c r="C30" s="429"/>
      <c r="D30" s="429"/>
      <c r="E30" s="429"/>
      <c r="F30" s="429"/>
      <c r="G30" s="429"/>
      <c r="H30" s="429"/>
      <c r="I30" s="429"/>
      <c r="J30" s="429"/>
      <c r="K30" s="429"/>
      <c r="L30" s="429"/>
      <c r="M30" s="429"/>
      <c r="N30" s="429"/>
      <c r="O30" s="429"/>
      <c r="P30" s="429"/>
      <c r="Q30" s="509"/>
      <c r="R30" s="509"/>
      <c r="S30" s="509"/>
      <c r="T30" s="509"/>
      <c r="U30" s="509"/>
      <c r="V30" s="509"/>
      <c r="W30" s="509"/>
    </row>
    <row r="31" spans="1:45">
      <c r="A31" s="429" t="s">
        <v>520</v>
      </c>
      <c r="B31" s="429"/>
      <c r="C31" s="429"/>
      <c r="D31" s="429"/>
      <c r="E31" s="429"/>
      <c r="F31" s="429"/>
      <c r="G31" s="429"/>
      <c r="H31" s="429"/>
      <c r="I31" s="429"/>
      <c r="J31" s="429"/>
      <c r="K31" s="429"/>
      <c r="L31" s="429"/>
      <c r="M31" s="429"/>
      <c r="N31" s="429"/>
      <c r="O31" s="429"/>
      <c r="P31" s="429"/>
      <c r="Q31" s="509"/>
      <c r="R31" s="509"/>
      <c r="S31" s="509"/>
      <c r="T31" s="509"/>
      <c r="U31" s="509"/>
      <c r="V31" s="508"/>
      <c r="W31" s="507"/>
      <c r="AC31" s="251" t="s">
        <v>519</v>
      </c>
      <c r="AD31" s="515"/>
      <c r="AE31" s="515"/>
      <c r="AF31" s="515"/>
      <c r="AG31" s="515"/>
      <c r="AH31" s="515"/>
    </row>
    <row r="32" spans="1:45" ht="15.6" customHeight="1">
      <c r="A32" s="514" t="s">
        <v>518</v>
      </c>
      <c r="B32" s="513"/>
      <c r="C32" s="513"/>
      <c r="D32" s="513"/>
      <c r="E32" s="513"/>
      <c r="F32" s="513"/>
      <c r="G32" s="513"/>
      <c r="H32" s="513"/>
      <c r="I32" s="513"/>
      <c r="J32" s="513"/>
      <c r="K32" s="513"/>
      <c r="L32" s="513"/>
      <c r="M32" s="429"/>
      <c r="N32" s="513"/>
      <c r="O32" s="513"/>
      <c r="P32" s="513"/>
      <c r="Q32" s="506"/>
      <c r="R32" s="509"/>
      <c r="S32" s="509"/>
      <c r="T32" s="509"/>
      <c r="U32" s="509"/>
      <c r="V32" s="508"/>
      <c r="W32" s="507"/>
    </row>
    <row r="33" spans="1:36" ht="12.75" customHeight="1">
      <c r="A33" s="429" t="s">
        <v>517</v>
      </c>
      <c r="B33" s="513"/>
      <c r="C33" s="513"/>
      <c r="D33" s="513"/>
      <c r="E33" s="513"/>
      <c r="F33" s="513"/>
      <c r="G33" s="513"/>
      <c r="H33" s="513"/>
      <c r="I33" s="513"/>
      <c r="J33" s="513"/>
      <c r="K33" s="513"/>
      <c r="L33" s="513"/>
      <c r="M33" s="429"/>
      <c r="N33" s="429"/>
      <c r="O33" s="513"/>
      <c r="P33" s="513"/>
      <c r="R33" s="509"/>
      <c r="S33" s="509"/>
      <c r="T33" s="509"/>
      <c r="U33" s="509"/>
      <c r="V33" s="508"/>
      <c r="W33" s="507"/>
      <c r="AI33" s="512" t="s">
        <v>516</v>
      </c>
      <c r="AJ33" s="511"/>
    </row>
    <row r="34" spans="1:36" ht="12.75" customHeight="1">
      <c r="A34" s="506" t="s">
        <v>515</v>
      </c>
      <c r="B34" s="429"/>
      <c r="C34" s="429"/>
      <c r="D34" s="429"/>
      <c r="E34" s="429"/>
      <c r="F34" s="429"/>
      <c r="G34" s="429"/>
      <c r="H34" s="429"/>
      <c r="I34" s="429"/>
      <c r="J34" s="429"/>
      <c r="K34" s="429"/>
      <c r="L34" s="429"/>
      <c r="M34" s="429"/>
      <c r="N34" s="506"/>
      <c r="O34" s="429"/>
      <c r="P34" s="429"/>
      <c r="T34" s="510"/>
      <c r="U34" s="509"/>
      <c r="V34" s="508"/>
      <c r="W34" s="507"/>
      <c r="AI34" s="249">
        <v>1960</v>
      </c>
      <c r="AJ34" s="505">
        <v>63264</v>
      </c>
    </row>
    <row r="35" spans="1:36" ht="12.75" customHeight="1">
      <c r="A35" s="506" t="s">
        <v>514</v>
      </c>
      <c r="B35" s="429"/>
      <c r="C35" s="429"/>
      <c r="D35" s="429"/>
      <c r="E35" s="429"/>
      <c r="F35" s="429"/>
      <c r="G35" s="429"/>
      <c r="H35" s="429"/>
      <c r="I35" s="429"/>
      <c r="J35" s="429"/>
      <c r="K35" s="429"/>
      <c r="L35" s="429"/>
      <c r="M35" s="429"/>
      <c r="N35" s="506"/>
      <c r="O35" s="429"/>
      <c r="P35" s="429"/>
      <c r="T35" s="510"/>
      <c r="U35" s="509"/>
      <c r="V35" s="508"/>
      <c r="W35" s="507"/>
      <c r="AI35" s="249">
        <v>1961</v>
      </c>
      <c r="AJ35" s="505">
        <v>68092</v>
      </c>
    </row>
    <row r="36" spans="1:36" ht="12.75" customHeight="1">
      <c r="A36" s="506" t="s">
        <v>513</v>
      </c>
      <c r="B36" s="429"/>
      <c r="C36" s="429"/>
      <c r="D36" s="429"/>
      <c r="E36" s="429"/>
      <c r="F36" s="429"/>
      <c r="G36" s="429"/>
      <c r="H36" s="429"/>
      <c r="I36" s="429"/>
      <c r="J36" s="429"/>
      <c r="K36" s="429"/>
      <c r="L36" s="429"/>
      <c r="M36" s="429"/>
      <c r="N36" s="506"/>
      <c r="O36" s="429"/>
      <c r="P36" s="429"/>
      <c r="T36" s="510"/>
      <c r="U36" s="509"/>
      <c r="V36" s="508"/>
      <c r="W36" s="507"/>
      <c r="AI36" s="249">
        <v>1962</v>
      </c>
      <c r="AJ36" s="505">
        <v>72920</v>
      </c>
    </row>
    <row r="37" spans="1:36" ht="13.8">
      <c r="A37" s="506" t="s">
        <v>512</v>
      </c>
      <c r="B37" s="429"/>
      <c r="C37" s="429"/>
      <c r="D37" s="429"/>
      <c r="E37" s="429"/>
      <c r="F37" s="429"/>
      <c r="G37" s="429"/>
      <c r="H37" s="429"/>
      <c r="I37" s="429"/>
      <c r="J37" s="429"/>
      <c r="K37" s="429"/>
      <c r="L37" s="429"/>
      <c r="M37" s="429"/>
      <c r="N37" s="506"/>
      <c r="O37" s="429"/>
      <c r="P37" s="429"/>
      <c r="T37" s="510"/>
      <c r="U37" s="509"/>
      <c r="V37" s="508"/>
      <c r="W37" s="507"/>
      <c r="AI37" s="249">
        <v>1963</v>
      </c>
      <c r="AJ37" s="505">
        <v>74451</v>
      </c>
    </row>
    <row r="38" spans="1:36" ht="12.75" customHeight="1">
      <c r="A38" s="506" t="s">
        <v>511</v>
      </c>
      <c r="M38" s="429"/>
      <c r="N38" s="506"/>
      <c r="T38" s="510"/>
      <c r="U38" s="509"/>
      <c r="V38" s="508"/>
      <c r="W38" s="507"/>
      <c r="AI38" s="249">
        <v>1964</v>
      </c>
      <c r="AJ38" s="505">
        <v>84442</v>
      </c>
    </row>
    <row r="39" spans="1:36" ht="12.75" customHeight="1">
      <c r="A39" s="506" t="s">
        <v>510</v>
      </c>
      <c r="B39" s="429"/>
      <c r="C39" s="429"/>
      <c r="D39" s="429"/>
      <c r="E39" s="429"/>
      <c r="F39" s="429"/>
      <c r="G39" s="429"/>
      <c r="H39" s="429"/>
      <c r="I39" s="429"/>
      <c r="J39" s="429"/>
      <c r="K39" s="429"/>
      <c r="M39" s="429"/>
      <c r="N39" s="506"/>
      <c r="AI39" s="249">
        <v>1965</v>
      </c>
      <c r="AJ39" s="505">
        <v>93637</v>
      </c>
    </row>
    <row r="40" spans="1:36" ht="16.95" customHeight="1">
      <c r="A40" s="429" t="s">
        <v>509</v>
      </c>
      <c r="B40" s="429"/>
      <c r="C40" s="429"/>
      <c r="D40" s="429"/>
      <c r="E40" s="429"/>
      <c r="F40" s="429"/>
      <c r="G40" s="429"/>
      <c r="H40" s="429"/>
      <c r="I40" s="429"/>
      <c r="J40" s="429"/>
      <c r="K40" s="429"/>
      <c r="M40" s="429"/>
      <c r="N40" s="429"/>
      <c r="AI40" s="249">
        <v>1966</v>
      </c>
      <c r="AJ40" s="505">
        <v>107171</v>
      </c>
    </row>
    <row r="41" spans="1:36" ht="12.75" customHeight="1">
      <c r="A41" s="429" t="s">
        <v>508</v>
      </c>
      <c r="B41" s="429"/>
      <c r="C41" s="429"/>
      <c r="D41" s="429"/>
      <c r="E41" s="429"/>
      <c r="F41" s="429"/>
      <c r="G41" s="429"/>
      <c r="H41" s="429"/>
      <c r="I41" s="429"/>
      <c r="J41" s="429"/>
      <c r="K41" s="429"/>
      <c r="M41" s="429"/>
      <c r="N41" s="429"/>
      <c r="AI41" s="249">
        <v>1967</v>
      </c>
      <c r="AJ41" s="505">
        <v>122573</v>
      </c>
    </row>
    <row r="42" spans="1:36" ht="12.75" customHeight="1">
      <c r="A42" s="429" t="s">
        <v>507</v>
      </c>
      <c r="B42" s="429"/>
      <c r="C42" s="429"/>
      <c r="D42" s="429"/>
      <c r="E42" s="429"/>
      <c r="F42" s="429"/>
      <c r="G42" s="429"/>
      <c r="H42" s="429"/>
      <c r="I42" s="429"/>
      <c r="J42" s="429"/>
      <c r="K42" s="429"/>
      <c r="M42" s="429"/>
      <c r="N42" s="429"/>
      <c r="AI42" s="249">
        <v>1968</v>
      </c>
      <c r="AJ42" s="505">
        <v>139346</v>
      </c>
    </row>
    <row r="43" spans="1:36" ht="12.75" customHeight="1">
      <c r="A43" s="429" t="s">
        <v>506</v>
      </c>
      <c r="B43" s="429"/>
      <c r="C43" s="429"/>
      <c r="D43" s="429"/>
      <c r="E43" s="429"/>
      <c r="F43" s="429"/>
      <c r="G43" s="429"/>
      <c r="H43" s="429"/>
      <c r="I43" s="429"/>
      <c r="J43" s="429"/>
      <c r="K43" s="429"/>
      <c r="M43" s="429"/>
      <c r="N43" s="429"/>
      <c r="AI43" s="249">
        <v>1969</v>
      </c>
      <c r="AJ43" s="505">
        <v>155879</v>
      </c>
    </row>
    <row r="44" spans="1:36" ht="12.75" customHeight="1">
      <c r="A44" s="503" t="s">
        <v>505</v>
      </c>
      <c r="B44" s="429"/>
      <c r="C44" s="429"/>
      <c r="D44" s="429"/>
      <c r="E44" s="429"/>
      <c r="F44" s="429"/>
      <c r="G44" s="429"/>
      <c r="H44" s="429"/>
      <c r="I44" s="429"/>
      <c r="J44" s="429"/>
      <c r="K44" s="429"/>
      <c r="M44" s="429"/>
      <c r="AI44" s="249">
        <v>1970</v>
      </c>
      <c r="AJ44" s="505">
        <v>169848</v>
      </c>
    </row>
    <row r="45" spans="1:36" ht="12.75" customHeight="1">
      <c r="A45" s="503" t="s">
        <v>504</v>
      </c>
      <c r="B45" s="429"/>
      <c r="C45" s="429"/>
      <c r="D45" s="429"/>
      <c r="E45" s="429"/>
      <c r="F45" s="429"/>
      <c r="G45" s="429"/>
      <c r="H45" s="429"/>
      <c r="I45" s="429"/>
      <c r="J45" s="429"/>
      <c r="K45" s="429"/>
      <c r="M45" s="429"/>
      <c r="AI45" s="249">
        <v>1971</v>
      </c>
      <c r="AJ45" s="505">
        <v>179261</v>
      </c>
    </row>
    <row r="46" spans="1:36" ht="12.75" customHeight="1">
      <c r="A46" s="429" t="s">
        <v>503</v>
      </c>
      <c r="M46" s="429"/>
      <c r="N46" s="429"/>
      <c r="AI46" s="249">
        <v>1972</v>
      </c>
      <c r="AJ46" s="505">
        <v>187909</v>
      </c>
    </row>
    <row r="47" spans="1:36" ht="13.8">
      <c r="AI47" s="249">
        <v>1973</v>
      </c>
      <c r="AJ47" s="505">
        <v>185969</v>
      </c>
    </row>
    <row r="48" spans="1:36" ht="13.8">
      <c r="AI48" s="249">
        <v>1990</v>
      </c>
      <c r="AJ48" s="505">
        <v>297073</v>
      </c>
    </row>
    <row r="49" spans="35:36" ht="13.8">
      <c r="AI49" s="249">
        <v>1991</v>
      </c>
      <c r="AJ49" s="505">
        <v>303193</v>
      </c>
    </row>
    <row r="50" spans="35:36" ht="13.8">
      <c r="AI50" s="249">
        <v>1992</v>
      </c>
      <c r="AJ50" s="505">
        <v>306169</v>
      </c>
    </row>
    <row r="51" spans="35:36" ht="13.8">
      <c r="AI51" s="249">
        <v>1993</v>
      </c>
      <c r="AJ51" s="505">
        <v>305517</v>
      </c>
    </row>
    <row r="52" spans="35:36" ht="13.8">
      <c r="AI52" s="249">
        <v>1994</v>
      </c>
      <c r="AJ52" s="505">
        <v>302300</v>
      </c>
    </row>
    <row r="53" spans="35:36" ht="13.8">
      <c r="AI53" s="249">
        <v>1995</v>
      </c>
      <c r="AJ53" s="505">
        <v>298798</v>
      </c>
    </row>
    <row r="54" spans="35:36" ht="13.8">
      <c r="AI54" s="249">
        <v>1996</v>
      </c>
      <c r="AJ54" s="505">
        <v>297895</v>
      </c>
    </row>
    <row r="55" spans="35:36" ht="13.8">
      <c r="AI55" s="249">
        <v>1997</v>
      </c>
      <c r="AJ55" s="505">
        <v>297409</v>
      </c>
    </row>
    <row r="56" spans="35:36" ht="13.8">
      <c r="AI56" s="249">
        <v>1998</v>
      </c>
      <c r="AJ56" s="505">
        <v>300183</v>
      </c>
    </row>
    <row r="57" spans="35:36" ht="13.8">
      <c r="AI57" s="249">
        <v>1999</v>
      </c>
      <c r="AJ57" s="505">
        <v>308951</v>
      </c>
    </row>
    <row r="58" spans="35:36" ht="13.8">
      <c r="AI58" s="249">
        <v>2000</v>
      </c>
      <c r="AJ58" s="505">
        <v>311944</v>
      </c>
    </row>
    <row r="59" spans="35:36" ht="13.8">
      <c r="AI59" s="249">
        <v>2001</v>
      </c>
      <c r="AJ59" s="505">
        <v>315276</v>
      </c>
    </row>
    <row r="60" spans="35:36" ht="13.8">
      <c r="AI60" s="249">
        <v>2002</v>
      </c>
      <c r="AJ60" s="505">
        <v>317389</v>
      </c>
    </row>
    <row r="61" spans="35:36" ht="13.8">
      <c r="AI61" s="249">
        <v>2003</v>
      </c>
      <c r="AJ61" s="505">
        <v>315413</v>
      </c>
    </row>
    <row r="62" spans="35:36" ht="13.8">
      <c r="AI62" s="249">
        <v>2004</v>
      </c>
      <c r="AJ62" s="505">
        <v>313545</v>
      </c>
    </row>
    <row r="63" spans="35:36" ht="13.8">
      <c r="AI63" s="249">
        <v>2005</v>
      </c>
      <c r="AJ63" s="505">
        <v>311828</v>
      </c>
    </row>
    <row r="64" spans="35:36" ht="13.8">
      <c r="AI64" s="249">
        <v>2006</v>
      </c>
      <c r="AJ64" s="505">
        <v>309333</v>
      </c>
    </row>
    <row r="65" spans="35:36" ht="13.8">
      <c r="AI65" s="249">
        <v>2007</v>
      </c>
      <c r="AJ65" s="505">
        <v>309865</v>
      </c>
    </row>
    <row r="66" spans="35:36" ht="13.8">
      <c r="AI66" s="249">
        <v>2008</v>
      </c>
      <c r="AJ66" s="505">
        <v>325247</v>
      </c>
    </row>
    <row r="67" spans="35:36" ht="13.8">
      <c r="AI67" s="249">
        <v>2009</v>
      </c>
      <c r="AJ67" s="505">
        <v>323495</v>
      </c>
    </row>
    <row r="68" spans="35:36" ht="13.8">
      <c r="AI68" s="249">
        <v>2010</v>
      </c>
      <c r="AJ68" s="505">
        <v>318001</v>
      </c>
    </row>
    <row r="69" spans="35:36" ht="13.8">
      <c r="AI69" s="249">
        <v>2011</v>
      </c>
      <c r="AJ69" s="505">
        <v>314122</v>
      </c>
    </row>
    <row r="70" spans="35:36" ht="13.8">
      <c r="AI70" s="249">
        <v>2012</v>
      </c>
      <c r="AJ70" s="505">
        <v>311952</v>
      </c>
    </row>
    <row r="71" spans="35:36" ht="13.8">
      <c r="AI71" s="249">
        <v>2013</v>
      </c>
      <c r="AJ71" s="505">
        <v>307120</v>
      </c>
    </row>
    <row r="72" spans="35:36" ht="13.8">
      <c r="AI72" s="249">
        <v>2014</v>
      </c>
      <c r="AJ72" s="505">
        <v>306066</v>
      </c>
    </row>
    <row r="73" spans="35:36" ht="13.8">
      <c r="AI73" s="249">
        <v>2015</v>
      </c>
      <c r="AJ73" s="505">
        <v>304329</v>
      </c>
    </row>
    <row r="74" spans="35:36" ht="13.8">
      <c r="AI74" s="249">
        <v>2016</v>
      </c>
      <c r="AJ74" s="505">
        <v>302572</v>
      </c>
    </row>
  </sheetData>
  <printOptions gridLinesSet="0"/>
  <pageMargins left="0.75" right="0.22" top="0.82" bottom="0.67" header="0.5" footer="0.37"/>
  <pageSetup firstPageNumber="26" orientation="portrait" useFirstPageNumber="1" horizontalDpi="4294967292" verticalDpi="4294967292" r:id="rId1"/>
  <headerFooter alignWithMargins="0">
    <oddFooter>&amp;C&amp;"Times New Roman,Regular"&amp;P of 31</oddFooter>
  </headerFooter>
  <ignoredErrors>
    <ignoredError sqref="B6:K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2"/>
  <sheetViews>
    <sheetView showGridLines="0" workbookViewId="0">
      <selection activeCell="Y1" sqref="Y1"/>
    </sheetView>
  </sheetViews>
  <sheetFormatPr defaultColWidth="9.109375" defaultRowHeight="12.6"/>
  <cols>
    <col min="1" max="1" width="26.5546875" style="503" customWidth="1"/>
    <col min="2" max="11" width="6.6640625" style="503" customWidth="1"/>
    <col min="12" max="17" width="6.6640625" style="503" hidden="1" customWidth="1"/>
    <col min="18" max="19" width="6.5546875" style="503" hidden="1" customWidth="1"/>
    <col min="20" max="23" width="7.33203125" style="503" hidden="1" customWidth="1"/>
    <col min="24" max="24" width="8.33203125" style="504" customWidth="1"/>
    <col min="25" max="16384" width="9.109375" style="503"/>
  </cols>
  <sheetData>
    <row r="1" spans="1:24">
      <c r="A1" s="551" t="s">
        <v>534</v>
      </c>
      <c r="B1" s="551"/>
      <c r="C1" s="551"/>
      <c r="D1" s="551"/>
      <c r="E1" s="551"/>
      <c r="F1" s="551"/>
      <c r="G1" s="551"/>
      <c r="H1" s="551"/>
      <c r="I1" s="551"/>
      <c r="J1" s="551"/>
      <c r="K1" s="551"/>
      <c r="L1" s="551"/>
      <c r="M1" s="551"/>
      <c r="N1" s="551"/>
      <c r="O1" s="551"/>
      <c r="P1" s="551"/>
      <c r="Q1" s="550"/>
      <c r="R1" s="550"/>
      <c r="S1" s="550"/>
      <c r="T1" s="548"/>
      <c r="U1" s="550"/>
      <c r="V1" s="550"/>
      <c r="W1" s="550"/>
    </row>
    <row r="2" spans="1:24">
      <c r="A2" s="557" t="s">
        <v>533</v>
      </c>
      <c r="B2" s="557"/>
      <c r="C2" s="557"/>
      <c r="D2" s="557"/>
      <c r="E2" s="557"/>
      <c r="F2" s="557"/>
      <c r="G2" s="557"/>
      <c r="H2" s="557"/>
      <c r="I2" s="557"/>
      <c r="J2" s="557"/>
      <c r="K2" s="557"/>
      <c r="L2" s="557"/>
      <c r="M2" s="557"/>
      <c r="N2" s="557"/>
      <c r="O2" s="557"/>
      <c r="P2" s="557"/>
      <c r="Q2" s="550"/>
      <c r="R2" s="550"/>
      <c r="S2" s="550"/>
      <c r="T2" s="548"/>
      <c r="U2" s="550"/>
      <c r="V2" s="550"/>
      <c r="W2" s="550"/>
    </row>
    <row r="3" spans="1:24">
      <c r="A3" s="551" t="s">
        <v>528</v>
      </c>
      <c r="B3" s="551"/>
      <c r="C3" s="551"/>
      <c r="D3" s="551"/>
      <c r="E3" s="551"/>
      <c r="F3" s="551"/>
      <c r="G3" s="551"/>
      <c r="H3" s="551"/>
      <c r="I3" s="551"/>
      <c r="J3" s="551"/>
      <c r="K3" s="551"/>
      <c r="L3" s="551"/>
      <c r="M3" s="551"/>
      <c r="N3" s="551"/>
      <c r="O3" s="551"/>
      <c r="P3" s="551"/>
      <c r="Q3" s="550"/>
      <c r="R3" s="550"/>
      <c r="S3" s="550"/>
      <c r="T3" s="548"/>
      <c r="U3" s="550"/>
      <c r="V3" s="550"/>
      <c r="W3" s="550"/>
    </row>
    <row r="4" spans="1:24">
      <c r="A4" s="510"/>
      <c r="B4" s="510"/>
      <c r="C4" s="510"/>
      <c r="D4" s="510"/>
      <c r="E4" s="510"/>
      <c r="F4" s="510"/>
      <c r="G4" s="510"/>
      <c r="H4" s="510"/>
      <c r="I4" s="510"/>
      <c r="J4" s="510"/>
      <c r="K4" s="510"/>
      <c r="L4" s="510"/>
      <c r="M4" s="510"/>
      <c r="N4" s="510"/>
      <c r="O4" s="510"/>
      <c r="P4" s="510"/>
      <c r="T4" s="510"/>
      <c r="U4" s="509"/>
      <c r="V4" s="509"/>
      <c r="W4" s="429"/>
    </row>
    <row r="5" spans="1:24" ht="16.5" customHeight="1">
      <c r="A5" s="547" t="s">
        <v>497</v>
      </c>
      <c r="B5" s="546">
        <v>2022</v>
      </c>
      <c r="C5" s="546">
        <v>2021</v>
      </c>
      <c r="D5" s="546">
        <v>2020</v>
      </c>
      <c r="E5" s="546">
        <v>2019</v>
      </c>
      <c r="F5" s="546">
        <v>2018</v>
      </c>
      <c r="G5" s="546">
        <v>2017</v>
      </c>
      <c r="H5" s="546">
        <v>2016</v>
      </c>
      <c r="I5" s="546">
        <v>2015</v>
      </c>
      <c r="J5" s="546">
        <v>2014</v>
      </c>
      <c r="K5" s="546">
        <v>2013</v>
      </c>
      <c r="L5" s="546">
        <v>2012</v>
      </c>
      <c r="M5" s="546">
        <v>2011</v>
      </c>
      <c r="N5" s="546">
        <v>2010</v>
      </c>
      <c r="O5" s="546">
        <v>2009</v>
      </c>
      <c r="P5" s="546">
        <v>2008</v>
      </c>
      <c r="Q5" s="546">
        <v>2007</v>
      </c>
      <c r="R5" s="546">
        <v>2006</v>
      </c>
      <c r="S5" s="546">
        <v>2005</v>
      </c>
      <c r="T5" s="546">
        <v>2004</v>
      </c>
      <c r="U5" s="546">
        <v>2003</v>
      </c>
      <c r="V5" s="546">
        <v>2002</v>
      </c>
      <c r="W5" s="546">
        <v>2001</v>
      </c>
    </row>
    <row r="6" spans="1:24" ht="15" customHeight="1">
      <c r="A6" s="528" t="s">
        <v>1</v>
      </c>
      <c r="B6" s="527">
        <f t="shared" ref="B6:W6" si="0">SUM(B8:B15)</f>
        <v>58049</v>
      </c>
      <c r="C6" s="527">
        <f t="shared" si="0"/>
        <v>46698</v>
      </c>
      <c r="D6" s="527">
        <f t="shared" si="0"/>
        <v>47817</v>
      </c>
      <c r="E6" s="527">
        <f t="shared" si="0"/>
        <v>51296</v>
      </c>
      <c r="F6" s="527">
        <f t="shared" si="0"/>
        <v>49880</v>
      </c>
      <c r="G6" s="527">
        <f t="shared" si="0"/>
        <v>44545</v>
      </c>
      <c r="H6" s="527">
        <f t="shared" si="0"/>
        <v>43016</v>
      </c>
      <c r="I6" s="527">
        <f t="shared" si="0"/>
        <v>40227</v>
      </c>
      <c r="J6" s="527">
        <f t="shared" si="0"/>
        <v>40822</v>
      </c>
      <c r="K6" s="527">
        <f t="shared" si="0"/>
        <v>32216</v>
      </c>
      <c r="L6" s="527">
        <f t="shared" si="0"/>
        <v>33731</v>
      </c>
      <c r="M6" s="527">
        <f t="shared" si="0"/>
        <v>35329</v>
      </c>
      <c r="N6" s="527">
        <f t="shared" si="0"/>
        <v>29606</v>
      </c>
      <c r="O6" s="527">
        <f t="shared" si="0"/>
        <v>36597</v>
      </c>
      <c r="P6" s="527">
        <f t="shared" si="0"/>
        <v>41212</v>
      </c>
      <c r="Q6" s="527">
        <f t="shared" si="0"/>
        <v>40597</v>
      </c>
      <c r="R6" s="527">
        <f t="shared" si="0"/>
        <v>39524</v>
      </c>
      <c r="S6" s="527">
        <f t="shared" si="0"/>
        <v>37910</v>
      </c>
      <c r="T6" s="527">
        <f t="shared" si="0"/>
        <v>39608</v>
      </c>
      <c r="U6" s="527">
        <f t="shared" si="0"/>
        <v>37286</v>
      </c>
      <c r="V6" s="527">
        <f t="shared" si="0"/>
        <v>49051</v>
      </c>
      <c r="W6" s="527">
        <f t="shared" si="0"/>
        <v>49576</v>
      </c>
    </row>
    <row r="7" spans="1:24" ht="13.05" customHeight="1">
      <c r="A7" s="525" t="s">
        <v>532</v>
      </c>
      <c r="B7" s="524">
        <v>0</v>
      </c>
      <c r="C7" s="524">
        <v>0</v>
      </c>
      <c r="D7" s="524">
        <v>0</v>
      </c>
      <c r="E7" s="524">
        <v>0</v>
      </c>
      <c r="F7" s="524">
        <v>1</v>
      </c>
      <c r="G7" s="524">
        <v>0</v>
      </c>
      <c r="H7" s="524">
        <v>174</v>
      </c>
      <c r="I7" s="524">
        <v>590</v>
      </c>
      <c r="J7" s="524">
        <v>698</v>
      </c>
      <c r="K7" s="524">
        <v>676</v>
      </c>
      <c r="L7" s="524">
        <v>694</v>
      </c>
      <c r="M7" s="524">
        <v>857</v>
      </c>
      <c r="N7" s="524">
        <v>1057</v>
      </c>
      <c r="O7" s="523">
        <v>2006</v>
      </c>
      <c r="P7" s="523">
        <v>1507</v>
      </c>
      <c r="Q7" s="523">
        <v>1450</v>
      </c>
      <c r="R7" s="523">
        <v>1551</v>
      </c>
      <c r="S7" s="523">
        <v>1418</v>
      </c>
      <c r="T7" s="523">
        <v>1302</v>
      </c>
      <c r="U7" s="523">
        <v>1230</v>
      </c>
      <c r="V7" s="523">
        <v>1317</v>
      </c>
      <c r="W7" s="523">
        <v>1161</v>
      </c>
      <c r="X7" s="553"/>
    </row>
    <row r="8" spans="1:24" ht="13.05" customHeight="1">
      <c r="A8" s="525" t="s">
        <v>491</v>
      </c>
      <c r="B8" s="524">
        <v>0</v>
      </c>
      <c r="C8" s="524">
        <v>0</v>
      </c>
      <c r="D8" s="524">
        <v>1</v>
      </c>
      <c r="E8" s="524">
        <v>0</v>
      </c>
      <c r="F8" s="524">
        <v>0</v>
      </c>
      <c r="G8" s="524">
        <v>0</v>
      </c>
      <c r="H8" s="524">
        <v>0</v>
      </c>
      <c r="I8" s="524">
        <v>0</v>
      </c>
      <c r="J8" s="524">
        <v>0</v>
      </c>
      <c r="K8" s="524">
        <v>0</v>
      </c>
      <c r="L8" s="524">
        <v>0</v>
      </c>
      <c r="M8" s="524">
        <v>0</v>
      </c>
      <c r="N8" s="524">
        <v>0</v>
      </c>
      <c r="O8" s="523">
        <v>1</v>
      </c>
      <c r="P8" s="523">
        <v>1</v>
      </c>
      <c r="Q8" s="523">
        <v>2</v>
      </c>
      <c r="R8" s="520">
        <v>3</v>
      </c>
      <c r="S8" s="520">
        <v>0</v>
      </c>
      <c r="T8" s="520">
        <v>2</v>
      </c>
      <c r="U8" s="520">
        <v>3</v>
      </c>
      <c r="V8" s="520">
        <v>1</v>
      </c>
      <c r="W8" s="520">
        <v>2</v>
      </c>
      <c r="X8" s="555"/>
    </row>
    <row r="9" spans="1:24" ht="13.05" customHeight="1">
      <c r="A9" s="525" t="s">
        <v>195</v>
      </c>
      <c r="B9" s="524">
        <v>20</v>
      </c>
      <c r="C9" s="524">
        <v>19</v>
      </c>
      <c r="D9" s="524">
        <v>25</v>
      </c>
      <c r="E9" s="524">
        <v>24</v>
      </c>
      <c r="F9" s="524">
        <v>41</v>
      </c>
      <c r="G9" s="524">
        <v>36</v>
      </c>
      <c r="H9" s="524">
        <v>22</v>
      </c>
      <c r="I9" s="524">
        <v>29</v>
      </c>
      <c r="J9" s="524">
        <v>28</v>
      </c>
      <c r="K9" s="524">
        <v>8</v>
      </c>
      <c r="L9" s="524">
        <v>2</v>
      </c>
      <c r="M9" s="524">
        <v>1</v>
      </c>
      <c r="N9" s="524">
        <v>0</v>
      </c>
      <c r="O9" s="523">
        <v>1</v>
      </c>
      <c r="P9" s="523">
        <v>1</v>
      </c>
      <c r="Q9" s="523">
        <v>23</v>
      </c>
      <c r="R9" s="520">
        <v>39</v>
      </c>
      <c r="S9" s="520">
        <v>2</v>
      </c>
      <c r="T9" s="523" t="s">
        <v>5</v>
      </c>
      <c r="U9" s="523" t="s">
        <v>5</v>
      </c>
      <c r="V9" s="523" t="s">
        <v>5</v>
      </c>
      <c r="W9" s="523" t="s">
        <v>5</v>
      </c>
      <c r="X9" s="555"/>
    </row>
    <row r="10" spans="1:24" ht="13.05" customHeight="1">
      <c r="A10" s="525" t="s">
        <v>56</v>
      </c>
      <c r="B10" s="524"/>
      <c r="C10" s="524"/>
      <c r="D10" s="524"/>
      <c r="E10" s="524"/>
      <c r="F10" s="524"/>
      <c r="G10" s="524"/>
      <c r="H10" s="524"/>
      <c r="I10" s="524"/>
      <c r="J10" s="524"/>
      <c r="K10" s="524"/>
      <c r="L10" s="524"/>
      <c r="M10" s="524"/>
      <c r="N10" s="524"/>
      <c r="O10" s="523"/>
      <c r="P10" s="523"/>
      <c r="Q10" s="523"/>
      <c r="R10" s="520"/>
      <c r="S10" s="520"/>
      <c r="T10" s="520"/>
      <c r="U10" s="520"/>
      <c r="V10" s="520"/>
      <c r="W10" s="520"/>
      <c r="X10" s="555"/>
    </row>
    <row r="11" spans="1:24" ht="13.05" customHeight="1">
      <c r="A11" s="538" t="s">
        <v>176</v>
      </c>
      <c r="B11" s="524">
        <v>16221</v>
      </c>
      <c r="C11" s="524">
        <v>14733</v>
      </c>
      <c r="D11" s="524">
        <v>17028</v>
      </c>
      <c r="E11" s="524">
        <v>15922</v>
      </c>
      <c r="F11" s="524">
        <v>13989</v>
      </c>
      <c r="G11" s="524">
        <v>12555</v>
      </c>
      <c r="H11" s="524">
        <v>11900</v>
      </c>
      <c r="I11" s="524">
        <v>11067</v>
      </c>
      <c r="J11" s="524">
        <v>11396</v>
      </c>
      <c r="K11" s="524">
        <v>10098</v>
      </c>
      <c r="L11" s="524">
        <v>10720</v>
      </c>
      <c r="M11" s="524">
        <v>10703</v>
      </c>
      <c r="N11" s="524">
        <v>10260</v>
      </c>
      <c r="O11" s="523">
        <v>14570</v>
      </c>
      <c r="P11" s="523">
        <v>14409</v>
      </c>
      <c r="Q11" s="523">
        <v>13970</v>
      </c>
      <c r="R11" s="520">
        <v>13079</v>
      </c>
      <c r="S11" s="520">
        <v>12952</v>
      </c>
      <c r="T11" s="520">
        <f>12551+115+1568</f>
        <v>14234</v>
      </c>
      <c r="U11" s="520">
        <v>14899</v>
      </c>
      <c r="V11" s="520">
        <v>18607</v>
      </c>
      <c r="W11" s="520">
        <v>16807</v>
      </c>
      <c r="X11" s="553"/>
    </row>
    <row r="12" spans="1:24" ht="13.05" customHeight="1">
      <c r="A12" s="538" t="s">
        <v>177</v>
      </c>
      <c r="B12" s="524">
        <v>15874</v>
      </c>
      <c r="C12" s="524">
        <v>13394</v>
      </c>
      <c r="D12" s="524">
        <v>13163</v>
      </c>
      <c r="E12" s="524">
        <v>14070</v>
      </c>
      <c r="F12" s="524">
        <v>13089</v>
      </c>
      <c r="G12" s="524">
        <v>10508</v>
      </c>
      <c r="H12" s="524">
        <v>9564</v>
      </c>
      <c r="I12" s="524">
        <v>8348</v>
      </c>
      <c r="J12" s="524">
        <v>8840</v>
      </c>
      <c r="K12" s="524">
        <v>7922</v>
      </c>
      <c r="L12" s="524">
        <v>9341</v>
      </c>
      <c r="M12" s="524">
        <v>10027</v>
      </c>
      <c r="N12" s="524">
        <v>7778</v>
      </c>
      <c r="O12" s="523">
        <v>9399</v>
      </c>
      <c r="P12" s="523">
        <v>10202</v>
      </c>
      <c r="Q12" s="523">
        <v>9574</v>
      </c>
      <c r="R12" s="520">
        <v>9603</v>
      </c>
      <c r="S12" s="520">
        <v>8874</v>
      </c>
      <c r="T12" s="520">
        <f>8041+197+1397</f>
        <v>9635</v>
      </c>
      <c r="U12" s="520">
        <v>8872</v>
      </c>
      <c r="V12" s="520">
        <v>11628</v>
      </c>
      <c r="W12" s="520">
        <v>11115</v>
      </c>
      <c r="X12" s="553"/>
    </row>
    <row r="13" spans="1:24" ht="13.05" customHeight="1">
      <c r="A13" s="538" t="s">
        <v>178</v>
      </c>
      <c r="B13" s="524">
        <v>25295</v>
      </c>
      <c r="C13" s="524">
        <v>17964</v>
      </c>
      <c r="D13" s="524">
        <v>17097</v>
      </c>
      <c r="E13" s="524">
        <v>20762</v>
      </c>
      <c r="F13" s="524">
        <v>22122</v>
      </c>
      <c r="G13" s="524">
        <v>20723</v>
      </c>
      <c r="H13" s="524">
        <v>20747</v>
      </c>
      <c r="I13" s="524">
        <v>19823</v>
      </c>
      <c r="J13" s="524">
        <v>19481</v>
      </c>
      <c r="K13" s="524">
        <v>13288</v>
      </c>
      <c r="L13" s="524">
        <v>12768</v>
      </c>
      <c r="M13" s="524">
        <v>13694</v>
      </c>
      <c r="N13" s="524">
        <v>10890</v>
      </c>
      <c r="O13" s="523">
        <v>11605</v>
      </c>
      <c r="P13" s="523">
        <v>15658</v>
      </c>
      <c r="Q13" s="523">
        <v>15973</v>
      </c>
      <c r="R13" s="520">
        <v>15942</v>
      </c>
      <c r="S13" s="520">
        <v>15534</v>
      </c>
      <c r="T13" s="520">
        <f>13580+1184+564</f>
        <v>15328</v>
      </c>
      <c r="U13" s="520">
        <v>13196</v>
      </c>
      <c r="V13" s="520">
        <v>18502</v>
      </c>
      <c r="W13" s="520">
        <v>21357</v>
      </c>
      <c r="X13" s="553"/>
    </row>
    <row r="14" spans="1:24" ht="13.05" customHeight="1">
      <c r="A14" s="525" t="s">
        <v>489</v>
      </c>
      <c r="B14" s="524">
        <v>638</v>
      </c>
      <c r="C14" s="524">
        <v>588</v>
      </c>
      <c r="D14" s="524">
        <v>502</v>
      </c>
      <c r="E14" s="524">
        <v>518</v>
      </c>
      <c r="F14" s="524">
        <v>636</v>
      </c>
      <c r="G14" s="524">
        <v>721</v>
      </c>
      <c r="H14" s="524">
        <v>782</v>
      </c>
      <c r="I14" s="524">
        <v>957</v>
      </c>
      <c r="J14" s="524">
        <v>1072</v>
      </c>
      <c r="K14" s="524">
        <v>899</v>
      </c>
      <c r="L14" s="524">
        <v>900</v>
      </c>
      <c r="M14" s="524">
        <v>894</v>
      </c>
      <c r="N14" s="524">
        <v>670</v>
      </c>
      <c r="O14" s="523">
        <v>1011</v>
      </c>
      <c r="P14" s="523">
        <v>930</v>
      </c>
      <c r="Q14" s="523">
        <v>1041</v>
      </c>
      <c r="R14" s="520">
        <v>816</v>
      </c>
      <c r="S14" s="520">
        <v>521</v>
      </c>
      <c r="T14" s="520">
        <f>321+18+27</f>
        <v>366</v>
      </c>
      <c r="U14" s="520">
        <v>269</v>
      </c>
      <c r="V14" s="520">
        <v>275</v>
      </c>
      <c r="W14" s="520">
        <v>218</v>
      </c>
      <c r="X14" s="553"/>
    </row>
    <row r="15" spans="1:24" ht="13.05" customHeight="1">
      <c r="A15" s="525" t="s">
        <v>488</v>
      </c>
      <c r="B15" s="524">
        <v>1</v>
      </c>
      <c r="C15" s="524">
        <v>0</v>
      </c>
      <c r="D15" s="524">
        <v>1</v>
      </c>
      <c r="E15" s="524">
        <v>0</v>
      </c>
      <c r="F15" s="524">
        <v>3</v>
      </c>
      <c r="G15" s="524">
        <v>2</v>
      </c>
      <c r="H15" s="524">
        <v>1</v>
      </c>
      <c r="I15" s="524">
        <v>3</v>
      </c>
      <c r="J15" s="524">
        <v>5</v>
      </c>
      <c r="K15" s="524">
        <v>1</v>
      </c>
      <c r="L15" s="524">
        <v>0</v>
      </c>
      <c r="M15" s="524">
        <v>10</v>
      </c>
      <c r="N15" s="524">
        <v>8</v>
      </c>
      <c r="O15" s="523">
        <v>10</v>
      </c>
      <c r="P15" s="520">
        <v>11</v>
      </c>
      <c r="Q15" s="520">
        <v>14</v>
      </c>
      <c r="R15" s="520">
        <v>42</v>
      </c>
      <c r="S15" s="520">
        <v>27</v>
      </c>
      <c r="T15" s="520">
        <f>11+25+7</f>
        <v>43</v>
      </c>
      <c r="U15" s="520">
        <v>47</v>
      </c>
      <c r="V15" s="520">
        <v>38</v>
      </c>
      <c r="W15" s="520">
        <v>77</v>
      </c>
      <c r="X15" s="553"/>
    </row>
    <row r="16" spans="1:24" ht="20.25" customHeight="1">
      <c r="A16" s="528" t="s">
        <v>527</v>
      </c>
      <c r="B16" s="537">
        <v>8393</v>
      </c>
      <c r="C16" s="537">
        <v>8405</v>
      </c>
      <c r="D16" s="537">
        <v>8245</v>
      </c>
      <c r="E16" s="537">
        <v>7475</v>
      </c>
      <c r="F16" s="537">
        <v>5895</v>
      </c>
      <c r="G16" s="537">
        <v>4943</v>
      </c>
      <c r="H16" s="537">
        <v>4542</v>
      </c>
      <c r="I16" s="537">
        <v>4231</v>
      </c>
      <c r="J16" s="537">
        <v>4501</v>
      </c>
      <c r="K16" s="537">
        <v>3723</v>
      </c>
      <c r="L16" s="537">
        <v>4323</v>
      </c>
      <c r="M16" s="537">
        <v>4417</v>
      </c>
      <c r="N16" s="537">
        <v>4595</v>
      </c>
      <c r="O16" s="527">
        <v>5758</v>
      </c>
      <c r="P16" s="527">
        <v>5838</v>
      </c>
      <c r="Q16" s="527">
        <v>6050</v>
      </c>
      <c r="R16" s="527">
        <v>6492</v>
      </c>
      <c r="S16" s="527">
        <v>7066</v>
      </c>
      <c r="T16" s="527">
        <f>6915+224+336</f>
        <v>7475</v>
      </c>
      <c r="U16" s="527">
        <v>8144</v>
      </c>
      <c r="V16" s="527">
        <v>10345</v>
      </c>
      <c r="W16" s="527">
        <v>9674</v>
      </c>
      <c r="X16" s="553"/>
    </row>
    <row r="17" spans="1:24" s="516" customFormat="1" ht="19.5" customHeight="1">
      <c r="A17" s="556" t="s">
        <v>526</v>
      </c>
      <c r="B17" s="530">
        <v>15799</v>
      </c>
      <c r="C17" s="530">
        <v>13999</v>
      </c>
      <c r="D17" s="530">
        <v>16450</v>
      </c>
      <c r="E17" s="530">
        <v>15892</v>
      </c>
      <c r="F17" s="530">
        <v>13793</v>
      </c>
      <c r="G17" s="530">
        <v>11372</v>
      </c>
      <c r="H17" s="530">
        <v>10786</v>
      </c>
      <c r="I17" s="530">
        <v>10070</v>
      </c>
      <c r="J17" s="530">
        <v>10243</v>
      </c>
      <c r="K17" s="530">
        <v>8900</v>
      </c>
      <c r="L17" s="530">
        <v>9192</v>
      </c>
      <c r="M17" s="530">
        <v>9122</v>
      </c>
      <c r="N17" s="530">
        <v>8775</v>
      </c>
      <c r="O17" s="530">
        <v>12934</v>
      </c>
      <c r="P17" s="530">
        <v>12206</v>
      </c>
      <c r="Q17" s="530">
        <v>12024</v>
      </c>
      <c r="R17" s="530">
        <v>10932</v>
      </c>
      <c r="S17" s="530">
        <v>10624</v>
      </c>
      <c r="T17" s="530">
        <v>11605</v>
      </c>
      <c r="U17" s="530">
        <v>11782</v>
      </c>
      <c r="V17" s="530">
        <v>15120</v>
      </c>
      <c r="W17" s="530">
        <v>13884</v>
      </c>
      <c r="X17" s="554"/>
    </row>
    <row r="18" spans="1:24" ht="15" customHeight="1">
      <c r="A18" s="528" t="s">
        <v>0</v>
      </c>
      <c r="B18" s="527">
        <f t="shared" ref="B18:W18" si="1">SUM(B19:B28)</f>
        <v>4328</v>
      </c>
      <c r="C18" s="527">
        <f t="shared" si="1"/>
        <v>3939</v>
      </c>
      <c r="D18" s="527">
        <f t="shared" si="1"/>
        <v>3073</v>
      </c>
      <c r="E18" s="527">
        <f t="shared" si="1"/>
        <v>3972</v>
      </c>
      <c r="F18" s="527">
        <f t="shared" si="1"/>
        <v>3604</v>
      </c>
      <c r="G18" s="527">
        <f t="shared" si="1"/>
        <v>3364</v>
      </c>
      <c r="H18" s="527">
        <f t="shared" si="1"/>
        <v>2896</v>
      </c>
      <c r="I18" s="527">
        <f t="shared" si="1"/>
        <v>2839</v>
      </c>
      <c r="J18" s="527">
        <f t="shared" si="1"/>
        <v>3159</v>
      </c>
      <c r="K18" s="527">
        <f t="shared" si="1"/>
        <v>2848</v>
      </c>
      <c r="L18" s="527">
        <f t="shared" si="1"/>
        <v>2988</v>
      </c>
      <c r="M18" s="527">
        <f t="shared" si="1"/>
        <v>3305</v>
      </c>
      <c r="N18" s="527">
        <f t="shared" si="1"/>
        <v>2614</v>
      </c>
      <c r="O18" s="527">
        <f t="shared" si="1"/>
        <v>3026</v>
      </c>
      <c r="P18" s="527">
        <f t="shared" si="1"/>
        <v>2618</v>
      </c>
      <c r="Q18" s="527">
        <f t="shared" si="1"/>
        <v>2689</v>
      </c>
      <c r="R18" s="527">
        <f t="shared" si="1"/>
        <v>2539</v>
      </c>
      <c r="S18" s="527">
        <f t="shared" si="1"/>
        <v>2579</v>
      </c>
      <c r="T18" s="527">
        <f t="shared" si="1"/>
        <v>2918</v>
      </c>
      <c r="U18" s="527">
        <f t="shared" si="1"/>
        <v>3006</v>
      </c>
      <c r="V18" s="527">
        <f t="shared" si="1"/>
        <v>3819</v>
      </c>
      <c r="W18" s="527">
        <f t="shared" si="1"/>
        <v>3943</v>
      </c>
      <c r="X18" s="555"/>
    </row>
    <row r="19" spans="1:24" ht="13.05" customHeight="1">
      <c r="A19" s="525" t="s">
        <v>485</v>
      </c>
      <c r="B19" s="524">
        <v>3903</v>
      </c>
      <c r="C19" s="524">
        <v>3479</v>
      </c>
      <c r="D19" s="524">
        <v>2666</v>
      </c>
      <c r="E19" s="524">
        <v>3616</v>
      </c>
      <c r="F19" s="524">
        <v>3244</v>
      </c>
      <c r="G19" s="524">
        <v>3039</v>
      </c>
      <c r="H19" s="524">
        <v>2544</v>
      </c>
      <c r="I19" s="524">
        <v>2541</v>
      </c>
      <c r="J19" s="524">
        <v>2850</v>
      </c>
      <c r="K19" s="524">
        <v>2556</v>
      </c>
      <c r="L19" s="524">
        <v>2625</v>
      </c>
      <c r="M19" s="524">
        <v>2835</v>
      </c>
      <c r="N19" s="524">
        <v>2151</v>
      </c>
      <c r="O19" s="520">
        <v>2303</v>
      </c>
      <c r="P19" s="520">
        <v>1980</v>
      </c>
      <c r="Q19" s="520">
        <v>2162</v>
      </c>
      <c r="R19" s="520">
        <v>2061</v>
      </c>
      <c r="S19" s="520">
        <v>2155</v>
      </c>
      <c r="T19" s="520">
        <v>2419</v>
      </c>
      <c r="U19" s="520">
        <v>2531</v>
      </c>
      <c r="V19" s="520">
        <v>3207</v>
      </c>
      <c r="W19" s="520">
        <v>3095</v>
      </c>
      <c r="X19" s="553"/>
    </row>
    <row r="20" spans="1:24" ht="13.05" customHeight="1">
      <c r="A20" s="525" t="s">
        <v>524</v>
      </c>
      <c r="B20" s="524">
        <v>18</v>
      </c>
      <c r="C20" s="524">
        <v>8</v>
      </c>
      <c r="D20" s="524">
        <v>6</v>
      </c>
      <c r="E20" s="524">
        <v>6</v>
      </c>
      <c r="F20" s="524">
        <v>11</v>
      </c>
      <c r="G20" s="524">
        <v>6</v>
      </c>
      <c r="H20" s="524">
        <v>10</v>
      </c>
      <c r="I20" s="524">
        <v>9</v>
      </c>
      <c r="J20" s="524">
        <v>26</v>
      </c>
      <c r="K20" s="524">
        <v>15</v>
      </c>
      <c r="L20" s="524">
        <v>33</v>
      </c>
      <c r="M20" s="524">
        <v>124</v>
      </c>
      <c r="N20" s="524">
        <v>76</v>
      </c>
      <c r="O20" s="520">
        <v>204</v>
      </c>
      <c r="P20" s="520">
        <v>128</v>
      </c>
      <c r="Q20" s="520">
        <v>137</v>
      </c>
      <c r="R20" s="520">
        <v>112</v>
      </c>
      <c r="S20" s="520">
        <v>67</v>
      </c>
      <c r="T20" s="520">
        <v>91</v>
      </c>
      <c r="U20" s="520">
        <v>57</v>
      </c>
      <c r="V20" s="520">
        <v>51</v>
      </c>
      <c r="W20" s="520">
        <v>86</v>
      </c>
      <c r="X20" s="553"/>
    </row>
    <row r="21" spans="1:24" ht="13.05" customHeight="1">
      <c r="A21" s="525" t="s">
        <v>523</v>
      </c>
      <c r="B21" s="524">
        <v>9</v>
      </c>
      <c r="C21" s="524">
        <v>16</v>
      </c>
      <c r="D21" s="524">
        <v>16</v>
      </c>
      <c r="E21" s="524">
        <v>24</v>
      </c>
      <c r="F21" s="524">
        <v>31</v>
      </c>
      <c r="G21" s="524">
        <v>38</v>
      </c>
      <c r="H21" s="524">
        <v>47</v>
      </c>
      <c r="I21" s="524">
        <v>42</v>
      </c>
      <c r="J21" s="524">
        <v>40</v>
      </c>
      <c r="K21" s="524">
        <v>51</v>
      </c>
      <c r="L21" s="524">
        <v>88</v>
      </c>
      <c r="M21" s="524">
        <v>105</v>
      </c>
      <c r="N21" s="524">
        <v>81</v>
      </c>
      <c r="O21" s="520">
        <v>91</v>
      </c>
      <c r="P21" s="520">
        <v>109</v>
      </c>
      <c r="Q21" s="520">
        <v>67</v>
      </c>
      <c r="R21" s="520">
        <v>40</v>
      </c>
      <c r="S21" s="520">
        <v>24</v>
      </c>
      <c r="T21" s="520">
        <f>2+50</f>
        <v>52</v>
      </c>
      <c r="U21" s="520">
        <v>16</v>
      </c>
      <c r="V21" s="520">
        <v>12</v>
      </c>
      <c r="W21" s="520">
        <v>52</v>
      </c>
      <c r="X21" s="553"/>
    </row>
    <row r="22" spans="1:24" ht="13.05" customHeight="1">
      <c r="A22" s="544" t="s">
        <v>531</v>
      </c>
      <c r="B22" s="524">
        <v>15</v>
      </c>
      <c r="C22" s="524">
        <v>5</v>
      </c>
      <c r="D22" s="524">
        <v>8</v>
      </c>
      <c r="E22" s="524">
        <v>4</v>
      </c>
      <c r="F22" s="524">
        <v>8</v>
      </c>
      <c r="G22" s="524">
        <v>14</v>
      </c>
      <c r="H22" s="524">
        <v>10</v>
      </c>
      <c r="I22" s="524">
        <v>15</v>
      </c>
      <c r="J22" s="524">
        <v>8</v>
      </c>
      <c r="K22" s="524">
        <v>13</v>
      </c>
      <c r="L22" s="524">
        <v>9</v>
      </c>
      <c r="M22" s="524">
        <v>19</v>
      </c>
      <c r="N22" s="524">
        <v>30</v>
      </c>
      <c r="O22" s="520">
        <v>64</v>
      </c>
      <c r="P22" s="520">
        <v>33</v>
      </c>
      <c r="Q22" s="520">
        <v>38</v>
      </c>
      <c r="R22" s="520">
        <v>2</v>
      </c>
      <c r="S22" s="520">
        <v>0</v>
      </c>
      <c r="T22" s="523" t="s">
        <v>5</v>
      </c>
      <c r="U22" s="523" t="s">
        <v>5</v>
      </c>
      <c r="V22" s="523" t="s">
        <v>5</v>
      </c>
      <c r="W22" s="523" t="s">
        <v>5</v>
      </c>
      <c r="X22" s="553"/>
    </row>
    <row r="23" spans="1:24" ht="13.05" customHeight="1">
      <c r="A23" s="525" t="s">
        <v>482</v>
      </c>
      <c r="B23" s="524">
        <v>20</v>
      </c>
      <c r="C23" s="524">
        <v>36</v>
      </c>
      <c r="D23" s="524">
        <v>24</v>
      </c>
      <c r="E23" s="524">
        <v>17</v>
      </c>
      <c r="F23" s="524">
        <v>35</v>
      </c>
      <c r="G23" s="524">
        <v>22</v>
      </c>
      <c r="H23" s="524">
        <v>41</v>
      </c>
      <c r="I23" s="524">
        <v>38</v>
      </c>
      <c r="J23" s="524">
        <v>28</v>
      </c>
      <c r="K23" s="524">
        <v>28</v>
      </c>
      <c r="L23" s="524">
        <v>29</v>
      </c>
      <c r="M23" s="524">
        <v>29</v>
      </c>
      <c r="N23" s="524">
        <v>19</v>
      </c>
      <c r="O23" s="520">
        <v>40</v>
      </c>
      <c r="P23" s="520">
        <v>36</v>
      </c>
      <c r="Q23" s="520">
        <v>26</v>
      </c>
      <c r="R23" s="520">
        <v>17</v>
      </c>
      <c r="S23" s="520">
        <v>23</v>
      </c>
      <c r="T23" s="520">
        <v>19</v>
      </c>
      <c r="U23" s="520">
        <v>29</v>
      </c>
      <c r="V23" s="520">
        <v>21</v>
      </c>
      <c r="W23" s="520">
        <v>23</v>
      </c>
      <c r="X23" s="553"/>
    </row>
    <row r="24" spans="1:24" ht="13.05" customHeight="1">
      <c r="A24" s="525" t="s">
        <v>481</v>
      </c>
      <c r="B24" s="524">
        <v>360</v>
      </c>
      <c r="C24" s="524">
        <v>392</v>
      </c>
      <c r="D24" s="524">
        <v>351</v>
      </c>
      <c r="E24" s="524">
        <v>301</v>
      </c>
      <c r="F24" s="524">
        <v>273</v>
      </c>
      <c r="G24" s="524">
        <v>242</v>
      </c>
      <c r="H24" s="524">
        <v>240</v>
      </c>
      <c r="I24" s="524">
        <v>192</v>
      </c>
      <c r="J24" s="524">
        <v>202</v>
      </c>
      <c r="K24" s="524">
        <v>181</v>
      </c>
      <c r="L24" s="524">
        <v>190</v>
      </c>
      <c r="M24" s="524">
        <v>181</v>
      </c>
      <c r="N24" s="524">
        <v>242</v>
      </c>
      <c r="O24" s="520">
        <v>307</v>
      </c>
      <c r="P24" s="520">
        <v>317</v>
      </c>
      <c r="Q24" s="520">
        <v>251</v>
      </c>
      <c r="R24" s="520">
        <v>285</v>
      </c>
      <c r="S24" s="520">
        <v>295</v>
      </c>
      <c r="T24" s="520">
        <v>333</v>
      </c>
      <c r="U24" s="520">
        <v>325</v>
      </c>
      <c r="V24" s="520">
        <v>431</v>
      </c>
      <c r="W24" s="520">
        <v>415</v>
      </c>
      <c r="X24" s="553"/>
    </row>
    <row r="25" spans="1:24" ht="13.05" customHeight="1">
      <c r="A25" s="525" t="s">
        <v>93</v>
      </c>
      <c r="B25" s="524">
        <v>1</v>
      </c>
      <c r="C25" s="524">
        <v>2</v>
      </c>
      <c r="D25" s="524">
        <v>2</v>
      </c>
      <c r="E25" s="524">
        <v>2</v>
      </c>
      <c r="F25" s="524">
        <v>0</v>
      </c>
      <c r="G25" s="524">
        <v>2</v>
      </c>
      <c r="H25" s="524">
        <v>3</v>
      </c>
      <c r="I25" s="524">
        <v>1</v>
      </c>
      <c r="J25" s="524">
        <v>5</v>
      </c>
      <c r="K25" s="524">
        <v>1</v>
      </c>
      <c r="L25" s="524">
        <v>9</v>
      </c>
      <c r="M25" s="524">
        <v>3</v>
      </c>
      <c r="N25" s="524">
        <v>9</v>
      </c>
      <c r="O25" s="520">
        <v>13</v>
      </c>
      <c r="P25" s="520">
        <v>11</v>
      </c>
      <c r="Q25" s="520">
        <v>0</v>
      </c>
      <c r="R25" s="520">
        <v>0</v>
      </c>
      <c r="S25" s="520">
        <v>0</v>
      </c>
      <c r="T25" s="520">
        <v>1</v>
      </c>
      <c r="U25" s="520">
        <v>0</v>
      </c>
      <c r="V25" s="520">
        <v>2</v>
      </c>
      <c r="W25" s="520">
        <v>3</v>
      </c>
      <c r="X25" s="553"/>
    </row>
    <row r="26" spans="1:24" ht="13.05" customHeight="1">
      <c r="A26" s="525" t="s">
        <v>521</v>
      </c>
      <c r="B26" s="524">
        <v>0</v>
      </c>
      <c r="C26" s="524">
        <v>0</v>
      </c>
      <c r="D26" s="524">
        <v>0</v>
      </c>
      <c r="E26" s="524">
        <v>0</v>
      </c>
      <c r="F26" s="524">
        <v>0</v>
      </c>
      <c r="G26" s="524">
        <v>0</v>
      </c>
      <c r="H26" s="524">
        <v>0</v>
      </c>
      <c r="I26" s="524">
        <v>0</v>
      </c>
      <c r="J26" s="524">
        <v>0</v>
      </c>
      <c r="K26" s="524">
        <v>0</v>
      </c>
      <c r="L26" s="524">
        <v>0</v>
      </c>
      <c r="M26" s="524">
        <v>0</v>
      </c>
      <c r="N26" s="524">
        <v>0</v>
      </c>
      <c r="O26" s="520">
        <v>0</v>
      </c>
      <c r="P26" s="520">
        <v>0</v>
      </c>
      <c r="Q26" s="520">
        <v>1</v>
      </c>
      <c r="R26" s="520">
        <v>1</v>
      </c>
      <c r="S26" s="520">
        <v>0</v>
      </c>
      <c r="T26" s="523" t="s">
        <v>50</v>
      </c>
      <c r="U26" s="523" t="s">
        <v>50</v>
      </c>
      <c r="V26" s="523" t="s">
        <v>50</v>
      </c>
      <c r="W26" s="523" t="s">
        <v>50</v>
      </c>
      <c r="X26" s="553"/>
    </row>
    <row r="27" spans="1:24" ht="13.05" customHeight="1">
      <c r="A27" s="525" t="s">
        <v>171</v>
      </c>
      <c r="B27" s="524">
        <v>0</v>
      </c>
      <c r="C27" s="524">
        <v>0</v>
      </c>
      <c r="D27" s="524">
        <v>0</v>
      </c>
      <c r="E27" s="524">
        <v>0</v>
      </c>
      <c r="F27" s="524">
        <v>0</v>
      </c>
      <c r="G27" s="524">
        <v>0</v>
      </c>
      <c r="H27" s="524">
        <v>0</v>
      </c>
      <c r="I27" s="524">
        <v>0</v>
      </c>
      <c r="J27" s="524">
        <v>0</v>
      </c>
      <c r="K27" s="524">
        <v>0</v>
      </c>
      <c r="L27" s="524">
        <v>0</v>
      </c>
      <c r="M27" s="524">
        <v>0</v>
      </c>
      <c r="N27" s="524">
        <v>0</v>
      </c>
      <c r="O27" s="520">
        <v>0</v>
      </c>
      <c r="P27" s="520">
        <v>0</v>
      </c>
      <c r="Q27" s="520">
        <v>0</v>
      </c>
      <c r="R27" s="520">
        <v>0</v>
      </c>
      <c r="S27" s="520">
        <v>0</v>
      </c>
      <c r="T27" s="520">
        <v>0</v>
      </c>
      <c r="U27" s="520">
        <v>0</v>
      </c>
      <c r="V27" s="520">
        <v>0</v>
      </c>
      <c r="W27" s="520">
        <v>0</v>
      </c>
      <c r="X27" s="553"/>
    </row>
    <row r="28" spans="1:24" s="516" customFormat="1" ht="18" customHeight="1">
      <c r="A28" s="519" t="s">
        <v>168</v>
      </c>
      <c r="B28" s="518">
        <v>2</v>
      </c>
      <c r="C28" s="518">
        <v>1</v>
      </c>
      <c r="D28" s="518">
        <v>0</v>
      </c>
      <c r="E28" s="518">
        <v>2</v>
      </c>
      <c r="F28" s="518">
        <v>2</v>
      </c>
      <c r="G28" s="518">
        <v>1</v>
      </c>
      <c r="H28" s="518">
        <v>1</v>
      </c>
      <c r="I28" s="518">
        <v>1</v>
      </c>
      <c r="J28" s="518">
        <v>0</v>
      </c>
      <c r="K28" s="518">
        <v>3</v>
      </c>
      <c r="L28" s="518">
        <v>5</v>
      </c>
      <c r="M28" s="518">
        <v>9</v>
      </c>
      <c r="N28" s="518">
        <v>6</v>
      </c>
      <c r="O28" s="517">
        <v>4</v>
      </c>
      <c r="P28" s="517">
        <v>4</v>
      </c>
      <c r="Q28" s="517">
        <v>7</v>
      </c>
      <c r="R28" s="517">
        <v>21</v>
      </c>
      <c r="S28" s="517">
        <v>15</v>
      </c>
      <c r="T28" s="517">
        <v>3</v>
      </c>
      <c r="U28" s="517">
        <v>48</v>
      </c>
      <c r="V28" s="517">
        <v>95</v>
      </c>
      <c r="W28" s="517">
        <v>269</v>
      </c>
      <c r="X28" s="554"/>
    </row>
    <row r="29" spans="1:24" ht="10.199999999999999">
      <c r="A29" s="429"/>
      <c r="B29" s="429"/>
      <c r="C29" s="429"/>
      <c r="D29" s="429"/>
      <c r="E29" s="429"/>
      <c r="F29" s="429"/>
      <c r="G29" s="429"/>
      <c r="H29" s="429"/>
      <c r="I29" s="429"/>
      <c r="J29" s="429"/>
      <c r="K29" s="429"/>
      <c r="L29" s="429"/>
      <c r="M29" s="429"/>
      <c r="N29" s="429"/>
      <c r="O29" s="429"/>
      <c r="P29" s="429"/>
      <c r="Q29" s="509"/>
      <c r="R29" s="509"/>
      <c r="S29" s="509"/>
      <c r="T29" s="509"/>
      <c r="U29" s="509"/>
      <c r="V29" s="509"/>
      <c r="W29" s="509"/>
      <c r="X29" s="553"/>
    </row>
    <row r="30" spans="1:24">
      <c r="A30" s="429" t="s">
        <v>509</v>
      </c>
      <c r="B30" s="429"/>
      <c r="C30" s="429"/>
      <c r="D30" s="429"/>
      <c r="E30" s="429"/>
      <c r="F30" s="429"/>
      <c r="G30" s="429"/>
      <c r="H30" s="429"/>
      <c r="I30" s="429"/>
      <c r="J30" s="429"/>
      <c r="K30" s="429"/>
      <c r="L30" s="429"/>
      <c r="M30" s="429"/>
      <c r="N30" s="429"/>
      <c r="O30" s="429"/>
      <c r="P30" s="429"/>
      <c r="T30" s="510"/>
      <c r="U30" s="509"/>
      <c r="V30" s="509"/>
      <c r="W30" s="507"/>
    </row>
    <row r="31" spans="1:24">
      <c r="A31" s="429" t="s">
        <v>508</v>
      </c>
      <c r="B31" s="429"/>
      <c r="C31" s="429"/>
      <c r="D31" s="429"/>
      <c r="E31" s="429"/>
      <c r="F31" s="429"/>
      <c r="G31" s="429"/>
      <c r="H31" s="429"/>
      <c r="I31" s="429"/>
      <c r="J31" s="429"/>
      <c r="K31" s="429"/>
      <c r="L31" s="429"/>
      <c r="M31" s="513"/>
      <c r="N31" s="429"/>
      <c r="O31" s="429"/>
      <c r="P31" s="429"/>
      <c r="T31" s="510"/>
      <c r="U31" s="509"/>
      <c r="V31" s="509"/>
      <c r="W31" s="507"/>
    </row>
    <row r="32" spans="1:24">
      <c r="A32" s="429" t="s">
        <v>507</v>
      </c>
      <c r="B32" s="429"/>
      <c r="C32" s="429"/>
      <c r="D32" s="429"/>
      <c r="E32" s="429"/>
      <c r="F32" s="429"/>
      <c r="G32" s="429"/>
      <c r="H32" s="429"/>
      <c r="I32" s="429"/>
      <c r="J32" s="429"/>
      <c r="K32" s="429"/>
      <c r="L32" s="429"/>
      <c r="M32" s="429"/>
      <c r="N32" s="429"/>
      <c r="O32" s="429"/>
      <c r="P32" s="429"/>
      <c r="T32" s="510"/>
      <c r="U32" s="509"/>
      <c r="V32" s="508"/>
      <c r="W32" s="507"/>
    </row>
    <row r="33" spans="1:23">
      <c r="A33" s="429" t="s">
        <v>506</v>
      </c>
      <c r="B33" s="429"/>
      <c r="C33" s="429"/>
      <c r="D33" s="429"/>
      <c r="E33" s="429"/>
      <c r="F33" s="429"/>
      <c r="G33" s="429"/>
      <c r="H33" s="429"/>
      <c r="I33" s="429"/>
      <c r="J33" s="429"/>
      <c r="K33" s="429"/>
      <c r="L33" s="429"/>
      <c r="M33" s="429"/>
      <c r="N33" s="429"/>
      <c r="O33" s="429"/>
      <c r="P33" s="429"/>
      <c r="T33" s="510"/>
      <c r="U33" s="509"/>
      <c r="V33" s="508"/>
      <c r="W33" s="507"/>
    </row>
    <row r="34" spans="1:23">
      <c r="A34" s="503" t="s">
        <v>505</v>
      </c>
      <c r="T34" s="510"/>
      <c r="U34" s="509"/>
      <c r="V34" s="508"/>
      <c r="W34" s="507"/>
    </row>
    <row r="35" spans="1:23">
      <c r="A35" s="429" t="s">
        <v>478</v>
      </c>
      <c r="B35" s="429"/>
      <c r="C35" s="429"/>
      <c r="D35" s="429"/>
      <c r="E35" s="429"/>
      <c r="F35" s="429"/>
      <c r="G35" s="429"/>
      <c r="H35" s="429"/>
      <c r="I35" s="429"/>
      <c r="J35" s="429"/>
      <c r="K35" s="429"/>
      <c r="L35" s="429"/>
      <c r="M35" s="429"/>
      <c r="N35" s="429"/>
      <c r="O35" s="429"/>
      <c r="P35" s="429"/>
      <c r="T35" s="510"/>
      <c r="U35" s="552"/>
      <c r="V35" s="509"/>
      <c r="W35" s="510"/>
    </row>
    <row r="36" spans="1:23">
      <c r="A36" s="429" t="s">
        <v>477</v>
      </c>
      <c r="B36" s="429"/>
      <c r="C36" s="429"/>
      <c r="D36" s="429"/>
      <c r="E36" s="429"/>
      <c r="F36" s="429"/>
      <c r="G36" s="429"/>
      <c r="H36" s="429"/>
      <c r="I36" s="429"/>
      <c r="J36" s="429"/>
      <c r="K36" s="429"/>
      <c r="L36" s="429"/>
      <c r="M36" s="429"/>
      <c r="N36" s="429"/>
      <c r="O36" s="429"/>
      <c r="P36" s="429"/>
      <c r="T36" s="510"/>
      <c r="U36" s="552"/>
      <c r="V36" s="509"/>
      <c r="W36" s="510"/>
    </row>
    <row r="37" spans="1:23">
      <c r="A37" s="429" t="s">
        <v>476</v>
      </c>
      <c r="B37" s="429"/>
      <c r="C37" s="429"/>
      <c r="D37" s="429"/>
      <c r="E37" s="429"/>
      <c r="F37" s="429"/>
      <c r="G37" s="429"/>
      <c r="H37" s="429"/>
      <c r="I37" s="429"/>
      <c r="J37" s="429"/>
      <c r="K37" s="429"/>
      <c r="L37" s="429"/>
      <c r="M37" s="429"/>
      <c r="N37" s="429"/>
      <c r="O37" s="429"/>
      <c r="P37" s="429"/>
      <c r="T37" s="510"/>
      <c r="U37" s="552"/>
      <c r="V37" s="509"/>
      <c r="W37" s="510"/>
    </row>
    <row r="38" spans="1:23">
      <c r="A38" s="429" t="s">
        <v>475</v>
      </c>
      <c r="B38" s="429"/>
      <c r="C38" s="429"/>
      <c r="D38" s="429"/>
      <c r="E38" s="429"/>
      <c r="F38" s="429"/>
      <c r="G38" s="429"/>
      <c r="H38" s="429"/>
      <c r="I38" s="429"/>
      <c r="J38" s="429"/>
      <c r="K38" s="429"/>
      <c r="L38" s="429"/>
      <c r="M38" s="429"/>
      <c r="N38" s="429"/>
      <c r="O38" s="429"/>
      <c r="P38" s="429"/>
      <c r="T38" s="510"/>
      <c r="U38" s="552"/>
      <c r="V38" s="509"/>
      <c r="W38" s="510"/>
    </row>
    <row r="39" spans="1:23">
      <c r="A39" s="429" t="s">
        <v>474</v>
      </c>
      <c r="B39" s="429"/>
      <c r="C39" s="429"/>
      <c r="D39" s="429"/>
      <c r="E39" s="429"/>
      <c r="F39" s="429"/>
      <c r="G39" s="429"/>
      <c r="H39" s="429"/>
      <c r="I39" s="429"/>
      <c r="J39" s="429"/>
      <c r="K39" s="429"/>
      <c r="L39" s="429"/>
      <c r="M39" s="429"/>
      <c r="N39" s="429"/>
      <c r="O39" s="429"/>
      <c r="P39" s="429"/>
      <c r="T39" s="510"/>
      <c r="U39" s="552"/>
      <c r="V39" s="509"/>
      <c r="W39" s="510"/>
    </row>
    <row r="40" spans="1:23">
      <c r="A40" s="429" t="s">
        <v>473</v>
      </c>
      <c r="B40" s="429"/>
      <c r="C40" s="429"/>
      <c r="D40" s="429"/>
      <c r="E40" s="429"/>
      <c r="F40" s="429"/>
      <c r="G40" s="429"/>
      <c r="H40" s="429"/>
      <c r="I40" s="429"/>
      <c r="J40" s="429"/>
      <c r="K40" s="429"/>
      <c r="L40" s="429"/>
      <c r="M40" s="429"/>
      <c r="N40" s="429"/>
      <c r="O40" s="429"/>
      <c r="P40" s="429"/>
      <c r="T40" s="510"/>
      <c r="U40" s="552"/>
      <c r="V40" s="509"/>
      <c r="W40" s="510"/>
    </row>
    <row r="42" spans="1:23">
      <c r="A42" s="429"/>
    </row>
    <row r="43" spans="1:23">
      <c r="A43" s="429"/>
    </row>
    <row r="44" spans="1:23">
      <c r="A44" s="429"/>
    </row>
    <row r="45" spans="1:23">
      <c r="A45" s="429"/>
    </row>
    <row r="47" spans="1:23">
      <c r="A47" s="429"/>
    </row>
    <row r="48" spans="1:23">
      <c r="A48" s="429"/>
    </row>
    <row r="49" spans="1:1">
      <c r="A49" s="429"/>
    </row>
    <row r="50" spans="1:1">
      <c r="A50" s="429"/>
    </row>
    <row r="51" spans="1:1">
      <c r="A51" s="429"/>
    </row>
    <row r="52" spans="1:1">
      <c r="A52" s="429"/>
    </row>
  </sheetData>
  <printOptions gridLinesSet="0"/>
  <pageMargins left="0.75" right="0.17" top="1" bottom="1" header="0.5" footer="0.5"/>
  <pageSetup firstPageNumber="27" orientation="portrait" useFirstPageNumber="1" horizontalDpi="4294967292" verticalDpi="4294967292" r:id="rId1"/>
  <headerFooter alignWithMargins="0">
    <oddFooter>&amp;C&amp;"Times New Roman,Regular" &amp;P of 31</oddFooter>
  </headerFooter>
  <ignoredErrors>
    <ignoredError sqref="B6:K6"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showGridLines="0" zoomScaleNormal="100" workbookViewId="0">
      <selection activeCell="K1" sqref="K1"/>
    </sheetView>
  </sheetViews>
  <sheetFormatPr defaultColWidth="9.109375" defaultRowHeight="10.199999999999999"/>
  <cols>
    <col min="1" max="1" width="23.33203125" style="558" customWidth="1"/>
    <col min="2" max="2" width="8.6640625" style="558" customWidth="1"/>
    <col min="3" max="3" width="11.33203125" style="558" customWidth="1"/>
    <col min="4" max="4" width="8.6640625" style="558" customWidth="1"/>
    <col min="5" max="5" width="8.6640625" style="559" customWidth="1"/>
    <col min="6" max="6" width="8.6640625" style="558" customWidth="1"/>
    <col min="7" max="7" width="11.5546875" style="558" customWidth="1"/>
    <col min="8" max="8" width="7.44140625" style="558" customWidth="1"/>
    <col min="9" max="9" width="8.6640625" style="559" customWidth="1"/>
    <col min="10" max="10" width="8.33203125" style="558" customWidth="1"/>
    <col min="11" max="16384" width="9.109375" style="558"/>
  </cols>
  <sheetData>
    <row r="1" spans="1:10" s="605" customFormat="1">
      <c r="A1" s="607" t="s">
        <v>543</v>
      </c>
      <c r="B1" s="607"/>
      <c r="C1" s="607"/>
      <c r="D1" s="607"/>
      <c r="E1" s="606"/>
      <c r="F1" s="607"/>
      <c r="G1" s="607"/>
      <c r="H1" s="607"/>
      <c r="I1" s="606"/>
    </row>
    <row r="2" spans="1:10" s="605" customFormat="1" ht="13.65" customHeight="1">
      <c r="A2" s="607" t="s">
        <v>542</v>
      </c>
      <c r="B2" s="607"/>
      <c r="C2" s="607"/>
      <c r="D2" s="607"/>
      <c r="E2" s="606"/>
      <c r="F2" s="607"/>
      <c r="G2" s="607"/>
      <c r="H2" s="607"/>
      <c r="I2" s="606"/>
    </row>
    <row r="3" spans="1:10" s="605" customFormat="1">
      <c r="A3" s="607" t="s">
        <v>541</v>
      </c>
      <c r="B3" s="607"/>
      <c r="C3" s="607"/>
      <c r="D3" s="607"/>
      <c r="E3" s="606"/>
      <c r="F3" s="607"/>
      <c r="G3" s="607"/>
      <c r="H3" s="607"/>
      <c r="I3" s="606"/>
    </row>
    <row r="4" spans="1:10">
      <c r="A4" s="604"/>
      <c r="B4" s="561" t="s">
        <v>6</v>
      </c>
      <c r="C4" s="561"/>
      <c r="D4" s="561"/>
      <c r="E4" s="562"/>
      <c r="F4" s="561"/>
      <c r="G4" s="561"/>
      <c r="H4" s="561"/>
      <c r="I4" s="562"/>
      <c r="J4" s="561"/>
    </row>
    <row r="5" spans="1:10" ht="12.6">
      <c r="A5" s="603"/>
      <c r="B5" s="602" t="s">
        <v>495</v>
      </c>
      <c r="C5" s="599"/>
      <c r="D5" s="598"/>
      <c r="E5" s="601"/>
      <c r="F5" s="600" t="s">
        <v>494</v>
      </c>
      <c r="G5" s="599"/>
      <c r="H5" s="598"/>
      <c r="I5" s="597"/>
    </row>
    <row r="6" spans="1:10" ht="20.399999999999999">
      <c r="A6" s="596" t="s">
        <v>497</v>
      </c>
      <c r="B6" s="596" t="s">
        <v>540</v>
      </c>
      <c r="C6" s="593" t="s">
        <v>539</v>
      </c>
      <c r="D6" s="595" t="s">
        <v>23</v>
      </c>
      <c r="E6" s="591" t="s">
        <v>538</v>
      </c>
      <c r="F6" s="594" t="s">
        <v>540</v>
      </c>
      <c r="G6" s="593" t="s">
        <v>539</v>
      </c>
      <c r="H6" s="592" t="s">
        <v>23</v>
      </c>
      <c r="I6" s="591" t="s">
        <v>538</v>
      </c>
    </row>
    <row r="7" spans="1:10" ht="15" customHeight="1">
      <c r="A7" s="577" t="s">
        <v>1</v>
      </c>
      <c r="B7" s="575">
        <f>SUM(B8:B16)</f>
        <v>44015</v>
      </c>
      <c r="C7" s="575">
        <f>SUM(C8:C16)</f>
        <v>10517</v>
      </c>
      <c r="D7" s="575">
        <f>SUM(D8:D16)</f>
        <v>54532</v>
      </c>
      <c r="E7" s="576">
        <f>B7/D7</f>
        <v>0.80714076138780899</v>
      </c>
      <c r="F7" s="575">
        <f>SUM(F8:F16)</f>
        <v>473</v>
      </c>
      <c r="G7" s="575">
        <f>SUM(G8:G16)</f>
        <v>36</v>
      </c>
      <c r="H7" s="575">
        <f>SUM(H8:H16)</f>
        <v>509</v>
      </c>
      <c r="I7" s="590">
        <f>F7/H7</f>
        <v>0.92927308447937129</v>
      </c>
    </row>
    <row r="8" spans="1:10" ht="13.05" customHeight="1">
      <c r="A8" s="572" t="s">
        <v>53</v>
      </c>
      <c r="B8" s="447">
        <v>299</v>
      </c>
      <c r="C8" s="447">
        <v>0</v>
      </c>
      <c r="D8" s="571">
        <f>B8+C8</f>
        <v>299</v>
      </c>
      <c r="E8" s="570">
        <f>IF(ISERROR(B8/D8),"N/A",B8/D8)</f>
        <v>1</v>
      </c>
      <c r="F8" s="447">
        <v>259</v>
      </c>
      <c r="G8" s="447">
        <v>0</v>
      </c>
      <c r="H8" s="571">
        <f>F8+G8</f>
        <v>259</v>
      </c>
      <c r="I8" s="570">
        <f>IF(ISERROR(F8/H8),"N/A",F8/H8)</f>
        <v>1</v>
      </c>
    </row>
    <row r="9" spans="1:10" ht="13.05" customHeight="1">
      <c r="A9" s="572" t="s">
        <v>491</v>
      </c>
      <c r="B9" s="447">
        <v>3</v>
      </c>
      <c r="C9" s="447">
        <v>0</v>
      </c>
      <c r="D9" s="571">
        <f>B9+C9</f>
        <v>3</v>
      </c>
      <c r="E9" s="570">
        <f>IF(ISERROR(B9/D9),"N/A",B9/D9)</f>
        <v>1</v>
      </c>
      <c r="F9" s="447">
        <v>0</v>
      </c>
      <c r="G9" s="447">
        <v>0</v>
      </c>
      <c r="H9" s="571">
        <f>F9+G9</f>
        <v>0</v>
      </c>
      <c r="I9" s="570" t="str">
        <f>IF(ISERROR(F9/H9),"N/A",F9/H9)</f>
        <v>N/A</v>
      </c>
    </row>
    <row r="10" spans="1:10" ht="13.05" customHeight="1">
      <c r="A10" s="572" t="s">
        <v>195</v>
      </c>
      <c r="B10" s="447">
        <v>230</v>
      </c>
      <c r="C10" s="447">
        <v>33</v>
      </c>
      <c r="D10" s="571">
        <f>B10+C10</f>
        <v>263</v>
      </c>
      <c r="E10" s="570">
        <f>IF(ISERROR(B10/D10),"N/A",B10/D10)</f>
        <v>0.87452471482889738</v>
      </c>
      <c r="F10" s="447">
        <v>0</v>
      </c>
      <c r="G10" s="447">
        <v>0</v>
      </c>
      <c r="H10" s="571">
        <f>F10+G10</f>
        <v>0</v>
      </c>
      <c r="I10" s="570" t="str">
        <f>IF(ISERROR(F10/H10),"N/A",F10/H10)</f>
        <v>N/A</v>
      </c>
    </row>
    <row r="11" spans="1:10" ht="13.05" customHeight="1">
      <c r="A11" s="572" t="s">
        <v>56</v>
      </c>
      <c r="B11" s="447"/>
      <c r="C11" s="447"/>
      <c r="D11" s="571"/>
      <c r="E11" s="589" t="s">
        <v>6</v>
      </c>
      <c r="F11" s="571"/>
      <c r="G11" s="571"/>
      <c r="H11" s="571"/>
      <c r="I11" s="588" t="s">
        <v>6</v>
      </c>
    </row>
    <row r="12" spans="1:10" ht="13.05" customHeight="1">
      <c r="A12" s="587" t="s">
        <v>176</v>
      </c>
      <c r="B12" s="447">
        <v>22101</v>
      </c>
      <c r="C12" s="447">
        <v>6706</v>
      </c>
      <c r="D12" s="571">
        <f t="shared" ref="D12:D18" si="0">B12+C12</f>
        <v>28807</v>
      </c>
      <c r="E12" s="570">
        <f>IF(ISERROR(B12/D12),"N/A",B12/D12)</f>
        <v>0.76720935883639396</v>
      </c>
      <c r="F12" s="447">
        <v>22</v>
      </c>
      <c r="G12" s="447">
        <v>13</v>
      </c>
      <c r="H12" s="571">
        <f t="shared" ref="H12:H18" si="1">F12+G12</f>
        <v>35</v>
      </c>
      <c r="I12" s="570">
        <f>IF(ISERROR(F12/H12),"N/A",F12/H12)</f>
        <v>0.62857142857142856</v>
      </c>
    </row>
    <row r="13" spans="1:10" ht="13.05" customHeight="1">
      <c r="A13" s="587" t="s">
        <v>177</v>
      </c>
      <c r="B13" s="447">
        <v>10487</v>
      </c>
      <c r="C13" s="447">
        <v>2778</v>
      </c>
      <c r="D13" s="571">
        <f t="shared" si="0"/>
        <v>13265</v>
      </c>
      <c r="E13" s="570">
        <f>IF(ISERROR(B13/D13),"N/A",B13/D13)</f>
        <v>0.79057670561628346</v>
      </c>
      <c r="F13" s="447">
        <v>17</v>
      </c>
      <c r="G13" s="447">
        <v>3</v>
      </c>
      <c r="H13" s="571">
        <f t="shared" si="1"/>
        <v>20</v>
      </c>
      <c r="I13" s="570">
        <f>IF(ISERROR(F13/H13),"N/A",F13/H13)</f>
        <v>0.85</v>
      </c>
    </row>
    <row r="14" spans="1:10" ht="13.05" customHeight="1">
      <c r="A14" s="587" t="s">
        <v>178</v>
      </c>
      <c r="B14" s="447">
        <v>9323</v>
      </c>
      <c r="C14" s="447">
        <v>894</v>
      </c>
      <c r="D14" s="571">
        <f t="shared" si="0"/>
        <v>10217</v>
      </c>
      <c r="E14" s="570">
        <f>IF(ISERROR(B14/D14),"N/A",B14/D14)</f>
        <v>0.91249877654888911</v>
      </c>
      <c r="F14" s="447">
        <v>164</v>
      </c>
      <c r="G14" s="447">
        <v>18</v>
      </c>
      <c r="H14" s="571">
        <f t="shared" si="1"/>
        <v>182</v>
      </c>
      <c r="I14" s="570">
        <f>IF(ISERROR(F14/H14),"N/A",F14/H14)</f>
        <v>0.90109890109890112</v>
      </c>
    </row>
    <row r="15" spans="1:10" ht="13.05" customHeight="1">
      <c r="A15" s="572" t="s">
        <v>489</v>
      </c>
      <c r="B15" s="447">
        <v>1391</v>
      </c>
      <c r="C15" s="447">
        <v>104</v>
      </c>
      <c r="D15" s="571">
        <f t="shared" si="0"/>
        <v>1495</v>
      </c>
      <c r="E15" s="570">
        <f>IF(ISERROR(B15/D15),"N/A",B15/D15)</f>
        <v>0.93043478260869561</v>
      </c>
      <c r="F15" s="447">
        <v>11</v>
      </c>
      <c r="G15" s="447">
        <v>2</v>
      </c>
      <c r="H15" s="571">
        <f t="shared" si="1"/>
        <v>13</v>
      </c>
      <c r="I15" s="570">
        <f>IF(ISERROR(F15/H15),"N/A",F15/H15)</f>
        <v>0.84615384615384615</v>
      </c>
    </row>
    <row r="16" spans="1:10" ht="13.05" customHeight="1">
      <c r="A16" s="572" t="s">
        <v>488</v>
      </c>
      <c r="B16" s="447">
        <v>181</v>
      </c>
      <c r="C16" s="447">
        <v>2</v>
      </c>
      <c r="D16" s="571">
        <f t="shared" si="0"/>
        <v>183</v>
      </c>
      <c r="E16" s="570">
        <f>IF(ISERROR(B16/D16),"N/A",B16/D16)</f>
        <v>0.98907103825136611</v>
      </c>
      <c r="F16" s="447">
        <v>0</v>
      </c>
      <c r="G16" s="447">
        <v>0</v>
      </c>
      <c r="H16" s="571">
        <f t="shared" si="1"/>
        <v>0</v>
      </c>
      <c r="I16" s="570" t="str">
        <f>IF(ISERROR(F16/H16),"N/A",F16/H16)</f>
        <v>N/A</v>
      </c>
    </row>
    <row r="17" spans="1:9" ht="17.7" customHeight="1">
      <c r="A17" s="577" t="s">
        <v>487</v>
      </c>
      <c r="B17" s="467">
        <v>6671</v>
      </c>
      <c r="C17" s="467">
        <v>2089</v>
      </c>
      <c r="D17" s="585">
        <f t="shared" si="0"/>
        <v>8760</v>
      </c>
      <c r="E17" s="586">
        <f>B17/D17</f>
        <v>0.76152968036529678</v>
      </c>
      <c r="F17" s="467">
        <v>47</v>
      </c>
      <c r="G17" s="467">
        <v>15</v>
      </c>
      <c r="H17" s="585">
        <f t="shared" si="1"/>
        <v>62</v>
      </c>
      <c r="I17" s="584">
        <f>F17/H17</f>
        <v>0.75806451612903225</v>
      </c>
    </row>
    <row r="18" spans="1:9" s="578" customFormat="1" ht="20.25" customHeight="1">
      <c r="A18" s="583" t="s">
        <v>486</v>
      </c>
      <c r="B18" s="581">
        <v>239</v>
      </c>
      <c r="C18" s="581">
        <v>0</v>
      </c>
      <c r="D18" s="580">
        <f t="shared" si="0"/>
        <v>239</v>
      </c>
      <c r="E18" s="582">
        <f>B18/D18</f>
        <v>1</v>
      </c>
      <c r="F18" s="581">
        <v>584</v>
      </c>
      <c r="G18" s="581">
        <v>0</v>
      </c>
      <c r="H18" s="580">
        <f t="shared" si="1"/>
        <v>584</v>
      </c>
      <c r="I18" s="579">
        <f>F18/H18</f>
        <v>1</v>
      </c>
    </row>
    <row r="19" spans="1:9" ht="15" customHeight="1">
      <c r="A19" s="577" t="s">
        <v>0</v>
      </c>
      <c r="B19" s="575">
        <f>SUM(B20:B29)</f>
        <v>8207</v>
      </c>
      <c r="C19" s="575">
        <f>SUM(C20:C29)</f>
        <v>2721</v>
      </c>
      <c r="D19" s="575">
        <f>SUM(D20:D29)</f>
        <v>10928</v>
      </c>
      <c r="E19" s="576">
        <f>B19/D19</f>
        <v>0.75100658857979508</v>
      </c>
      <c r="F19" s="575">
        <f>SUM(F20:F29)</f>
        <v>111</v>
      </c>
      <c r="G19" s="575">
        <f>SUM(G20:G29)</f>
        <v>2</v>
      </c>
      <c r="H19" s="574">
        <f t="shared" ref="H19:H24" si="2">G19+F19</f>
        <v>113</v>
      </c>
      <c r="I19" s="573">
        <f>F19/H19</f>
        <v>0.98230088495575218</v>
      </c>
    </row>
    <row r="20" spans="1:9" ht="13.05" customHeight="1">
      <c r="A20" s="572" t="s">
        <v>485</v>
      </c>
      <c r="B20" s="447">
        <v>7077</v>
      </c>
      <c r="C20" s="447">
        <v>2678</v>
      </c>
      <c r="D20" s="571">
        <f t="shared" ref="D20:D29" si="3">B20+C20</f>
        <v>9755</v>
      </c>
      <c r="E20" s="570">
        <f t="shared" ref="E20:E29" si="4">IF(ISERROR(B20/D20),"N/A",B20/D20)</f>
        <v>0.72547411583803179</v>
      </c>
      <c r="F20" s="447">
        <v>25</v>
      </c>
      <c r="G20" s="447">
        <v>2</v>
      </c>
      <c r="H20" s="571">
        <f t="shared" si="2"/>
        <v>27</v>
      </c>
      <c r="I20" s="570">
        <f t="shared" ref="I20:I29" si="5">IF(ISERROR(F20/H20),"N/A",F20/H20)</f>
        <v>0.92592592592592593</v>
      </c>
    </row>
    <row r="21" spans="1:9" ht="13.05" customHeight="1">
      <c r="A21" s="572" t="s">
        <v>362</v>
      </c>
      <c r="B21" s="447">
        <v>254</v>
      </c>
      <c r="C21" s="447">
        <v>0</v>
      </c>
      <c r="D21" s="571">
        <f t="shared" si="3"/>
        <v>254</v>
      </c>
      <c r="E21" s="570">
        <f t="shared" si="4"/>
        <v>1</v>
      </c>
      <c r="F21" s="447">
        <v>0</v>
      </c>
      <c r="G21" s="447">
        <v>0</v>
      </c>
      <c r="H21" s="571">
        <f t="shared" si="2"/>
        <v>0</v>
      </c>
      <c r="I21" s="570" t="str">
        <f t="shared" si="5"/>
        <v>N/A</v>
      </c>
    </row>
    <row r="22" spans="1:9" ht="13.05" customHeight="1">
      <c r="A22" s="572" t="s">
        <v>484</v>
      </c>
      <c r="B22" s="447">
        <v>0</v>
      </c>
      <c r="C22" s="447">
        <v>0</v>
      </c>
      <c r="D22" s="571">
        <f t="shared" si="3"/>
        <v>0</v>
      </c>
      <c r="E22" s="570" t="str">
        <f t="shared" si="4"/>
        <v>N/A</v>
      </c>
      <c r="F22" s="447">
        <v>3</v>
      </c>
      <c r="G22" s="447">
        <v>0</v>
      </c>
      <c r="H22" s="571">
        <f t="shared" si="2"/>
        <v>3</v>
      </c>
      <c r="I22" s="570">
        <f t="shared" si="5"/>
        <v>1</v>
      </c>
    </row>
    <row r="23" spans="1:9" ht="13.05" customHeight="1">
      <c r="A23" s="572" t="s">
        <v>537</v>
      </c>
      <c r="B23" s="447">
        <v>0</v>
      </c>
      <c r="C23" s="447">
        <v>0</v>
      </c>
      <c r="D23" s="571">
        <f t="shared" si="3"/>
        <v>0</v>
      </c>
      <c r="E23" s="570" t="str">
        <f t="shared" si="4"/>
        <v>N/A</v>
      </c>
      <c r="F23" s="447">
        <v>0</v>
      </c>
      <c r="G23" s="447">
        <v>0</v>
      </c>
      <c r="H23" s="571">
        <f t="shared" si="2"/>
        <v>0</v>
      </c>
      <c r="I23" s="570" t="str">
        <f t="shared" si="5"/>
        <v>N/A</v>
      </c>
    </row>
    <row r="24" spans="1:9" ht="13.05" customHeight="1">
      <c r="A24" s="572" t="s">
        <v>482</v>
      </c>
      <c r="B24" s="447">
        <v>231</v>
      </c>
      <c r="C24" s="447">
        <v>4</v>
      </c>
      <c r="D24" s="571">
        <f t="shared" si="3"/>
        <v>235</v>
      </c>
      <c r="E24" s="570">
        <f t="shared" si="4"/>
        <v>0.98297872340425529</v>
      </c>
      <c r="F24" s="447">
        <v>13</v>
      </c>
      <c r="G24" s="447">
        <v>0</v>
      </c>
      <c r="H24" s="571">
        <f t="shared" si="2"/>
        <v>13</v>
      </c>
      <c r="I24" s="570">
        <f t="shared" si="5"/>
        <v>1</v>
      </c>
    </row>
    <row r="25" spans="1:9" ht="13.05" customHeight="1">
      <c r="A25" s="572" t="s">
        <v>521</v>
      </c>
      <c r="B25" s="447">
        <v>0</v>
      </c>
      <c r="C25" s="447">
        <v>0</v>
      </c>
      <c r="D25" s="571">
        <f t="shared" si="3"/>
        <v>0</v>
      </c>
      <c r="E25" s="570" t="str">
        <f t="shared" si="4"/>
        <v>N/A</v>
      </c>
      <c r="F25" s="447">
        <v>0</v>
      </c>
      <c r="G25" s="447">
        <v>0</v>
      </c>
      <c r="H25" s="571">
        <v>0</v>
      </c>
      <c r="I25" s="570" t="str">
        <f t="shared" si="5"/>
        <v>N/A</v>
      </c>
    </row>
    <row r="26" spans="1:9" ht="13.05" customHeight="1">
      <c r="A26" s="572" t="s">
        <v>481</v>
      </c>
      <c r="B26" s="447">
        <v>1</v>
      </c>
      <c r="C26" s="447">
        <v>0</v>
      </c>
      <c r="D26" s="571">
        <f t="shared" si="3"/>
        <v>1</v>
      </c>
      <c r="E26" s="570">
        <f t="shared" si="4"/>
        <v>1</v>
      </c>
      <c r="F26" s="447">
        <v>1</v>
      </c>
      <c r="G26" s="447">
        <v>0</v>
      </c>
      <c r="H26" s="571">
        <f>G26+F26</f>
        <v>1</v>
      </c>
      <c r="I26" s="570">
        <f t="shared" si="5"/>
        <v>1</v>
      </c>
    </row>
    <row r="27" spans="1:9" ht="13.05" customHeight="1">
      <c r="A27" s="572" t="s">
        <v>93</v>
      </c>
      <c r="B27" s="447">
        <v>628</v>
      </c>
      <c r="C27" s="447">
        <v>38</v>
      </c>
      <c r="D27" s="571">
        <f t="shared" si="3"/>
        <v>666</v>
      </c>
      <c r="E27" s="570">
        <f t="shared" si="4"/>
        <v>0.9429429429429429</v>
      </c>
      <c r="F27" s="447">
        <v>60</v>
      </c>
      <c r="G27" s="447">
        <v>0</v>
      </c>
      <c r="H27" s="571">
        <f>G27+F27</f>
        <v>60</v>
      </c>
      <c r="I27" s="570">
        <f t="shared" si="5"/>
        <v>1</v>
      </c>
    </row>
    <row r="28" spans="1:9" ht="13.05" customHeight="1">
      <c r="A28" s="572" t="s">
        <v>171</v>
      </c>
      <c r="B28" s="447">
        <v>0</v>
      </c>
      <c r="C28" s="447">
        <v>0</v>
      </c>
      <c r="D28" s="571">
        <f t="shared" si="3"/>
        <v>0</v>
      </c>
      <c r="E28" s="570" t="str">
        <f t="shared" si="4"/>
        <v>N/A</v>
      </c>
      <c r="F28" s="447">
        <v>0</v>
      </c>
      <c r="G28" s="447">
        <v>0</v>
      </c>
      <c r="H28" s="571">
        <f>G28+F28</f>
        <v>0</v>
      </c>
      <c r="I28" s="570" t="str">
        <f t="shared" si="5"/>
        <v>N/A</v>
      </c>
    </row>
    <row r="29" spans="1:9" s="566" customFormat="1" ht="18" customHeight="1">
      <c r="A29" s="569" t="s">
        <v>168</v>
      </c>
      <c r="B29" s="441">
        <v>16</v>
      </c>
      <c r="C29" s="441">
        <v>1</v>
      </c>
      <c r="D29" s="568">
        <f t="shared" si="3"/>
        <v>17</v>
      </c>
      <c r="E29" s="567">
        <f t="shared" si="4"/>
        <v>0.94117647058823528</v>
      </c>
      <c r="F29" s="441">
        <v>9</v>
      </c>
      <c r="G29" s="441">
        <v>0</v>
      </c>
      <c r="H29" s="568">
        <f>G29+F29</f>
        <v>9</v>
      </c>
      <c r="I29" s="567">
        <f t="shared" si="5"/>
        <v>1</v>
      </c>
    </row>
    <row r="30" spans="1:9">
      <c r="A30" s="565"/>
      <c r="B30" s="563"/>
      <c r="C30" s="563"/>
      <c r="D30" s="563"/>
      <c r="E30" s="564"/>
      <c r="F30" s="563"/>
      <c r="G30" s="563"/>
      <c r="H30" s="563"/>
      <c r="I30" s="562"/>
    </row>
    <row r="31" spans="1:9">
      <c r="A31" s="565" t="s">
        <v>536</v>
      </c>
      <c r="B31" s="563"/>
      <c r="C31" s="563"/>
      <c r="D31" s="563"/>
      <c r="E31" s="564"/>
      <c r="F31" s="563"/>
      <c r="G31" s="563"/>
      <c r="H31" s="563"/>
      <c r="I31" s="562"/>
    </row>
    <row r="32" spans="1:9">
      <c r="A32" s="561" t="s">
        <v>535</v>
      </c>
      <c r="B32" s="560"/>
      <c r="C32" s="560"/>
      <c r="F32" s="560"/>
      <c r="G32" s="560"/>
    </row>
  </sheetData>
  <printOptions gridLinesSet="0"/>
  <pageMargins left="0.67" right="0.17" top="1" bottom="1" header="0.5" footer="0.5"/>
  <pageSetup firstPageNumber="28" orientation="portrait" useFirstPageNumber="1" horizontalDpi="4294967292" verticalDpi="4294967292" r:id="rId1"/>
  <headerFooter alignWithMargins="0">
    <oddFooter>&amp;C&amp;"Times New Roman,Regular" &amp;P of 31</oddFooter>
  </headerFooter>
  <ignoredErrors>
    <ignoredError sqref="B7:D7 F7:G7" formulaRange="1"/>
    <ignoredError sqref="D19:E19" formula="1"/>
    <ignoredError sqref="E7" formula="1"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workbookViewId="0">
      <selection activeCell="K1" sqref="K1"/>
    </sheetView>
  </sheetViews>
  <sheetFormatPr defaultColWidth="9.109375" defaultRowHeight="10.199999999999999"/>
  <cols>
    <col min="1" max="1" width="23.33203125" style="558" customWidth="1"/>
    <col min="2" max="2" width="9" style="558" customWidth="1"/>
    <col min="3" max="3" width="11.33203125" style="558" customWidth="1"/>
    <col min="4" max="4" width="7.33203125" style="558" customWidth="1"/>
    <col min="5" max="5" width="8.88671875" style="559" customWidth="1"/>
    <col min="6" max="6" width="7.88671875" style="558" customWidth="1"/>
    <col min="7" max="7" width="11.33203125" style="558" customWidth="1"/>
    <col min="8" max="8" width="6.6640625" style="558" customWidth="1"/>
    <col min="9" max="9" width="8.88671875" style="559" customWidth="1"/>
    <col min="10" max="10" width="8.33203125" style="558" customWidth="1"/>
    <col min="11" max="16384" width="9.109375" style="558"/>
  </cols>
  <sheetData>
    <row r="1" spans="1:9">
      <c r="A1" s="607" t="s">
        <v>552</v>
      </c>
      <c r="B1" s="628"/>
      <c r="C1" s="628"/>
      <c r="D1" s="628"/>
      <c r="E1" s="627"/>
      <c r="F1" s="628"/>
      <c r="G1" s="628"/>
      <c r="H1" s="628"/>
      <c r="I1" s="627"/>
    </row>
    <row r="2" spans="1:9" ht="13.65" customHeight="1">
      <c r="A2" s="629" t="s">
        <v>551</v>
      </c>
      <c r="B2" s="628"/>
      <c r="C2" s="628"/>
      <c r="D2" s="628"/>
      <c r="E2" s="627"/>
      <c r="F2" s="628"/>
      <c r="G2" s="628"/>
      <c r="H2" s="628"/>
      <c r="I2" s="627"/>
    </row>
    <row r="3" spans="1:9" ht="12.75" customHeight="1">
      <c r="A3" s="607" t="s">
        <v>541</v>
      </c>
      <c r="B3" s="628"/>
      <c r="C3" s="628"/>
      <c r="D3" s="628"/>
      <c r="E3" s="627"/>
      <c r="F3" s="628"/>
      <c r="G3" s="628"/>
      <c r="H3" s="628"/>
      <c r="I3" s="627"/>
    </row>
    <row r="4" spans="1:9">
      <c r="A4" s="625"/>
      <c r="B4" s="625"/>
      <c r="C4" s="625"/>
      <c r="D4" s="625"/>
      <c r="E4" s="626"/>
      <c r="F4" s="625"/>
    </row>
    <row r="5" spans="1:9" ht="12.6">
      <c r="A5" s="603"/>
      <c r="B5" s="600" t="s">
        <v>495</v>
      </c>
      <c r="C5" s="624"/>
      <c r="D5" s="623"/>
      <c r="E5" s="601"/>
      <c r="F5" s="600" t="s">
        <v>494</v>
      </c>
      <c r="G5" s="624"/>
      <c r="H5" s="623"/>
      <c r="I5" s="622"/>
    </row>
    <row r="6" spans="1:9" ht="20.399999999999999">
      <c r="A6" s="596" t="s">
        <v>497</v>
      </c>
      <c r="B6" s="596" t="s">
        <v>540</v>
      </c>
      <c r="C6" s="593" t="s">
        <v>539</v>
      </c>
      <c r="D6" s="595" t="s">
        <v>23</v>
      </c>
      <c r="E6" s="591" t="s">
        <v>538</v>
      </c>
      <c r="F6" s="594" t="s">
        <v>540</v>
      </c>
      <c r="G6" s="593" t="s">
        <v>539</v>
      </c>
      <c r="H6" s="595" t="s">
        <v>23</v>
      </c>
      <c r="I6" s="591" t="s">
        <v>538</v>
      </c>
    </row>
    <row r="7" spans="1:9" ht="15" customHeight="1">
      <c r="A7" s="577" t="s">
        <v>1</v>
      </c>
      <c r="B7" s="575">
        <f>SUM(B8:B15)</f>
        <v>49618</v>
      </c>
      <c r="C7" s="575">
        <f>SUM(C8:C15)</f>
        <v>5976</v>
      </c>
      <c r="D7" s="575">
        <f>B7+C7</f>
        <v>55594</v>
      </c>
      <c r="E7" s="621">
        <f>B7/D7</f>
        <v>0.89250638558117779</v>
      </c>
      <c r="F7" s="575">
        <f>SUM(F8:F15)</f>
        <v>761</v>
      </c>
      <c r="G7" s="575">
        <f>SUM(G8:G15)</f>
        <v>61</v>
      </c>
      <c r="H7" s="575">
        <f>SUM(H8:H15)</f>
        <v>822</v>
      </c>
      <c r="I7" s="573">
        <f>F7/H7</f>
        <v>0.92579075425790758</v>
      </c>
    </row>
    <row r="8" spans="1:9" ht="13.05" customHeight="1">
      <c r="A8" s="572" t="s">
        <v>491</v>
      </c>
      <c r="B8" s="447">
        <v>0</v>
      </c>
      <c r="C8" s="447">
        <v>0</v>
      </c>
      <c r="D8" s="571">
        <f>B8+C8</f>
        <v>0</v>
      </c>
      <c r="E8" s="570" t="str">
        <f>IF(ISERROR(B8/D8),"N/A",B8/D8)</f>
        <v>N/A</v>
      </c>
      <c r="F8" s="447">
        <v>0</v>
      </c>
      <c r="G8" s="447">
        <v>0</v>
      </c>
      <c r="H8" s="571">
        <f>G8+F8</f>
        <v>0</v>
      </c>
      <c r="I8" s="570" t="str">
        <f>IF(ISERROR(F8/H8),"N/A",F8/H8)</f>
        <v>N/A</v>
      </c>
    </row>
    <row r="9" spans="1:9" ht="13.05" customHeight="1">
      <c r="A9" s="572" t="s">
        <v>195</v>
      </c>
      <c r="B9" s="447">
        <v>20</v>
      </c>
      <c r="C9" s="447">
        <v>2</v>
      </c>
      <c r="D9" s="571">
        <f>B9+C9</f>
        <v>22</v>
      </c>
      <c r="E9" s="570">
        <f>IF(ISERROR(B9/D9),"N/A",B9/D9)</f>
        <v>0.90909090909090906</v>
      </c>
      <c r="F9" s="447">
        <v>0</v>
      </c>
      <c r="G9" s="447">
        <v>0</v>
      </c>
      <c r="H9" s="571">
        <f>G9+F9</f>
        <v>0</v>
      </c>
      <c r="I9" s="570" t="str">
        <f>IF(ISERROR(F9/H9),"N/A",F9/H9)</f>
        <v>N/A</v>
      </c>
    </row>
    <row r="10" spans="1:9" ht="13.05" customHeight="1">
      <c r="A10" s="572" t="s">
        <v>56</v>
      </c>
      <c r="B10" s="447"/>
      <c r="C10" s="447"/>
      <c r="D10" s="575" t="s">
        <v>6</v>
      </c>
      <c r="E10" s="588" t="s">
        <v>6</v>
      </c>
      <c r="F10" s="571"/>
      <c r="G10" s="571"/>
      <c r="H10" s="571"/>
      <c r="I10" s="588" t="s">
        <v>6</v>
      </c>
    </row>
    <row r="11" spans="1:9" ht="13.05" customHeight="1">
      <c r="A11" s="587" t="s">
        <v>176</v>
      </c>
      <c r="B11" s="447">
        <v>13749</v>
      </c>
      <c r="C11" s="447">
        <v>3365</v>
      </c>
      <c r="D11" s="616">
        <f t="shared" ref="D11:D16" si="0">B11+C11</f>
        <v>17114</v>
      </c>
      <c r="E11" s="570">
        <f>IF(ISERROR(B11/D11),"N/A",B11/D11)</f>
        <v>0.8033773518756574</v>
      </c>
      <c r="F11" s="447">
        <v>9</v>
      </c>
      <c r="G11" s="447">
        <v>1</v>
      </c>
      <c r="H11" s="571">
        <f t="shared" ref="H11:H27" si="1">G11+F11</f>
        <v>10</v>
      </c>
      <c r="I11" s="570">
        <f>IF(ISERROR(F11/H11),"N/A",F11/H11)</f>
        <v>0.9</v>
      </c>
    </row>
    <row r="12" spans="1:9" ht="13.05" customHeight="1">
      <c r="A12" s="587" t="s">
        <v>177</v>
      </c>
      <c r="B12" s="447">
        <v>12099</v>
      </c>
      <c r="C12" s="447">
        <v>1635</v>
      </c>
      <c r="D12" s="616">
        <f t="shared" si="0"/>
        <v>13734</v>
      </c>
      <c r="E12" s="570">
        <f>IF(ISERROR(B12/D12),"N/A",B12/D12)</f>
        <v>0.88095238095238093</v>
      </c>
      <c r="F12" s="447">
        <v>51</v>
      </c>
      <c r="G12" s="447">
        <v>7</v>
      </c>
      <c r="H12" s="571">
        <f t="shared" si="1"/>
        <v>58</v>
      </c>
      <c r="I12" s="570">
        <f>IF(ISERROR(F12/H12),"N/A",F12/H12)</f>
        <v>0.87931034482758619</v>
      </c>
    </row>
    <row r="13" spans="1:9" ht="13.05" customHeight="1">
      <c r="A13" s="587" t="s">
        <v>178</v>
      </c>
      <c r="B13" s="447">
        <v>23241</v>
      </c>
      <c r="C13" s="447">
        <v>826</v>
      </c>
      <c r="D13" s="616">
        <f t="shared" si="0"/>
        <v>24067</v>
      </c>
      <c r="E13" s="570">
        <f>IF(ISERROR(B13/D13),"N/A",B13/D13)</f>
        <v>0.96567914571820335</v>
      </c>
      <c r="F13" s="447">
        <v>692</v>
      </c>
      <c r="G13" s="447">
        <v>52</v>
      </c>
      <c r="H13" s="571">
        <f t="shared" si="1"/>
        <v>744</v>
      </c>
      <c r="I13" s="570">
        <f>IF(ISERROR(F13/H13),"N/A",F13/H13)</f>
        <v>0.93010752688172038</v>
      </c>
    </row>
    <row r="14" spans="1:9" ht="13.05" customHeight="1">
      <c r="A14" s="572" t="s">
        <v>489</v>
      </c>
      <c r="B14" s="447">
        <v>508</v>
      </c>
      <c r="C14" s="447">
        <v>142</v>
      </c>
      <c r="D14" s="616">
        <f t="shared" si="0"/>
        <v>650</v>
      </c>
      <c r="E14" s="570">
        <f>IF(ISERROR(B14/D14),"N/A",B14/D14)</f>
        <v>0.78153846153846152</v>
      </c>
      <c r="F14" s="447">
        <v>9</v>
      </c>
      <c r="G14" s="447">
        <v>1</v>
      </c>
      <c r="H14" s="571">
        <f t="shared" si="1"/>
        <v>10</v>
      </c>
      <c r="I14" s="570">
        <f>IF(ISERROR(F14/H14),"N/A",F14/H14)</f>
        <v>0.9</v>
      </c>
    </row>
    <row r="15" spans="1:9" ht="13.05" customHeight="1">
      <c r="A15" s="572" t="s">
        <v>488</v>
      </c>
      <c r="B15" s="447">
        <v>1</v>
      </c>
      <c r="C15" s="447">
        <v>6</v>
      </c>
      <c r="D15" s="616">
        <f t="shared" si="0"/>
        <v>7</v>
      </c>
      <c r="E15" s="570">
        <f>IF(ISERROR(B15/D15),"N/A",B15/D15)</f>
        <v>0.14285714285714285</v>
      </c>
      <c r="F15" s="447">
        <v>0</v>
      </c>
      <c r="G15" s="447">
        <v>0</v>
      </c>
      <c r="H15" s="571">
        <f t="shared" si="1"/>
        <v>0</v>
      </c>
      <c r="I15" s="570" t="str">
        <f>IF(ISERROR(F15/H15),"N/A",F15/H15)</f>
        <v>N/A</v>
      </c>
    </row>
    <row r="16" spans="1:9" s="578" customFormat="1" ht="21.75" customHeight="1">
      <c r="A16" s="620" t="s">
        <v>487</v>
      </c>
      <c r="B16" s="619">
        <v>7771</v>
      </c>
      <c r="C16" s="619">
        <v>991</v>
      </c>
      <c r="D16" s="618">
        <f t="shared" si="0"/>
        <v>8762</v>
      </c>
      <c r="E16" s="617">
        <f>B16/D16</f>
        <v>0.88689796850034242</v>
      </c>
      <c r="F16" s="619">
        <v>29</v>
      </c>
      <c r="G16" s="619">
        <v>1</v>
      </c>
      <c r="H16" s="618">
        <f t="shared" si="1"/>
        <v>30</v>
      </c>
      <c r="I16" s="617">
        <f>F16/H16</f>
        <v>0.96666666666666667</v>
      </c>
    </row>
    <row r="17" spans="1:10" ht="15" customHeight="1">
      <c r="A17" s="577" t="s">
        <v>0</v>
      </c>
      <c r="B17" s="575">
        <f>SUM(B18:B27)</f>
        <v>3938</v>
      </c>
      <c r="C17" s="575">
        <f>SUM(C18:C27)</f>
        <v>515</v>
      </c>
      <c r="D17" s="575">
        <f>SUM(D18:D27)</f>
        <v>4453</v>
      </c>
      <c r="E17" s="573">
        <f>B17/D17</f>
        <v>0.88434763081068946</v>
      </c>
      <c r="F17" s="575">
        <f>SUM(F18:F27)</f>
        <v>4</v>
      </c>
      <c r="G17" s="575">
        <f>SUM(G18:G27)</f>
        <v>1</v>
      </c>
      <c r="H17" s="574">
        <f t="shared" si="1"/>
        <v>5</v>
      </c>
      <c r="I17" s="573">
        <f>F17/H17</f>
        <v>0.8</v>
      </c>
    </row>
    <row r="18" spans="1:10" ht="13.05" customHeight="1">
      <c r="A18" s="572" t="s">
        <v>485</v>
      </c>
      <c r="B18" s="447">
        <v>3898</v>
      </c>
      <c r="C18" s="447">
        <v>514</v>
      </c>
      <c r="D18" s="571">
        <f t="shared" ref="D18:D27" si="2">B18+C18</f>
        <v>4412</v>
      </c>
      <c r="E18" s="570">
        <f t="shared" ref="E18:E27" si="3">IF(ISERROR(B18/D18),"N/A",B18/D18)</f>
        <v>0.88349954669084318</v>
      </c>
      <c r="F18" s="447">
        <v>2</v>
      </c>
      <c r="G18" s="447">
        <v>1</v>
      </c>
      <c r="H18" s="616">
        <f t="shared" si="1"/>
        <v>3</v>
      </c>
      <c r="I18" s="570">
        <f t="shared" ref="I18:I27" si="4">IF(ISERROR(F18/H18),"N/A",F18/H18)</f>
        <v>0.66666666666666663</v>
      </c>
    </row>
    <row r="19" spans="1:10" ht="13.05" customHeight="1">
      <c r="A19" s="572" t="s">
        <v>362</v>
      </c>
      <c r="B19" s="447">
        <v>18</v>
      </c>
      <c r="C19" s="447">
        <v>0</v>
      </c>
      <c r="D19" s="571">
        <f t="shared" si="2"/>
        <v>18</v>
      </c>
      <c r="E19" s="570">
        <f t="shared" si="3"/>
        <v>1</v>
      </c>
      <c r="F19" s="447">
        <v>0</v>
      </c>
      <c r="G19" s="447">
        <v>0</v>
      </c>
      <c r="H19" s="616">
        <f t="shared" si="1"/>
        <v>0</v>
      </c>
      <c r="I19" s="570" t="str">
        <f t="shared" si="4"/>
        <v>N/A</v>
      </c>
    </row>
    <row r="20" spans="1:10" ht="13.05" customHeight="1">
      <c r="A20" s="572" t="s">
        <v>484</v>
      </c>
      <c r="B20" s="447">
        <v>0</v>
      </c>
      <c r="C20" s="447">
        <v>0</v>
      </c>
      <c r="D20" s="571">
        <f t="shared" si="2"/>
        <v>0</v>
      </c>
      <c r="E20" s="570" t="str">
        <f t="shared" si="3"/>
        <v>N/A</v>
      </c>
      <c r="F20" s="447">
        <v>1</v>
      </c>
      <c r="G20" s="447">
        <v>0</v>
      </c>
      <c r="H20" s="616">
        <f t="shared" si="1"/>
        <v>1</v>
      </c>
      <c r="I20" s="570">
        <f t="shared" si="4"/>
        <v>1</v>
      </c>
    </row>
    <row r="21" spans="1:10" ht="13.05" customHeight="1">
      <c r="A21" s="572" t="s">
        <v>537</v>
      </c>
      <c r="B21" s="447">
        <v>0</v>
      </c>
      <c r="C21" s="447">
        <v>0</v>
      </c>
      <c r="D21" s="571">
        <f t="shared" si="2"/>
        <v>0</v>
      </c>
      <c r="E21" s="570" t="str">
        <f t="shared" si="3"/>
        <v>N/A</v>
      </c>
      <c r="F21" s="447">
        <v>0</v>
      </c>
      <c r="G21" s="447">
        <v>0</v>
      </c>
      <c r="H21" s="616">
        <f t="shared" si="1"/>
        <v>0</v>
      </c>
      <c r="I21" s="570" t="str">
        <f t="shared" si="4"/>
        <v>N/A</v>
      </c>
    </row>
    <row r="22" spans="1:10" ht="13.05" customHeight="1">
      <c r="A22" s="572" t="s">
        <v>482</v>
      </c>
      <c r="B22" s="447">
        <v>20</v>
      </c>
      <c r="C22" s="447">
        <v>1</v>
      </c>
      <c r="D22" s="571">
        <f t="shared" si="2"/>
        <v>21</v>
      </c>
      <c r="E22" s="570">
        <f t="shared" si="3"/>
        <v>0.95238095238095233</v>
      </c>
      <c r="F22" s="447">
        <v>0</v>
      </c>
      <c r="G22" s="447">
        <v>0</v>
      </c>
      <c r="H22" s="616">
        <f t="shared" si="1"/>
        <v>0</v>
      </c>
      <c r="I22" s="570" t="str">
        <f t="shared" si="4"/>
        <v>N/A</v>
      </c>
    </row>
    <row r="23" spans="1:10" ht="13.05" customHeight="1">
      <c r="A23" s="572" t="s">
        <v>521</v>
      </c>
      <c r="B23" s="447">
        <v>0</v>
      </c>
      <c r="C23" s="447">
        <v>0</v>
      </c>
      <c r="D23" s="571">
        <f t="shared" si="2"/>
        <v>0</v>
      </c>
      <c r="E23" s="570" t="str">
        <f t="shared" si="3"/>
        <v>N/A</v>
      </c>
      <c r="F23" s="447">
        <v>0</v>
      </c>
      <c r="G23" s="447">
        <v>0</v>
      </c>
      <c r="H23" s="616">
        <f t="shared" si="1"/>
        <v>0</v>
      </c>
      <c r="I23" s="570" t="str">
        <f t="shared" si="4"/>
        <v>N/A</v>
      </c>
    </row>
    <row r="24" spans="1:10" ht="13.05" customHeight="1">
      <c r="A24" s="572" t="s">
        <v>481</v>
      </c>
      <c r="B24" s="447">
        <v>0</v>
      </c>
      <c r="C24" s="447">
        <v>0</v>
      </c>
      <c r="D24" s="571">
        <f t="shared" si="2"/>
        <v>0</v>
      </c>
      <c r="E24" s="570" t="str">
        <f t="shared" si="3"/>
        <v>N/A</v>
      </c>
      <c r="F24" s="447">
        <v>0</v>
      </c>
      <c r="G24" s="447">
        <v>0</v>
      </c>
      <c r="H24" s="616">
        <f t="shared" si="1"/>
        <v>0</v>
      </c>
      <c r="I24" s="570" t="str">
        <f t="shared" si="4"/>
        <v>N/A</v>
      </c>
    </row>
    <row r="25" spans="1:10" ht="13.05" customHeight="1">
      <c r="A25" s="572" t="s">
        <v>93</v>
      </c>
      <c r="B25" s="447">
        <v>0</v>
      </c>
      <c r="C25" s="447">
        <v>0</v>
      </c>
      <c r="D25" s="571">
        <f t="shared" si="2"/>
        <v>0</v>
      </c>
      <c r="E25" s="570" t="str">
        <f t="shared" si="3"/>
        <v>N/A</v>
      </c>
      <c r="F25" s="447">
        <v>1</v>
      </c>
      <c r="G25" s="447">
        <v>0</v>
      </c>
      <c r="H25" s="616">
        <f t="shared" si="1"/>
        <v>1</v>
      </c>
      <c r="I25" s="570">
        <f t="shared" si="4"/>
        <v>1</v>
      </c>
    </row>
    <row r="26" spans="1:10" ht="13.05" customHeight="1">
      <c r="A26" s="572" t="s">
        <v>171</v>
      </c>
      <c r="B26" s="447">
        <v>0</v>
      </c>
      <c r="C26" s="447">
        <v>0</v>
      </c>
      <c r="D26" s="571">
        <f t="shared" si="2"/>
        <v>0</v>
      </c>
      <c r="E26" s="570" t="str">
        <f t="shared" si="3"/>
        <v>N/A</v>
      </c>
      <c r="F26" s="447">
        <v>0</v>
      </c>
      <c r="G26" s="447">
        <v>0</v>
      </c>
      <c r="H26" s="616">
        <f t="shared" si="1"/>
        <v>0</v>
      </c>
      <c r="I26" s="570" t="str">
        <f t="shared" si="4"/>
        <v>N/A</v>
      </c>
    </row>
    <row r="27" spans="1:10" s="566" customFormat="1" ht="18" customHeight="1">
      <c r="A27" s="569" t="s">
        <v>168</v>
      </c>
      <c r="B27" s="441">
        <v>2</v>
      </c>
      <c r="C27" s="441">
        <v>0</v>
      </c>
      <c r="D27" s="568">
        <f t="shared" si="2"/>
        <v>2</v>
      </c>
      <c r="E27" s="614">
        <f t="shared" si="3"/>
        <v>1</v>
      </c>
      <c r="F27" s="441">
        <v>0</v>
      </c>
      <c r="G27" s="441">
        <v>0</v>
      </c>
      <c r="H27" s="615">
        <f t="shared" si="1"/>
        <v>0</v>
      </c>
      <c r="I27" s="614" t="str">
        <f t="shared" si="4"/>
        <v>N/A</v>
      </c>
      <c r="J27" s="613"/>
    </row>
    <row r="28" spans="1:10">
      <c r="A28" s="565"/>
      <c r="B28" s="563"/>
      <c r="C28" s="563"/>
      <c r="D28" s="563"/>
      <c r="E28" s="562"/>
      <c r="F28" s="563"/>
      <c r="G28" s="563"/>
      <c r="H28" s="305"/>
      <c r="I28" s="612"/>
      <c r="J28" s="565"/>
    </row>
    <row r="29" spans="1:10">
      <c r="A29" s="565" t="s">
        <v>478</v>
      </c>
      <c r="B29" s="563"/>
      <c r="C29" s="563"/>
      <c r="D29" s="563"/>
      <c r="E29" s="611"/>
      <c r="F29" s="563"/>
      <c r="G29" s="563"/>
      <c r="H29" s="563"/>
      <c r="I29" s="612"/>
      <c r="J29" s="565"/>
    </row>
    <row r="30" spans="1:10">
      <c r="A30" s="565" t="s">
        <v>550</v>
      </c>
      <c r="B30" s="565"/>
      <c r="C30" s="565"/>
      <c r="D30" s="565"/>
      <c r="E30" s="611"/>
      <c r="F30" s="565"/>
      <c r="G30" s="563"/>
      <c r="H30" s="565"/>
      <c r="I30" s="610"/>
      <c r="J30" s="565"/>
    </row>
    <row r="31" spans="1:10">
      <c r="A31" s="565" t="s">
        <v>549</v>
      </c>
      <c r="B31" s="565"/>
      <c r="C31" s="565"/>
      <c r="D31" s="565"/>
      <c r="E31" s="611"/>
      <c r="F31" s="565"/>
      <c r="G31" s="563"/>
      <c r="H31" s="565"/>
      <c r="I31" s="610"/>
      <c r="J31" s="565"/>
    </row>
    <row r="32" spans="1:10">
      <c r="A32" s="565" t="s">
        <v>548</v>
      </c>
      <c r="B32" s="565"/>
      <c r="C32" s="565"/>
      <c r="D32" s="565"/>
      <c r="E32" s="611"/>
      <c r="F32" s="565"/>
      <c r="G32" s="563"/>
      <c r="H32" s="565"/>
      <c r="I32" s="610"/>
      <c r="J32" s="565"/>
    </row>
    <row r="33" spans="1:10">
      <c r="A33" s="565" t="s">
        <v>547</v>
      </c>
      <c r="B33" s="565"/>
      <c r="C33" s="565"/>
      <c r="D33" s="565"/>
      <c r="E33" s="611"/>
      <c r="F33" s="565"/>
      <c r="G33" s="563"/>
      <c r="H33" s="565"/>
      <c r="I33" s="610"/>
      <c r="J33" s="565"/>
    </row>
    <row r="34" spans="1:10">
      <c r="A34" s="565" t="s">
        <v>546</v>
      </c>
      <c r="B34" s="565"/>
      <c r="C34" s="565"/>
      <c r="D34" s="565"/>
      <c r="E34" s="611"/>
      <c r="F34" s="565"/>
      <c r="G34" s="563"/>
      <c r="H34" s="565"/>
      <c r="I34" s="610"/>
      <c r="J34" s="565"/>
    </row>
    <row r="35" spans="1:10">
      <c r="A35" s="565" t="s">
        <v>545</v>
      </c>
      <c r="B35" s="565"/>
      <c r="C35" s="565"/>
      <c r="D35" s="565"/>
      <c r="E35" s="611"/>
      <c r="F35" s="565"/>
      <c r="G35" s="563"/>
      <c r="H35" s="565"/>
      <c r="I35" s="610"/>
      <c r="J35" s="565"/>
    </row>
    <row r="36" spans="1:10">
      <c r="A36" s="565" t="s">
        <v>544</v>
      </c>
      <c r="B36" s="565"/>
      <c r="C36" s="565"/>
      <c r="D36" s="565"/>
      <c r="E36" s="611"/>
      <c r="F36" s="565"/>
      <c r="G36" s="563"/>
      <c r="H36" s="565"/>
      <c r="I36" s="610"/>
      <c r="J36" s="565"/>
    </row>
    <row r="37" spans="1:10">
      <c r="A37" s="561" t="s">
        <v>535</v>
      </c>
      <c r="B37" s="561"/>
      <c r="C37" s="561"/>
      <c r="D37" s="561"/>
      <c r="E37" s="609"/>
      <c r="F37" s="561"/>
      <c r="G37" s="563"/>
      <c r="H37" s="561"/>
      <c r="I37" s="562"/>
      <c r="J37" s="561"/>
    </row>
    <row r="38" spans="1:10">
      <c r="E38" s="608"/>
    </row>
    <row r="39" spans="1:10">
      <c r="B39" s="560"/>
      <c r="C39" s="560"/>
      <c r="F39" s="560"/>
      <c r="G39" s="560"/>
    </row>
  </sheetData>
  <printOptions gridLinesSet="0"/>
  <pageMargins left="0.75" right="0.17" top="1" bottom="1" header="0.5" footer="0.5"/>
  <pageSetup firstPageNumber="29" orientation="portrait" useFirstPageNumber="1" horizontalDpi="4294967292" verticalDpi="4294967292" r:id="rId1"/>
  <headerFooter alignWithMargins="0">
    <oddFooter>&amp;C&amp;"Times New Roman,Regular"&amp;P of 31</oddFooter>
  </headerFooter>
  <ignoredErrors>
    <ignoredError sqref="B7:G7" formulaRange="1"/>
    <ignoredError sqref="D17:E17" 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0"/>
  <sheetViews>
    <sheetView showGridLines="0" workbookViewId="0">
      <selection activeCell="Y1" sqref="Y1"/>
    </sheetView>
  </sheetViews>
  <sheetFormatPr defaultRowHeight="12.6"/>
  <cols>
    <col min="1" max="1" width="20.6640625" style="297" customWidth="1"/>
    <col min="2" max="11" width="7.44140625" style="297" customWidth="1"/>
    <col min="12" max="17" width="7.44140625" style="297" hidden="1" customWidth="1"/>
    <col min="18" max="19" width="6.44140625" style="297" hidden="1" customWidth="1"/>
    <col min="20" max="23" width="7" style="297" hidden="1" customWidth="1"/>
    <col min="24" max="24" width="6.5546875" style="297" customWidth="1"/>
    <col min="25" max="29" width="8.88671875" style="298"/>
    <col min="30" max="266" width="8.88671875" style="297"/>
    <col min="267" max="267" width="26.44140625" style="297" customWidth="1"/>
    <col min="268" max="271" width="7" style="297" customWidth="1"/>
    <col min="272" max="274" width="7" style="297" bestFit="1" customWidth="1"/>
    <col min="275" max="277" width="7" style="297" customWidth="1"/>
    <col min="278" max="278" width="6.5546875" style="297" customWidth="1"/>
    <col min="279" max="522" width="8.88671875" style="297"/>
    <col min="523" max="523" width="26.44140625" style="297" customWidth="1"/>
    <col min="524" max="527" width="7" style="297" customWidth="1"/>
    <col min="528" max="530" width="7" style="297" bestFit="1" customWidth="1"/>
    <col min="531" max="533" width="7" style="297" customWidth="1"/>
    <col min="534" max="534" width="6.5546875" style="297" customWidth="1"/>
    <col min="535" max="778" width="8.88671875" style="297"/>
    <col min="779" max="779" width="26.44140625" style="297" customWidth="1"/>
    <col min="780" max="783" width="7" style="297" customWidth="1"/>
    <col min="784" max="786" width="7" style="297" bestFit="1" customWidth="1"/>
    <col min="787" max="789" width="7" style="297" customWidth="1"/>
    <col min="790" max="790" width="6.5546875" style="297" customWidth="1"/>
    <col min="791" max="1034" width="8.88671875" style="297"/>
    <col min="1035" max="1035" width="26.44140625" style="297" customWidth="1"/>
    <col min="1036" max="1039" width="7" style="297" customWidth="1"/>
    <col min="1040" max="1042" width="7" style="297" bestFit="1" customWidth="1"/>
    <col min="1043" max="1045" width="7" style="297" customWidth="1"/>
    <col min="1046" max="1046" width="6.5546875" style="297" customWidth="1"/>
    <col min="1047" max="1290" width="8.88671875" style="297"/>
    <col min="1291" max="1291" width="26.44140625" style="297" customWidth="1"/>
    <col min="1292" max="1295" width="7" style="297" customWidth="1"/>
    <col min="1296" max="1298" width="7" style="297" bestFit="1" customWidth="1"/>
    <col min="1299" max="1301" width="7" style="297" customWidth="1"/>
    <col min="1302" max="1302" width="6.5546875" style="297" customWidth="1"/>
    <col min="1303" max="1546" width="8.88671875" style="297"/>
    <col min="1547" max="1547" width="26.44140625" style="297" customWidth="1"/>
    <col min="1548" max="1551" width="7" style="297" customWidth="1"/>
    <col min="1552" max="1554" width="7" style="297" bestFit="1" customWidth="1"/>
    <col min="1555" max="1557" width="7" style="297" customWidth="1"/>
    <col min="1558" max="1558" width="6.5546875" style="297" customWidth="1"/>
    <col min="1559" max="1802" width="8.88671875" style="297"/>
    <col min="1803" max="1803" width="26.44140625" style="297" customWidth="1"/>
    <col min="1804" max="1807" width="7" style="297" customWidth="1"/>
    <col min="1808" max="1810" width="7" style="297" bestFit="1" customWidth="1"/>
    <col min="1811" max="1813" width="7" style="297" customWidth="1"/>
    <col min="1814" max="1814" width="6.5546875" style="297" customWidth="1"/>
    <col min="1815" max="2058" width="8.88671875" style="297"/>
    <col min="2059" max="2059" width="26.44140625" style="297" customWidth="1"/>
    <col min="2060" max="2063" width="7" style="297" customWidth="1"/>
    <col min="2064" max="2066" width="7" style="297" bestFit="1" customWidth="1"/>
    <col min="2067" max="2069" width="7" style="297" customWidth="1"/>
    <col min="2070" max="2070" width="6.5546875" style="297" customWidth="1"/>
    <col min="2071" max="2314" width="8.88671875" style="297"/>
    <col min="2315" max="2315" width="26.44140625" style="297" customWidth="1"/>
    <col min="2316" max="2319" width="7" style="297" customWidth="1"/>
    <col min="2320" max="2322" width="7" style="297" bestFit="1" customWidth="1"/>
    <col min="2323" max="2325" width="7" style="297" customWidth="1"/>
    <col min="2326" max="2326" width="6.5546875" style="297" customWidth="1"/>
    <col min="2327" max="2570" width="8.88671875" style="297"/>
    <col min="2571" max="2571" width="26.44140625" style="297" customWidth="1"/>
    <col min="2572" max="2575" width="7" style="297" customWidth="1"/>
    <col min="2576" max="2578" width="7" style="297" bestFit="1" customWidth="1"/>
    <col min="2579" max="2581" width="7" style="297" customWidth="1"/>
    <col min="2582" max="2582" width="6.5546875" style="297" customWidth="1"/>
    <col min="2583" max="2826" width="8.88671875" style="297"/>
    <col min="2827" max="2827" width="26.44140625" style="297" customWidth="1"/>
    <col min="2828" max="2831" width="7" style="297" customWidth="1"/>
    <col min="2832" max="2834" width="7" style="297" bestFit="1" customWidth="1"/>
    <col min="2835" max="2837" width="7" style="297" customWidth="1"/>
    <col min="2838" max="2838" width="6.5546875" style="297" customWidth="1"/>
    <col min="2839" max="3082" width="8.88671875" style="297"/>
    <col min="3083" max="3083" width="26.44140625" style="297" customWidth="1"/>
    <col min="3084" max="3087" width="7" style="297" customWidth="1"/>
    <col min="3088" max="3090" width="7" style="297" bestFit="1" customWidth="1"/>
    <col min="3091" max="3093" width="7" style="297" customWidth="1"/>
    <col min="3094" max="3094" width="6.5546875" style="297" customWidth="1"/>
    <col min="3095" max="3338" width="8.88671875" style="297"/>
    <col min="3339" max="3339" width="26.44140625" style="297" customWidth="1"/>
    <col min="3340" max="3343" width="7" style="297" customWidth="1"/>
    <col min="3344" max="3346" width="7" style="297" bestFit="1" customWidth="1"/>
    <col min="3347" max="3349" width="7" style="297" customWidth="1"/>
    <col min="3350" max="3350" width="6.5546875" style="297" customWidth="1"/>
    <col min="3351" max="3594" width="8.88671875" style="297"/>
    <col min="3595" max="3595" width="26.44140625" style="297" customWidth="1"/>
    <col min="3596" max="3599" width="7" style="297" customWidth="1"/>
    <col min="3600" max="3602" width="7" style="297" bestFit="1" customWidth="1"/>
    <col min="3603" max="3605" width="7" style="297" customWidth="1"/>
    <col min="3606" max="3606" width="6.5546875" style="297" customWidth="1"/>
    <col min="3607" max="3850" width="8.88671875" style="297"/>
    <col min="3851" max="3851" width="26.44140625" style="297" customWidth="1"/>
    <col min="3852" max="3855" width="7" style="297" customWidth="1"/>
    <col min="3856" max="3858" width="7" style="297" bestFit="1" customWidth="1"/>
    <col min="3859" max="3861" width="7" style="297" customWidth="1"/>
    <col min="3862" max="3862" width="6.5546875" style="297" customWidth="1"/>
    <col min="3863" max="4106" width="8.88671875" style="297"/>
    <col min="4107" max="4107" width="26.44140625" style="297" customWidth="1"/>
    <col min="4108" max="4111" width="7" style="297" customWidth="1"/>
    <col min="4112" max="4114" width="7" style="297" bestFit="1" customWidth="1"/>
    <col min="4115" max="4117" width="7" style="297" customWidth="1"/>
    <col min="4118" max="4118" width="6.5546875" style="297" customWidth="1"/>
    <col min="4119" max="4362" width="8.88671875" style="297"/>
    <col min="4363" max="4363" width="26.44140625" style="297" customWidth="1"/>
    <col min="4364" max="4367" width="7" style="297" customWidth="1"/>
    <col min="4368" max="4370" width="7" style="297" bestFit="1" customWidth="1"/>
    <col min="4371" max="4373" width="7" style="297" customWidth="1"/>
    <col min="4374" max="4374" width="6.5546875" style="297" customWidth="1"/>
    <col min="4375" max="4618" width="8.88671875" style="297"/>
    <col min="4619" max="4619" width="26.44140625" style="297" customWidth="1"/>
    <col min="4620" max="4623" width="7" style="297" customWidth="1"/>
    <col min="4624" max="4626" width="7" style="297" bestFit="1" customWidth="1"/>
    <col min="4627" max="4629" width="7" style="297" customWidth="1"/>
    <col min="4630" max="4630" width="6.5546875" style="297" customWidth="1"/>
    <col min="4631" max="4874" width="8.88671875" style="297"/>
    <col min="4875" max="4875" width="26.44140625" style="297" customWidth="1"/>
    <col min="4876" max="4879" width="7" style="297" customWidth="1"/>
    <col min="4880" max="4882" width="7" style="297" bestFit="1" customWidth="1"/>
    <col min="4883" max="4885" width="7" style="297" customWidth="1"/>
    <col min="4886" max="4886" width="6.5546875" style="297" customWidth="1"/>
    <col min="4887" max="5130" width="8.88671875" style="297"/>
    <col min="5131" max="5131" width="26.44140625" style="297" customWidth="1"/>
    <col min="5132" max="5135" width="7" style="297" customWidth="1"/>
    <col min="5136" max="5138" width="7" style="297" bestFit="1" customWidth="1"/>
    <col min="5139" max="5141" width="7" style="297" customWidth="1"/>
    <col min="5142" max="5142" width="6.5546875" style="297" customWidth="1"/>
    <col min="5143" max="5386" width="8.88671875" style="297"/>
    <col min="5387" max="5387" width="26.44140625" style="297" customWidth="1"/>
    <col min="5388" max="5391" width="7" style="297" customWidth="1"/>
    <col min="5392" max="5394" width="7" style="297" bestFit="1" customWidth="1"/>
    <col min="5395" max="5397" width="7" style="297" customWidth="1"/>
    <col min="5398" max="5398" width="6.5546875" style="297" customWidth="1"/>
    <col min="5399" max="5642" width="8.88671875" style="297"/>
    <col min="5643" max="5643" width="26.44140625" style="297" customWidth="1"/>
    <col min="5644" max="5647" width="7" style="297" customWidth="1"/>
    <col min="5648" max="5650" width="7" style="297" bestFit="1" customWidth="1"/>
    <col min="5651" max="5653" width="7" style="297" customWidth="1"/>
    <col min="5654" max="5654" width="6.5546875" style="297" customWidth="1"/>
    <col min="5655" max="5898" width="8.88671875" style="297"/>
    <col min="5899" max="5899" width="26.44140625" style="297" customWidth="1"/>
    <col min="5900" max="5903" width="7" style="297" customWidth="1"/>
    <col min="5904" max="5906" width="7" style="297" bestFit="1" customWidth="1"/>
    <col min="5907" max="5909" width="7" style="297" customWidth="1"/>
    <col min="5910" max="5910" width="6.5546875" style="297" customWidth="1"/>
    <col min="5911" max="6154" width="8.88671875" style="297"/>
    <col min="6155" max="6155" width="26.44140625" style="297" customWidth="1"/>
    <col min="6156" max="6159" width="7" style="297" customWidth="1"/>
    <col min="6160" max="6162" width="7" style="297" bestFit="1" customWidth="1"/>
    <col min="6163" max="6165" width="7" style="297" customWidth="1"/>
    <col min="6166" max="6166" width="6.5546875" style="297" customWidth="1"/>
    <col min="6167" max="6410" width="8.88671875" style="297"/>
    <col min="6411" max="6411" width="26.44140625" style="297" customWidth="1"/>
    <col min="6412" max="6415" width="7" style="297" customWidth="1"/>
    <col min="6416" max="6418" width="7" style="297" bestFit="1" customWidth="1"/>
    <col min="6419" max="6421" width="7" style="297" customWidth="1"/>
    <col min="6422" max="6422" width="6.5546875" style="297" customWidth="1"/>
    <col min="6423" max="6666" width="8.88671875" style="297"/>
    <col min="6667" max="6667" width="26.44140625" style="297" customWidth="1"/>
    <col min="6668" max="6671" width="7" style="297" customWidth="1"/>
    <col min="6672" max="6674" width="7" style="297" bestFit="1" customWidth="1"/>
    <col min="6675" max="6677" width="7" style="297" customWidth="1"/>
    <col min="6678" max="6678" width="6.5546875" style="297" customWidth="1"/>
    <col min="6679" max="6922" width="8.88671875" style="297"/>
    <col min="6923" max="6923" width="26.44140625" style="297" customWidth="1"/>
    <col min="6924" max="6927" width="7" style="297" customWidth="1"/>
    <col min="6928" max="6930" width="7" style="297" bestFit="1" customWidth="1"/>
    <col min="6931" max="6933" width="7" style="297" customWidth="1"/>
    <col min="6934" max="6934" width="6.5546875" style="297" customWidth="1"/>
    <col min="6935" max="7178" width="8.88671875" style="297"/>
    <col min="7179" max="7179" width="26.44140625" style="297" customWidth="1"/>
    <col min="7180" max="7183" width="7" style="297" customWidth="1"/>
    <col min="7184" max="7186" width="7" style="297" bestFit="1" customWidth="1"/>
    <col min="7187" max="7189" width="7" style="297" customWidth="1"/>
    <col min="7190" max="7190" width="6.5546875" style="297" customWidth="1"/>
    <col min="7191" max="7434" width="8.88671875" style="297"/>
    <col min="7435" max="7435" width="26.44140625" style="297" customWidth="1"/>
    <col min="7436" max="7439" width="7" style="297" customWidth="1"/>
    <col min="7440" max="7442" width="7" style="297" bestFit="1" customWidth="1"/>
    <col min="7443" max="7445" width="7" style="297" customWidth="1"/>
    <col min="7446" max="7446" width="6.5546875" style="297" customWidth="1"/>
    <col min="7447" max="7690" width="8.88671875" style="297"/>
    <col min="7691" max="7691" width="26.44140625" style="297" customWidth="1"/>
    <col min="7692" max="7695" width="7" style="297" customWidth="1"/>
    <col min="7696" max="7698" width="7" style="297" bestFit="1" customWidth="1"/>
    <col min="7699" max="7701" width="7" style="297" customWidth="1"/>
    <col min="7702" max="7702" width="6.5546875" style="297" customWidth="1"/>
    <col min="7703" max="7946" width="8.88671875" style="297"/>
    <col min="7947" max="7947" width="26.44140625" style="297" customWidth="1"/>
    <col min="7948" max="7951" width="7" style="297" customWidth="1"/>
    <col min="7952" max="7954" width="7" style="297" bestFit="1" customWidth="1"/>
    <col min="7955" max="7957" width="7" style="297" customWidth="1"/>
    <col min="7958" max="7958" width="6.5546875" style="297" customWidth="1"/>
    <col min="7959" max="8202" width="8.88671875" style="297"/>
    <col min="8203" max="8203" width="26.44140625" style="297" customWidth="1"/>
    <col min="8204" max="8207" width="7" style="297" customWidth="1"/>
    <col min="8208" max="8210" width="7" style="297" bestFit="1" customWidth="1"/>
    <col min="8211" max="8213" width="7" style="297" customWidth="1"/>
    <col min="8214" max="8214" width="6.5546875" style="297" customWidth="1"/>
    <col min="8215" max="8458" width="8.88671875" style="297"/>
    <col min="8459" max="8459" width="26.44140625" style="297" customWidth="1"/>
    <col min="8460" max="8463" width="7" style="297" customWidth="1"/>
    <col min="8464" max="8466" width="7" style="297" bestFit="1" customWidth="1"/>
    <col min="8467" max="8469" width="7" style="297" customWidth="1"/>
    <col min="8470" max="8470" width="6.5546875" style="297" customWidth="1"/>
    <col min="8471" max="8714" width="8.88671875" style="297"/>
    <col min="8715" max="8715" width="26.44140625" style="297" customWidth="1"/>
    <col min="8716" max="8719" width="7" style="297" customWidth="1"/>
    <col min="8720" max="8722" width="7" style="297" bestFit="1" customWidth="1"/>
    <col min="8723" max="8725" width="7" style="297" customWidth="1"/>
    <col min="8726" max="8726" width="6.5546875" style="297" customWidth="1"/>
    <col min="8727" max="8970" width="8.88671875" style="297"/>
    <col min="8971" max="8971" width="26.44140625" style="297" customWidth="1"/>
    <col min="8972" max="8975" width="7" style="297" customWidth="1"/>
    <col min="8976" max="8978" width="7" style="297" bestFit="1" customWidth="1"/>
    <col min="8979" max="8981" width="7" style="297" customWidth="1"/>
    <col min="8982" max="8982" width="6.5546875" style="297" customWidth="1"/>
    <col min="8983" max="9226" width="8.88671875" style="297"/>
    <col min="9227" max="9227" width="26.44140625" style="297" customWidth="1"/>
    <col min="9228" max="9231" width="7" style="297" customWidth="1"/>
    <col min="9232" max="9234" width="7" style="297" bestFit="1" customWidth="1"/>
    <col min="9235" max="9237" width="7" style="297" customWidth="1"/>
    <col min="9238" max="9238" width="6.5546875" style="297" customWidth="1"/>
    <col min="9239" max="9482" width="8.88671875" style="297"/>
    <col min="9483" max="9483" width="26.44140625" style="297" customWidth="1"/>
    <col min="9484" max="9487" width="7" style="297" customWidth="1"/>
    <col min="9488" max="9490" width="7" style="297" bestFit="1" customWidth="1"/>
    <col min="9491" max="9493" width="7" style="297" customWidth="1"/>
    <col min="9494" max="9494" width="6.5546875" style="297" customWidth="1"/>
    <col min="9495" max="9738" width="8.88671875" style="297"/>
    <col min="9739" max="9739" width="26.44140625" style="297" customWidth="1"/>
    <col min="9740" max="9743" width="7" style="297" customWidth="1"/>
    <col min="9744" max="9746" width="7" style="297" bestFit="1" customWidth="1"/>
    <col min="9747" max="9749" width="7" style="297" customWidth="1"/>
    <col min="9750" max="9750" width="6.5546875" style="297" customWidth="1"/>
    <col min="9751" max="9994" width="8.88671875" style="297"/>
    <col min="9995" max="9995" width="26.44140625" style="297" customWidth="1"/>
    <col min="9996" max="9999" width="7" style="297" customWidth="1"/>
    <col min="10000" max="10002" width="7" style="297" bestFit="1" customWidth="1"/>
    <col min="10003" max="10005" width="7" style="297" customWidth="1"/>
    <col min="10006" max="10006" width="6.5546875" style="297" customWidth="1"/>
    <col min="10007" max="10250" width="8.88671875" style="297"/>
    <col min="10251" max="10251" width="26.44140625" style="297" customWidth="1"/>
    <col min="10252" max="10255" width="7" style="297" customWidth="1"/>
    <col min="10256" max="10258" width="7" style="297" bestFit="1" customWidth="1"/>
    <col min="10259" max="10261" width="7" style="297" customWidth="1"/>
    <col min="10262" max="10262" width="6.5546875" style="297" customWidth="1"/>
    <col min="10263" max="10506" width="8.88671875" style="297"/>
    <col min="10507" max="10507" width="26.44140625" style="297" customWidth="1"/>
    <col min="10508" max="10511" width="7" style="297" customWidth="1"/>
    <col min="10512" max="10514" width="7" style="297" bestFit="1" customWidth="1"/>
    <col min="10515" max="10517" width="7" style="297" customWidth="1"/>
    <col min="10518" max="10518" width="6.5546875" style="297" customWidth="1"/>
    <col min="10519" max="10762" width="8.88671875" style="297"/>
    <col min="10763" max="10763" width="26.44140625" style="297" customWidth="1"/>
    <col min="10764" max="10767" width="7" style="297" customWidth="1"/>
    <col min="10768" max="10770" width="7" style="297" bestFit="1" customWidth="1"/>
    <col min="10771" max="10773" width="7" style="297" customWidth="1"/>
    <col min="10774" max="10774" width="6.5546875" style="297" customWidth="1"/>
    <col min="10775" max="11018" width="8.88671875" style="297"/>
    <col min="11019" max="11019" width="26.44140625" style="297" customWidth="1"/>
    <col min="11020" max="11023" width="7" style="297" customWidth="1"/>
    <col min="11024" max="11026" width="7" style="297" bestFit="1" customWidth="1"/>
    <col min="11027" max="11029" width="7" style="297" customWidth="1"/>
    <col min="11030" max="11030" width="6.5546875" style="297" customWidth="1"/>
    <col min="11031" max="11274" width="8.88671875" style="297"/>
    <col min="11275" max="11275" width="26.44140625" style="297" customWidth="1"/>
    <col min="11276" max="11279" width="7" style="297" customWidth="1"/>
    <col min="11280" max="11282" width="7" style="297" bestFit="1" customWidth="1"/>
    <col min="11283" max="11285" width="7" style="297" customWidth="1"/>
    <col min="11286" max="11286" width="6.5546875" style="297" customWidth="1"/>
    <col min="11287" max="11530" width="8.88671875" style="297"/>
    <col min="11531" max="11531" width="26.44140625" style="297" customWidth="1"/>
    <col min="11532" max="11535" width="7" style="297" customWidth="1"/>
    <col min="11536" max="11538" width="7" style="297" bestFit="1" customWidth="1"/>
    <col min="11539" max="11541" width="7" style="297" customWidth="1"/>
    <col min="11542" max="11542" width="6.5546875" style="297" customWidth="1"/>
    <col min="11543" max="11786" width="8.88671875" style="297"/>
    <col min="11787" max="11787" width="26.44140625" style="297" customWidth="1"/>
    <col min="11788" max="11791" width="7" style="297" customWidth="1"/>
    <col min="11792" max="11794" width="7" style="297" bestFit="1" customWidth="1"/>
    <col min="11795" max="11797" width="7" style="297" customWidth="1"/>
    <col min="11798" max="11798" width="6.5546875" style="297" customWidth="1"/>
    <col min="11799" max="12042" width="8.88671875" style="297"/>
    <col min="12043" max="12043" width="26.44140625" style="297" customWidth="1"/>
    <col min="12044" max="12047" width="7" style="297" customWidth="1"/>
    <col min="12048" max="12050" width="7" style="297" bestFit="1" customWidth="1"/>
    <col min="12051" max="12053" width="7" style="297" customWidth="1"/>
    <col min="12054" max="12054" width="6.5546875" style="297" customWidth="1"/>
    <col min="12055" max="12298" width="8.88671875" style="297"/>
    <col min="12299" max="12299" width="26.44140625" style="297" customWidth="1"/>
    <col min="12300" max="12303" width="7" style="297" customWidth="1"/>
    <col min="12304" max="12306" width="7" style="297" bestFit="1" customWidth="1"/>
    <col min="12307" max="12309" width="7" style="297" customWidth="1"/>
    <col min="12310" max="12310" width="6.5546875" style="297" customWidth="1"/>
    <col min="12311" max="12554" width="8.88671875" style="297"/>
    <col min="12555" max="12555" width="26.44140625" style="297" customWidth="1"/>
    <col min="12556" max="12559" width="7" style="297" customWidth="1"/>
    <col min="12560" max="12562" width="7" style="297" bestFit="1" customWidth="1"/>
    <col min="12563" max="12565" width="7" style="297" customWidth="1"/>
    <col min="12566" max="12566" width="6.5546875" style="297" customWidth="1"/>
    <col min="12567" max="12810" width="8.88671875" style="297"/>
    <col min="12811" max="12811" width="26.44140625" style="297" customWidth="1"/>
    <col min="12812" max="12815" width="7" style="297" customWidth="1"/>
    <col min="12816" max="12818" width="7" style="297" bestFit="1" customWidth="1"/>
    <col min="12819" max="12821" width="7" style="297" customWidth="1"/>
    <col min="12822" max="12822" width="6.5546875" style="297" customWidth="1"/>
    <col min="12823" max="13066" width="8.88671875" style="297"/>
    <col min="13067" max="13067" width="26.44140625" style="297" customWidth="1"/>
    <col min="13068" max="13071" width="7" style="297" customWidth="1"/>
    <col min="13072" max="13074" width="7" style="297" bestFit="1" customWidth="1"/>
    <col min="13075" max="13077" width="7" style="297" customWidth="1"/>
    <col min="13078" max="13078" width="6.5546875" style="297" customWidth="1"/>
    <col min="13079" max="13322" width="8.88671875" style="297"/>
    <col min="13323" max="13323" width="26.44140625" style="297" customWidth="1"/>
    <col min="13324" max="13327" width="7" style="297" customWidth="1"/>
    <col min="13328" max="13330" width="7" style="297" bestFit="1" customWidth="1"/>
    <col min="13331" max="13333" width="7" style="297" customWidth="1"/>
    <col min="13334" max="13334" width="6.5546875" style="297" customWidth="1"/>
    <col min="13335" max="13578" width="8.88671875" style="297"/>
    <col min="13579" max="13579" width="26.44140625" style="297" customWidth="1"/>
    <col min="13580" max="13583" width="7" style="297" customWidth="1"/>
    <col min="13584" max="13586" width="7" style="297" bestFit="1" customWidth="1"/>
    <col min="13587" max="13589" width="7" style="297" customWidth="1"/>
    <col min="13590" max="13590" width="6.5546875" style="297" customWidth="1"/>
    <col min="13591" max="13834" width="8.88671875" style="297"/>
    <col min="13835" max="13835" width="26.44140625" style="297" customWidth="1"/>
    <col min="13836" max="13839" width="7" style="297" customWidth="1"/>
    <col min="13840" max="13842" width="7" style="297" bestFit="1" customWidth="1"/>
    <col min="13843" max="13845" width="7" style="297" customWidth="1"/>
    <col min="13846" max="13846" width="6.5546875" style="297" customWidth="1"/>
    <col min="13847" max="14090" width="8.88671875" style="297"/>
    <col min="14091" max="14091" width="26.44140625" style="297" customWidth="1"/>
    <col min="14092" max="14095" width="7" style="297" customWidth="1"/>
    <col min="14096" max="14098" width="7" style="297" bestFit="1" customWidth="1"/>
    <col min="14099" max="14101" width="7" style="297" customWidth="1"/>
    <col min="14102" max="14102" width="6.5546875" style="297" customWidth="1"/>
    <col min="14103" max="14346" width="8.88671875" style="297"/>
    <col min="14347" max="14347" width="26.44140625" style="297" customWidth="1"/>
    <col min="14348" max="14351" width="7" style="297" customWidth="1"/>
    <col min="14352" max="14354" width="7" style="297" bestFit="1" customWidth="1"/>
    <col min="14355" max="14357" width="7" style="297" customWidth="1"/>
    <col min="14358" max="14358" width="6.5546875" style="297" customWidth="1"/>
    <col min="14359" max="14602" width="8.88671875" style="297"/>
    <col min="14603" max="14603" width="26.44140625" style="297" customWidth="1"/>
    <col min="14604" max="14607" width="7" style="297" customWidth="1"/>
    <col min="14608" max="14610" width="7" style="297" bestFit="1" customWidth="1"/>
    <col min="14611" max="14613" width="7" style="297" customWidth="1"/>
    <col min="14614" max="14614" width="6.5546875" style="297" customWidth="1"/>
    <col min="14615" max="14858" width="8.88671875" style="297"/>
    <col min="14859" max="14859" width="26.44140625" style="297" customWidth="1"/>
    <col min="14860" max="14863" width="7" style="297" customWidth="1"/>
    <col min="14864" max="14866" width="7" style="297" bestFit="1" customWidth="1"/>
    <col min="14867" max="14869" width="7" style="297" customWidth="1"/>
    <col min="14870" max="14870" width="6.5546875" style="297" customWidth="1"/>
    <col min="14871" max="15114" width="8.88671875" style="297"/>
    <col min="15115" max="15115" width="26.44140625" style="297" customWidth="1"/>
    <col min="15116" max="15119" width="7" style="297" customWidth="1"/>
    <col min="15120" max="15122" width="7" style="297" bestFit="1" customWidth="1"/>
    <col min="15123" max="15125" width="7" style="297" customWidth="1"/>
    <col min="15126" max="15126" width="6.5546875" style="297" customWidth="1"/>
    <col min="15127" max="15370" width="8.88671875" style="297"/>
    <col min="15371" max="15371" width="26.44140625" style="297" customWidth="1"/>
    <col min="15372" max="15375" width="7" style="297" customWidth="1"/>
    <col min="15376" max="15378" width="7" style="297" bestFit="1" customWidth="1"/>
    <col min="15379" max="15381" width="7" style="297" customWidth="1"/>
    <col min="15382" max="15382" width="6.5546875" style="297" customWidth="1"/>
    <col min="15383" max="15626" width="8.88671875" style="297"/>
    <col min="15627" max="15627" width="26.44140625" style="297" customWidth="1"/>
    <col min="15628" max="15631" width="7" style="297" customWidth="1"/>
    <col min="15632" max="15634" width="7" style="297" bestFit="1" customWidth="1"/>
    <col min="15635" max="15637" width="7" style="297" customWidth="1"/>
    <col min="15638" max="15638" width="6.5546875" style="297" customWidth="1"/>
    <col min="15639" max="15882" width="8.88671875" style="297"/>
    <col min="15883" max="15883" width="26.44140625" style="297" customWidth="1"/>
    <col min="15884" max="15887" width="7" style="297" customWidth="1"/>
    <col min="15888" max="15890" width="7" style="297" bestFit="1" customWidth="1"/>
    <col min="15891" max="15893" width="7" style="297" customWidth="1"/>
    <col min="15894" max="15894" width="6.5546875" style="297" customWidth="1"/>
    <col min="15895" max="16138" width="8.88671875" style="297"/>
    <col min="16139" max="16139" width="26.44140625" style="297" customWidth="1"/>
    <col min="16140" max="16143" width="7" style="297" customWidth="1"/>
    <col min="16144" max="16146" width="7" style="297" bestFit="1" customWidth="1"/>
    <col min="16147" max="16149" width="7" style="297" customWidth="1"/>
    <col min="16150" max="16150" width="6.5546875" style="297" customWidth="1"/>
    <col min="16151" max="16382" width="8.88671875" style="297"/>
    <col min="16383" max="16384" width="9.109375" style="297" customWidth="1"/>
  </cols>
  <sheetData>
    <row r="1" spans="1:29" ht="11.1" customHeight="1">
      <c r="A1" s="661" t="s">
        <v>555</v>
      </c>
      <c r="B1" s="661"/>
      <c r="C1" s="661"/>
      <c r="D1" s="661"/>
      <c r="E1" s="661"/>
      <c r="F1" s="661"/>
      <c r="G1" s="661"/>
      <c r="H1" s="661"/>
      <c r="I1" s="661"/>
      <c r="J1" s="661"/>
      <c r="K1" s="661"/>
      <c r="L1" s="661"/>
      <c r="M1" s="661"/>
      <c r="N1" s="661"/>
      <c r="O1" s="661"/>
      <c r="P1" s="661"/>
      <c r="Q1" s="661"/>
      <c r="R1" s="660"/>
      <c r="S1" s="660"/>
      <c r="T1" s="660"/>
      <c r="U1" s="659"/>
      <c r="V1" s="659"/>
      <c r="W1" s="659"/>
      <c r="X1" s="659"/>
    </row>
    <row r="2" spans="1:29" ht="13.65" customHeight="1">
      <c r="A2" s="661" t="s">
        <v>554</v>
      </c>
      <c r="B2" s="661"/>
      <c r="C2" s="661"/>
      <c r="D2" s="661"/>
      <c r="E2" s="661"/>
      <c r="F2" s="661"/>
      <c r="G2" s="661"/>
      <c r="H2" s="661"/>
      <c r="I2" s="661"/>
      <c r="J2" s="661"/>
      <c r="K2" s="661"/>
      <c r="L2" s="661"/>
      <c r="M2" s="661"/>
      <c r="N2" s="661"/>
      <c r="O2" s="661"/>
      <c r="P2" s="661"/>
      <c r="Q2" s="661"/>
      <c r="R2" s="660"/>
      <c r="S2" s="660"/>
      <c r="T2" s="660"/>
      <c r="U2" s="659"/>
      <c r="V2" s="659"/>
      <c r="W2" s="659"/>
      <c r="X2" s="659"/>
    </row>
    <row r="3" spans="1:29" ht="12.15" customHeight="1">
      <c r="A3" s="661" t="s">
        <v>528</v>
      </c>
      <c r="B3" s="661"/>
      <c r="C3" s="661"/>
      <c r="D3" s="661"/>
      <c r="E3" s="661"/>
      <c r="F3" s="661"/>
      <c r="G3" s="661"/>
      <c r="H3" s="661"/>
      <c r="I3" s="661"/>
      <c r="J3" s="661"/>
      <c r="K3" s="661"/>
      <c r="L3" s="661"/>
      <c r="M3" s="661"/>
      <c r="N3" s="661"/>
      <c r="O3" s="661"/>
      <c r="P3" s="661"/>
      <c r="Q3" s="661"/>
      <c r="R3" s="660"/>
      <c r="S3" s="660"/>
      <c r="T3" s="660"/>
      <c r="U3" s="659"/>
      <c r="V3" s="659"/>
      <c r="W3" s="659"/>
      <c r="X3" s="659"/>
    </row>
    <row r="4" spans="1:29">
      <c r="A4" s="658"/>
      <c r="B4" s="658"/>
      <c r="C4" s="658"/>
      <c r="D4" s="658"/>
      <c r="E4" s="658"/>
      <c r="F4" s="658"/>
      <c r="G4" s="658"/>
      <c r="H4" s="658"/>
      <c r="I4" s="658"/>
      <c r="J4" s="658"/>
      <c r="K4" s="658"/>
      <c r="L4" s="658"/>
      <c r="M4" s="658"/>
      <c r="N4" s="658"/>
      <c r="O4" s="658"/>
      <c r="P4" s="658"/>
      <c r="Q4" s="658"/>
      <c r="R4" s="657"/>
      <c r="S4" s="657"/>
      <c r="U4" s="657"/>
      <c r="V4" s="306"/>
      <c r="W4" s="657"/>
      <c r="X4" s="657"/>
    </row>
    <row r="5" spans="1:29" s="321" customFormat="1" ht="16.5" customHeight="1">
      <c r="A5" s="656" t="s">
        <v>553</v>
      </c>
      <c r="B5" s="656">
        <v>2022</v>
      </c>
      <c r="C5" s="656">
        <v>2021</v>
      </c>
      <c r="D5" s="656">
        <v>2020</v>
      </c>
      <c r="E5" s="656">
        <v>2019</v>
      </c>
      <c r="F5" s="656">
        <v>2018</v>
      </c>
      <c r="G5" s="656">
        <v>2017</v>
      </c>
      <c r="H5" s="656">
        <v>2016</v>
      </c>
      <c r="I5" s="656">
        <v>2015</v>
      </c>
      <c r="J5" s="656">
        <v>2014</v>
      </c>
      <c r="K5" s="656">
        <v>2013</v>
      </c>
      <c r="L5" s="656">
        <v>2012</v>
      </c>
      <c r="M5" s="656">
        <v>2011</v>
      </c>
      <c r="N5" s="656">
        <v>2010</v>
      </c>
      <c r="O5" s="656">
        <v>2009</v>
      </c>
      <c r="P5" s="656">
        <v>2008</v>
      </c>
      <c r="Q5" s="656">
        <v>2007</v>
      </c>
      <c r="R5" s="655">
        <v>2006</v>
      </c>
      <c r="S5" s="655">
        <v>2005</v>
      </c>
      <c r="T5" s="655">
        <v>2004</v>
      </c>
      <c r="U5" s="655">
        <v>2003</v>
      </c>
      <c r="V5" s="655">
        <v>2002</v>
      </c>
      <c r="W5" s="655">
        <v>2001</v>
      </c>
      <c r="X5" s="654"/>
      <c r="Y5" s="298"/>
      <c r="Z5" s="298"/>
      <c r="AA5" s="298"/>
      <c r="AB5" s="298"/>
      <c r="AC5" s="298"/>
    </row>
    <row r="6" spans="1:29" ht="15" customHeight="1">
      <c r="A6" s="653" t="s">
        <v>17</v>
      </c>
      <c r="B6" s="652">
        <f t="shared" ref="B6:W6" si="0">(B8+B9+B11)</f>
        <v>30448</v>
      </c>
      <c r="C6" s="652">
        <f t="shared" si="0"/>
        <v>27601</v>
      </c>
      <c r="D6" s="652">
        <f t="shared" si="0"/>
        <v>31632</v>
      </c>
      <c r="E6" s="652">
        <f t="shared" si="0"/>
        <v>30744</v>
      </c>
      <c r="F6" s="652">
        <f t="shared" si="0"/>
        <v>26813</v>
      </c>
      <c r="G6" s="652">
        <f t="shared" si="0"/>
        <v>22815</v>
      </c>
      <c r="H6" s="652">
        <f t="shared" si="0"/>
        <v>21806</v>
      </c>
      <c r="I6" s="652">
        <f t="shared" si="0"/>
        <v>20173</v>
      </c>
      <c r="J6" s="652">
        <f t="shared" si="0"/>
        <v>21533</v>
      </c>
      <c r="K6" s="652">
        <f t="shared" si="0"/>
        <v>18218</v>
      </c>
      <c r="L6" s="652">
        <f t="shared" si="0"/>
        <v>18835</v>
      </c>
      <c r="M6" s="652">
        <f t="shared" si="0"/>
        <v>18677</v>
      </c>
      <c r="N6" s="652">
        <f t="shared" si="0"/>
        <v>17603</v>
      </c>
      <c r="O6" s="652">
        <f t="shared" si="0"/>
        <v>25337</v>
      </c>
      <c r="P6" s="652">
        <f t="shared" si="0"/>
        <v>23686</v>
      </c>
      <c r="Q6" s="652">
        <f t="shared" si="0"/>
        <v>22342</v>
      </c>
      <c r="R6" s="651">
        <f t="shared" si="0"/>
        <v>20491</v>
      </c>
      <c r="S6" s="651">
        <f t="shared" si="0"/>
        <v>20466</v>
      </c>
      <c r="T6" s="651">
        <f t="shared" si="0"/>
        <v>22057</v>
      </c>
      <c r="U6" s="651">
        <f t="shared" si="0"/>
        <v>21851</v>
      </c>
      <c r="V6" s="651">
        <f t="shared" si="0"/>
        <v>27746</v>
      </c>
      <c r="W6" s="651">
        <f t="shared" si="0"/>
        <v>25436</v>
      </c>
      <c r="X6" s="650"/>
    </row>
    <row r="7" spans="1:29" ht="13.05" customHeight="1">
      <c r="A7" s="639" t="s">
        <v>56</v>
      </c>
      <c r="B7" s="649"/>
      <c r="C7" s="649"/>
      <c r="D7" s="649"/>
      <c r="E7" s="649"/>
      <c r="F7" s="649"/>
      <c r="G7" s="649"/>
      <c r="H7" s="649"/>
      <c r="I7" s="649"/>
      <c r="J7" s="649"/>
      <c r="K7" s="649"/>
      <c r="L7" s="649"/>
      <c r="M7" s="649"/>
      <c r="N7" s="649"/>
      <c r="O7" s="649"/>
      <c r="P7" s="649"/>
      <c r="Q7" s="648"/>
      <c r="R7" s="647"/>
      <c r="S7" s="647"/>
      <c r="T7" s="647"/>
      <c r="U7" s="647"/>
      <c r="V7" s="647"/>
      <c r="W7" s="647"/>
      <c r="X7" s="646"/>
    </row>
    <row r="8" spans="1:29" ht="13.05" customHeight="1">
      <c r="A8" s="642" t="s">
        <v>196</v>
      </c>
      <c r="B8" s="645">
        <v>14422</v>
      </c>
      <c r="C8" s="645">
        <v>12808</v>
      </c>
      <c r="D8" s="645">
        <v>15137</v>
      </c>
      <c r="E8" s="645">
        <v>14129</v>
      </c>
      <c r="F8" s="645">
        <v>11822</v>
      </c>
      <c r="G8" s="645">
        <v>9878</v>
      </c>
      <c r="H8" s="645">
        <v>9372</v>
      </c>
      <c r="I8" s="645">
        <v>8613</v>
      </c>
      <c r="J8" s="645">
        <v>8892</v>
      </c>
      <c r="K8" s="645">
        <v>7827</v>
      </c>
      <c r="L8" s="645">
        <v>7963</v>
      </c>
      <c r="M8" s="645">
        <v>7837</v>
      </c>
      <c r="N8" s="645">
        <v>7607</v>
      </c>
      <c r="O8" s="638">
        <v>11283</v>
      </c>
      <c r="P8" s="638">
        <v>10703</v>
      </c>
      <c r="Q8" s="638">
        <v>10293</v>
      </c>
      <c r="R8" s="644">
        <v>9490</v>
      </c>
      <c r="S8" s="644">
        <v>9452</v>
      </c>
      <c r="T8" s="644">
        <v>10486</v>
      </c>
      <c r="U8" s="644">
        <v>10858</v>
      </c>
      <c r="V8" s="644">
        <v>13891</v>
      </c>
      <c r="W8" s="644">
        <v>12547</v>
      </c>
      <c r="X8" s="643"/>
    </row>
    <row r="9" spans="1:29" ht="13.05" customHeight="1">
      <c r="A9" s="642" t="s">
        <v>236</v>
      </c>
      <c r="B9" s="638">
        <v>14313</v>
      </c>
      <c r="C9" s="638">
        <v>13269</v>
      </c>
      <c r="D9" s="638">
        <v>15080</v>
      </c>
      <c r="E9" s="638">
        <v>15208</v>
      </c>
      <c r="F9" s="638">
        <v>13397</v>
      </c>
      <c r="G9" s="638">
        <v>11159</v>
      </c>
      <c r="H9" s="638">
        <v>10666</v>
      </c>
      <c r="I9" s="638">
        <v>9591</v>
      </c>
      <c r="J9" s="638">
        <v>10225</v>
      </c>
      <c r="K9" s="638">
        <v>8496</v>
      </c>
      <c r="L9" s="638">
        <v>9005</v>
      </c>
      <c r="M9" s="638">
        <v>8865</v>
      </c>
      <c r="N9" s="638">
        <v>8391</v>
      </c>
      <c r="O9" s="638">
        <v>11753</v>
      </c>
      <c r="P9" s="638">
        <v>10916</v>
      </c>
      <c r="Q9" s="641">
        <v>9735</v>
      </c>
      <c r="R9" s="616">
        <v>8999</v>
      </c>
      <c r="S9" s="616">
        <v>9168</v>
      </c>
      <c r="T9" s="616">
        <v>10144</v>
      </c>
      <c r="U9" s="616">
        <v>9979</v>
      </c>
      <c r="V9" s="616">
        <v>12779</v>
      </c>
      <c r="W9" s="616">
        <v>12077</v>
      </c>
      <c r="X9" s="640"/>
    </row>
    <row r="10" spans="1:29" ht="13.05" customHeight="1">
      <c r="A10" s="639"/>
      <c r="B10" s="638"/>
      <c r="C10" s="638"/>
      <c r="D10" s="638"/>
      <c r="E10" s="638"/>
      <c r="F10" s="638"/>
      <c r="G10" s="638"/>
      <c r="H10" s="638"/>
      <c r="I10" s="638"/>
      <c r="J10" s="638"/>
      <c r="K10" s="638"/>
      <c r="L10" s="638"/>
      <c r="M10" s="638"/>
      <c r="N10" s="638"/>
      <c r="O10" s="638"/>
      <c r="P10" s="638"/>
      <c r="Q10" s="637"/>
      <c r="R10" s="636"/>
      <c r="S10" s="636"/>
      <c r="T10" s="636"/>
      <c r="U10" s="636"/>
      <c r="V10" s="636"/>
      <c r="W10" s="635"/>
      <c r="X10" s="635"/>
    </row>
    <row r="11" spans="1:29" s="308" customFormat="1" ht="18" customHeight="1">
      <c r="A11" s="634" t="s">
        <v>489</v>
      </c>
      <c r="B11" s="633">
        <v>1713</v>
      </c>
      <c r="C11" s="633">
        <v>1524</v>
      </c>
      <c r="D11" s="633">
        <v>1415</v>
      </c>
      <c r="E11" s="633">
        <v>1407</v>
      </c>
      <c r="F11" s="633">
        <v>1594</v>
      </c>
      <c r="G11" s="633">
        <v>1778</v>
      </c>
      <c r="H11" s="633">
        <v>1768</v>
      </c>
      <c r="I11" s="633">
        <v>1969</v>
      </c>
      <c r="J11" s="633">
        <v>2416</v>
      </c>
      <c r="K11" s="633">
        <v>1895</v>
      </c>
      <c r="L11" s="633">
        <v>1867</v>
      </c>
      <c r="M11" s="633">
        <v>1975</v>
      </c>
      <c r="N11" s="633">
        <v>1605</v>
      </c>
      <c r="O11" s="633">
        <v>2301</v>
      </c>
      <c r="P11" s="633">
        <v>2067</v>
      </c>
      <c r="Q11" s="633">
        <v>2314</v>
      </c>
      <c r="R11" s="615">
        <v>2002</v>
      </c>
      <c r="S11" s="615">
        <v>1846</v>
      </c>
      <c r="T11" s="615">
        <v>1427</v>
      </c>
      <c r="U11" s="615">
        <v>1014</v>
      </c>
      <c r="V11" s="615">
        <v>1076</v>
      </c>
      <c r="W11" s="615">
        <v>812</v>
      </c>
      <c r="X11" s="632"/>
      <c r="Y11" s="631"/>
      <c r="Z11" s="631"/>
      <c r="AA11" s="631"/>
      <c r="AB11" s="631"/>
      <c r="AC11" s="631"/>
    </row>
    <row r="12" spans="1:29">
      <c r="X12" s="630"/>
    </row>
    <row r="13" spans="1:29">
      <c r="R13" s="298"/>
      <c r="S13" s="298"/>
      <c r="X13" s="298"/>
    </row>
    <row r="14" spans="1:29">
      <c r="R14" s="298"/>
      <c r="S14" s="298"/>
      <c r="X14" s="298"/>
    </row>
    <row r="15" spans="1:29">
      <c r="R15" s="298"/>
      <c r="S15" s="298"/>
      <c r="X15" s="298"/>
    </row>
    <row r="16" spans="1:29">
      <c r="R16" s="298"/>
      <c r="S16" s="298"/>
      <c r="X16" s="298"/>
    </row>
    <row r="17" spans="18:24">
      <c r="R17" s="298"/>
      <c r="S17" s="298"/>
      <c r="X17" s="298"/>
    </row>
    <row r="18" spans="18:24">
      <c r="R18" s="298"/>
      <c r="S18" s="298"/>
      <c r="X18" s="298"/>
    </row>
    <row r="19" spans="18:24">
      <c r="R19" s="298"/>
      <c r="S19" s="298"/>
      <c r="X19" s="298"/>
    </row>
    <row r="20" spans="18:24">
      <c r="R20" s="298"/>
      <c r="S20" s="298"/>
      <c r="X20" s="298"/>
    </row>
    <row r="21" spans="18:24">
      <c r="R21" s="298"/>
      <c r="S21" s="298"/>
      <c r="X21" s="298"/>
    </row>
    <row r="22" spans="18:24">
      <c r="R22" s="298"/>
      <c r="S22" s="298"/>
      <c r="X22" s="298"/>
    </row>
    <row r="23" spans="18:24">
      <c r="R23" s="298"/>
      <c r="S23" s="298"/>
      <c r="X23" s="298"/>
    </row>
    <row r="24" spans="18:24">
      <c r="R24" s="298"/>
      <c r="S24" s="298"/>
      <c r="X24" s="298"/>
    </row>
    <row r="25" spans="18:24">
      <c r="R25" s="298"/>
      <c r="S25" s="298"/>
      <c r="X25" s="298"/>
    </row>
    <row r="26" spans="18:24">
      <c r="R26" s="298"/>
      <c r="S26" s="298"/>
      <c r="X26" s="298"/>
    </row>
    <row r="27" spans="18:24">
      <c r="R27" s="298"/>
      <c r="S27" s="298"/>
      <c r="X27" s="298"/>
    </row>
    <row r="28" spans="18:24">
      <c r="R28" s="298"/>
      <c r="S28" s="298"/>
      <c r="X28" s="298"/>
    </row>
    <row r="29" spans="18:24">
      <c r="R29" s="298"/>
      <c r="S29" s="298"/>
      <c r="X29" s="298"/>
    </row>
    <row r="30" spans="18:24">
      <c r="R30" s="298"/>
      <c r="S30" s="298"/>
      <c r="X30" s="298"/>
    </row>
    <row r="31" spans="18:24">
      <c r="R31" s="298"/>
      <c r="S31" s="298"/>
      <c r="X31" s="298"/>
    </row>
    <row r="32" spans="18:24">
      <c r="R32" s="298"/>
      <c r="S32" s="298"/>
      <c r="X32" s="298"/>
    </row>
    <row r="33" spans="18:24">
      <c r="R33" s="298"/>
      <c r="S33" s="298"/>
      <c r="X33" s="298"/>
    </row>
    <row r="34" spans="18:24">
      <c r="R34" s="298"/>
      <c r="S34" s="298"/>
      <c r="X34" s="298"/>
    </row>
    <row r="35" spans="18:24">
      <c r="R35" s="298"/>
      <c r="S35" s="298"/>
      <c r="X35" s="298"/>
    </row>
    <row r="36" spans="18:24">
      <c r="R36" s="298"/>
      <c r="S36" s="298"/>
      <c r="X36" s="298"/>
    </row>
    <row r="37" spans="18:24">
      <c r="R37" s="298"/>
      <c r="S37" s="298"/>
      <c r="X37" s="298"/>
    </row>
    <row r="38" spans="18:24">
      <c r="R38" s="298"/>
      <c r="S38" s="298"/>
      <c r="X38" s="298"/>
    </row>
    <row r="39" spans="18:24">
      <c r="R39" s="298"/>
      <c r="S39" s="298"/>
      <c r="X39" s="298"/>
    </row>
    <row r="40" spans="18:24">
      <c r="R40" s="298"/>
      <c r="S40" s="298"/>
      <c r="X40" s="298"/>
    </row>
  </sheetData>
  <pageMargins left="0.75" right="0.25" top="1" bottom="1" header="0.5" footer="0.5"/>
  <pageSetup firstPageNumber="30" orientation="portrait" useFirstPageNumber="1" horizontalDpi="4294967292" verticalDpi="4294967292" r:id="rId1"/>
  <headerFooter alignWithMargins="0">
    <oddFooter>&amp;C&amp;"Times New Roman,Regular" &amp;P of 31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7"/>
  <sheetViews>
    <sheetView showGridLines="0" zoomScaleNormal="100" workbookViewId="0">
      <selection activeCell="Z1" sqref="Z1"/>
    </sheetView>
  </sheetViews>
  <sheetFormatPr defaultColWidth="10.88671875" defaultRowHeight="10.199999999999999"/>
  <cols>
    <col min="1" max="1" width="4.6640625" style="297" customWidth="1"/>
    <col min="2" max="2" width="11" style="297" customWidth="1"/>
    <col min="3" max="5" width="8.44140625" style="297" customWidth="1"/>
    <col min="6" max="12" width="8.33203125" style="297" customWidth="1"/>
    <col min="13" max="18" width="8.33203125" style="297" hidden="1" customWidth="1"/>
    <col min="19" max="24" width="6.5546875" style="297" hidden="1" customWidth="1"/>
    <col min="25" max="25" width="6.5546875" style="297" customWidth="1"/>
    <col min="26" max="16384" width="10.88671875" style="297"/>
  </cols>
  <sheetData>
    <row r="1" spans="1:25" ht="12">
      <c r="B1" s="343" t="s">
        <v>416</v>
      </c>
      <c r="C1" s="343"/>
      <c r="D1" s="343"/>
      <c r="E1" s="342"/>
      <c r="F1" s="342"/>
      <c r="G1" s="342"/>
      <c r="H1" s="342"/>
      <c r="I1" s="342"/>
      <c r="J1" s="342"/>
      <c r="K1" s="342"/>
      <c r="L1" s="342"/>
      <c r="M1" s="342"/>
      <c r="N1" s="342"/>
      <c r="O1" s="342"/>
      <c r="P1" s="342"/>
      <c r="Q1" s="342"/>
      <c r="R1" s="341"/>
      <c r="S1" s="335"/>
      <c r="T1" s="337"/>
      <c r="U1" s="335"/>
      <c r="V1" s="336"/>
      <c r="W1" s="335"/>
      <c r="X1" s="335"/>
      <c r="Y1" s="335"/>
    </row>
    <row r="2" spans="1:25" ht="13.65" customHeight="1">
      <c r="B2" s="343" t="s">
        <v>415</v>
      </c>
      <c r="C2" s="343"/>
      <c r="D2" s="343"/>
      <c r="E2" s="342"/>
      <c r="F2" s="342"/>
      <c r="G2" s="342"/>
      <c r="H2" s="342"/>
      <c r="I2" s="342"/>
      <c r="J2" s="342"/>
      <c r="K2" s="342"/>
      <c r="L2" s="342"/>
      <c r="M2" s="342"/>
      <c r="N2" s="342"/>
      <c r="O2" s="342"/>
      <c r="P2" s="342"/>
      <c r="Q2" s="342"/>
      <c r="R2" s="341"/>
      <c r="S2" s="335"/>
      <c r="T2" s="337"/>
      <c r="U2" s="335"/>
      <c r="V2" s="336"/>
      <c r="W2" s="335"/>
      <c r="X2" s="335"/>
      <c r="Y2" s="335"/>
    </row>
    <row r="3" spans="1:25" ht="12.75" customHeight="1">
      <c r="B3" s="340" t="s">
        <v>414</v>
      </c>
      <c r="C3" s="340"/>
      <c r="D3" s="340"/>
      <c r="E3" s="339"/>
      <c r="F3" s="339"/>
      <c r="G3" s="339"/>
      <c r="H3" s="339"/>
      <c r="I3" s="339"/>
      <c r="J3" s="339"/>
      <c r="K3" s="339"/>
      <c r="L3" s="339"/>
      <c r="M3" s="339"/>
      <c r="N3" s="339"/>
      <c r="O3" s="339"/>
      <c r="P3" s="339"/>
      <c r="Q3" s="339"/>
      <c r="R3" s="338"/>
      <c r="S3" s="337"/>
      <c r="T3" s="337"/>
      <c r="U3" s="336"/>
      <c r="V3" s="336"/>
      <c r="W3" s="336"/>
      <c r="X3" s="335"/>
      <c r="Y3" s="335"/>
    </row>
    <row r="4" spans="1:25" ht="27.75" customHeight="1">
      <c r="B4" s="334"/>
      <c r="C4" s="334"/>
      <c r="D4" s="334"/>
      <c r="E4" s="334"/>
      <c r="F4" s="334"/>
      <c r="G4" s="334"/>
      <c r="H4" s="334"/>
      <c r="I4" s="334"/>
      <c r="J4" s="334"/>
      <c r="K4" s="334"/>
      <c r="L4" s="334"/>
      <c r="M4" s="334"/>
      <c r="N4" s="334"/>
      <c r="O4" s="334"/>
      <c r="P4" s="334"/>
      <c r="Q4" s="334"/>
      <c r="R4" s="334"/>
      <c r="S4" s="331"/>
      <c r="T4" s="333"/>
      <c r="U4" s="331"/>
      <c r="V4" s="332"/>
      <c r="W4" s="331"/>
      <c r="X4" s="330"/>
      <c r="Y4" s="330"/>
    </row>
    <row r="5" spans="1:25" s="326" customFormat="1" ht="16.5" customHeight="1">
      <c r="B5" s="329" t="s">
        <v>413</v>
      </c>
      <c r="C5" s="328" t="s">
        <v>412</v>
      </c>
      <c r="D5" s="328" t="s">
        <v>411</v>
      </c>
      <c r="E5" s="328" t="s">
        <v>410</v>
      </c>
      <c r="F5" s="328" t="s">
        <v>409</v>
      </c>
      <c r="G5" s="328" t="s">
        <v>408</v>
      </c>
      <c r="H5" s="328" t="s">
        <v>407</v>
      </c>
      <c r="I5" s="328" t="s">
        <v>406</v>
      </c>
      <c r="J5" s="328">
        <v>2015</v>
      </c>
      <c r="K5" s="328">
        <v>2014</v>
      </c>
      <c r="L5" s="328">
        <v>2013</v>
      </c>
      <c r="M5" s="328">
        <v>2012</v>
      </c>
      <c r="N5" s="328">
        <v>2011</v>
      </c>
      <c r="O5" s="328">
        <v>2010</v>
      </c>
      <c r="P5" s="328">
        <v>2009</v>
      </c>
      <c r="Q5" s="328">
        <v>2008</v>
      </c>
      <c r="R5" s="328">
        <v>2007</v>
      </c>
      <c r="S5" s="328">
        <v>2006</v>
      </c>
      <c r="T5" s="328">
        <v>2005</v>
      </c>
      <c r="U5" s="328">
        <v>2004</v>
      </c>
      <c r="V5" s="328">
        <v>2003</v>
      </c>
      <c r="W5" s="328">
        <v>2002</v>
      </c>
      <c r="X5" s="328">
        <v>2001</v>
      </c>
      <c r="Y5" s="327"/>
    </row>
    <row r="6" spans="1:25" s="321" customFormat="1" ht="20.7" customHeight="1">
      <c r="A6" s="325"/>
      <c r="B6" s="324" t="s">
        <v>23</v>
      </c>
      <c r="C6" s="323">
        <f>SUM(C7:C18)</f>
        <v>56170</v>
      </c>
      <c r="D6" s="323">
        <f>SUM(D7:D18)</f>
        <v>50874</v>
      </c>
      <c r="E6" s="323">
        <f>SUM(E7:E18)</f>
        <v>49933</v>
      </c>
      <c r="F6" s="323">
        <f>SUM(F7:F18)</f>
        <v>48476</v>
      </c>
      <c r="G6" s="323">
        <v>45354</v>
      </c>
      <c r="H6" s="323">
        <f t="shared" ref="H6:X6" si="0">SUM(H7:H18)</f>
        <v>38401</v>
      </c>
      <c r="I6" s="323">
        <f t="shared" si="0"/>
        <v>36145</v>
      </c>
      <c r="J6" s="323">
        <f t="shared" si="0"/>
        <v>47381</v>
      </c>
      <c r="K6" s="323">
        <f t="shared" si="0"/>
        <v>47407</v>
      </c>
      <c r="L6" s="323">
        <f t="shared" si="0"/>
        <v>49566.37266666667</v>
      </c>
      <c r="M6" s="323">
        <f t="shared" si="0"/>
        <v>54369.93</v>
      </c>
      <c r="N6" s="323">
        <f t="shared" si="0"/>
        <v>55298</v>
      </c>
      <c r="O6" s="323">
        <f t="shared" si="0"/>
        <v>54064</v>
      </c>
      <c r="P6" s="323">
        <f t="shared" si="0"/>
        <v>54876</v>
      </c>
      <c r="Q6" s="323">
        <f t="shared" si="0"/>
        <v>61194</v>
      </c>
      <c r="R6" s="323">
        <f t="shared" si="0"/>
        <v>66953</v>
      </c>
      <c r="S6" s="323">
        <f t="shared" si="0"/>
        <v>61448</v>
      </c>
      <c r="T6" s="323">
        <f t="shared" si="0"/>
        <v>53576</v>
      </c>
      <c r="U6" s="323">
        <f t="shared" si="0"/>
        <v>58362</v>
      </c>
      <c r="V6" s="323">
        <f t="shared" si="0"/>
        <v>55446</v>
      </c>
      <c r="W6" s="323">
        <f t="shared" si="0"/>
        <v>65421</v>
      </c>
      <c r="X6" s="323">
        <f t="shared" si="0"/>
        <v>61839</v>
      </c>
      <c r="Y6" s="322"/>
    </row>
    <row r="7" spans="1:25" ht="13.2" customHeight="1">
      <c r="A7" s="318"/>
      <c r="B7" s="320" t="s">
        <v>405</v>
      </c>
      <c r="C7" s="315">
        <v>4745</v>
      </c>
      <c r="D7" s="315">
        <v>3419</v>
      </c>
      <c r="E7" s="315">
        <v>4444</v>
      </c>
      <c r="F7" s="315">
        <v>49</v>
      </c>
      <c r="G7" s="315">
        <v>3202</v>
      </c>
      <c r="H7" s="315">
        <v>2173</v>
      </c>
      <c r="I7" s="315">
        <v>3714</v>
      </c>
      <c r="J7" s="315">
        <v>3805</v>
      </c>
      <c r="K7" s="315">
        <v>3882</v>
      </c>
      <c r="L7" s="315">
        <v>4480.3333333333339</v>
      </c>
      <c r="M7" s="315">
        <v>4637</v>
      </c>
      <c r="N7" s="315">
        <v>4319</v>
      </c>
      <c r="O7" s="315">
        <v>4232</v>
      </c>
      <c r="P7" s="315">
        <v>4466</v>
      </c>
      <c r="Q7" s="315">
        <v>5628</v>
      </c>
      <c r="R7" s="315">
        <v>5343</v>
      </c>
      <c r="S7" s="315">
        <v>4489</v>
      </c>
      <c r="T7" s="315">
        <v>4248</v>
      </c>
      <c r="U7" s="315">
        <v>4747</v>
      </c>
      <c r="V7" s="315">
        <v>5346</v>
      </c>
      <c r="W7" s="315">
        <v>4954</v>
      </c>
      <c r="X7" s="315">
        <v>4883</v>
      </c>
      <c r="Y7" s="314"/>
    </row>
    <row r="8" spans="1:25" ht="13.2" customHeight="1">
      <c r="A8" s="318"/>
      <c r="B8" s="320" t="s">
        <v>404</v>
      </c>
      <c r="C8" s="315">
        <v>4928</v>
      </c>
      <c r="D8" s="315">
        <v>4268</v>
      </c>
      <c r="E8" s="315">
        <v>4310</v>
      </c>
      <c r="F8" s="315">
        <v>3651</v>
      </c>
      <c r="G8" s="315">
        <v>3462</v>
      </c>
      <c r="H8" s="315">
        <v>2180</v>
      </c>
      <c r="I8" s="315">
        <v>3700</v>
      </c>
      <c r="J8" s="315">
        <v>3327</v>
      </c>
      <c r="K8" s="315">
        <v>3154</v>
      </c>
      <c r="L8" s="315">
        <v>3921.333333333333</v>
      </c>
      <c r="M8" s="315">
        <v>4187</v>
      </c>
      <c r="N8" s="315">
        <v>3841</v>
      </c>
      <c r="O8" s="315">
        <v>3719</v>
      </c>
      <c r="P8" s="315">
        <v>4347</v>
      </c>
      <c r="Q8" s="315">
        <v>4752</v>
      </c>
      <c r="R8" s="315">
        <v>4701</v>
      </c>
      <c r="S8" s="315">
        <v>3951</v>
      </c>
      <c r="T8" s="315">
        <v>3824</v>
      </c>
      <c r="U8" s="315">
        <v>4317</v>
      </c>
      <c r="V8" s="315">
        <v>4114</v>
      </c>
      <c r="W8" s="315">
        <v>4602</v>
      </c>
      <c r="X8" s="315">
        <v>4442</v>
      </c>
      <c r="Y8" s="314"/>
    </row>
    <row r="9" spans="1:25" ht="13.2" customHeight="1">
      <c r="A9" s="318"/>
      <c r="B9" s="320" t="s">
        <v>403</v>
      </c>
      <c r="C9" s="315">
        <v>5451</v>
      </c>
      <c r="D9" s="315">
        <v>3675</v>
      </c>
      <c r="E9" s="315">
        <v>3355</v>
      </c>
      <c r="F9" s="315">
        <v>6691</v>
      </c>
      <c r="G9" s="315">
        <v>4110</v>
      </c>
      <c r="H9" s="315">
        <v>3250</v>
      </c>
      <c r="I9" s="315">
        <v>5287</v>
      </c>
      <c r="J9" s="315">
        <v>3833</v>
      </c>
      <c r="K9" s="315">
        <v>3451</v>
      </c>
      <c r="L9" s="315">
        <v>4661.7060000000001</v>
      </c>
      <c r="M9" s="315">
        <v>4531</v>
      </c>
      <c r="N9" s="315">
        <v>4762</v>
      </c>
      <c r="O9" s="315">
        <v>4390</v>
      </c>
      <c r="P9" s="315">
        <v>4414</v>
      </c>
      <c r="Q9" s="315">
        <v>4944</v>
      </c>
      <c r="R9" s="315">
        <v>5523</v>
      </c>
      <c r="S9" s="315">
        <v>4605</v>
      </c>
      <c r="T9" s="315">
        <v>4687</v>
      </c>
      <c r="U9" s="315">
        <v>4853</v>
      </c>
      <c r="V9" s="315">
        <v>4306</v>
      </c>
      <c r="W9" s="315">
        <v>4897</v>
      </c>
      <c r="X9" s="315">
        <v>5273</v>
      </c>
      <c r="Y9" s="314"/>
    </row>
    <row r="10" spans="1:25" ht="13.2" customHeight="1">
      <c r="A10" s="318"/>
      <c r="B10" s="320" t="s">
        <v>402</v>
      </c>
      <c r="C10" s="315">
        <v>3741</v>
      </c>
      <c r="D10" s="315">
        <v>4602</v>
      </c>
      <c r="E10" s="315">
        <v>4567</v>
      </c>
      <c r="F10" s="315">
        <v>5613</v>
      </c>
      <c r="G10" s="315">
        <v>3441</v>
      </c>
      <c r="H10" s="315">
        <v>2495</v>
      </c>
      <c r="I10" s="315">
        <v>1753</v>
      </c>
      <c r="J10" s="315">
        <v>3918</v>
      </c>
      <c r="K10" s="315">
        <v>3881</v>
      </c>
      <c r="L10" s="315">
        <v>3693</v>
      </c>
      <c r="M10" s="315">
        <v>4199</v>
      </c>
      <c r="N10" s="315">
        <v>4201</v>
      </c>
      <c r="O10" s="315">
        <v>4432</v>
      </c>
      <c r="P10" s="315">
        <v>4402</v>
      </c>
      <c r="Q10" s="315">
        <v>5061</v>
      </c>
      <c r="R10" s="315">
        <v>5162</v>
      </c>
      <c r="S10" s="315">
        <v>4375</v>
      </c>
      <c r="T10" s="315">
        <v>4486</v>
      </c>
      <c r="U10" s="315">
        <v>4616</v>
      </c>
      <c r="V10" s="315">
        <v>4294</v>
      </c>
      <c r="W10" s="315">
        <v>5313</v>
      </c>
      <c r="X10" s="315">
        <v>4584</v>
      </c>
      <c r="Y10" s="314"/>
    </row>
    <row r="11" spans="1:25" ht="13.2" customHeight="1">
      <c r="A11" s="318"/>
      <c r="B11" s="320" t="s">
        <v>401</v>
      </c>
      <c r="C11" s="315">
        <v>3465</v>
      </c>
      <c r="D11" s="315">
        <v>3996</v>
      </c>
      <c r="E11" s="315">
        <v>3983</v>
      </c>
      <c r="F11" s="315">
        <v>4041</v>
      </c>
      <c r="G11" s="315">
        <v>3958</v>
      </c>
      <c r="H11" s="315">
        <v>2828</v>
      </c>
      <c r="I11" s="315">
        <v>2948</v>
      </c>
      <c r="J11" s="315">
        <v>3882</v>
      </c>
      <c r="K11" s="315">
        <v>4159</v>
      </c>
      <c r="L11" s="315">
        <v>4029</v>
      </c>
      <c r="M11" s="315">
        <v>4735.7199999999993</v>
      </c>
      <c r="N11" s="315">
        <v>4590</v>
      </c>
      <c r="O11" s="315">
        <v>4346</v>
      </c>
      <c r="P11" s="315">
        <v>4736</v>
      </c>
      <c r="Q11" s="315">
        <v>5363</v>
      </c>
      <c r="R11" s="315">
        <v>6094</v>
      </c>
      <c r="S11" s="315">
        <v>5217</v>
      </c>
      <c r="T11" s="315">
        <v>4706</v>
      </c>
      <c r="U11" s="315">
        <v>4613</v>
      </c>
      <c r="V11" s="315">
        <v>4982</v>
      </c>
      <c r="W11" s="315">
        <v>5196</v>
      </c>
      <c r="X11" s="315">
        <v>5644</v>
      </c>
      <c r="Y11" s="314"/>
    </row>
    <row r="12" spans="1:25" ht="13.2" customHeight="1">
      <c r="A12" s="318"/>
      <c r="B12" s="320" t="s">
        <v>400</v>
      </c>
      <c r="C12" s="315">
        <v>3710</v>
      </c>
      <c r="D12" s="315">
        <v>3720</v>
      </c>
      <c r="E12" s="315">
        <v>2655</v>
      </c>
      <c r="F12" s="315">
        <v>3546</v>
      </c>
      <c r="G12" s="315">
        <v>3611</v>
      </c>
      <c r="H12" s="315">
        <v>3128</v>
      </c>
      <c r="I12" s="315">
        <v>3001</v>
      </c>
      <c r="J12" s="315">
        <v>4856</v>
      </c>
      <c r="K12" s="315">
        <v>4614</v>
      </c>
      <c r="L12" s="315">
        <v>4336</v>
      </c>
      <c r="M12" s="315">
        <v>5133.25</v>
      </c>
      <c r="N12" s="315">
        <v>5190</v>
      </c>
      <c r="O12" s="315">
        <v>5224</v>
      </c>
      <c r="P12" s="315">
        <v>5231</v>
      </c>
      <c r="Q12" s="315">
        <v>5956</v>
      </c>
      <c r="R12" s="315">
        <v>6401</v>
      </c>
      <c r="S12" s="315">
        <v>6050</v>
      </c>
      <c r="T12" s="315">
        <v>5509</v>
      </c>
      <c r="U12" s="315">
        <v>5485</v>
      </c>
      <c r="V12" s="315">
        <v>5531</v>
      </c>
      <c r="W12" s="315">
        <v>6197</v>
      </c>
      <c r="X12" s="315">
        <v>6560</v>
      </c>
      <c r="Y12" s="314"/>
    </row>
    <row r="13" spans="1:25" ht="13.2" customHeight="1">
      <c r="A13" s="318"/>
      <c r="B13" s="319" t="s">
        <v>399</v>
      </c>
      <c r="C13" s="315">
        <v>4975</v>
      </c>
      <c r="D13" s="315">
        <v>5140</v>
      </c>
      <c r="E13" s="315">
        <v>4024</v>
      </c>
      <c r="F13" s="315">
        <v>3847</v>
      </c>
      <c r="G13" s="315">
        <v>4460</v>
      </c>
      <c r="H13" s="315">
        <v>3141</v>
      </c>
      <c r="I13" s="315">
        <v>3096</v>
      </c>
      <c r="J13" s="315">
        <v>4659</v>
      </c>
      <c r="K13" s="315">
        <v>4833</v>
      </c>
      <c r="L13" s="315">
        <v>4789</v>
      </c>
      <c r="M13" s="315">
        <v>5098.71</v>
      </c>
      <c r="N13" s="315">
        <v>5286</v>
      </c>
      <c r="O13" s="315">
        <v>5130</v>
      </c>
      <c r="P13" s="315">
        <v>5470</v>
      </c>
      <c r="Q13" s="315">
        <v>6265</v>
      </c>
      <c r="R13" s="315">
        <v>6525</v>
      </c>
      <c r="S13" s="315">
        <v>5684</v>
      </c>
      <c r="T13" s="315">
        <v>5306</v>
      </c>
      <c r="U13" s="315">
        <v>6130</v>
      </c>
      <c r="V13" s="315">
        <v>6046</v>
      </c>
      <c r="W13" s="315">
        <v>7151</v>
      </c>
      <c r="X13" s="315">
        <v>6560</v>
      </c>
      <c r="Y13" s="314"/>
    </row>
    <row r="14" spans="1:25" ht="13.2" customHeight="1">
      <c r="A14" s="318"/>
      <c r="B14" s="319" t="s">
        <v>398</v>
      </c>
      <c r="C14" s="315">
        <v>5797</v>
      </c>
      <c r="D14" s="315">
        <v>5613</v>
      </c>
      <c r="E14" s="315">
        <v>4451</v>
      </c>
      <c r="F14" s="315">
        <v>4488</v>
      </c>
      <c r="G14" s="315">
        <v>3998</v>
      </c>
      <c r="H14" s="315">
        <v>4536</v>
      </c>
      <c r="I14" s="315">
        <v>3670</v>
      </c>
      <c r="J14" s="315">
        <v>4867</v>
      </c>
      <c r="K14" s="315">
        <v>5104</v>
      </c>
      <c r="L14" s="315">
        <v>5492</v>
      </c>
      <c r="M14" s="315">
        <v>5957.97</v>
      </c>
      <c r="N14" s="315">
        <v>6506</v>
      </c>
      <c r="O14" s="315">
        <v>5985</v>
      </c>
      <c r="P14" s="315">
        <v>5739</v>
      </c>
      <c r="Q14" s="315">
        <v>6127</v>
      </c>
      <c r="R14" s="315">
        <v>7541</v>
      </c>
      <c r="S14" s="315">
        <v>7203</v>
      </c>
      <c r="T14" s="315">
        <v>6284</v>
      </c>
      <c r="U14" s="315">
        <v>6145</v>
      </c>
      <c r="V14" s="315">
        <v>6216</v>
      </c>
      <c r="W14" s="315">
        <v>7278</v>
      </c>
      <c r="X14" s="315">
        <v>7355</v>
      </c>
      <c r="Y14" s="314"/>
    </row>
    <row r="15" spans="1:25" ht="13.2" customHeight="1">
      <c r="A15" s="318"/>
      <c r="B15" s="319" t="s">
        <v>397</v>
      </c>
      <c r="C15" s="315">
        <v>4271</v>
      </c>
      <c r="D15" s="315">
        <v>4880</v>
      </c>
      <c r="E15" s="315">
        <v>4585</v>
      </c>
      <c r="F15" s="315">
        <v>4889</v>
      </c>
      <c r="G15" s="315">
        <v>4242</v>
      </c>
      <c r="H15" s="315">
        <v>2588</v>
      </c>
      <c r="I15" s="315">
        <v>3921</v>
      </c>
      <c r="J15" s="315">
        <v>4188</v>
      </c>
      <c r="K15" s="315">
        <v>4195</v>
      </c>
      <c r="L15" s="315">
        <v>4025</v>
      </c>
      <c r="M15" s="315">
        <v>4261.8399999999992</v>
      </c>
      <c r="N15" s="315">
        <v>4862</v>
      </c>
      <c r="O15" s="315">
        <v>4957</v>
      </c>
      <c r="P15" s="315">
        <v>4807</v>
      </c>
      <c r="Q15" s="315">
        <v>5163</v>
      </c>
      <c r="R15" s="315">
        <v>5795</v>
      </c>
      <c r="S15" s="315">
        <v>6064</v>
      </c>
      <c r="T15" s="315">
        <v>4698</v>
      </c>
      <c r="U15" s="315">
        <v>5524</v>
      </c>
      <c r="V15" s="315">
        <v>5592</v>
      </c>
      <c r="W15" s="315">
        <v>6204</v>
      </c>
      <c r="X15" s="315">
        <v>4643</v>
      </c>
      <c r="Y15" s="314"/>
    </row>
    <row r="16" spans="1:25" ht="13.2" customHeight="1">
      <c r="A16" s="318"/>
      <c r="B16" s="319" t="s">
        <v>396</v>
      </c>
      <c r="C16" s="315">
        <v>5034</v>
      </c>
      <c r="D16" s="315">
        <v>3983</v>
      </c>
      <c r="E16" s="315">
        <v>4526</v>
      </c>
      <c r="F16" s="315">
        <v>5068</v>
      </c>
      <c r="G16" s="315">
        <v>4635</v>
      </c>
      <c r="H16" s="315">
        <v>5534</v>
      </c>
      <c r="I16" s="315">
        <v>2815</v>
      </c>
      <c r="J16" s="315">
        <v>3863</v>
      </c>
      <c r="K16" s="315">
        <v>3963</v>
      </c>
      <c r="L16" s="315">
        <v>3926</v>
      </c>
      <c r="M16" s="315">
        <v>4119.8000000000011</v>
      </c>
      <c r="N16" s="315">
        <v>4238</v>
      </c>
      <c r="O16" s="315">
        <v>4380</v>
      </c>
      <c r="P16" s="315">
        <v>4218</v>
      </c>
      <c r="Q16" s="315">
        <v>4977</v>
      </c>
      <c r="R16" s="315">
        <v>5473</v>
      </c>
      <c r="S16" s="315">
        <v>5437</v>
      </c>
      <c r="T16" s="315">
        <v>3985</v>
      </c>
      <c r="U16" s="315">
        <v>4800</v>
      </c>
      <c r="V16" s="315">
        <v>5201</v>
      </c>
      <c r="W16" s="315">
        <v>5621</v>
      </c>
      <c r="X16" s="315">
        <v>5029</v>
      </c>
      <c r="Y16" s="314"/>
    </row>
    <row r="17" spans="1:25" ht="15.6" customHeight="1">
      <c r="A17" s="318"/>
      <c r="B17" s="317" t="s">
        <v>395</v>
      </c>
      <c r="C17" s="316">
        <v>5438</v>
      </c>
      <c r="D17" s="316">
        <v>4394</v>
      </c>
      <c r="E17" s="316">
        <v>4643</v>
      </c>
      <c r="F17" s="316">
        <v>3712</v>
      </c>
      <c r="G17" s="316">
        <v>3140</v>
      </c>
      <c r="H17" s="316">
        <v>3945</v>
      </c>
      <c r="I17" s="316">
        <v>1302</v>
      </c>
      <c r="J17" s="316">
        <v>3061</v>
      </c>
      <c r="K17" s="316">
        <v>3133</v>
      </c>
      <c r="L17" s="316">
        <v>3293</v>
      </c>
      <c r="M17" s="316">
        <v>3907</v>
      </c>
      <c r="N17" s="316">
        <v>3881</v>
      </c>
      <c r="O17" s="315">
        <v>3733</v>
      </c>
      <c r="P17" s="315">
        <v>3423</v>
      </c>
      <c r="Q17" s="315">
        <v>3554</v>
      </c>
      <c r="R17" s="315">
        <v>4583</v>
      </c>
      <c r="S17" s="315">
        <v>4468</v>
      </c>
      <c r="T17" s="315">
        <v>3443</v>
      </c>
      <c r="U17" s="315">
        <v>4353</v>
      </c>
      <c r="V17" s="315">
        <v>3818</v>
      </c>
      <c r="W17" s="315">
        <v>4287</v>
      </c>
      <c r="X17" s="315">
        <v>4095</v>
      </c>
      <c r="Y17" s="314"/>
    </row>
    <row r="18" spans="1:25" s="308" customFormat="1" ht="22.65" customHeight="1">
      <c r="A18" s="313"/>
      <c r="B18" s="312" t="s">
        <v>394</v>
      </c>
      <c r="C18" s="310">
        <v>4615</v>
      </c>
      <c r="D18" s="310">
        <v>3184</v>
      </c>
      <c r="E18" s="310">
        <v>4390</v>
      </c>
      <c r="F18" s="310">
        <v>2881</v>
      </c>
      <c r="G18" s="310">
        <v>3095</v>
      </c>
      <c r="H18" s="310">
        <v>2603</v>
      </c>
      <c r="I18" s="310">
        <v>938</v>
      </c>
      <c r="J18" s="310">
        <v>3122</v>
      </c>
      <c r="K18" s="310">
        <v>3038</v>
      </c>
      <c r="L18" s="310">
        <v>2920</v>
      </c>
      <c r="M18" s="310">
        <v>3601.6400000000003</v>
      </c>
      <c r="N18" s="310">
        <v>3622</v>
      </c>
      <c r="O18" s="310">
        <v>3536</v>
      </c>
      <c r="P18" s="310">
        <v>3623</v>
      </c>
      <c r="Q18" s="310">
        <v>3404</v>
      </c>
      <c r="R18" s="310">
        <v>3812</v>
      </c>
      <c r="S18" s="310">
        <v>3905</v>
      </c>
      <c r="T18" s="310">
        <v>2400</v>
      </c>
      <c r="U18" s="310">
        <f>2734+45</f>
        <v>2779</v>
      </c>
      <c r="V18" s="311" t="s">
        <v>50</v>
      </c>
      <c r="W18" s="310">
        <v>3721</v>
      </c>
      <c r="X18" s="310">
        <v>2771</v>
      </c>
      <c r="Y18" s="309"/>
    </row>
    <row r="19" spans="1:25">
      <c r="B19" s="304"/>
      <c r="C19" s="304"/>
      <c r="D19" s="304"/>
      <c r="E19" s="304"/>
      <c r="F19" s="304"/>
      <c r="G19" s="304"/>
      <c r="H19" s="304"/>
      <c r="I19" s="304"/>
      <c r="J19" s="304"/>
      <c r="K19" s="304"/>
      <c r="L19" s="304"/>
      <c r="M19" s="304"/>
      <c r="N19" s="304"/>
      <c r="O19" s="304"/>
      <c r="P19" s="304"/>
      <c r="Q19" s="304"/>
      <c r="R19" s="302"/>
      <c r="S19" s="302"/>
      <c r="T19" s="302"/>
      <c r="U19" s="302"/>
      <c r="V19" s="307"/>
      <c r="W19" s="302"/>
      <c r="X19" s="302"/>
      <c r="Y19" s="302"/>
    </row>
    <row r="20" spans="1:25" ht="11.4">
      <c r="B20" s="299" t="s">
        <v>389</v>
      </c>
      <c r="C20" s="299"/>
      <c r="D20" s="299"/>
      <c r="E20" s="304"/>
      <c r="F20" s="304"/>
      <c r="G20" s="304"/>
      <c r="H20" s="304"/>
      <c r="I20" s="304"/>
      <c r="J20" s="304"/>
      <c r="K20" s="304"/>
      <c r="L20" s="304"/>
      <c r="M20" s="304"/>
      <c r="N20" s="304"/>
      <c r="O20" s="304"/>
      <c r="P20" s="304"/>
      <c r="Q20" s="304"/>
      <c r="R20" s="302"/>
      <c r="S20" s="301"/>
      <c r="U20" s="305"/>
      <c r="V20" s="306"/>
      <c r="W20" s="305"/>
      <c r="X20" s="305"/>
      <c r="Y20" s="305"/>
    </row>
    <row r="21" spans="1:25" ht="11.4">
      <c r="B21" s="299" t="s">
        <v>393</v>
      </c>
      <c r="C21" s="299"/>
      <c r="D21" s="299"/>
      <c r="E21" s="304"/>
      <c r="F21" s="304"/>
      <c r="G21" s="304"/>
      <c r="H21" s="304"/>
      <c r="I21" s="304"/>
      <c r="J21" s="304"/>
      <c r="K21" s="304"/>
      <c r="L21" s="304"/>
      <c r="M21" s="304"/>
      <c r="N21" s="304"/>
      <c r="O21" s="304"/>
      <c r="P21" s="304"/>
      <c r="Q21" s="304"/>
      <c r="R21" s="302"/>
    </row>
    <row r="22" spans="1:25" ht="12.6">
      <c r="B22" s="299" t="s">
        <v>388</v>
      </c>
      <c r="C22" s="299"/>
      <c r="D22" s="299"/>
      <c r="E22" s="303"/>
      <c r="F22" s="303"/>
      <c r="G22" s="303"/>
      <c r="H22" s="303"/>
      <c r="I22" s="303"/>
      <c r="J22" s="303"/>
      <c r="K22" s="303"/>
      <c r="L22" s="303"/>
      <c r="M22" s="303"/>
      <c r="N22" s="303"/>
      <c r="O22" s="303"/>
      <c r="P22" s="303"/>
      <c r="Q22" s="303"/>
      <c r="R22" s="302"/>
      <c r="X22" s="298"/>
      <c r="Y22" s="298"/>
    </row>
    <row r="23" spans="1:25" ht="12.6">
      <c r="B23" s="299" t="s">
        <v>387</v>
      </c>
      <c r="C23" s="299"/>
      <c r="D23" s="299"/>
      <c r="E23" s="303"/>
      <c r="F23" s="303"/>
      <c r="G23" s="303"/>
      <c r="H23" s="303"/>
      <c r="I23" s="303"/>
      <c r="J23" s="303"/>
      <c r="K23" s="303"/>
      <c r="L23" s="303"/>
      <c r="M23" s="303"/>
      <c r="N23" s="303"/>
      <c r="O23" s="303"/>
      <c r="P23" s="303"/>
      <c r="Q23" s="303"/>
      <c r="R23" s="302"/>
      <c r="X23" s="298"/>
      <c r="Y23" s="298"/>
    </row>
    <row r="24" spans="1:25" ht="19.2" customHeight="1">
      <c r="B24" s="299" t="s">
        <v>392</v>
      </c>
      <c r="C24" s="299"/>
      <c r="D24" s="299"/>
      <c r="E24" s="301"/>
      <c r="F24" s="301"/>
      <c r="G24" s="301"/>
      <c r="H24" s="301"/>
      <c r="I24" s="301"/>
      <c r="J24" s="301"/>
      <c r="K24" s="301"/>
      <c r="L24" s="301"/>
      <c r="M24" s="301"/>
      <c r="N24" s="301"/>
      <c r="O24" s="301"/>
      <c r="P24" s="301"/>
      <c r="Q24" s="301"/>
      <c r="R24" s="301"/>
      <c r="X24" s="298"/>
      <c r="Y24" s="298"/>
    </row>
    <row r="25" spans="1:25" ht="12.6">
      <c r="B25" s="299" t="s">
        <v>391</v>
      </c>
      <c r="C25" s="299"/>
      <c r="D25" s="299"/>
      <c r="X25" s="298"/>
      <c r="Y25" s="298"/>
    </row>
    <row r="26" spans="1:25" ht="12.6">
      <c r="B26" s="299" t="s">
        <v>390</v>
      </c>
      <c r="C26" s="299"/>
      <c r="D26" s="299"/>
      <c r="X26" s="298"/>
      <c r="Y26" s="298"/>
    </row>
    <row r="27" spans="1:25" ht="12.6">
      <c r="B27" s="299"/>
      <c r="C27" s="299"/>
      <c r="D27" s="299"/>
      <c r="X27" s="298"/>
      <c r="Y27" s="298"/>
    </row>
    <row r="28" spans="1:25" ht="12.6">
      <c r="B28" s="300"/>
      <c r="C28" s="300"/>
      <c r="D28" s="300"/>
      <c r="S28" s="298"/>
      <c r="X28" s="298"/>
      <c r="Y28" s="298"/>
    </row>
    <row r="29" spans="1:25" ht="17.7" customHeight="1">
      <c r="B29" s="158"/>
      <c r="C29" s="158"/>
      <c r="D29" s="158"/>
      <c r="S29" s="298"/>
      <c r="X29" s="298"/>
      <c r="Y29" s="298"/>
    </row>
    <row r="30" spans="1:25" ht="12.6">
      <c r="B30" s="300"/>
      <c r="C30" s="300"/>
      <c r="D30" s="300"/>
      <c r="S30" s="298"/>
      <c r="X30" s="298"/>
      <c r="Y30" s="298"/>
    </row>
    <row r="31" spans="1:25" ht="12.6">
      <c r="R31" s="298"/>
      <c r="S31" s="298"/>
      <c r="X31" s="298"/>
      <c r="Y31" s="298"/>
    </row>
    <row r="32" spans="1:25" ht="12.6">
      <c r="R32" s="298"/>
      <c r="S32" s="298"/>
      <c r="X32" s="298"/>
      <c r="Y32" s="298"/>
    </row>
    <row r="33" spans="18:25" ht="12.6">
      <c r="R33" s="298"/>
      <c r="S33" s="298"/>
      <c r="X33" s="298"/>
      <c r="Y33" s="298"/>
    </row>
    <row r="34" spans="18:25" ht="12.6">
      <c r="R34" s="298"/>
      <c r="S34" s="298"/>
      <c r="X34" s="298"/>
      <c r="Y34" s="298"/>
    </row>
    <row r="35" spans="18:25" ht="12.6">
      <c r="R35" s="298"/>
      <c r="S35" s="298"/>
      <c r="X35" s="298"/>
      <c r="Y35" s="298"/>
    </row>
    <row r="36" spans="18:25" ht="12.6">
      <c r="R36" s="298"/>
      <c r="S36" s="298"/>
      <c r="X36" s="298"/>
      <c r="Y36" s="298"/>
    </row>
    <row r="37" spans="18:25" ht="12.6">
      <c r="R37" s="298"/>
      <c r="S37" s="298"/>
    </row>
    <row r="38" spans="18:25" ht="12.6">
      <c r="R38" s="298"/>
      <c r="S38" s="298"/>
    </row>
    <row r="39" spans="18:25" ht="12.6">
      <c r="R39" s="298"/>
      <c r="S39" s="298"/>
    </row>
    <row r="40" spans="18:25" ht="12.6">
      <c r="R40" s="298"/>
      <c r="S40" s="298"/>
    </row>
    <row r="41" spans="18:25" ht="12.6">
      <c r="R41" s="298"/>
      <c r="S41" s="298"/>
    </row>
    <row r="42" spans="18:25" ht="12.6">
      <c r="R42" s="298"/>
      <c r="S42" s="298"/>
    </row>
    <row r="43" spans="18:25" ht="12.6">
      <c r="R43" s="298"/>
      <c r="S43" s="298"/>
    </row>
    <row r="44" spans="18:25" ht="12.6">
      <c r="R44" s="298"/>
      <c r="S44" s="298"/>
    </row>
    <row r="45" spans="18:25" ht="12.6">
      <c r="R45" s="298"/>
      <c r="S45" s="298"/>
    </row>
    <row r="46" spans="18:25" ht="12.6">
      <c r="R46" s="298"/>
      <c r="S46" s="298"/>
    </row>
    <row r="47" spans="18:25" ht="12.6">
      <c r="R47" s="298"/>
      <c r="S47" s="298"/>
    </row>
    <row r="48" spans="18:25" ht="12.6">
      <c r="R48" s="298"/>
      <c r="S48" s="298"/>
    </row>
    <row r="49" spans="18:19" ht="12.6">
      <c r="R49" s="298"/>
      <c r="S49" s="298"/>
    </row>
    <row r="50" spans="18:19" ht="12.6">
      <c r="R50" s="298"/>
      <c r="S50" s="298"/>
    </row>
    <row r="51" spans="18:19" ht="12.6">
      <c r="R51" s="298"/>
      <c r="S51" s="298"/>
    </row>
    <row r="52" spans="18:19" ht="12.6">
      <c r="R52" s="298"/>
      <c r="S52" s="298"/>
    </row>
    <row r="53" spans="18:19" ht="12.6">
      <c r="R53" s="298"/>
      <c r="S53" s="298"/>
    </row>
    <row r="54" spans="18:19" ht="12.6">
      <c r="R54" s="298"/>
    </row>
    <row r="55" spans="18:19" ht="12.6">
      <c r="R55" s="298"/>
    </row>
    <row r="56" spans="18:19" ht="12.6">
      <c r="R56" s="298"/>
    </row>
    <row r="57" spans="18:19" ht="12.6">
      <c r="R57" s="298"/>
    </row>
  </sheetData>
  <pageMargins left="0.75" right="0.25" top="1" bottom="0.5" header="0.5" footer="0.5"/>
  <pageSetup firstPageNumber="31" orientation="portrait" useFirstPageNumber="1" horizontalDpi="4294967292" verticalDpi="4294967292" r:id="rId1"/>
  <headerFooter alignWithMargins="0">
    <oddFooter>&amp;C&amp;"Times New Roman,Regular"&amp;10&amp;P of 31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5527"/>
  <sheetViews>
    <sheetView showGridLines="0" zoomScaleNormal="100" workbookViewId="0">
      <selection activeCell="AJ1" sqref="AJ1"/>
    </sheetView>
  </sheetViews>
  <sheetFormatPr defaultColWidth="11.88671875" defaultRowHeight="10.199999999999999"/>
  <cols>
    <col min="1" max="1" width="28.5546875" style="3" customWidth="1"/>
    <col min="2" max="11" width="8" style="3" customWidth="1"/>
    <col min="12" max="15" width="8" style="3" hidden="1" customWidth="1"/>
    <col min="16" max="17" width="8.44140625" style="3" hidden="1" customWidth="1"/>
    <col min="18" max="18" width="8.109375" style="1" hidden="1" customWidth="1"/>
    <col min="19" max="21" width="8.109375" style="2" hidden="1" customWidth="1"/>
    <col min="22" max="22" width="8.109375" style="1" hidden="1" customWidth="1"/>
    <col min="23" max="23" width="7.109375" style="287" hidden="1" customWidth="1"/>
    <col min="24" max="25" width="7.6640625" style="289" hidden="1" customWidth="1"/>
    <col min="26" max="26" width="7.33203125" style="289" hidden="1" customWidth="1"/>
    <col min="27" max="27" width="7.33203125" style="287" hidden="1" customWidth="1"/>
    <col min="28" max="28" width="7.109375" style="287" hidden="1" customWidth="1"/>
    <col min="29" max="29" width="7.33203125" style="287" hidden="1" customWidth="1"/>
    <col min="30" max="34" width="7.109375" style="287" hidden="1" customWidth="1"/>
    <col min="35" max="35" width="5.6640625" style="1" customWidth="1"/>
    <col min="36" max="36" width="8.88671875" style="1" customWidth="1"/>
    <col min="37" max="16384" width="11.88671875" style="1"/>
  </cols>
  <sheetData>
    <row r="1" spans="1:35">
      <c r="A1" s="33" t="s">
        <v>9</v>
      </c>
      <c r="B1" s="33"/>
      <c r="C1" s="33"/>
      <c r="D1" s="33"/>
      <c r="E1" s="33"/>
      <c r="F1" s="33"/>
      <c r="G1" s="33"/>
      <c r="H1" s="33"/>
      <c r="I1" s="33"/>
      <c r="J1" s="33"/>
      <c r="K1" s="33"/>
      <c r="L1" s="33"/>
      <c r="M1" s="33"/>
      <c r="N1" s="33"/>
      <c r="O1" s="33"/>
      <c r="P1" s="33"/>
      <c r="Q1" s="33"/>
      <c r="R1" s="30"/>
      <c r="S1" s="31"/>
      <c r="T1" s="31"/>
      <c r="U1" s="31"/>
      <c r="V1" s="30"/>
      <c r="W1" s="265"/>
      <c r="X1" s="266"/>
      <c r="Y1" s="267"/>
      <c r="Z1" s="267"/>
      <c r="AA1" s="267"/>
      <c r="AB1" s="266"/>
      <c r="AC1" s="266"/>
      <c r="AD1" s="266"/>
      <c r="AE1" s="266"/>
      <c r="AF1" s="266"/>
      <c r="AG1" s="266"/>
      <c r="AH1" s="266"/>
    </row>
    <row r="2" spans="1:35" ht="13.65" customHeight="1">
      <c r="A2" s="33" t="s">
        <v>8</v>
      </c>
      <c r="B2" s="33"/>
      <c r="C2" s="33"/>
      <c r="D2" s="33"/>
      <c r="E2" s="33"/>
      <c r="F2" s="33"/>
      <c r="G2" s="33"/>
      <c r="H2" s="33"/>
      <c r="I2" s="33"/>
      <c r="J2" s="33"/>
      <c r="K2" s="33"/>
      <c r="L2" s="33"/>
      <c r="M2" s="33"/>
      <c r="N2" s="33"/>
      <c r="O2" s="33"/>
      <c r="P2" s="33"/>
      <c r="Q2" s="33"/>
      <c r="R2" s="30"/>
      <c r="S2" s="31"/>
      <c r="T2" s="31"/>
      <c r="U2" s="31"/>
      <c r="V2" s="30"/>
      <c r="W2" s="265"/>
      <c r="X2" s="266"/>
      <c r="Y2" s="267"/>
      <c r="Z2" s="267"/>
      <c r="AA2" s="267"/>
      <c r="AB2" s="266"/>
      <c r="AC2" s="266"/>
      <c r="AD2" s="266"/>
      <c r="AE2" s="266"/>
      <c r="AF2" s="266"/>
      <c r="AG2" s="266"/>
      <c r="AH2" s="266"/>
    </row>
    <row r="3" spans="1:35">
      <c r="A3" s="161" t="s">
        <v>122</v>
      </c>
      <c r="B3" s="33"/>
      <c r="C3" s="33"/>
      <c r="D3" s="33"/>
      <c r="E3" s="33"/>
      <c r="F3" s="33"/>
      <c r="G3" s="33"/>
      <c r="H3" s="33"/>
      <c r="I3" s="33"/>
      <c r="J3" s="33"/>
      <c r="K3" s="33"/>
      <c r="L3" s="33"/>
      <c r="M3" s="33"/>
      <c r="N3" s="33"/>
      <c r="O3" s="33"/>
      <c r="P3" s="33"/>
      <c r="Q3" s="33"/>
      <c r="R3" s="30"/>
      <c r="S3" s="31"/>
      <c r="T3" s="31"/>
      <c r="U3" s="31"/>
      <c r="V3" s="30"/>
      <c r="W3" s="265"/>
      <c r="X3" s="266"/>
      <c r="Y3" s="267"/>
      <c r="Z3" s="267"/>
      <c r="AA3" s="267"/>
      <c r="AB3" s="266"/>
      <c r="AC3" s="266"/>
      <c r="AD3" s="266"/>
      <c r="AE3" s="266"/>
      <c r="AF3" s="266"/>
      <c r="AG3" s="266"/>
      <c r="AH3" s="266"/>
    </row>
    <row r="4" spans="1:35">
      <c r="A4" s="32"/>
      <c r="B4" s="32"/>
      <c r="C4" s="32"/>
      <c r="D4" s="32"/>
      <c r="E4" s="32"/>
      <c r="F4" s="32"/>
      <c r="G4" s="32"/>
      <c r="H4" s="32"/>
      <c r="I4" s="32"/>
      <c r="J4" s="32"/>
      <c r="K4" s="32"/>
      <c r="L4" s="32"/>
      <c r="M4" s="32"/>
      <c r="N4" s="32"/>
      <c r="O4" s="32"/>
      <c r="P4" s="32"/>
      <c r="Q4" s="32"/>
      <c r="R4" s="30"/>
      <c r="S4" s="31"/>
      <c r="T4" s="31"/>
      <c r="U4" s="31"/>
      <c r="V4" s="30"/>
      <c r="W4" s="268"/>
      <c r="X4" s="266"/>
      <c r="Y4" s="267"/>
      <c r="Z4" s="267"/>
      <c r="AA4" s="267"/>
      <c r="AB4" s="266"/>
      <c r="AC4" s="266"/>
      <c r="AD4" s="266"/>
      <c r="AE4" s="266"/>
      <c r="AF4" s="266"/>
      <c r="AG4" s="266"/>
      <c r="AH4" s="266"/>
    </row>
    <row r="5" spans="1:35" s="28" customFormat="1" ht="13.65" customHeight="1">
      <c r="A5" s="29" t="s">
        <v>7</v>
      </c>
      <c r="B5" s="256">
        <v>2022</v>
      </c>
      <c r="C5" s="256">
        <v>2021</v>
      </c>
      <c r="D5" s="256">
        <v>2020</v>
      </c>
      <c r="E5" s="256">
        <v>2019</v>
      </c>
      <c r="F5" s="256">
        <v>2018</v>
      </c>
      <c r="G5" s="256">
        <v>2017</v>
      </c>
      <c r="H5" s="256">
        <v>2016</v>
      </c>
      <c r="I5" s="256">
        <v>2015</v>
      </c>
      <c r="J5" s="256">
        <v>2014</v>
      </c>
      <c r="K5" s="256">
        <v>2013</v>
      </c>
      <c r="L5" s="256">
        <v>2012</v>
      </c>
      <c r="M5" s="256">
        <v>2011</v>
      </c>
      <c r="N5" s="256">
        <v>2010</v>
      </c>
      <c r="O5" s="256">
        <v>2009</v>
      </c>
      <c r="P5" s="257">
        <v>2008</v>
      </c>
      <c r="Q5" s="257">
        <v>2007</v>
      </c>
      <c r="R5" s="257">
        <v>2006</v>
      </c>
      <c r="S5" s="257">
        <v>2005</v>
      </c>
      <c r="T5" s="257">
        <v>2004</v>
      </c>
      <c r="U5" s="257">
        <v>2003</v>
      </c>
      <c r="V5" s="257">
        <v>2002</v>
      </c>
      <c r="W5" s="269">
        <v>2001</v>
      </c>
      <c r="X5" s="269">
        <v>2000</v>
      </c>
      <c r="Y5" s="269">
        <v>1999</v>
      </c>
      <c r="Z5" s="269">
        <v>1998</v>
      </c>
      <c r="AA5" s="269">
        <v>1997</v>
      </c>
      <c r="AB5" s="269">
        <v>1996</v>
      </c>
      <c r="AC5" s="269">
        <v>1995</v>
      </c>
      <c r="AD5" s="269">
        <v>1994</v>
      </c>
      <c r="AE5" s="269">
        <v>1993</v>
      </c>
      <c r="AF5" s="269">
        <v>1992</v>
      </c>
      <c r="AG5" s="270">
        <v>1991</v>
      </c>
      <c r="AH5" s="269" t="s">
        <v>371</v>
      </c>
      <c r="AI5" s="258"/>
    </row>
    <row r="6" spans="1:35" ht="24" customHeight="1">
      <c r="A6" s="26" t="s">
        <v>1</v>
      </c>
      <c r="B6" s="20">
        <f t="shared" ref="B6:V6" si="0">SUM(B7:B12)</f>
        <v>72428</v>
      </c>
      <c r="C6" s="20">
        <f t="shared" ref="C6" si="1">SUM(C7:C12)</f>
        <v>64979</v>
      </c>
      <c r="D6" s="20">
        <f t="shared" ref="D6" si="2">SUM(D7:D12)</f>
        <v>58541</v>
      </c>
      <c r="E6" s="20">
        <f t="shared" ref="E6" si="3">SUM(E7:E12)</f>
        <v>52740</v>
      </c>
      <c r="F6" s="20">
        <f t="shared" ref="F6" si="4">SUM(F7:F12)</f>
        <v>46463</v>
      </c>
      <c r="G6" s="20">
        <f t="shared" si="0"/>
        <v>42694</v>
      </c>
      <c r="H6" s="20">
        <f t="shared" si="0"/>
        <v>39187</v>
      </c>
      <c r="I6" s="20">
        <f t="shared" ref="I6:J6" si="5">SUM(I7:I12)</f>
        <v>39287</v>
      </c>
      <c r="J6" s="20">
        <f t="shared" si="5"/>
        <v>39322</v>
      </c>
      <c r="K6" s="20">
        <f t="shared" ref="K6" si="6">SUM(K7:K12)</f>
        <v>39621</v>
      </c>
      <c r="L6" s="20">
        <f t="shared" si="0"/>
        <v>40621</v>
      </c>
      <c r="M6" s="20">
        <f t="shared" si="0"/>
        <v>41316</v>
      </c>
      <c r="N6" s="20">
        <f t="shared" si="0"/>
        <v>42218</v>
      </c>
      <c r="O6" s="20">
        <f t="shared" si="0"/>
        <v>36808</v>
      </c>
      <c r="P6" s="20">
        <f t="shared" si="0"/>
        <v>37981</v>
      </c>
      <c r="Q6" s="20">
        <f t="shared" si="0"/>
        <v>35784</v>
      </c>
      <c r="R6" s="20">
        <f t="shared" si="0"/>
        <v>36101</v>
      </c>
      <c r="S6" s="20">
        <f t="shared" si="0"/>
        <v>36584</v>
      </c>
      <c r="T6" s="20">
        <f t="shared" si="0"/>
        <v>37243</v>
      </c>
      <c r="U6" s="20">
        <f t="shared" si="0"/>
        <v>37694</v>
      </c>
      <c r="V6" s="20">
        <f t="shared" si="0"/>
        <v>38257</v>
      </c>
      <c r="W6" s="271">
        <f>SUM(W7:W12)</f>
        <v>35776</v>
      </c>
      <c r="X6" s="271">
        <f t="shared" ref="X6:AH6" si="7">SUM(X7:X12)</f>
        <v>36757</v>
      </c>
      <c r="Y6" s="271">
        <f t="shared" si="7"/>
        <v>37373</v>
      </c>
      <c r="Z6" s="271">
        <f t="shared" si="7"/>
        <v>35762</v>
      </c>
      <c r="AA6" s="271">
        <f t="shared" si="7"/>
        <v>35531</v>
      </c>
      <c r="AB6" s="271">
        <f t="shared" si="7"/>
        <v>36433</v>
      </c>
      <c r="AC6" s="271">
        <f t="shared" si="7"/>
        <v>38032</v>
      </c>
      <c r="AD6" s="271">
        <f>SUM(AD7:AD12)</f>
        <v>39157</v>
      </c>
      <c r="AE6" s="271">
        <f t="shared" si="7"/>
        <v>39459.999999999993</v>
      </c>
      <c r="AF6" s="271">
        <f t="shared" si="7"/>
        <v>40620</v>
      </c>
      <c r="AG6" s="271">
        <f t="shared" si="7"/>
        <v>40931.000000000007</v>
      </c>
      <c r="AH6" s="271">
        <f t="shared" si="7"/>
        <v>40514.999999999993</v>
      </c>
      <c r="AI6" s="19"/>
    </row>
    <row r="7" spans="1:35">
      <c r="A7" s="174" t="s">
        <v>174</v>
      </c>
      <c r="B7" s="36">
        <v>42184</v>
      </c>
      <c r="C7" s="36">
        <v>36618</v>
      </c>
      <c r="D7" s="36">
        <v>31687</v>
      </c>
      <c r="E7" s="36">
        <v>27255</v>
      </c>
      <c r="F7" s="36">
        <v>22266</v>
      </c>
      <c r="G7" s="36">
        <v>19219</v>
      </c>
      <c r="H7" s="36">
        <v>15971</v>
      </c>
      <c r="I7" s="36">
        <v>14580</v>
      </c>
      <c r="J7" s="36">
        <v>14369</v>
      </c>
      <c r="K7" s="36">
        <v>14405</v>
      </c>
      <c r="L7" s="36">
        <v>14643</v>
      </c>
      <c r="M7" s="36">
        <v>14683</v>
      </c>
      <c r="N7" s="36">
        <v>14767</v>
      </c>
      <c r="O7" s="18">
        <v>8450</v>
      </c>
      <c r="P7" s="18">
        <v>9127</v>
      </c>
      <c r="Q7" s="18">
        <v>9559</v>
      </c>
      <c r="R7" s="18">
        <v>9640</v>
      </c>
      <c r="S7" s="18">
        <v>9717</v>
      </c>
      <c r="T7" s="18">
        <v>9857</v>
      </c>
      <c r="U7" s="18">
        <v>9897</v>
      </c>
      <c r="V7" s="18">
        <v>10082</v>
      </c>
      <c r="W7" s="272">
        <v>10230</v>
      </c>
      <c r="X7" s="272">
        <v>10809</v>
      </c>
      <c r="Y7" s="272">
        <v>11191</v>
      </c>
      <c r="Z7" s="272">
        <v>11289</v>
      </c>
      <c r="AA7" s="272">
        <v>11217</v>
      </c>
      <c r="AB7" s="272">
        <v>11632</v>
      </c>
      <c r="AC7" s="273">
        <v>12710</v>
      </c>
      <c r="AD7" s="273">
        <v>12061</v>
      </c>
      <c r="AE7" s="273">
        <v>12788</v>
      </c>
      <c r="AF7" s="273">
        <v>13921</v>
      </c>
      <c r="AG7" s="274">
        <v>14501</v>
      </c>
      <c r="AH7" s="275">
        <v>15007</v>
      </c>
      <c r="AI7" s="15"/>
    </row>
    <row r="8" spans="1:35">
      <c r="A8" s="174" t="s">
        <v>194</v>
      </c>
      <c r="B8" s="36">
        <v>5</v>
      </c>
      <c r="C8" s="36">
        <v>6</v>
      </c>
      <c r="D8" s="36">
        <v>6</v>
      </c>
      <c r="E8" s="36">
        <v>7</v>
      </c>
      <c r="F8" s="36">
        <v>10</v>
      </c>
      <c r="G8" s="36">
        <v>14</v>
      </c>
      <c r="H8" s="36">
        <v>15</v>
      </c>
      <c r="I8" s="36">
        <v>16</v>
      </c>
      <c r="J8" s="36">
        <v>16</v>
      </c>
      <c r="K8" s="36">
        <v>17</v>
      </c>
      <c r="L8" s="36">
        <v>16</v>
      </c>
      <c r="M8" s="36">
        <v>18</v>
      </c>
      <c r="N8" s="36">
        <v>12</v>
      </c>
      <c r="O8" s="18">
        <v>13</v>
      </c>
      <c r="P8" s="18">
        <v>20</v>
      </c>
      <c r="Q8" s="18">
        <v>17</v>
      </c>
      <c r="R8" s="18">
        <v>17</v>
      </c>
      <c r="S8" s="18">
        <v>20</v>
      </c>
      <c r="T8" s="18">
        <v>21</v>
      </c>
      <c r="U8" s="18">
        <v>24</v>
      </c>
      <c r="V8" s="18">
        <v>23</v>
      </c>
      <c r="W8" s="272">
        <v>20</v>
      </c>
      <c r="X8" s="272">
        <v>26</v>
      </c>
      <c r="Y8" s="272">
        <v>25</v>
      </c>
      <c r="Z8" s="272">
        <v>24</v>
      </c>
      <c r="AA8" s="272">
        <v>22</v>
      </c>
      <c r="AB8" s="272">
        <v>20</v>
      </c>
      <c r="AC8" s="273">
        <v>16</v>
      </c>
      <c r="AD8" s="273">
        <v>21</v>
      </c>
      <c r="AE8" s="273">
        <v>17</v>
      </c>
      <c r="AF8" s="273">
        <v>10</v>
      </c>
      <c r="AG8" s="276">
        <v>15</v>
      </c>
      <c r="AH8" s="277">
        <v>6</v>
      </c>
      <c r="AI8" s="15"/>
    </row>
    <row r="9" spans="1:35">
      <c r="A9" s="174" t="s">
        <v>195</v>
      </c>
      <c r="B9" s="36">
        <v>277</v>
      </c>
      <c r="C9" s="36">
        <v>270</v>
      </c>
      <c r="D9" s="36">
        <v>259</v>
      </c>
      <c r="E9" s="36">
        <v>254</v>
      </c>
      <c r="F9" s="36">
        <v>240</v>
      </c>
      <c r="G9" s="36">
        <v>229</v>
      </c>
      <c r="H9" s="36">
        <v>223</v>
      </c>
      <c r="I9" s="36">
        <v>211</v>
      </c>
      <c r="J9" s="36">
        <v>192</v>
      </c>
      <c r="K9" s="36">
        <v>174</v>
      </c>
      <c r="L9" s="36">
        <v>152</v>
      </c>
      <c r="M9" s="36">
        <v>135</v>
      </c>
      <c r="N9" s="36">
        <v>118</v>
      </c>
      <c r="O9" s="18">
        <v>98</v>
      </c>
      <c r="P9" s="18">
        <v>79</v>
      </c>
      <c r="Q9" s="18">
        <v>64</v>
      </c>
      <c r="R9" s="18">
        <v>26</v>
      </c>
      <c r="S9" s="18">
        <v>7</v>
      </c>
      <c r="T9" s="204" t="s">
        <v>374</v>
      </c>
      <c r="U9" s="204" t="s">
        <v>374</v>
      </c>
      <c r="V9" s="204" t="s">
        <v>374</v>
      </c>
      <c r="W9" s="204" t="s">
        <v>374</v>
      </c>
      <c r="X9" s="204" t="s">
        <v>374</v>
      </c>
      <c r="Y9" s="204" t="s">
        <v>374</v>
      </c>
      <c r="Z9" s="204" t="s">
        <v>374</v>
      </c>
      <c r="AA9" s="204" t="s">
        <v>374</v>
      </c>
      <c r="AB9" s="204" t="s">
        <v>374</v>
      </c>
      <c r="AC9" s="204" t="s">
        <v>374</v>
      </c>
      <c r="AD9" s="204" t="s">
        <v>374</v>
      </c>
      <c r="AE9" s="204" t="s">
        <v>374</v>
      </c>
      <c r="AF9" s="204" t="s">
        <v>374</v>
      </c>
      <c r="AG9" s="204" t="s">
        <v>374</v>
      </c>
      <c r="AH9" s="204" t="s">
        <v>374</v>
      </c>
      <c r="AI9" s="17"/>
    </row>
    <row r="10" spans="1:35" ht="10.199999999999999" customHeight="1">
      <c r="A10" s="174" t="s">
        <v>193</v>
      </c>
      <c r="B10" s="36">
        <v>12831</v>
      </c>
      <c r="C10" s="36">
        <v>11966</v>
      </c>
      <c r="D10" s="36">
        <v>11316</v>
      </c>
      <c r="E10" s="36">
        <v>10683</v>
      </c>
      <c r="F10" s="36">
        <v>10255</v>
      </c>
      <c r="G10" s="36">
        <v>9971</v>
      </c>
      <c r="H10" s="36">
        <v>10009</v>
      </c>
      <c r="I10" s="36">
        <v>11339</v>
      </c>
      <c r="J10" s="36">
        <v>11652</v>
      </c>
      <c r="K10" s="36">
        <v>11909</v>
      </c>
      <c r="L10" s="36">
        <v>12456</v>
      </c>
      <c r="M10" s="36">
        <v>12927</v>
      </c>
      <c r="N10" s="36">
        <v>13566</v>
      </c>
      <c r="O10" s="18">
        <v>14322</v>
      </c>
      <c r="P10" s="18">
        <v>15015</v>
      </c>
      <c r="Q10" s="18">
        <v>13694</v>
      </c>
      <c r="R10" s="18">
        <v>14111</v>
      </c>
      <c r="S10" s="18">
        <v>14517</v>
      </c>
      <c r="T10" s="18">
        <v>15036</v>
      </c>
      <c r="U10" s="18">
        <v>15487</v>
      </c>
      <c r="V10" s="18">
        <v>15906</v>
      </c>
      <c r="W10" s="272">
        <v>13894</v>
      </c>
      <c r="X10" s="272">
        <v>14554</v>
      </c>
      <c r="Y10" s="272">
        <v>15171</v>
      </c>
      <c r="Z10" s="272">
        <v>14910.1</v>
      </c>
      <c r="AA10" s="272">
        <v>15006.7</v>
      </c>
      <c r="AB10" s="272">
        <v>15618.4</v>
      </c>
      <c r="AC10" s="272">
        <v>16154</v>
      </c>
      <c r="AD10" s="272">
        <v>17578</v>
      </c>
      <c r="AE10" s="272">
        <v>17372.599999999999</v>
      </c>
      <c r="AF10" s="272">
        <v>17662</v>
      </c>
      <c r="AG10" s="272">
        <v>17890.400000000001</v>
      </c>
      <c r="AH10" s="272">
        <v>17664.599999999999</v>
      </c>
      <c r="AI10" s="15"/>
    </row>
    <row r="11" spans="1:35">
      <c r="A11" s="174" t="s">
        <v>192</v>
      </c>
      <c r="B11" s="36">
        <v>8925</v>
      </c>
      <c r="C11" s="36">
        <v>8421</v>
      </c>
      <c r="D11" s="36">
        <v>7724</v>
      </c>
      <c r="E11" s="36">
        <v>7038</v>
      </c>
      <c r="F11" s="36">
        <v>6556</v>
      </c>
      <c r="G11" s="36">
        <v>6267</v>
      </c>
      <c r="H11" s="36">
        <v>6081</v>
      </c>
      <c r="I11" s="36">
        <v>6587</v>
      </c>
      <c r="J11" s="36">
        <v>6685</v>
      </c>
      <c r="K11" s="36">
        <v>6911</v>
      </c>
      <c r="L11" s="36">
        <v>7536</v>
      </c>
      <c r="M11" s="36">
        <v>7956</v>
      </c>
      <c r="N11" s="36">
        <v>8175</v>
      </c>
      <c r="O11" s="18">
        <v>8289</v>
      </c>
      <c r="P11" s="18">
        <v>8083</v>
      </c>
      <c r="Q11" s="18">
        <v>7101</v>
      </c>
      <c r="R11" s="18">
        <v>7236</v>
      </c>
      <c r="S11" s="18">
        <v>7315</v>
      </c>
      <c r="T11" s="18">
        <v>7421</v>
      </c>
      <c r="U11" s="18">
        <v>7436</v>
      </c>
      <c r="V11" s="18">
        <v>7454</v>
      </c>
      <c r="W11" s="272">
        <v>7002</v>
      </c>
      <c r="X11" s="272">
        <v>6957</v>
      </c>
      <c r="Y11" s="272">
        <v>6860</v>
      </c>
      <c r="Z11" s="272">
        <v>5690.9</v>
      </c>
      <c r="AA11" s="272">
        <v>5713.3</v>
      </c>
      <c r="AB11" s="272">
        <v>5816.6</v>
      </c>
      <c r="AC11" s="272">
        <v>6018</v>
      </c>
      <c r="AD11" s="272">
        <v>6286.5</v>
      </c>
      <c r="AE11" s="272">
        <v>6262.7</v>
      </c>
      <c r="AF11" s="272">
        <v>6207.5</v>
      </c>
      <c r="AG11" s="272">
        <v>5934.3</v>
      </c>
      <c r="AH11" s="272">
        <v>5482.7</v>
      </c>
      <c r="AI11" s="15"/>
    </row>
    <row r="12" spans="1:35">
      <c r="A12" s="174" t="s">
        <v>191</v>
      </c>
      <c r="B12" s="36">
        <v>8206</v>
      </c>
      <c r="C12" s="36">
        <v>7698</v>
      </c>
      <c r="D12" s="36">
        <v>7549</v>
      </c>
      <c r="E12" s="36">
        <v>7503</v>
      </c>
      <c r="F12" s="36">
        <v>7136</v>
      </c>
      <c r="G12" s="36">
        <v>6994</v>
      </c>
      <c r="H12" s="36">
        <v>6888</v>
      </c>
      <c r="I12" s="36">
        <v>6554</v>
      </c>
      <c r="J12" s="36">
        <v>6408</v>
      </c>
      <c r="K12" s="36">
        <v>6205</v>
      </c>
      <c r="L12" s="36">
        <v>5818</v>
      </c>
      <c r="M12" s="36">
        <v>5597</v>
      </c>
      <c r="N12" s="36">
        <v>5580</v>
      </c>
      <c r="O12" s="18">
        <v>5636</v>
      </c>
      <c r="P12" s="18">
        <v>5657</v>
      </c>
      <c r="Q12" s="18">
        <v>5349</v>
      </c>
      <c r="R12" s="18">
        <v>5071</v>
      </c>
      <c r="S12" s="18">
        <v>5008</v>
      </c>
      <c r="T12" s="18">
        <v>4908</v>
      </c>
      <c r="U12" s="18">
        <v>4850</v>
      </c>
      <c r="V12" s="18">
        <v>4792</v>
      </c>
      <c r="W12" s="272">
        <v>4630</v>
      </c>
      <c r="X12" s="272">
        <v>4411</v>
      </c>
      <c r="Y12" s="272">
        <v>4126</v>
      </c>
      <c r="Z12" s="272">
        <v>3848</v>
      </c>
      <c r="AA12" s="272">
        <v>3572</v>
      </c>
      <c r="AB12" s="272">
        <v>3346</v>
      </c>
      <c r="AC12" s="273">
        <v>3134</v>
      </c>
      <c r="AD12" s="272">
        <v>3210.5</v>
      </c>
      <c r="AE12" s="272">
        <v>3019.7</v>
      </c>
      <c r="AF12" s="272">
        <v>2819.5</v>
      </c>
      <c r="AG12" s="272">
        <v>2590.3000000000002</v>
      </c>
      <c r="AH12" s="272">
        <v>2354.6999999999998</v>
      </c>
      <c r="AI12" s="15"/>
    </row>
    <row r="13" spans="1:35" ht="18" customHeight="1">
      <c r="A13" s="186" t="s">
        <v>385</v>
      </c>
      <c r="B13" s="20">
        <f>SUM(B8:B12)</f>
        <v>30244</v>
      </c>
      <c r="C13" s="20">
        <f>SUM(C8:C12)</f>
        <v>28361</v>
      </c>
      <c r="D13" s="20">
        <f>SUM(D8:D12)</f>
        <v>26854</v>
      </c>
      <c r="E13" s="20">
        <v>25485</v>
      </c>
      <c r="F13" s="20">
        <f t="shared" ref="F13:AH13" si="8">SUM(F8:F12)</f>
        <v>24197</v>
      </c>
      <c r="G13" s="20">
        <f t="shared" si="8"/>
        <v>23475</v>
      </c>
      <c r="H13" s="20">
        <f t="shared" si="8"/>
        <v>23216</v>
      </c>
      <c r="I13" s="20">
        <f t="shared" si="8"/>
        <v>24707</v>
      </c>
      <c r="J13" s="20">
        <f t="shared" si="8"/>
        <v>24953</v>
      </c>
      <c r="K13" s="20">
        <f t="shared" si="8"/>
        <v>25216</v>
      </c>
      <c r="L13" s="20">
        <f t="shared" si="8"/>
        <v>25978</v>
      </c>
      <c r="M13" s="20">
        <f t="shared" si="8"/>
        <v>26633</v>
      </c>
      <c r="N13" s="20">
        <f t="shared" si="8"/>
        <v>27451</v>
      </c>
      <c r="O13" s="20">
        <f t="shared" si="8"/>
        <v>28358</v>
      </c>
      <c r="P13" s="20">
        <f t="shared" si="8"/>
        <v>28854</v>
      </c>
      <c r="Q13" s="20">
        <f t="shared" si="8"/>
        <v>26225</v>
      </c>
      <c r="R13" s="20">
        <f t="shared" si="8"/>
        <v>26461</v>
      </c>
      <c r="S13" s="20">
        <f t="shared" si="8"/>
        <v>26867</v>
      </c>
      <c r="T13" s="20">
        <f t="shared" si="8"/>
        <v>27386</v>
      </c>
      <c r="U13" s="20">
        <f t="shared" si="8"/>
        <v>27797</v>
      </c>
      <c r="V13" s="20">
        <f t="shared" si="8"/>
        <v>28175</v>
      </c>
      <c r="W13" s="20">
        <f t="shared" si="8"/>
        <v>25546</v>
      </c>
      <c r="X13" s="20">
        <f t="shared" si="8"/>
        <v>25948</v>
      </c>
      <c r="Y13" s="20">
        <f t="shared" si="8"/>
        <v>26182</v>
      </c>
      <c r="Z13" s="20">
        <f t="shared" si="8"/>
        <v>24473</v>
      </c>
      <c r="AA13" s="20">
        <f t="shared" si="8"/>
        <v>24314</v>
      </c>
      <c r="AB13" s="20">
        <f t="shared" si="8"/>
        <v>24801</v>
      </c>
      <c r="AC13" s="20">
        <f t="shared" si="8"/>
        <v>25322</v>
      </c>
      <c r="AD13" s="20">
        <f t="shared" si="8"/>
        <v>27096</v>
      </c>
      <c r="AE13" s="20">
        <f t="shared" si="8"/>
        <v>26672</v>
      </c>
      <c r="AF13" s="20">
        <f t="shared" si="8"/>
        <v>26699</v>
      </c>
      <c r="AG13" s="20">
        <f t="shared" si="8"/>
        <v>26430</v>
      </c>
      <c r="AH13" s="20">
        <f t="shared" si="8"/>
        <v>25508</v>
      </c>
      <c r="AI13" s="15"/>
    </row>
    <row r="14" spans="1:35" s="21" customFormat="1" ht="18" customHeight="1">
      <c r="A14" s="173" t="s">
        <v>173</v>
      </c>
      <c r="B14" s="20">
        <v>10060</v>
      </c>
      <c r="C14" s="20">
        <v>9340</v>
      </c>
      <c r="D14" s="20">
        <v>8592</v>
      </c>
      <c r="E14" s="20">
        <v>7957</v>
      </c>
      <c r="F14" s="20">
        <v>7335</v>
      </c>
      <c r="G14" s="20">
        <v>7105</v>
      </c>
      <c r="H14" s="20">
        <v>6848</v>
      </c>
      <c r="I14" s="20">
        <v>6669</v>
      </c>
      <c r="J14" s="20">
        <v>6521</v>
      </c>
      <c r="K14" s="20">
        <v>6386</v>
      </c>
      <c r="L14" s="20">
        <v>6371</v>
      </c>
      <c r="M14" s="20">
        <v>6350</v>
      </c>
      <c r="N14" s="20">
        <v>6359</v>
      </c>
      <c r="O14" s="25">
        <v>6362</v>
      </c>
      <c r="P14" s="25">
        <v>6293</v>
      </c>
      <c r="Q14" s="25">
        <v>6232</v>
      </c>
      <c r="R14" s="25">
        <v>6158</v>
      </c>
      <c r="S14" s="25">
        <v>6067</v>
      </c>
      <c r="T14" s="25">
        <v>5970</v>
      </c>
      <c r="U14" s="25">
        <v>5811</v>
      </c>
      <c r="V14" s="25">
        <v>5667</v>
      </c>
      <c r="W14" s="278">
        <v>5386</v>
      </c>
      <c r="X14" s="278">
        <v>5193</v>
      </c>
      <c r="Y14" s="278">
        <v>5028</v>
      </c>
      <c r="Z14" s="278">
        <v>4926</v>
      </c>
      <c r="AA14" s="278">
        <v>4763</v>
      </c>
      <c r="AB14" s="278">
        <v>4667</v>
      </c>
      <c r="AC14" s="271">
        <v>4556</v>
      </c>
      <c r="AD14" s="271">
        <v>4481</v>
      </c>
      <c r="AE14" s="271">
        <v>4338</v>
      </c>
      <c r="AF14" s="271">
        <v>3964</v>
      </c>
      <c r="AG14" s="279">
        <v>3629</v>
      </c>
      <c r="AH14" s="280">
        <v>3239</v>
      </c>
      <c r="AI14" s="22"/>
    </row>
    <row r="15" spans="1:35" s="210" customFormat="1" ht="21.6" customHeight="1">
      <c r="A15" s="205" t="s">
        <v>367</v>
      </c>
      <c r="B15" s="206">
        <v>24293</v>
      </c>
      <c r="C15" s="206">
        <v>19366</v>
      </c>
      <c r="D15" s="206">
        <v>14882</v>
      </c>
      <c r="E15" s="206">
        <v>10818</v>
      </c>
      <c r="F15" s="206">
        <v>6188</v>
      </c>
      <c r="G15" s="206">
        <v>3462</v>
      </c>
      <c r="H15" s="206">
        <v>793</v>
      </c>
      <c r="I15" s="207" t="s">
        <v>374</v>
      </c>
      <c r="J15" s="207" t="s">
        <v>374</v>
      </c>
      <c r="K15" s="207" t="s">
        <v>374</v>
      </c>
      <c r="L15" s="207" t="s">
        <v>374</v>
      </c>
      <c r="M15" s="207" t="s">
        <v>374</v>
      </c>
      <c r="N15" s="207" t="s">
        <v>374</v>
      </c>
      <c r="O15" s="207" t="s">
        <v>374</v>
      </c>
      <c r="P15" s="207" t="s">
        <v>374</v>
      </c>
      <c r="Q15" s="207" t="s">
        <v>374</v>
      </c>
      <c r="R15" s="207" t="s">
        <v>374</v>
      </c>
      <c r="S15" s="207" t="s">
        <v>374</v>
      </c>
      <c r="T15" s="207" t="s">
        <v>374</v>
      </c>
      <c r="U15" s="207" t="s">
        <v>374</v>
      </c>
      <c r="V15" s="207" t="s">
        <v>374</v>
      </c>
      <c r="W15" s="207" t="s">
        <v>374</v>
      </c>
      <c r="X15" s="207" t="s">
        <v>374</v>
      </c>
      <c r="Y15" s="207" t="s">
        <v>374</v>
      </c>
      <c r="Z15" s="207" t="s">
        <v>374</v>
      </c>
      <c r="AA15" s="207" t="s">
        <v>374</v>
      </c>
      <c r="AB15" s="207" t="s">
        <v>374</v>
      </c>
      <c r="AC15" s="207" t="s">
        <v>374</v>
      </c>
      <c r="AD15" s="207" t="s">
        <v>374</v>
      </c>
      <c r="AE15" s="207" t="s">
        <v>374</v>
      </c>
      <c r="AF15" s="207" t="s">
        <v>374</v>
      </c>
      <c r="AG15" s="207" t="s">
        <v>374</v>
      </c>
      <c r="AH15" s="207" t="s">
        <v>374</v>
      </c>
      <c r="AI15" s="208"/>
    </row>
    <row r="16" spans="1:35" ht="23.25" customHeight="1">
      <c r="A16" s="121" t="s">
        <v>0</v>
      </c>
      <c r="B16" s="20">
        <f t="shared" ref="B16:V16" si="9">SUM(B17:B24)</f>
        <v>218841</v>
      </c>
      <c r="C16" s="20">
        <f t="shared" ref="C16" si="10">SUM(C17:C24)</f>
        <v>220087</v>
      </c>
      <c r="D16" s="20">
        <f t="shared" si="9"/>
        <v>218964</v>
      </c>
      <c r="E16" s="20">
        <f t="shared" si="9"/>
        <v>215905</v>
      </c>
      <c r="F16" s="20">
        <f t="shared" ref="F16:H16" si="11">SUM(F17:F24)</f>
        <v>203725</v>
      </c>
      <c r="G16" s="20">
        <f t="shared" si="11"/>
        <v>195993</v>
      </c>
      <c r="H16" s="20">
        <f t="shared" si="11"/>
        <v>187914</v>
      </c>
      <c r="I16" s="20">
        <f t="shared" si="9"/>
        <v>183259</v>
      </c>
      <c r="J16" s="20">
        <f t="shared" si="9"/>
        <v>174000</v>
      </c>
      <c r="K16" s="20">
        <f t="shared" ref="K16" si="12">SUM(K17:K24)</f>
        <v>166294</v>
      </c>
      <c r="L16" s="20">
        <f t="shared" si="9"/>
        <v>160452</v>
      </c>
      <c r="M16" s="20">
        <f t="shared" ref="M16:O16" si="13">SUM(M17:M24)</f>
        <v>155918</v>
      </c>
      <c r="N16" s="20">
        <f t="shared" si="13"/>
        <v>150019</v>
      </c>
      <c r="O16" s="20">
        <f t="shared" si="13"/>
        <v>147052</v>
      </c>
      <c r="P16" s="20">
        <f t="shared" si="9"/>
        <v>144968</v>
      </c>
      <c r="Q16" s="20">
        <f t="shared" si="9"/>
        <v>138452</v>
      </c>
      <c r="R16" s="20">
        <f t="shared" si="9"/>
        <v>128192</v>
      </c>
      <c r="S16" s="20">
        <f t="shared" si="9"/>
        <v>119850</v>
      </c>
      <c r="T16" s="20">
        <f t="shared" si="9"/>
        <v>18666</v>
      </c>
      <c r="U16" s="20">
        <f t="shared" si="9"/>
        <v>18030</v>
      </c>
      <c r="V16" s="20">
        <f t="shared" si="9"/>
        <v>17612</v>
      </c>
      <c r="W16" s="271">
        <f t="shared" ref="W16:AH16" si="14">SUM(W17:W24)</f>
        <v>17114</v>
      </c>
      <c r="X16" s="271">
        <f t="shared" si="14"/>
        <v>16552</v>
      </c>
      <c r="Y16" s="271">
        <f t="shared" si="14"/>
        <v>15662</v>
      </c>
      <c r="Z16" s="271">
        <f t="shared" si="14"/>
        <v>15380</v>
      </c>
      <c r="AA16" s="271">
        <f t="shared" si="14"/>
        <v>14562</v>
      </c>
      <c r="AB16" s="271">
        <f t="shared" si="14"/>
        <v>13909</v>
      </c>
      <c r="AC16" s="271">
        <f t="shared" si="14"/>
        <v>15120</v>
      </c>
      <c r="AD16" s="271">
        <f t="shared" si="14"/>
        <v>13026</v>
      </c>
      <c r="AE16" s="280">
        <f t="shared" si="14"/>
        <v>12363</v>
      </c>
      <c r="AF16" s="280">
        <f t="shared" si="14"/>
        <v>11514</v>
      </c>
      <c r="AG16" s="279">
        <f t="shared" si="14"/>
        <v>10324</v>
      </c>
      <c r="AH16" s="280">
        <f t="shared" si="14"/>
        <v>9557</v>
      </c>
      <c r="AI16" s="19"/>
    </row>
    <row r="17" spans="1:35">
      <c r="A17" s="176" t="s">
        <v>187</v>
      </c>
      <c r="B17" s="36">
        <v>8633</v>
      </c>
      <c r="C17" s="36">
        <v>8231</v>
      </c>
      <c r="D17" s="36">
        <v>7860</v>
      </c>
      <c r="E17" s="36">
        <v>7573</v>
      </c>
      <c r="F17" s="36">
        <v>7133</v>
      </c>
      <c r="G17" s="36">
        <v>6855</v>
      </c>
      <c r="H17" s="36">
        <v>6536</v>
      </c>
      <c r="I17" s="36">
        <v>8419</v>
      </c>
      <c r="J17" s="36">
        <v>8151</v>
      </c>
      <c r="K17" s="36">
        <v>7917</v>
      </c>
      <c r="L17" s="36">
        <v>7729</v>
      </c>
      <c r="M17" s="36">
        <v>7487</v>
      </c>
      <c r="N17" s="36">
        <v>7215</v>
      </c>
      <c r="O17" s="18">
        <v>6980</v>
      </c>
      <c r="P17" s="18">
        <v>6740</v>
      </c>
      <c r="Q17" s="18">
        <v>6524</v>
      </c>
      <c r="R17" s="18">
        <v>6345</v>
      </c>
      <c r="S17" s="18">
        <v>6152</v>
      </c>
      <c r="T17" s="18">
        <v>5932</v>
      </c>
      <c r="U17" s="18">
        <v>5734</v>
      </c>
      <c r="V17" s="18">
        <v>5559</v>
      </c>
      <c r="W17" s="272">
        <v>5295</v>
      </c>
      <c r="X17" s="272">
        <v>5047</v>
      </c>
      <c r="Y17" s="272">
        <v>4722</v>
      </c>
      <c r="Z17" s="272">
        <v>4483</v>
      </c>
      <c r="AA17" s="272">
        <v>4197</v>
      </c>
      <c r="AB17" s="272">
        <v>4019</v>
      </c>
      <c r="AC17" s="273">
        <v>3914</v>
      </c>
      <c r="AD17" s="273">
        <v>5175</v>
      </c>
      <c r="AE17" s="273">
        <v>4839</v>
      </c>
      <c r="AF17" s="273">
        <v>4398</v>
      </c>
      <c r="AG17" s="274">
        <v>3901</v>
      </c>
      <c r="AH17" s="275">
        <v>3333</v>
      </c>
      <c r="AI17" s="15"/>
    </row>
    <row r="18" spans="1:35">
      <c r="A18" s="176" t="s">
        <v>188</v>
      </c>
      <c r="B18" s="36">
        <v>2087</v>
      </c>
      <c r="C18" s="36">
        <v>2032</v>
      </c>
      <c r="D18" s="36">
        <v>1995</v>
      </c>
      <c r="E18" s="36">
        <v>1996</v>
      </c>
      <c r="F18" s="36">
        <v>1868</v>
      </c>
      <c r="G18" s="36">
        <v>1847</v>
      </c>
      <c r="H18" s="36">
        <v>1822</v>
      </c>
      <c r="I18" s="36">
        <v>2289</v>
      </c>
      <c r="J18" s="36">
        <v>2278</v>
      </c>
      <c r="K18" s="36">
        <v>2288</v>
      </c>
      <c r="L18" s="36">
        <v>2307</v>
      </c>
      <c r="M18" s="36">
        <v>2278</v>
      </c>
      <c r="N18" s="36">
        <v>2312</v>
      </c>
      <c r="O18" s="18">
        <v>2335</v>
      </c>
      <c r="P18" s="18">
        <v>2284</v>
      </c>
      <c r="Q18" s="18">
        <v>2193</v>
      </c>
      <c r="R18" s="18">
        <v>2180</v>
      </c>
      <c r="S18" s="18">
        <v>2108</v>
      </c>
      <c r="T18" s="18">
        <v>2039</v>
      </c>
      <c r="U18" s="18">
        <v>1800</v>
      </c>
      <c r="V18" s="18">
        <v>1722</v>
      </c>
      <c r="W18" s="272">
        <v>1789</v>
      </c>
      <c r="X18" s="272">
        <v>1704</v>
      </c>
      <c r="Y18" s="272">
        <v>1582</v>
      </c>
      <c r="Z18" s="272">
        <v>1940</v>
      </c>
      <c r="AA18" s="272">
        <v>1861</v>
      </c>
      <c r="AB18" s="272">
        <v>1752</v>
      </c>
      <c r="AC18" s="273">
        <v>1710</v>
      </c>
      <c r="AD18" s="277" t="s">
        <v>50</v>
      </c>
      <c r="AE18" s="277" t="s">
        <v>50</v>
      </c>
      <c r="AF18" s="277" t="s">
        <v>50</v>
      </c>
      <c r="AG18" s="276" t="s">
        <v>50</v>
      </c>
      <c r="AH18" s="277" t="s">
        <v>50</v>
      </c>
      <c r="AI18" s="15"/>
    </row>
    <row r="19" spans="1:35">
      <c r="A19" s="176" t="s">
        <v>189</v>
      </c>
      <c r="B19" s="36">
        <v>794</v>
      </c>
      <c r="C19" s="36">
        <v>751</v>
      </c>
      <c r="D19" s="36">
        <v>711</v>
      </c>
      <c r="E19" s="36">
        <v>681</v>
      </c>
      <c r="F19" s="36">
        <v>631</v>
      </c>
      <c r="G19" s="36">
        <v>597</v>
      </c>
      <c r="H19" s="36">
        <v>540</v>
      </c>
      <c r="I19" s="36">
        <v>811</v>
      </c>
      <c r="J19" s="36">
        <v>763</v>
      </c>
      <c r="K19" s="36">
        <v>712</v>
      </c>
      <c r="L19" s="36">
        <v>697</v>
      </c>
      <c r="M19" s="36">
        <v>683</v>
      </c>
      <c r="N19" s="36">
        <v>655</v>
      </c>
      <c r="O19" s="18">
        <v>633</v>
      </c>
      <c r="P19" s="18">
        <v>615</v>
      </c>
      <c r="Q19" s="18">
        <v>594</v>
      </c>
      <c r="R19" s="18">
        <v>584</v>
      </c>
      <c r="S19" s="18">
        <v>556</v>
      </c>
      <c r="T19" s="18">
        <v>540</v>
      </c>
      <c r="U19" s="18">
        <v>521</v>
      </c>
      <c r="V19" s="18">
        <v>500</v>
      </c>
      <c r="W19" s="272">
        <v>475</v>
      </c>
      <c r="X19" s="272">
        <v>509</v>
      </c>
      <c r="Y19" s="272">
        <v>494</v>
      </c>
      <c r="Z19" s="272">
        <v>483</v>
      </c>
      <c r="AA19" s="272">
        <v>464</v>
      </c>
      <c r="AB19" s="272">
        <v>441</v>
      </c>
      <c r="AC19" s="273">
        <v>672</v>
      </c>
      <c r="AD19" s="273">
        <v>442</v>
      </c>
      <c r="AE19" s="273">
        <v>413</v>
      </c>
      <c r="AF19" s="273">
        <v>390</v>
      </c>
      <c r="AG19" s="274">
        <v>363</v>
      </c>
      <c r="AH19" s="275">
        <v>474</v>
      </c>
      <c r="AI19" s="15"/>
    </row>
    <row r="20" spans="1:35">
      <c r="A20" s="176" t="s">
        <v>186</v>
      </c>
      <c r="B20" s="36">
        <v>6177</v>
      </c>
      <c r="C20" s="36">
        <v>5886</v>
      </c>
      <c r="D20" s="36">
        <v>5603</v>
      </c>
      <c r="E20" s="36">
        <v>5340</v>
      </c>
      <c r="F20" s="36">
        <v>5085</v>
      </c>
      <c r="G20" s="36">
        <v>4924</v>
      </c>
      <c r="H20" s="36">
        <v>4772</v>
      </c>
      <c r="I20" s="36">
        <v>5907</v>
      </c>
      <c r="J20" s="36">
        <v>5889</v>
      </c>
      <c r="K20" s="36">
        <v>5869</v>
      </c>
      <c r="L20" s="36">
        <v>5853</v>
      </c>
      <c r="M20" s="36">
        <v>5880</v>
      </c>
      <c r="N20" s="36">
        <v>5894</v>
      </c>
      <c r="O20" s="18">
        <v>5860</v>
      </c>
      <c r="P20" s="18">
        <v>5785</v>
      </c>
      <c r="Q20" s="18">
        <v>5726</v>
      </c>
      <c r="R20" s="18">
        <v>5669</v>
      </c>
      <c r="S20" s="18">
        <v>5612</v>
      </c>
      <c r="T20" s="18">
        <v>5500</v>
      </c>
      <c r="U20" s="18">
        <v>5385</v>
      </c>
      <c r="V20" s="18">
        <v>5321</v>
      </c>
      <c r="W20" s="272">
        <v>5169</v>
      </c>
      <c r="X20" s="272">
        <v>5154</v>
      </c>
      <c r="Y20" s="272">
        <v>5016</v>
      </c>
      <c r="Z20" s="272">
        <v>4904</v>
      </c>
      <c r="AA20" s="272">
        <v>4758</v>
      </c>
      <c r="AB20" s="272">
        <v>4652</v>
      </c>
      <c r="AC20" s="273">
        <v>6019</v>
      </c>
      <c r="AD20" s="273">
        <v>4804</v>
      </c>
      <c r="AE20" s="273">
        <v>4615</v>
      </c>
      <c r="AF20" s="273">
        <v>4338</v>
      </c>
      <c r="AG20" s="274">
        <v>3952</v>
      </c>
      <c r="AH20" s="275">
        <v>3760</v>
      </c>
      <c r="AI20" s="15"/>
    </row>
    <row r="21" spans="1:35">
      <c r="A21" s="176" t="s">
        <v>190</v>
      </c>
      <c r="B21" s="36">
        <v>4931</v>
      </c>
      <c r="C21" s="36">
        <v>4729</v>
      </c>
      <c r="D21" s="36">
        <v>4586</v>
      </c>
      <c r="E21" s="36">
        <v>4389</v>
      </c>
      <c r="F21" s="36">
        <v>4086</v>
      </c>
      <c r="G21" s="36">
        <v>3867</v>
      </c>
      <c r="H21" s="36">
        <v>3615</v>
      </c>
      <c r="I21" s="36">
        <v>4503</v>
      </c>
      <c r="J21" s="36">
        <v>4326</v>
      </c>
      <c r="K21" s="36">
        <v>4115</v>
      </c>
      <c r="L21" s="36">
        <v>3930</v>
      </c>
      <c r="M21" s="36">
        <v>3744</v>
      </c>
      <c r="N21" s="36">
        <v>3530</v>
      </c>
      <c r="O21" s="18">
        <v>3381</v>
      </c>
      <c r="P21" s="18">
        <v>3230</v>
      </c>
      <c r="Q21" s="18">
        <v>3087</v>
      </c>
      <c r="R21" s="18">
        <v>2934</v>
      </c>
      <c r="S21" s="18">
        <v>2805</v>
      </c>
      <c r="T21" s="18">
        <v>2647</v>
      </c>
      <c r="U21" s="18">
        <v>2520</v>
      </c>
      <c r="V21" s="18">
        <v>2410</v>
      </c>
      <c r="W21" s="272">
        <v>2262</v>
      </c>
      <c r="X21" s="272">
        <v>2062</v>
      </c>
      <c r="Y21" s="272">
        <v>1895</v>
      </c>
      <c r="Z21" s="272">
        <v>1729</v>
      </c>
      <c r="AA21" s="272">
        <v>1557</v>
      </c>
      <c r="AB21" s="272">
        <v>1411</v>
      </c>
      <c r="AC21" s="273">
        <v>1270</v>
      </c>
      <c r="AD21" s="273">
        <v>1159</v>
      </c>
      <c r="AE21" s="273">
        <v>1083</v>
      </c>
      <c r="AF21" s="273">
        <v>1004</v>
      </c>
      <c r="AG21" s="274">
        <v>852</v>
      </c>
      <c r="AH21" s="275">
        <v>802</v>
      </c>
      <c r="AI21" s="15"/>
    </row>
    <row r="22" spans="1:35">
      <c r="A22" s="174" t="s">
        <v>171</v>
      </c>
      <c r="B22" s="36">
        <v>0</v>
      </c>
      <c r="C22" s="36">
        <v>0</v>
      </c>
      <c r="D22" s="36">
        <v>0</v>
      </c>
      <c r="E22" s="36">
        <v>0</v>
      </c>
      <c r="F22" s="36">
        <v>0</v>
      </c>
      <c r="G22" s="36">
        <v>0</v>
      </c>
      <c r="H22" s="36">
        <v>1</v>
      </c>
      <c r="I22" s="36">
        <v>1</v>
      </c>
      <c r="J22" s="36">
        <v>1</v>
      </c>
      <c r="K22" s="36">
        <v>1</v>
      </c>
      <c r="L22" s="36">
        <v>1</v>
      </c>
      <c r="M22" s="36">
        <v>1</v>
      </c>
      <c r="N22" s="36">
        <v>1</v>
      </c>
      <c r="O22" s="18">
        <v>1</v>
      </c>
      <c r="P22" s="18">
        <v>1</v>
      </c>
      <c r="Q22" s="18">
        <v>1</v>
      </c>
      <c r="R22" s="18">
        <v>1</v>
      </c>
      <c r="S22" s="18">
        <v>1</v>
      </c>
      <c r="T22" s="18">
        <v>1</v>
      </c>
      <c r="U22" s="18">
        <v>0</v>
      </c>
      <c r="V22" s="18">
        <v>0</v>
      </c>
      <c r="W22" s="272">
        <v>0</v>
      </c>
      <c r="X22" s="272">
        <v>0</v>
      </c>
      <c r="Y22" s="272">
        <v>0</v>
      </c>
      <c r="Z22" s="272">
        <v>0</v>
      </c>
      <c r="AA22" s="272">
        <v>0</v>
      </c>
      <c r="AB22" s="272">
        <v>0</v>
      </c>
      <c r="AC22" s="273">
        <v>0</v>
      </c>
      <c r="AD22" s="273">
        <v>0</v>
      </c>
      <c r="AE22" s="273">
        <v>0</v>
      </c>
      <c r="AF22" s="273">
        <v>0</v>
      </c>
      <c r="AG22" s="274">
        <v>0</v>
      </c>
      <c r="AH22" s="275">
        <v>0</v>
      </c>
      <c r="AI22" s="15"/>
    </row>
    <row r="23" spans="1:35">
      <c r="A23" s="174" t="s">
        <v>172</v>
      </c>
      <c r="B23" s="36">
        <v>195105</v>
      </c>
      <c r="C23" s="36">
        <v>197211</v>
      </c>
      <c r="D23" s="36">
        <v>196902</v>
      </c>
      <c r="E23" s="36">
        <v>194578</v>
      </c>
      <c r="F23" s="36">
        <v>183519</v>
      </c>
      <c r="G23" s="36">
        <v>176471</v>
      </c>
      <c r="H23" s="36">
        <v>169170</v>
      </c>
      <c r="I23" s="36">
        <v>159703</v>
      </c>
      <c r="J23" s="36">
        <v>150941</v>
      </c>
      <c r="K23" s="36">
        <v>143701</v>
      </c>
      <c r="L23" s="36">
        <v>138223</v>
      </c>
      <c r="M23" s="36">
        <v>134114</v>
      </c>
      <c r="N23" s="36">
        <v>128646</v>
      </c>
      <c r="O23" s="18">
        <v>126034</v>
      </c>
      <c r="P23" s="18">
        <v>124419</v>
      </c>
      <c r="Q23" s="18">
        <v>118426</v>
      </c>
      <c r="R23" s="18">
        <v>108559</v>
      </c>
      <c r="S23" s="18">
        <v>100630</v>
      </c>
      <c r="T23" s="204" t="s">
        <v>5</v>
      </c>
      <c r="U23" s="204" t="s">
        <v>5</v>
      </c>
      <c r="V23" s="204" t="s">
        <v>5</v>
      </c>
      <c r="W23" s="204" t="s">
        <v>5</v>
      </c>
      <c r="X23" s="204" t="s">
        <v>5</v>
      </c>
      <c r="Y23" s="204" t="s">
        <v>5</v>
      </c>
      <c r="Z23" s="204" t="s">
        <v>5</v>
      </c>
      <c r="AA23" s="204" t="s">
        <v>5</v>
      </c>
      <c r="AB23" s="204" t="s">
        <v>5</v>
      </c>
      <c r="AC23" s="204" t="s">
        <v>5</v>
      </c>
      <c r="AD23" s="204" t="s">
        <v>5</v>
      </c>
      <c r="AE23" s="204" t="s">
        <v>5</v>
      </c>
      <c r="AF23" s="204" t="s">
        <v>5</v>
      </c>
      <c r="AG23" s="204" t="s">
        <v>5</v>
      </c>
      <c r="AH23" s="204" t="s">
        <v>5</v>
      </c>
      <c r="AI23" s="17"/>
    </row>
    <row r="24" spans="1:35">
      <c r="A24" s="177" t="s">
        <v>168</v>
      </c>
      <c r="B24" s="35">
        <v>1114</v>
      </c>
      <c r="C24" s="35">
        <v>1247</v>
      </c>
      <c r="D24" s="35">
        <v>1307</v>
      </c>
      <c r="E24" s="35">
        <v>1348</v>
      </c>
      <c r="F24" s="35">
        <v>1403</v>
      </c>
      <c r="G24" s="35">
        <v>1432</v>
      </c>
      <c r="H24" s="35">
        <v>1458</v>
      </c>
      <c r="I24" s="35">
        <v>1626</v>
      </c>
      <c r="J24" s="35">
        <v>1651</v>
      </c>
      <c r="K24" s="35">
        <v>1691</v>
      </c>
      <c r="L24" s="35">
        <v>1712</v>
      </c>
      <c r="M24" s="35">
        <v>1731</v>
      </c>
      <c r="N24" s="35">
        <v>1766</v>
      </c>
      <c r="O24" s="16">
        <v>1828</v>
      </c>
      <c r="P24" s="16">
        <v>1894</v>
      </c>
      <c r="Q24" s="16">
        <v>1901</v>
      </c>
      <c r="R24" s="16">
        <v>1920</v>
      </c>
      <c r="S24" s="16">
        <v>1986</v>
      </c>
      <c r="T24" s="16">
        <v>2007</v>
      </c>
      <c r="U24" s="16">
        <v>2070</v>
      </c>
      <c r="V24" s="16">
        <v>2100</v>
      </c>
      <c r="W24" s="281">
        <v>2124</v>
      </c>
      <c r="X24" s="281">
        <v>2076</v>
      </c>
      <c r="Y24" s="281">
        <v>1953</v>
      </c>
      <c r="Z24" s="281">
        <v>1841</v>
      </c>
      <c r="AA24" s="281">
        <v>1725</v>
      </c>
      <c r="AB24" s="281">
        <v>1634</v>
      </c>
      <c r="AC24" s="282">
        <v>1535</v>
      </c>
      <c r="AD24" s="282">
        <v>1446</v>
      </c>
      <c r="AE24" s="282">
        <v>1413</v>
      </c>
      <c r="AF24" s="282">
        <v>1384</v>
      </c>
      <c r="AG24" s="283">
        <v>1256</v>
      </c>
      <c r="AH24" s="284">
        <v>1188</v>
      </c>
      <c r="AI24" s="15"/>
    </row>
    <row r="25" spans="1:35">
      <c r="A25" s="5"/>
      <c r="B25" s="5"/>
      <c r="C25" s="5"/>
      <c r="D25" s="5"/>
      <c r="E25" s="5"/>
      <c r="F25" s="5"/>
      <c r="G25" s="5"/>
      <c r="H25" s="5"/>
      <c r="I25" s="5"/>
      <c r="J25" s="5"/>
      <c r="K25" s="5"/>
      <c r="L25" s="5"/>
      <c r="M25" s="5"/>
      <c r="N25" s="5"/>
      <c r="O25" s="5"/>
      <c r="P25" s="14"/>
      <c r="Q25" s="13"/>
      <c r="R25" s="13"/>
      <c r="S25" s="13"/>
      <c r="T25" s="13"/>
      <c r="U25" s="13"/>
      <c r="V25" s="13"/>
      <c r="W25" s="285"/>
      <c r="X25" s="285"/>
      <c r="Y25" s="286"/>
      <c r="Z25" s="285"/>
      <c r="AA25" s="286"/>
      <c r="AB25" s="285"/>
      <c r="AC25" s="285"/>
      <c r="AD25" s="285"/>
      <c r="AE25" s="285"/>
      <c r="AF25" s="285"/>
      <c r="AI25" s="13"/>
    </row>
    <row r="26" spans="1:35">
      <c r="A26" s="12" t="s">
        <v>4</v>
      </c>
      <c r="B26" s="12"/>
      <c r="C26" s="12"/>
      <c r="D26" s="12"/>
      <c r="E26" s="12"/>
      <c r="F26" s="12"/>
      <c r="G26" s="12"/>
      <c r="H26" s="12"/>
      <c r="I26" s="12"/>
      <c r="J26" s="12"/>
      <c r="K26" s="12"/>
      <c r="L26" s="12"/>
      <c r="M26" s="12"/>
      <c r="N26" s="12"/>
      <c r="O26" s="12"/>
      <c r="P26" s="12"/>
      <c r="Q26" s="7"/>
      <c r="T26" s="1"/>
      <c r="V26" s="10"/>
      <c r="W26" s="155"/>
      <c r="X26" s="288"/>
      <c r="AA26" s="289"/>
      <c r="AB26" s="288"/>
      <c r="AC26" s="288"/>
      <c r="AD26" s="288"/>
      <c r="AE26" s="288"/>
      <c r="AF26" s="288"/>
      <c r="AG26" s="288"/>
      <c r="AH26" s="288"/>
    </row>
    <row r="27" spans="1:35">
      <c r="A27" s="12" t="s">
        <v>3</v>
      </c>
      <c r="B27" s="12"/>
      <c r="C27" s="12"/>
      <c r="D27" s="12"/>
      <c r="E27" s="12"/>
      <c r="F27" s="12"/>
      <c r="G27" s="12"/>
      <c r="H27" s="12"/>
      <c r="I27" s="12"/>
      <c r="J27" s="12"/>
      <c r="K27" s="12"/>
      <c r="L27" s="12"/>
      <c r="M27" s="12"/>
      <c r="N27" s="12"/>
      <c r="O27" s="12"/>
      <c r="P27" s="12"/>
      <c r="Q27" s="7"/>
      <c r="T27" s="6" t="s">
        <v>370</v>
      </c>
      <c r="V27" s="10"/>
      <c r="W27" s="155"/>
      <c r="X27" s="288"/>
      <c r="AA27" s="289"/>
      <c r="AB27" s="288"/>
      <c r="AC27" s="288"/>
      <c r="AD27" s="288"/>
      <c r="AE27" s="288"/>
      <c r="AF27" s="288"/>
      <c r="AG27" s="288"/>
      <c r="AH27" s="288"/>
    </row>
    <row r="28" spans="1:35">
      <c r="A28" s="12" t="s">
        <v>2</v>
      </c>
      <c r="B28" s="12"/>
      <c r="C28" s="12"/>
      <c r="D28" s="12"/>
      <c r="E28" s="12"/>
      <c r="F28" s="12"/>
      <c r="G28" s="12"/>
      <c r="H28" s="12"/>
      <c r="I28" s="12"/>
      <c r="J28" s="12"/>
      <c r="K28" s="12"/>
      <c r="L28" s="12"/>
      <c r="M28" s="12"/>
      <c r="N28" s="12"/>
      <c r="O28" s="12"/>
      <c r="P28" s="12"/>
      <c r="Q28" s="7"/>
      <c r="T28" s="1"/>
      <c r="V28" s="10"/>
      <c r="W28" s="155"/>
      <c r="X28" s="288"/>
      <c r="AA28" s="289"/>
      <c r="AB28" s="288"/>
      <c r="AC28" s="288"/>
      <c r="AD28" s="288"/>
      <c r="AE28" s="288"/>
      <c r="AF28" s="288"/>
      <c r="AG28" s="288"/>
      <c r="AH28" s="288"/>
    </row>
    <row r="29" spans="1:35" s="4" customFormat="1" ht="11.1" customHeight="1">
      <c r="A29" s="158" t="s">
        <v>116</v>
      </c>
      <c r="B29" s="11"/>
      <c r="C29" s="11"/>
      <c r="D29" s="11"/>
      <c r="E29" s="11"/>
      <c r="F29" s="11"/>
      <c r="G29" s="11"/>
      <c r="H29" s="11"/>
      <c r="I29" s="11"/>
      <c r="J29" s="11"/>
      <c r="K29" s="12"/>
      <c r="L29" s="158"/>
      <c r="M29" s="11"/>
      <c r="N29" s="11"/>
      <c r="O29" s="11"/>
      <c r="P29" s="11"/>
      <c r="Q29" s="7"/>
      <c r="R29" s="1"/>
      <c r="S29" s="2"/>
      <c r="T29" s="1"/>
      <c r="U29" s="2"/>
      <c r="V29" s="10"/>
      <c r="W29" s="155"/>
      <c r="X29" s="288"/>
      <c r="Y29" s="289"/>
      <c r="Z29" s="289"/>
      <c r="AA29" s="289"/>
      <c r="AB29" s="288"/>
      <c r="AC29" s="288"/>
      <c r="AD29" s="288"/>
      <c r="AE29" s="288"/>
      <c r="AF29" s="288"/>
      <c r="AG29" s="288"/>
      <c r="AH29" s="288"/>
    </row>
    <row r="30" spans="1:35" s="4" customFormat="1" ht="11.1" customHeight="1">
      <c r="A30" s="158" t="s">
        <v>117</v>
      </c>
      <c r="B30" s="6"/>
      <c r="C30" s="6"/>
      <c r="D30" s="6"/>
      <c r="E30" s="6"/>
      <c r="F30" s="6"/>
      <c r="G30" s="6"/>
      <c r="H30" s="6"/>
      <c r="I30" s="6"/>
      <c r="J30" s="6"/>
      <c r="K30" s="12"/>
      <c r="L30" s="158"/>
      <c r="M30" s="6"/>
      <c r="N30" s="6"/>
      <c r="O30" s="6"/>
      <c r="P30" s="6"/>
      <c r="Q30" s="7"/>
      <c r="S30" s="9"/>
      <c r="U30" s="9"/>
      <c r="W30" s="290"/>
      <c r="X30" s="288"/>
      <c r="Y30" s="289"/>
      <c r="Z30" s="288"/>
      <c r="AA30" s="289"/>
      <c r="AB30" s="288"/>
      <c r="AC30" s="288"/>
      <c r="AD30" s="288"/>
      <c r="AE30" s="288"/>
      <c r="AF30" s="288"/>
      <c r="AG30" s="288"/>
      <c r="AH30" s="288"/>
    </row>
    <row r="31" spans="1:35" s="4" customFormat="1" ht="11.1" customHeight="1">
      <c r="A31" s="158" t="s">
        <v>381</v>
      </c>
      <c r="B31" s="6"/>
      <c r="C31" s="6"/>
      <c r="D31" s="6"/>
      <c r="E31" s="6"/>
      <c r="F31" s="6"/>
      <c r="G31" s="6"/>
      <c r="H31" s="6"/>
      <c r="I31" s="6"/>
      <c r="J31" s="6"/>
      <c r="K31" s="12"/>
      <c r="L31" s="158"/>
      <c r="M31" s="6"/>
      <c r="N31" s="6"/>
      <c r="O31" s="6"/>
      <c r="P31" s="6"/>
      <c r="Q31" s="7"/>
      <c r="S31" s="9"/>
      <c r="U31" s="9"/>
      <c r="W31" s="290"/>
      <c r="X31" s="288"/>
      <c r="Y31" s="289"/>
      <c r="Z31" s="288"/>
      <c r="AA31" s="289"/>
      <c r="AB31" s="288"/>
      <c r="AC31" s="288"/>
      <c r="AD31" s="288"/>
      <c r="AE31" s="288"/>
      <c r="AF31" s="288"/>
      <c r="AG31" s="288"/>
      <c r="AH31" s="288"/>
    </row>
    <row r="32" spans="1:35" s="3" customFormat="1" ht="11.1" customHeight="1">
      <c r="A32" s="11" t="s">
        <v>118</v>
      </c>
      <c r="B32" s="6"/>
      <c r="C32" s="6"/>
      <c r="D32" s="6"/>
      <c r="E32" s="6"/>
      <c r="F32" s="6"/>
      <c r="G32" s="6"/>
      <c r="H32" s="6"/>
      <c r="I32" s="6"/>
      <c r="J32" s="6"/>
      <c r="K32" s="12"/>
      <c r="L32" s="11"/>
      <c r="M32" s="6"/>
      <c r="N32" s="6"/>
      <c r="O32" s="6"/>
      <c r="P32" s="6"/>
      <c r="Q32" s="7"/>
      <c r="R32" s="4"/>
      <c r="S32" s="9"/>
      <c r="T32" s="4"/>
      <c r="U32" s="9"/>
      <c r="V32" s="4"/>
      <c r="W32" s="290"/>
      <c r="X32" s="288"/>
      <c r="Y32" s="289"/>
      <c r="Z32" s="288"/>
      <c r="AA32" s="289"/>
      <c r="AB32" s="288"/>
      <c r="AC32" s="288"/>
      <c r="AD32" s="288"/>
      <c r="AE32" s="288"/>
      <c r="AF32" s="288"/>
      <c r="AG32" s="288"/>
      <c r="AH32" s="288"/>
    </row>
    <row r="33" spans="1:34" s="3" customFormat="1">
      <c r="A33" s="6" t="s">
        <v>119</v>
      </c>
      <c r="B33" s="6"/>
      <c r="C33" s="6"/>
      <c r="D33" s="6"/>
      <c r="E33" s="6"/>
      <c r="F33" s="6"/>
      <c r="G33" s="6"/>
      <c r="H33" s="6"/>
      <c r="I33" s="6"/>
      <c r="J33" s="6"/>
      <c r="K33" s="12"/>
      <c r="L33" s="6"/>
      <c r="M33" s="6"/>
      <c r="N33" s="6"/>
      <c r="O33" s="6"/>
      <c r="P33" s="6"/>
      <c r="Q33" s="7"/>
      <c r="R33" s="4"/>
      <c r="S33" s="9"/>
      <c r="T33" s="4"/>
      <c r="U33" s="9"/>
      <c r="V33" s="4"/>
      <c r="W33" s="155"/>
      <c r="X33" s="288"/>
      <c r="Y33" s="289"/>
      <c r="Z33" s="288"/>
      <c r="AA33" s="289"/>
      <c r="AB33" s="288"/>
      <c r="AC33" s="288"/>
      <c r="AD33" s="288"/>
      <c r="AE33" s="288"/>
      <c r="AF33" s="288"/>
      <c r="AG33" s="288"/>
      <c r="AH33" s="288"/>
    </row>
    <row r="34" spans="1:34" s="7" customFormat="1">
      <c r="A34" s="6" t="s">
        <v>127</v>
      </c>
      <c r="B34" s="8"/>
      <c r="C34" s="8"/>
      <c r="D34" s="8"/>
      <c r="E34" s="8"/>
      <c r="F34" s="8"/>
      <c r="G34" s="8"/>
      <c r="H34" s="8"/>
      <c r="I34" s="8"/>
      <c r="J34" s="8"/>
      <c r="K34" s="12"/>
      <c r="L34" s="6"/>
      <c r="M34" s="8"/>
      <c r="N34" s="8"/>
      <c r="O34" s="8"/>
      <c r="P34" s="8"/>
      <c r="R34" s="3"/>
      <c r="S34" s="2"/>
      <c r="T34" s="3"/>
      <c r="U34" s="2"/>
      <c r="V34" s="3"/>
      <c r="W34" s="155"/>
      <c r="X34" s="288"/>
      <c r="Y34" s="289"/>
      <c r="Z34" s="288"/>
      <c r="AA34" s="289"/>
      <c r="AB34" s="288"/>
      <c r="AC34" s="288"/>
      <c r="AD34" s="288"/>
      <c r="AE34" s="288"/>
      <c r="AF34" s="288"/>
      <c r="AG34" s="288"/>
      <c r="AH34" s="288"/>
    </row>
    <row r="35" spans="1:34" s="7" customFormat="1">
      <c r="A35" s="245" t="s">
        <v>382</v>
      </c>
      <c r="B35" s="6"/>
      <c r="C35" s="6"/>
      <c r="D35" s="6"/>
      <c r="E35" s="6"/>
      <c r="F35" s="6"/>
      <c r="G35" s="6"/>
      <c r="H35" s="6"/>
      <c r="I35" s="6"/>
      <c r="J35" s="6"/>
      <c r="K35" s="12"/>
      <c r="L35" s="245"/>
      <c r="M35" s="6"/>
      <c r="N35" s="6"/>
      <c r="O35" s="6"/>
      <c r="P35" s="6"/>
      <c r="R35" s="3"/>
      <c r="S35" s="2"/>
      <c r="T35" s="3"/>
      <c r="U35" s="2"/>
      <c r="V35" s="3"/>
      <c r="W35" s="155"/>
      <c r="X35" s="288"/>
      <c r="Y35" s="289"/>
      <c r="Z35" s="288"/>
      <c r="AA35" s="289"/>
      <c r="AB35" s="288"/>
      <c r="AC35" s="288"/>
      <c r="AD35" s="288"/>
      <c r="AE35" s="288"/>
      <c r="AF35" s="288"/>
      <c r="AG35" s="288"/>
      <c r="AH35" s="288"/>
    </row>
    <row r="36" spans="1:34" s="7" customFormat="1">
      <c r="A36" s="8" t="s">
        <v>383</v>
      </c>
      <c r="B36" s="6"/>
      <c r="C36" s="6"/>
      <c r="D36" s="6"/>
      <c r="E36" s="6"/>
      <c r="F36" s="6"/>
      <c r="G36" s="6"/>
      <c r="H36" s="6"/>
      <c r="I36" s="6"/>
      <c r="J36" s="6"/>
      <c r="K36" s="12"/>
      <c r="L36" s="8"/>
      <c r="M36" s="6"/>
      <c r="N36" s="6"/>
      <c r="O36" s="6"/>
      <c r="P36" s="6"/>
      <c r="R36" s="3"/>
      <c r="S36" s="2"/>
      <c r="T36" s="3"/>
      <c r="U36" s="2"/>
      <c r="V36" s="3"/>
      <c r="W36" s="155"/>
      <c r="X36" s="288"/>
      <c r="Y36" s="289"/>
      <c r="Z36" s="288"/>
      <c r="AA36" s="289"/>
      <c r="AB36" s="288"/>
      <c r="AC36" s="288"/>
      <c r="AD36" s="288"/>
      <c r="AE36" s="288"/>
      <c r="AF36" s="288"/>
      <c r="AG36" s="288"/>
      <c r="AH36" s="288"/>
    </row>
    <row r="37" spans="1:34" s="3" customFormat="1">
      <c r="A37" s="6" t="s">
        <v>368</v>
      </c>
      <c r="B37" s="6"/>
      <c r="C37" s="6"/>
      <c r="D37" s="6"/>
      <c r="E37" s="6"/>
      <c r="F37" s="6"/>
      <c r="G37" s="6"/>
      <c r="H37" s="6"/>
      <c r="I37" s="6"/>
      <c r="J37" s="6"/>
      <c r="K37" s="12"/>
      <c r="L37" s="6"/>
      <c r="M37" s="6"/>
      <c r="N37" s="6"/>
      <c r="O37" s="6"/>
      <c r="Q37" s="5"/>
      <c r="S37" s="2"/>
      <c r="U37" s="2"/>
      <c r="W37" s="285"/>
      <c r="X37" s="288"/>
      <c r="Y37" s="289"/>
      <c r="Z37" s="288"/>
      <c r="AA37" s="289"/>
      <c r="AB37" s="288"/>
      <c r="AC37" s="288"/>
      <c r="AD37" s="288"/>
      <c r="AE37" s="288"/>
      <c r="AF37" s="288"/>
      <c r="AG37" s="288"/>
      <c r="AH37" s="288"/>
    </row>
    <row r="38" spans="1:34" s="3" customFormat="1">
      <c r="A38" s="6" t="s">
        <v>375</v>
      </c>
      <c r="B38" s="4"/>
      <c r="C38" s="4"/>
      <c r="D38" s="4"/>
      <c r="E38" s="4"/>
      <c r="F38" s="4"/>
      <c r="G38" s="4"/>
      <c r="H38" s="4"/>
      <c r="I38" s="4"/>
      <c r="J38" s="4"/>
      <c r="K38" s="12"/>
      <c r="L38" s="6"/>
      <c r="M38" s="4"/>
      <c r="N38" s="4"/>
      <c r="O38" s="4"/>
      <c r="P38" s="4"/>
      <c r="Q38" s="4"/>
      <c r="S38" s="2"/>
      <c r="U38" s="2"/>
      <c r="W38" s="285"/>
      <c r="X38" s="288"/>
      <c r="Y38" s="289"/>
      <c r="Z38" s="289"/>
      <c r="AA38" s="289"/>
      <c r="AB38" s="288"/>
      <c r="AC38" s="288"/>
      <c r="AD38" s="288"/>
      <c r="AE38" s="288"/>
      <c r="AF38" s="288"/>
      <c r="AG38" s="288"/>
      <c r="AH38" s="288"/>
    </row>
    <row r="39" spans="1:34">
      <c r="W39" s="288"/>
      <c r="X39" s="287"/>
      <c r="AA39" s="289"/>
    </row>
    <row r="40" spans="1:34">
      <c r="A40" s="1"/>
      <c r="W40" s="288"/>
      <c r="X40" s="287"/>
      <c r="AA40" s="289"/>
    </row>
    <row r="41" spans="1:34">
      <c r="A41" s="1"/>
      <c r="W41" s="288"/>
      <c r="X41" s="287"/>
      <c r="AA41" s="289"/>
    </row>
    <row r="42" spans="1:34">
      <c r="W42" s="288"/>
      <c r="X42" s="287"/>
      <c r="AA42" s="289"/>
    </row>
    <row r="43" spans="1:34">
      <c r="W43" s="288"/>
      <c r="X43" s="287"/>
      <c r="AA43" s="289"/>
    </row>
    <row r="44" spans="1:34">
      <c r="W44" s="288"/>
      <c r="X44" s="287"/>
      <c r="AA44" s="289"/>
    </row>
    <row r="45" spans="1:34">
      <c r="W45" s="288"/>
      <c r="X45" s="287"/>
      <c r="AA45" s="289"/>
    </row>
    <row r="46" spans="1:34">
      <c r="W46" s="288"/>
      <c r="X46" s="287"/>
      <c r="AA46" s="289"/>
    </row>
    <row r="47" spans="1:34">
      <c r="W47" s="288"/>
      <c r="X47" s="287"/>
      <c r="AA47" s="289"/>
    </row>
    <row r="48" spans="1:34">
      <c r="W48" s="288"/>
      <c r="X48" s="287"/>
      <c r="AA48" s="289"/>
    </row>
    <row r="49" spans="23:27">
      <c r="W49" s="288"/>
      <c r="X49" s="287"/>
      <c r="AA49" s="289"/>
    </row>
    <row r="50" spans="23:27">
      <c r="W50" s="288"/>
      <c r="X50" s="287"/>
      <c r="AA50" s="289"/>
    </row>
    <row r="51" spans="23:27">
      <c r="W51" s="288"/>
      <c r="X51" s="287"/>
      <c r="AA51" s="289"/>
    </row>
    <row r="52" spans="23:27">
      <c r="W52" s="288"/>
      <c r="X52" s="287"/>
      <c r="AA52" s="289"/>
    </row>
    <row r="53" spans="23:27">
      <c r="W53" s="288"/>
      <c r="X53" s="287"/>
      <c r="AA53" s="289"/>
    </row>
    <row r="54" spans="23:27">
      <c r="W54" s="288"/>
      <c r="X54" s="287"/>
      <c r="AA54" s="289"/>
    </row>
    <row r="55" spans="23:27">
      <c r="W55" s="288"/>
      <c r="X55" s="287"/>
      <c r="AA55" s="289"/>
    </row>
    <row r="56" spans="23:27">
      <c r="W56" s="288"/>
      <c r="X56" s="287"/>
      <c r="AA56" s="289"/>
    </row>
    <row r="57" spans="23:27">
      <c r="W57" s="288"/>
      <c r="X57" s="287"/>
      <c r="AA57" s="289"/>
    </row>
    <row r="58" spans="23:27">
      <c r="W58" s="288"/>
      <c r="X58" s="287"/>
      <c r="AA58" s="289"/>
    </row>
    <row r="59" spans="23:27">
      <c r="W59" s="288"/>
      <c r="X59" s="287"/>
      <c r="AA59" s="289"/>
    </row>
    <row r="60" spans="23:27">
      <c r="W60" s="288"/>
      <c r="X60" s="287"/>
      <c r="AA60" s="289"/>
    </row>
    <row r="61" spans="23:27">
      <c r="W61" s="288"/>
      <c r="X61" s="287"/>
      <c r="AA61" s="289"/>
    </row>
    <row r="62" spans="23:27">
      <c r="W62" s="288"/>
      <c r="X62" s="287"/>
      <c r="AA62" s="289"/>
    </row>
    <row r="63" spans="23:27">
      <c r="W63" s="288"/>
      <c r="X63" s="287"/>
      <c r="AA63" s="289"/>
    </row>
    <row r="64" spans="23:27">
      <c r="W64" s="288"/>
      <c r="X64" s="287"/>
      <c r="AA64" s="289"/>
    </row>
    <row r="65" spans="23:27">
      <c r="W65" s="288"/>
      <c r="X65" s="287"/>
      <c r="AA65" s="289"/>
    </row>
    <row r="66" spans="23:27">
      <c r="W66" s="288"/>
      <c r="X66" s="287"/>
      <c r="AA66" s="289"/>
    </row>
    <row r="67" spans="23:27">
      <c r="W67" s="288"/>
      <c r="X67" s="287"/>
      <c r="AA67" s="289"/>
    </row>
    <row r="68" spans="23:27">
      <c r="W68" s="288"/>
      <c r="X68" s="287"/>
      <c r="AA68" s="289"/>
    </row>
    <row r="69" spans="23:27">
      <c r="W69" s="288"/>
      <c r="X69" s="287"/>
      <c r="AA69" s="289"/>
    </row>
    <row r="70" spans="23:27">
      <c r="W70" s="288"/>
      <c r="X70" s="287"/>
      <c r="AA70" s="289"/>
    </row>
    <row r="71" spans="23:27">
      <c r="W71" s="288"/>
      <c r="X71" s="287"/>
      <c r="AA71" s="289"/>
    </row>
    <row r="72" spans="23:27">
      <c r="W72" s="288"/>
      <c r="X72" s="287"/>
      <c r="AA72" s="289"/>
    </row>
    <row r="73" spans="23:27">
      <c r="W73" s="288"/>
      <c r="X73" s="287"/>
      <c r="AA73" s="289"/>
    </row>
    <row r="74" spans="23:27">
      <c r="W74" s="288"/>
      <c r="X74" s="287"/>
      <c r="AA74" s="289"/>
    </row>
    <row r="75" spans="23:27">
      <c r="W75" s="288"/>
      <c r="X75" s="287"/>
      <c r="AA75" s="289"/>
    </row>
    <row r="76" spans="23:27">
      <c r="W76" s="288"/>
      <c r="X76" s="287"/>
      <c r="AA76" s="289"/>
    </row>
    <row r="77" spans="23:27">
      <c r="W77" s="288"/>
      <c r="X77" s="287"/>
      <c r="AA77" s="289"/>
    </row>
    <row r="78" spans="23:27">
      <c r="W78" s="288"/>
      <c r="X78" s="287"/>
      <c r="AA78" s="289"/>
    </row>
    <row r="79" spans="23:27">
      <c r="W79" s="288"/>
      <c r="X79" s="287"/>
      <c r="AA79" s="289"/>
    </row>
    <row r="80" spans="23:27">
      <c r="W80" s="288"/>
      <c r="X80" s="287"/>
      <c r="AA80" s="289"/>
    </row>
    <row r="81" spans="23:27">
      <c r="W81" s="288"/>
      <c r="X81" s="287"/>
      <c r="AA81" s="289"/>
    </row>
    <row r="82" spans="23:27">
      <c r="W82" s="288"/>
      <c r="X82" s="287"/>
      <c r="AA82" s="289"/>
    </row>
    <row r="83" spans="23:27">
      <c r="W83" s="288"/>
      <c r="X83" s="287"/>
      <c r="AA83" s="289"/>
    </row>
    <row r="84" spans="23:27">
      <c r="W84" s="288"/>
      <c r="X84" s="287"/>
      <c r="AA84" s="289"/>
    </row>
    <row r="85" spans="23:27">
      <c r="W85" s="288"/>
      <c r="X85" s="287"/>
      <c r="AA85" s="289"/>
    </row>
    <row r="86" spans="23:27">
      <c r="W86" s="288"/>
      <c r="X86" s="287"/>
      <c r="AA86" s="289"/>
    </row>
    <row r="87" spans="23:27">
      <c r="W87" s="288"/>
      <c r="X87" s="287"/>
      <c r="AA87" s="289"/>
    </row>
    <row r="88" spans="23:27">
      <c r="W88" s="288"/>
      <c r="X88" s="287"/>
      <c r="AA88" s="289"/>
    </row>
    <row r="89" spans="23:27">
      <c r="W89" s="288"/>
      <c r="X89" s="287"/>
      <c r="AA89" s="289"/>
    </row>
    <row r="90" spans="23:27">
      <c r="W90" s="288"/>
      <c r="X90" s="287"/>
      <c r="AA90" s="289"/>
    </row>
    <row r="91" spans="23:27">
      <c r="W91" s="288"/>
      <c r="X91" s="287"/>
      <c r="AA91" s="289"/>
    </row>
    <row r="92" spans="23:27">
      <c r="W92" s="288"/>
      <c r="X92" s="287"/>
      <c r="AA92" s="289"/>
    </row>
    <row r="93" spans="23:27">
      <c r="W93" s="288"/>
      <c r="X93" s="287"/>
      <c r="AA93" s="289"/>
    </row>
    <row r="94" spans="23:27">
      <c r="W94" s="288"/>
      <c r="X94" s="287"/>
      <c r="AA94" s="289"/>
    </row>
    <row r="95" spans="23:27">
      <c r="W95" s="288"/>
      <c r="X95" s="287"/>
      <c r="AA95" s="289"/>
    </row>
    <row r="96" spans="23:27">
      <c r="W96" s="288"/>
      <c r="X96" s="287"/>
      <c r="AA96" s="289"/>
    </row>
    <row r="97" spans="23:27">
      <c r="W97" s="288"/>
      <c r="X97" s="287"/>
      <c r="AA97" s="289"/>
    </row>
    <row r="98" spans="23:27">
      <c r="W98" s="288"/>
      <c r="X98" s="287"/>
      <c r="AA98" s="289"/>
    </row>
    <row r="99" spans="23:27">
      <c r="W99" s="288"/>
      <c r="X99" s="287"/>
      <c r="AA99" s="289"/>
    </row>
    <row r="100" spans="23:27">
      <c r="W100" s="288"/>
      <c r="X100" s="287"/>
      <c r="AA100" s="289"/>
    </row>
    <row r="101" spans="23:27">
      <c r="W101" s="288"/>
      <c r="X101" s="287"/>
      <c r="AA101" s="289"/>
    </row>
    <row r="102" spans="23:27">
      <c r="W102" s="288"/>
      <c r="X102" s="287"/>
      <c r="AA102" s="289"/>
    </row>
    <row r="103" spans="23:27">
      <c r="W103" s="288"/>
      <c r="X103" s="287"/>
      <c r="AA103" s="289"/>
    </row>
    <row r="104" spans="23:27">
      <c r="W104" s="288"/>
      <c r="X104" s="287"/>
      <c r="AA104" s="289"/>
    </row>
    <row r="105" spans="23:27">
      <c r="W105" s="288"/>
      <c r="X105" s="287"/>
      <c r="AA105" s="289"/>
    </row>
    <row r="106" spans="23:27">
      <c r="W106" s="288"/>
      <c r="X106" s="287"/>
      <c r="AA106" s="289"/>
    </row>
    <row r="107" spans="23:27">
      <c r="W107" s="288"/>
      <c r="X107" s="287"/>
      <c r="AA107" s="289"/>
    </row>
    <row r="108" spans="23:27">
      <c r="W108" s="288"/>
      <c r="X108" s="287"/>
      <c r="AA108" s="289"/>
    </row>
    <row r="109" spans="23:27">
      <c r="W109" s="288"/>
      <c r="X109" s="287"/>
      <c r="AA109" s="289"/>
    </row>
    <row r="110" spans="23:27">
      <c r="W110" s="288"/>
      <c r="X110" s="287"/>
      <c r="AA110" s="289"/>
    </row>
    <row r="111" spans="23:27">
      <c r="W111" s="288"/>
      <c r="X111" s="287"/>
      <c r="AA111" s="289"/>
    </row>
    <row r="112" spans="23:27">
      <c r="W112" s="288"/>
      <c r="X112" s="287"/>
      <c r="AA112" s="289"/>
    </row>
    <row r="113" spans="23:27">
      <c r="W113" s="288"/>
      <c r="X113" s="287"/>
      <c r="AA113" s="289"/>
    </row>
    <row r="114" spans="23:27">
      <c r="W114" s="288"/>
      <c r="X114" s="287"/>
      <c r="AA114" s="289"/>
    </row>
    <row r="115" spans="23:27">
      <c r="W115" s="288"/>
      <c r="X115" s="287"/>
      <c r="AA115" s="289"/>
    </row>
    <row r="116" spans="23:27">
      <c r="W116" s="288"/>
      <c r="X116" s="287"/>
      <c r="AA116" s="289"/>
    </row>
    <row r="117" spans="23:27">
      <c r="W117" s="288"/>
      <c r="X117" s="287"/>
      <c r="AA117" s="289"/>
    </row>
    <row r="118" spans="23:27">
      <c r="W118" s="288"/>
      <c r="X118" s="287"/>
      <c r="AA118" s="289"/>
    </row>
    <row r="119" spans="23:27">
      <c r="W119" s="288"/>
      <c r="X119" s="287"/>
      <c r="AA119" s="289"/>
    </row>
    <row r="120" spans="23:27">
      <c r="W120" s="288"/>
      <c r="X120" s="287"/>
      <c r="AA120" s="289"/>
    </row>
    <row r="121" spans="23:27">
      <c r="W121" s="288"/>
      <c r="X121" s="287"/>
      <c r="AA121" s="289"/>
    </row>
    <row r="122" spans="23:27">
      <c r="W122" s="288"/>
      <c r="X122" s="287"/>
      <c r="AA122" s="289"/>
    </row>
    <row r="123" spans="23:27">
      <c r="W123" s="288"/>
      <c r="X123" s="287"/>
      <c r="AA123" s="289"/>
    </row>
    <row r="124" spans="23:27">
      <c r="W124" s="288"/>
      <c r="X124" s="287"/>
      <c r="AA124" s="289"/>
    </row>
    <row r="125" spans="23:27">
      <c r="W125" s="288"/>
      <c r="X125" s="287"/>
      <c r="AA125" s="289"/>
    </row>
    <row r="126" spans="23:27">
      <c r="W126" s="288"/>
      <c r="X126" s="287"/>
      <c r="AA126" s="289"/>
    </row>
    <row r="127" spans="23:27">
      <c r="W127" s="288"/>
      <c r="X127" s="287"/>
      <c r="AA127" s="289"/>
    </row>
    <row r="128" spans="23:27">
      <c r="W128" s="288"/>
      <c r="X128" s="287"/>
      <c r="AA128" s="289"/>
    </row>
    <row r="129" spans="23:27">
      <c r="W129" s="288"/>
      <c r="X129" s="287"/>
      <c r="AA129" s="289"/>
    </row>
    <row r="130" spans="23:27">
      <c r="W130" s="288"/>
      <c r="X130" s="287"/>
      <c r="AA130" s="289"/>
    </row>
    <row r="131" spans="23:27">
      <c r="W131" s="288"/>
      <c r="X131" s="287"/>
      <c r="AA131" s="289"/>
    </row>
    <row r="132" spans="23:27">
      <c r="W132" s="288"/>
      <c r="X132" s="287"/>
      <c r="AA132" s="289"/>
    </row>
    <row r="133" spans="23:27">
      <c r="W133" s="288"/>
      <c r="X133" s="287"/>
      <c r="AA133" s="289"/>
    </row>
    <row r="134" spans="23:27">
      <c r="W134" s="288"/>
      <c r="X134" s="287"/>
      <c r="AA134" s="289"/>
    </row>
    <row r="135" spans="23:27">
      <c r="W135" s="288"/>
      <c r="X135" s="287"/>
      <c r="AA135" s="289"/>
    </row>
    <row r="136" spans="23:27">
      <c r="W136" s="288"/>
      <c r="X136" s="287"/>
      <c r="AA136" s="289"/>
    </row>
    <row r="137" spans="23:27">
      <c r="W137" s="288"/>
      <c r="X137" s="287"/>
      <c r="AA137" s="289"/>
    </row>
    <row r="138" spans="23:27">
      <c r="W138" s="288"/>
      <c r="X138" s="287"/>
      <c r="AA138" s="289"/>
    </row>
    <row r="139" spans="23:27">
      <c r="W139" s="288"/>
      <c r="X139" s="287"/>
      <c r="AA139" s="289"/>
    </row>
    <row r="140" spans="23:27">
      <c r="W140" s="288"/>
      <c r="X140" s="287"/>
      <c r="AA140" s="289"/>
    </row>
    <row r="141" spans="23:27">
      <c r="W141" s="288"/>
      <c r="X141" s="287"/>
      <c r="AA141" s="289"/>
    </row>
    <row r="142" spans="23:27">
      <c r="W142" s="288"/>
      <c r="X142" s="287"/>
      <c r="AA142" s="289"/>
    </row>
    <row r="143" spans="23:27">
      <c r="W143" s="288"/>
      <c r="X143" s="287"/>
      <c r="AA143" s="289"/>
    </row>
    <row r="144" spans="23:27">
      <c r="W144" s="288"/>
      <c r="X144" s="287"/>
      <c r="AA144" s="289"/>
    </row>
    <row r="145" spans="23:27">
      <c r="W145" s="288"/>
      <c r="X145" s="287"/>
      <c r="AA145" s="289"/>
    </row>
    <row r="146" spans="23:27">
      <c r="W146" s="288"/>
      <c r="X146" s="287"/>
      <c r="AA146" s="289"/>
    </row>
    <row r="147" spans="23:27">
      <c r="W147" s="288"/>
      <c r="X147" s="287"/>
      <c r="AA147" s="289"/>
    </row>
    <row r="148" spans="23:27">
      <c r="W148" s="288"/>
      <c r="X148" s="287"/>
      <c r="AA148" s="289"/>
    </row>
    <row r="149" spans="23:27">
      <c r="W149" s="288"/>
      <c r="X149" s="287"/>
      <c r="AA149" s="289"/>
    </row>
    <row r="150" spans="23:27">
      <c r="W150" s="288"/>
      <c r="X150" s="287"/>
      <c r="AA150" s="289"/>
    </row>
    <row r="151" spans="23:27">
      <c r="W151" s="288"/>
      <c r="X151" s="287"/>
      <c r="AA151" s="289"/>
    </row>
    <row r="152" spans="23:27">
      <c r="W152" s="288"/>
      <c r="X152" s="287"/>
      <c r="AA152" s="289"/>
    </row>
    <row r="153" spans="23:27">
      <c r="W153" s="288"/>
      <c r="X153" s="287"/>
      <c r="AA153" s="289"/>
    </row>
    <row r="154" spans="23:27">
      <c r="W154" s="288"/>
      <c r="X154" s="287"/>
      <c r="AA154" s="289"/>
    </row>
    <row r="155" spans="23:27">
      <c r="W155" s="288"/>
      <c r="X155" s="287"/>
      <c r="AA155" s="289"/>
    </row>
    <row r="156" spans="23:27">
      <c r="W156" s="288"/>
      <c r="X156" s="287"/>
      <c r="AA156" s="289"/>
    </row>
    <row r="157" spans="23:27">
      <c r="W157" s="288"/>
      <c r="X157" s="287"/>
      <c r="AA157" s="289"/>
    </row>
    <row r="158" spans="23:27">
      <c r="W158" s="288"/>
      <c r="X158" s="287"/>
      <c r="AA158" s="289"/>
    </row>
    <row r="159" spans="23:27">
      <c r="W159" s="288"/>
      <c r="X159" s="287"/>
      <c r="AA159" s="289"/>
    </row>
    <row r="160" spans="23:27">
      <c r="W160" s="288"/>
      <c r="X160" s="287"/>
      <c r="AA160" s="289"/>
    </row>
    <row r="161" spans="23:27">
      <c r="W161" s="288"/>
      <c r="X161" s="287"/>
      <c r="AA161" s="289"/>
    </row>
    <row r="162" spans="23:27">
      <c r="W162" s="288"/>
      <c r="X162" s="287"/>
      <c r="AA162" s="289"/>
    </row>
    <row r="163" spans="23:27">
      <c r="W163" s="288"/>
      <c r="X163" s="287"/>
      <c r="AA163" s="289"/>
    </row>
    <row r="164" spans="23:27">
      <c r="W164" s="288"/>
      <c r="X164" s="287"/>
      <c r="AA164" s="289"/>
    </row>
    <row r="165" spans="23:27">
      <c r="W165" s="288"/>
      <c r="X165" s="287"/>
      <c r="AA165" s="289"/>
    </row>
    <row r="166" spans="23:27">
      <c r="W166" s="288"/>
      <c r="X166" s="287"/>
      <c r="AA166" s="289"/>
    </row>
    <row r="167" spans="23:27">
      <c r="W167" s="288"/>
      <c r="X167" s="287"/>
      <c r="AA167" s="289"/>
    </row>
    <row r="168" spans="23:27">
      <c r="W168" s="288"/>
      <c r="X168" s="287"/>
      <c r="AA168" s="289"/>
    </row>
    <row r="169" spans="23:27">
      <c r="W169" s="288"/>
      <c r="X169" s="287"/>
      <c r="AA169" s="289"/>
    </row>
    <row r="170" spans="23:27">
      <c r="W170" s="288"/>
      <c r="X170" s="287"/>
      <c r="AA170" s="289"/>
    </row>
    <row r="171" spans="23:27">
      <c r="W171" s="288"/>
      <c r="X171" s="287"/>
      <c r="AA171" s="289"/>
    </row>
    <row r="172" spans="23:27">
      <c r="W172" s="288"/>
      <c r="X172" s="287"/>
      <c r="AA172" s="289"/>
    </row>
    <row r="173" spans="23:27">
      <c r="W173" s="288"/>
      <c r="X173" s="287"/>
      <c r="AA173" s="289"/>
    </row>
    <row r="174" spans="23:27">
      <c r="W174" s="288"/>
      <c r="X174" s="287"/>
      <c r="AA174" s="289"/>
    </row>
    <row r="175" spans="23:27">
      <c r="W175" s="288"/>
      <c r="X175" s="287"/>
      <c r="AA175" s="289"/>
    </row>
    <row r="176" spans="23:27">
      <c r="W176" s="288"/>
      <c r="X176" s="287"/>
      <c r="AA176" s="289"/>
    </row>
    <row r="177" spans="23:27">
      <c r="W177" s="288"/>
      <c r="X177" s="287"/>
      <c r="AA177" s="289"/>
    </row>
    <row r="178" spans="23:27">
      <c r="W178" s="288"/>
      <c r="X178" s="287"/>
      <c r="AA178" s="289"/>
    </row>
    <row r="179" spans="23:27">
      <c r="W179" s="288"/>
      <c r="X179" s="287"/>
      <c r="AA179" s="289"/>
    </row>
    <row r="180" spans="23:27">
      <c r="W180" s="288"/>
      <c r="X180" s="287"/>
      <c r="AA180" s="289"/>
    </row>
    <row r="181" spans="23:27">
      <c r="W181" s="288"/>
      <c r="X181" s="287"/>
      <c r="AA181" s="289"/>
    </row>
    <row r="182" spans="23:27">
      <c r="W182" s="288"/>
      <c r="X182" s="287"/>
      <c r="AA182" s="289"/>
    </row>
    <row r="183" spans="23:27">
      <c r="W183" s="288"/>
      <c r="X183" s="287"/>
      <c r="AA183" s="289"/>
    </row>
    <row r="184" spans="23:27">
      <c r="W184" s="288"/>
      <c r="X184" s="287"/>
      <c r="AA184" s="289"/>
    </row>
    <row r="185" spans="23:27">
      <c r="W185" s="288"/>
      <c r="X185" s="287"/>
      <c r="AA185" s="289"/>
    </row>
    <row r="186" spans="23:27">
      <c r="W186" s="288"/>
      <c r="X186" s="287"/>
      <c r="AA186" s="289"/>
    </row>
    <row r="187" spans="23:27">
      <c r="W187" s="288"/>
      <c r="X187" s="287"/>
      <c r="AA187" s="289"/>
    </row>
    <row r="188" spans="23:27">
      <c r="W188" s="288"/>
      <c r="X188" s="287"/>
      <c r="AA188" s="289"/>
    </row>
    <row r="189" spans="23:27">
      <c r="W189" s="288"/>
      <c r="X189" s="287"/>
      <c r="AA189" s="289"/>
    </row>
    <row r="190" spans="23:27">
      <c r="W190" s="288"/>
      <c r="X190" s="287"/>
      <c r="AA190" s="289"/>
    </row>
    <row r="191" spans="23:27">
      <c r="W191" s="288"/>
      <c r="X191" s="287"/>
      <c r="AA191" s="289"/>
    </row>
    <row r="192" spans="23:27">
      <c r="W192" s="288"/>
      <c r="X192" s="287"/>
      <c r="AA192" s="289"/>
    </row>
    <row r="193" spans="23:27">
      <c r="W193" s="288"/>
      <c r="X193" s="287"/>
      <c r="AA193" s="289"/>
    </row>
    <row r="194" spans="23:27">
      <c r="W194" s="288"/>
      <c r="X194" s="287"/>
      <c r="AA194" s="289"/>
    </row>
    <row r="195" spans="23:27">
      <c r="W195" s="288"/>
      <c r="X195" s="287"/>
      <c r="AA195" s="289"/>
    </row>
    <row r="196" spans="23:27">
      <c r="W196" s="288"/>
      <c r="X196" s="287"/>
      <c r="AA196" s="289"/>
    </row>
    <row r="197" spans="23:27">
      <c r="W197" s="288"/>
      <c r="X197" s="287"/>
      <c r="AA197" s="289"/>
    </row>
    <row r="198" spans="23:27">
      <c r="W198" s="288"/>
      <c r="X198" s="287"/>
      <c r="AA198" s="289"/>
    </row>
    <row r="199" spans="23:27">
      <c r="W199" s="288"/>
      <c r="X199" s="287"/>
      <c r="AA199" s="289"/>
    </row>
    <row r="200" spans="23:27">
      <c r="W200" s="288"/>
      <c r="X200" s="287"/>
      <c r="AA200" s="289"/>
    </row>
    <row r="201" spans="23:27">
      <c r="W201" s="288"/>
      <c r="X201" s="287"/>
      <c r="AA201" s="289"/>
    </row>
    <row r="202" spans="23:27">
      <c r="W202" s="288"/>
      <c r="X202" s="287"/>
      <c r="AA202" s="289"/>
    </row>
    <row r="203" spans="23:27">
      <c r="W203" s="288"/>
      <c r="X203" s="287"/>
      <c r="AA203" s="289"/>
    </row>
    <row r="204" spans="23:27">
      <c r="W204" s="288"/>
      <c r="X204" s="287"/>
      <c r="AA204" s="289"/>
    </row>
    <row r="205" spans="23:27">
      <c r="W205" s="288"/>
      <c r="X205" s="287"/>
      <c r="AA205" s="289"/>
    </row>
    <row r="206" spans="23:27">
      <c r="W206" s="288"/>
      <c r="X206" s="287"/>
      <c r="AA206" s="289"/>
    </row>
    <row r="207" spans="23:27">
      <c r="W207" s="288"/>
      <c r="X207" s="287"/>
      <c r="AA207" s="289"/>
    </row>
    <row r="208" spans="23:27">
      <c r="W208" s="288"/>
      <c r="X208" s="287"/>
      <c r="AA208" s="289"/>
    </row>
    <row r="209" spans="23:27">
      <c r="W209" s="288"/>
      <c r="X209" s="287"/>
      <c r="AA209" s="289"/>
    </row>
    <row r="210" spans="23:27">
      <c r="W210" s="288"/>
      <c r="X210" s="287"/>
      <c r="AA210" s="289"/>
    </row>
    <row r="211" spans="23:27">
      <c r="W211" s="288"/>
      <c r="X211" s="287"/>
      <c r="AA211" s="289"/>
    </row>
    <row r="212" spans="23:27">
      <c r="W212" s="288"/>
      <c r="X212" s="287"/>
      <c r="AA212" s="289"/>
    </row>
    <row r="213" spans="23:27">
      <c r="W213" s="288"/>
      <c r="X213" s="287"/>
      <c r="AA213" s="289"/>
    </row>
    <row r="214" spans="23:27">
      <c r="W214" s="288"/>
      <c r="X214" s="287"/>
      <c r="AA214" s="289"/>
    </row>
    <row r="215" spans="23:27">
      <c r="W215" s="288"/>
      <c r="X215" s="287"/>
      <c r="AA215" s="289"/>
    </row>
    <row r="216" spans="23:27">
      <c r="W216" s="288"/>
      <c r="X216" s="287"/>
      <c r="AA216" s="289"/>
    </row>
    <row r="217" spans="23:27">
      <c r="W217" s="288"/>
      <c r="X217" s="287"/>
      <c r="AA217" s="289"/>
    </row>
    <row r="218" spans="23:27">
      <c r="W218" s="288"/>
      <c r="X218" s="287"/>
      <c r="AA218" s="289"/>
    </row>
    <row r="219" spans="23:27">
      <c r="W219" s="288"/>
      <c r="X219" s="287"/>
      <c r="AA219" s="289"/>
    </row>
    <row r="220" spans="23:27">
      <c r="W220" s="288"/>
      <c r="X220" s="287"/>
      <c r="AA220" s="289"/>
    </row>
    <row r="221" spans="23:27">
      <c r="W221" s="288"/>
      <c r="X221" s="287"/>
      <c r="AA221" s="289"/>
    </row>
    <row r="222" spans="23:27">
      <c r="W222" s="288"/>
      <c r="X222" s="287"/>
      <c r="AA222" s="289"/>
    </row>
    <row r="223" spans="23:27">
      <c r="W223" s="288"/>
      <c r="X223" s="287"/>
      <c r="AA223" s="289"/>
    </row>
    <row r="224" spans="23:27">
      <c r="W224" s="288"/>
      <c r="X224" s="287"/>
      <c r="AA224" s="289"/>
    </row>
    <row r="225" spans="23:27">
      <c r="W225" s="288"/>
      <c r="X225" s="287"/>
      <c r="AA225" s="289"/>
    </row>
    <row r="226" spans="23:27">
      <c r="W226" s="288"/>
      <c r="X226" s="287"/>
      <c r="AA226" s="289"/>
    </row>
    <row r="227" spans="23:27">
      <c r="W227" s="288"/>
      <c r="X227" s="287"/>
      <c r="AA227" s="289"/>
    </row>
    <row r="228" spans="23:27">
      <c r="W228" s="288"/>
      <c r="X228" s="287"/>
      <c r="AA228" s="289"/>
    </row>
    <row r="229" spans="23:27">
      <c r="W229" s="288"/>
      <c r="X229" s="287"/>
      <c r="AA229" s="289"/>
    </row>
    <row r="230" spans="23:27">
      <c r="W230" s="288"/>
      <c r="X230" s="287"/>
      <c r="AA230" s="289"/>
    </row>
    <row r="231" spans="23:27">
      <c r="W231" s="288"/>
      <c r="X231" s="287"/>
      <c r="AA231" s="289"/>
    </row>
    <row r="232" spans="23:27">
      <c r="W232" s="288"/>
      <c r="X232" s="287"/>
      <c r="AA232" s="289"/>
    </row>
    <row r="233" spans="23:27">
      <c r="W233" s="288"/>
      <c r="X233" s="287"/>
      <c r="AA233" s="289"/>
    </row>
    <row r="234" spans="23:27">
      <c r="W234" s="288"/>
      <c r="X234" s="287"/>
      <c r="AA234" s="289"/>
    </row>
    <row r="235" spans="23:27">
      <c r="W235" s="288"/>
      <c r="X235" s="287"/>
      <c r="AA235" s="289"/>
    </row>
    <row r="236" spans="23:27">
      <c r="W236" s="288"/>
      <c r="X236" s="287"/>
      <c r="AA236" s="289"/>
    </row>
    <row r="237" spans="23:27">
      <c r="W237" s="288"/>
      <c r="X237" s="287"/>
      <c r="AA237" s="289"/>
    </row>
    <row r="238" spans="23:27">
      <c r="W238" s="288"/>
      <c r="X238" s="287"/>
      <c r="AA238" s="289"/>
    </row>
    <row r="239" spans="23:27">
      <c r="W239" s="288"/>
      <c r="X239" s="287"/>
      <c r="AA239" s="289"/>
    </row>
    <row r="240" spans="23:27">
      <c r="W240" s="288"/>
      <c r="X240" s="287"/>
      <c r="AA240" s="289"/>
    </row>
    <row r="241" spans="23:27">
      <c r="W241" s="288"/>
      <c r="X241" s="287"/>
      <c r="AA241" s="289"/>
    </row>
    <row r="242" spans="23:27">
      <c r="W242" s="288"/>
      <c r="X242" s="287"/>
      <c r="AA242" s="289"/>
    </row>
    <row r="243" spans="23:27">
      <c r="W243" s="288"/>
      <c r="X243" s="287"/>
      <c r="AA243" s="289"/>
    </row>
    <row r="244" spans="23:27">
      <c r="W244" s="288"/>
      <c r="X244" s="287"/>
      <c r="AA244" s="289"/>
    </row>
    <row r="245" spans="23:27">
      <c r="W245" s="288"/>
      <c r="X245" s="287"/>
      <c r="AA245" s="289"/>
    </row>
    <row r="246" spans="23:27">
      <c r="W246" s="288"/>
      <c r="X246" s="287"/>
      <c r="AA246" s="289"/>
    </row>
    <row r="247" spans="23:27">
      <c r="W247" s="288"/>
      <c r="X247" s="287"/>
      <c r="AA247" s="289"/>
    </row>
    <row r="248" spans="23:27">
      <c r="W248" s="288"/>
      <c r="X248" s="287"/>
      <c r="AA248" s="289"/>
    </row>
    <row r="249" spans="23:27">
      <c r="W249" s="288"/>
      <c r="X249" s="287"/>
      <c r="AA249" s="289"/>
    </row>
    <row r="250" spans="23:27">
      <c r="W250" s="288"/>
      <c r="X250" s="287"/>
      <c r="AA250" s="289"/>
    </row>
    <row r="251" spans="23:27">
      <c r="W251" s="288"/>
      <c r="X251" s="287"/>
      <c r="AA251" s="289"/>
    </row>
    <row r="252" spans="23:27">
      <c r="W252" s="288"/>
      <c r="X252" s="287"/>
      <c r="AA252" s="289"/>
    </row>
    <row r="253" spans="23:27">
      <c r="W253" s="288"/>
      <c r="X253" s="287"/>
      <c r="AA253" s="289"/>
    </row>
    <row r="254" spans="23:27">
      <c r="W254" s="288"/>
      <c r="X254" s="287"/>
      <c r="AA254" s="289"/>
    </row>
    <row r="255" spans="23:27">
      <c r="W255" s="288"/>
      <c r="X255" s="287"/>
      <c r="AA255" s="289"/>
    </row>
    <row r="256" spans="23:27">
      <c r="W256" s="288"/>
      <c r="X256" s="287"/>
      <c r="AA256" s="289"/>
    </row>
    <row r="257" spans="23:27">
      <c r="W257" s="288"/>
      <c r="X257" s="287"/>
      <c r="AA257" s="289"/>
    </row>
    <row r="258" spans="23:27">
      <c r="W258" s="288"/>
      <c r="X258" s="287"/>
      <c r="AA258" s="289"/>
    </row>
    <row r="259" spans="23:27">
      <c r="W259" s="288"/>
      <c r="X259" s="287"/>
      <c r="AA259" s="289"/>
    </row>
    <row r="260" spans="23:27">
      <c r="W260" s="288"/>
      <c r="X260" s="287"/>
      <c r="AA260" s="289"/>
    </row>
    <row r="261" spans="23:27">
      <c r="W261" s="288"/>
      <c r="X261" s="287"/>
      <c r="AA261" s="289"/>
    </row>
    <row r="262" spans="23:27">
      <c r="W262" s="288"/>
      <c r="X262" s="287"/>
      <c r="AA262" s="289"/>
    </row>
    <row r="263" spans="23:27">
      <c r="W263" s="288"/>
      <c r="X263" s="287"/>
      <c r="AA263" s="289"/>
    </row>
    <row r="264" spans="23:27">
      <c r="W264" s="288"/>
      <c r="X264" s="287"/>
      <c r="AA264" s="289"/>
    </row>
    <row r="265" spans="23:27">
      <c r="W265" s="288"/>
      <c r="X265" s="287"/>
      <c r="AA265" s="289"/>
    </row>
    <row r="266" spans="23:27">
      <c r="W266" s="288"/>
      <c r="X266" s="287"/>
      <c r="AA266" s="289"/>
    </row>
    <row r="267" spans="23:27">
      <c r="W267" s="288"/>
      <c r="X267" s="287"/>
      <c r="AA267" s="289"/>
    </row>
    <row r="268" spans="23:27">
      <c r="W268" s="288"/>
      <c r="X268" s="287"/>
      <c r="AA268" s="289"/>
    </row>
    <row r="269" spans="23:27">
      <c r="W269" s="288"/>
      <c r="X269" s="287"/>
      <c r="AA269" s="289"/>
    </row>
    <row r="270" spans="23:27">
      <c r="W270" s="288"/>
      <c r="X270" s="287"/>
      <c r="AA270" s="289"/>
    </row>
    <row r="271" spans="23:27">
      <c r="W271" s="288"/>
      <c r="X271" s="287"/>
      <c r="AA271" s="289"/>
    </row>
    <row r="272" spans="23:27">
      <c r="W272" s="288"/>
      <c r="X272" s="287"/>
      <c r="AA272" s="289"/>
    </row>
    <row r="273" spans="23:27">
      <c r="W273" s="288"/>
      <c r="X273" s="287"/>
      <c r="AA273" s="289"/>
    </row>
    <row r="274" spans="23:27">
      <c r="W274" s="288"/>
      <c r="X274" s="287"/>
      <c r="AA274" s="289"/>
    </row>
    <row r="275" spans="23:27">
      <c r="W275" s="288"/>
      <c r="X275" s="287"/>
      <c r="AA275" s="289"/>
    </row>
    <row r="276" spans="23:27">
      <c r="W276" s="288"/>
      <c r="X276" s="287"/>
      <c r="AA276" s="289"/>
    </row>
    <row r="277" spans="23:27">
      <c r="W277" s="288"/>
      <c r="X277" s="287"/>
      <c r="AA277" s="289"/>
    </row>
    <row r="278" spans="23:27">
      <c r="W278" s="288"/>
      <c r="X278" s="287"/>
      <c r="AA278" s="289"/>
    </row>
    <row r="279" spans="23:27">
      <c r="W279" s="288"/>
      <c r="X279" s="287"/>
      <c r="AA279" s="289"/>
    </row>
    <row r="280" spans="23:27">
      <c r="W280" s="288"/>
      <c r="X280" s="287"/>
      <c r="AA280" s="289"/>
    </row>
    <row r="281" spans="23:27">
      <c r="W281" s="288"/>
      <c r="X281" s="287"/>
      <c r="AA281" s="289"/>
    </row>
    <row r="282" spans="23:27">
      <c r="W282" s="288"/>
      <c r="X282" s="287"/>
      <c r="AA282" s="289"/>
    </row>
    <row r="283" spans="23:27">
      <c r="W283" s="288"/>
      <c r="X283" s="287"/>
      <c r="AA283" s="289"/>
    </row>
    <row r="284" spans="23:27">
      <c r="W284" s="288"/>
      <c r="X284" s="287"/>
      <c r="AA284" s="289"/>
    </row>
    <row r="285" spans="23:27">
      <c r="W285" s="288"/>
      <c r="X285" s="287"/>
      <c r="AA285" s="289"/>
    </row>
    <row r="286" spans="23:27">
      <c r="W286" s="288"/>
      <c r="X286" s="287"/>
      <c r="AA286" s="289"/>
    </row>
    <row r="287" spans="23:27">
      <c r="W287" s="288"/>
      <c r="X287" s="287"/>
      <c r="AA287" s="289"/>
    </row>
    <row r="288" spans="23:27">
      <c r="W288" s="288"/>
      <c r="X288" s="287"/>
      <c r="AA288" s="289"/>
    </row>
    <row r="289" spans="23:27">
      <c r="W289" s="288"/>
      <c r="X289" s="287"/>
      <c r="AA289" s="289"/>
    </row>
    <row r="290" spans="23:27">
      <c r="W290" s="288"/>
      <c r="X290" s="287"/>
      <c r="AA290" s="289"/>
    </row>
    <row r="291" spans="23:27">
      <c r="W291" s="288"/>
      <c r="X291" s="287"/>
      <c r="AA291" s="289"/>
    </row>
    <row r="292" spans="23:27">
      <c r="W292" s="288"/>
      <c r="X292" s="287"/>
      <c r="AA292" s="289"/>
    </row>
    <row r="293" spans="23:27">
      <c r="W293" s="288"/>
      <c r="X293" s="287"/>
      <c r="AA293" s="289"/>
    </row>
    <row r="294" spans="23:27">
      <c r="W294" s="288"/>
      <c r="X294" s="287"/>
      <c r="AA294" s="289"/>
    </row>
    <row r="295" spans="23:27">
      <c r="W295" s="288"/>
      <c r="X295" s="287"/>
      <c r="AA295" s="289"/>
    </row>
    <row r="296" spans="23:27">
      <c r="W296" s="288"/>
      <c r="X296" s="287"/>
      <c r="AA296" s="289"/>
    </row>
    <row r="297" spans="23:27">
      <c r="W297" s="288"/>
      <c r="X297" s="287"/>
      <c r="AA297" s="289"/>
    </row>
    <row r="298" spans="23:27">
      <c r="W298" s="288"/>
      <c r="X298" s="287"/>
      <c r="AA298" s="289"/>
    </row>
    <row r="299" spans="23:27">
      <c r="W299" s="288"/>
      <c r="X299" s="287"/>
      <c r="AA299" s="289"/>
    </row>
    <row r="300" spans="23:27">
      <c r="W300" s="288"/>
      <c r="X300" s="287"/>
      <c r="AA300" s="289"/>
    </row>
    <row r="301" spans="23:27">
      <c r="W301" s="288"/>
      <c r="X301" s="287"/>
      <c r="AA301" s="289"/>
    </row>
    <row r="302" spans="23:27">
      <c r="W302" s="288"/>
      <c r="X302" s="287"/>
      <c r="AA302" s="289"/>
    </row>
    <row r="303" spans="23:27">
      <c r="W303" s="288"/>
      <c r="X303" s="287"/>
      <c r="AA303" s="289"/>
    </row>
    <row r="304" spans="23:27">
      <c r="W304" s="288"/>
      <c r="X304" s="287"/>
      <c r="AA304" s="289"/>
    </row>
    <row r="305" spans="23:27">
      <c r="W305" s="288"/>
      <c r="X305" s="287"/>
      <c r="AA305" s="289"/>
    </row>
    <row r="306" spans="23:27">
      <c r="W306" s="288"/>
      <c r="X306" s="287"/>
      <c r="AA306" s="289"/>
    </row>
    <row r="307" spans="23:27">
      <c r="W307" s="288"/>
      <c r="X307" s="287"/>
      <c r="AA307" s="289"/>
    </row>
    <row r="308" spans="23:27">
      <c r="W308" s="288"/>
      <c r="X308" s="287"/>
      <c r="AA308" s="289"/>
    </row>
    <row r="309" spans="23:27">
      <c r="W309" s="288"/>
      <c r="X309" s="287"/>
      <c r="AA309" s="289"/>
    </row>
    <row r="310" spans="23:27">
      <c r="W310" s="288"/>
      <c r="X310" s="287"/>
      <c r="AA310" s="289"/>
    </row>
    <row r="311" spans="23:27">
      <c r="W311" s="288"/>
      <c r="X311" s="287"/>
      <c r="AA311" s="289"/>
    </row>
    <row r="312" spans="23:27">
      <c r="W312" s="288"/>
      <c r="X312" s="287"/>
      <c r="AA312" s="289"/>
    </row>
    <row r="313" spans="23:27">
      <c r="W313" s="288"/>
      <c r="X313" s="287"/>
      <c r="AA313" s="289"/>
    </row>
    <row r="314" spans="23:27">
      <c r="W314" s="288"/>
      <c r="X314" s="287"/>
      <c r="AA314" s="289"/>
    </row>
    <row r="315" spans="23:27">
      <c r="W315" s="288"/>
      <c r="X315" s="287"/>
      <c r="AA315" s="289"/>
    </row>
    <row r="316" spans="23:27">
      <c r="W316" s="288"/>
      <c r="X316" s="287"/>
      <c r="AA316" s="289"/>
    </row>
    <row r="317" spans="23:27">
      <c r="W317" s="288"/>
      <c r="X317" s="287"/>
      <c r="AA317" s="289"/>
    </row>
    <row r="318" spans="23:27">
      <c r="W318" s="288"/>
      <c r="X318" s="287"/>
      <c r="AA318" s="289"/>
    </row>
    <row r="319" spans="23:27">
      <c r="W319" s="288"/>
      <c r="X319" s="287"/>
      <c r="AA319" s="289"/>
    </row>
    <row r="320" spans="23:27">
      <c r="W320" s="288"/>
      <c r="X320" s="287"/>
      <c r="AA320" s="289"/>
    </row>
    <row r="321" spans="23:27">
      <c r="W321" s="288"/>
      <c r="X321" s="287"/>
      <c r="AA321" s="289"/>
    </row>
    <row r="322" spans="23:27">
      <c r="W322" s="288"/>
      <c r="X322" s="287"/>
      <c r="AA322" s="289"/>
    </row>
    <row r="323" spans="23:27">
      <c r="W323" s="288"/>
      <c r="X323" s="287"/>
      <c r="AA323" s="289"/>
    </row>
    <row r="324" spans="23:27">
      <c r="W324" s="288"/>
      <c r="X324" s="287"/>
      <c r="AA324" s="289"/>
    </row>
    <row r="325" spans="23:27">
      <c r="W325" s="288"/>
      <c r="X325" s="287"/>
      <c r="AA325" s="289"/>
    </row>
    <row r="326" spans="23:27">
      <c r="W326" s="288"/>
      <c r="X326" s="287"/>
      <c r="AA326" s="289"/>
    </row>
    <row r="327" spans="23:27">
      <c r="W327" s="288"/>
      <c r="X327" s="287"/>
      <c r="AA327" s="289"/>
    </row>
    <row r="328" spans="23:27">
      <c r="W328" s="288"/>
      <c r="X328" s="287"/>
      <c r="AA328" s="289"/>
    </row>
    <row r="329" spans="23:27">
      <c r="W329" s="288"/>
      <c r="X329" s="287"/>
      <c r="AA329" s="289"/>
    </row>
    <row r="330" spans="23:27">
      <c r="W330" s="288"/>
      <c r="X330" s="287"/>
      <c r="AA330" s="289"/>
    </row>
    <row r="331" spans="23:27">
      <c r="W331" s="288"/>
      <c r="X331" s="287"/>
      <c r="AA331" s="289"/>
    </row>
    <row r="332" spans="23:27">
      <c r="W332" s="288"/>
      <c r="X332" s="287"/>
      <c r="AA332" s="289"/>
    </row>
    <row r="333" spans="23:27">
      <c r="W333" s="288"/>
      <c r="X333" s="287"/>
      <c r="AA333" s="289"/>
    </row>
    <row r="334" spans="23:27">
      <c r="W334" s="288"/>
      <c r="X334" s="287"/>
      <c r="AA334" s="289"/>
    </row>
    <row r="335" spans="23:27">
      <c r="W335" s="288"/>
      <c r="X335" s="287"/>
      <c r="AA335" s="289"/>
    </row>
    <row r="336" spans="23:27">
      <c r="W336" s="288"/>
      <c r="X336" s="287"/>
      <c r="AA336" s="289"/>
    </row>
    <row r="337" spans="23:27">
      <c r="W337" s="288"/>
      <c r="X337" s="287"/>
      <c r="AA337" s="289"/>
    </row>
    <row r="338" spans="23:27">
      <c r="W338" s="288"/>
      <c r="X338" s="287"/>
      <c r="AA338" s="289"/>
    </row>
    <row r="339" spans="23:27">
      <c r="W339" s="288"/>
      <c r="X339" s="287"/>
      <c r="AA339" s="289"/>
    </row>
    <row r="340" spans="23:27">
      <c r="W340" s="288"/>
      <c r="X340" s="287"/>
      <c r="AA340" s="289"/>
    </row>
    <row r="341" spans="23:27">
      <c r="W341" s="288"/>
      <c r="X341" s="287"/>
      <c r="AA341" s="289"/>
    </row>
    <row r="342" spans="23:27">
      <c r="W342" s="288"/>
      <c r="X342" s="287"/>
      <c r="AA342" s="289"/>
    </row>
    <row r="343" spans="23:27">
      <c r="W343" s="288"/>
      <c r="X343" s="287"/>
      <c r="AA343" s="289"/>
    </row>
    <row r="344" spans="23:27">
      <c r="W344" s="288"/>
      <c r="X344" s="287"/>
      <c r="AA344" s="289"/>
    </row>
    <row r="345" spans="23:27">
      <c r="W345" s="288"/>
      <c r="X345" s="287"/>
      <c r="AA345" s="289"/>
    </row>
    <row r="346" spans="23:27">
      <c r="W346" s="288"/>
      <c r="X346" s="287"/>
      <c r="AA346" s="289"/>
    </row>
    <row r="347" spans="23:27">
      <c r="W347" s="288"/>
      <c r="X347" s="287"/>
      <c r="AA347" s="289"/>
    </row>
    <row r="348" spans="23:27">
      <c r="W348" s="288"/>
      <c r="X348" s="287"/>
      <c r="AA348" s="289"/>
    </row>
    <row r="349" spans="23:27">
      <c r="W349" s="288"/>
      <c r="X349" s="287"/>
      <c r="AA349" s="289"/>
    </row>
    <row r="350" spans="23:27">
      <c r="W350" s="288"/>
      <c r="X350" s="287"/>
      <c r="AA350" s="289"/>
    </row>
    <row r="351" spans="23:27">
      <c r="W351" s="288"/>
      <c r="X351" s="287"/>
      <c r="AA351" s="289"/>
    </row>
    <row r="352" spans="23:27">
      <c r="W352" s="288"/>
      <c r="X352" s="287"/>
      <c r="AA352" s="289"/>
    </row>
    <row r="353" spans="23:27">
      <c r="W353" s="288"/>
      <c r="X353" s="287"/>
      <c r="AA353" s="289"/>
    </row>
    <row r="354" spans="23:27">
      <c r="W354" s="288"/>
      <c r="X354" s="287"/>
      <c r="AA354" s="289"/>
    </row>
    <row r="355" spans="23:27">
      <c r="W355" s="288"/>
      <c r="X355" s="287"/>
      <c r="AA355" s="289"/>
    </row>
    <row r="356" spans="23:27">
      <c r="W356" s="288"/>
      <c r="X356" s="287"/>
      <c r="AA356" s="289"/>
    </row>
    <row r="357" spans="23:27">
      <c r="W357" s="288"/>
      <c r="X357" s="287"/>
      <c r="AA357" s="289"/>
    </row>
    <row r="358" spans="23:27">
      <c r="W358" s="288"/>
      <c r="X358" s="287"/>
      <c r="AA358" s="289"/>
    </row>
    <row r="359" spans="23:27">
      <c r="W359" s="288"/>
      <c r="X359" s="287"/>
      <c r="AA359" s="289"/>
    </row>
    <row r="360" spans="23:27">
      <c r="W360" s="288"/>
      <c r="X360" s="287"/>
      <c r="AA360" s="289"/>
    </row>
    <row r="361" spans="23:27">
      <c r="W361" s="288"/>
      <c r="X361" s="287"/>
      <c r="AA361" s="289"/>
    </row>
    <row r="362" spans="23:27">
      <c r="W362" s="288"/>
      <c r="X362" s="287"/>
      <c r="AA362" s="289"/>
    </row>
    <row r="363" spans="23:27">
      <c r="W363" s="288"/>
      <c r="X363" s="287"/>
      <c r="AA363" s="289"/>
    </row>
    <row r="364" spans="23:27">
      <c r="W364" s="288"/>
      <c r="X364" s="287"/>
      <c r="AA364" s="289"/>
    </row>
    <row r="365" spans="23:27">
      <c r="W365" s="288"/>
      <c r="X365" s="287"/>
      <c r="AA365" s="289"/>
    </row>
    <row r="366" spans="23:27">
      <c r="W366" s="288"/>
      <c r="X366" s="287"/>
      <c r="AA366" s="289"/>
    </row>
    <row r="367" spans="23:27">
      <c r="W367" s="288"/>
      <c r="X367" s="287"/>
      <c r="AA367" s="289"/>
    </row>
    <row r="368" spans="23:27">
      <c r="W368" s="288"/>
      <c r="X368" s="287"/>
      <c r="AA368" s="289"/>
    </row>
    <row r="369" spans="23:27">
      <c r="W369" s="288"/>
      <c r="X369" s="287"/>
      <c r="AA369" s="289"/>
    </row>
    <row r="370" spans="23:27">
      <c r="W370" s="288"/>
      <c r="X370" s="287"/>
      <c r="AA370" s="289"/>
    </row>
    <row r="371" spans="23:27">
      <c r="W371" s="288"/>
      <c r="X371" s="287"/>
      <c r="AA371" s="289"/>
    </row>
    <row r="372" spans="23:27">
      <c r="W372" s="288"/>
      <c r="X372" s="287"/>
      <c r="AA372" s="289"/>
    </row>
    <row r="373" spans="23:27">
      <c r="W373" s="288"/>
      <c r="X373" s="287"/>
      <c r="AA373" s="289"/>
    </row>
    <row r="374" spans="23:27">
      <c r="W374" s="288"/>
      <c r="X374" s="287"/>
      <c r="AA374" s="289"/>
    </row>
    <row r="375" spans="23:27">
      <c r="W375" s="288"/>
      <c r="X375" s="287"/>
      <c r="AA375" s="289"/>
    </row>
    <row r="376" spans="23:27">
      <c r="W376" s="288"/>
      <c r="X376" s="287"/>
      <c r="AA376" s="289"/>
    </row>
    <row r="377" spans="23:27">
      <c r="W377" s="288"/>
      <c r="X377" s="287"/>
      <c r="AA377" s="289"/>
    </row>
    <row r="378" spans="23:27">
      <c r="W378" s="288"/>
      <c r="X378" s="287"/>
      <c r="AA378" s="289"/>
    </row>
    <row r="379" spans="23:27">
      <c r="W379" s="288"/>
      <c r="X379" s="287"/>
      <c r="AA379" s="289"/>
    </row>
    <row r="380" spans="23:27">
      <c r="W380" s="288"/>
      <c r="X380" s="287"/>
      <c r="AA380" s="289"/>
    </row>
    <row r="381" spans="23:27">
      <c r="W381" s="288"/>
      <c r="X381" s="287"/>
      <c r="AA381" s="289"/>
    </row>
    <row r="382" spans="23:27">
      <c r="W382" s="288"/>
      <c r="X382" s="287"/>
      <c r="AA382" s="289"/>
    </row>
    <row r="383" spans="23:27">
      <c r="W383" s="288"/>
      <c r="X383" s="287"/>
      <c r="AA383" s="289"/>
    </row>
    <row r="384" spans="23:27">
      <c r="W384" s="288"/>
      <c r="X384" s="287"/>
      <c r="AA384" s="289"/>
    </row>
    <row r="385" spans="23:27">
      <c r="W385" s="288"/>
      <c r="X385" s="287"/>
      <c r="AA385" s="289"/>
    </row>
    <row r="386" spans="23:27">
      <c r="W386" s="288"/>
      <c r="X386" s="287"/>
      <c r="AA386" s="289"/>
    </row>
    <row r="387" spans="23:27">
      <c r="W387" s="288"/>
      <c r="X387" s="287"/>
      <c r="AA387" s="289"/>
    </row>
    <row r="388" spans="23:27">
      <c r="W388" s="288"/>
      <c r="X388" s="287"/>
      <c r="AA388" s="289"/>
    </row>
    <row r="389" spans="23:27">
      <c r="W389" s="288"/>
      <c r="X389" s="287"/>
      <c r="AA389" s="289"/>
    </row>
    <row r="390" spans="23:27">
      <c r="W390" s="288"/>
      <c r="X390" s="287"/>
      <c r="AA390" s="289"/>
    </row>
    <row r="391" spans="23:27">
      <c r="W391" s="288"/>
      <c r="X391" s="287"/>
      <c r="AA391" s="289"/>
    </row>
    <row r="392" spans="23:27">
      <c r="W392" s="288"/>
      <c r="X392" s="287"/>
      <c r="AA392" s="289"/>
    </row>
    <row r="393" spans="23:27">
      <c r="W393" s="288"/>
      <c r="X393" s="287"/>
      <c r="AA393" s="289"/>
    </row>
    <row r="394" spans="23:27">
      <c r="W394" s="288"/>
      <c r="X394" s="287"/>
      <c r="AA394" s="289"/>
    </row>
    <row r="395" spans="23:27">
      <c r="W395" s="288"/>
      <c r="X395" s="287"/>
      <c r="AA395" s="289"/>
    </row>
    <row r="396" spans="23:27">
      <c r="W396" s="288"/>
      <c r="X396" s="287"/>
      <c r="AA396" s="289"/>
    </row>
    <row r="397" spans="23:27">
      <c r="W397" s="288"/>
      <c r="X397" s="287"/>
      <c r="AA397" s="289"/>
    </row>
    <row r="398" spans="23:27">
      <c r="W398" s="288"/>
      <c r="X398" s="287"/>
      <c r="AA398" s="289"/>
    </row>
    <row r="399" spans="23:27">
      <c r="W399" s="288"/>
      <c r="X399" s="287"/>
      <c r="AA399" s="289"/>
    </row>
    <row r="400" spans="23:27">
      <c r="W400" s="288"/>
      <c r="X400" s="287"/>
      <c r="AA400" s="289"/>
    </row>
    <row r="401" spans="23:27">
      <c r="W401" s="288"/>
      <c r="X401" s="287"/>
      <c r="AA401" s="289"/>
    </row>
    <row r="402" spans="23:27">
      <c r="W402" s="288"/>
      <c r="X402" s="287"/>
      <c r="AA402" s="289"/>
    </row>
    <row r="403" spans="23:27">
      <c r="W403" s="288"/>
      <c r="X403" s="287"/>
      <c r="AA403" s="289"/>
    </row>
    <row r="404" spans="23:27">
      <c r="W404" s="288"/>
      <c r="X404" s="287"/>
      <c r="AA404" s="289"/>
    </row>
    <row r="405" spans="23:27">
      <c r="W405" s="288"/>
      <c r="X405" s="287"/>
      <c r="AA405" s="289"/>
    </row>
    <row r="406" spans="23:27">
      <c r="W406" s="288"/>
      <c r="X406" s="287"/>
      <c r="AA406" s="289"/>
    </row>
    <row r="407" spans="23:27">
      <c r="W407" s="288"/>
      <c r="X407" s="287"/>
      <c r="AA407" s="289"/>
    </row>
    <row r="408" spans="23:27">
      <c r="W408" s="288"/>
      <c r="X408" s="287"/>
      <c r="AA408" s="289"/>
    </row>
    <row r="409" spans="23:27">
      <c r="W409" s="288"/>
      <c r="X409" s="287"/>
      <c r="AA409" s="289"/>
    </row>
    <row r="410" spans="23:27">
      <c r="W410" s="288"/>
      <c r="X410" s="287"/>
      <c r="AA410" s="289"/>
    </row>
    <row r="411" spans="23:27">
      <c r="W411" s="288"/>
      <c r="X411" s="287"/>
      <c r="AA411" s="289"/>
    </row>
    <row r="412" spans="23:27">
      <c r="W412" s="288"/>
      <c r="X412" s="287"/>
      <c r="AA412" s="289"/>
    </row>
    <row r="413" spans="23:27">
      <c r="W413" s="288"/>
      <c r="X413" s="287"/>
      <c r="AA413" s="289"/>
    </row>
    <row r="414" spans="23:27">
      <c r="W414" s="288"/>
      <c r="X414" s="287"/>
      <c r="AA414" s="289"/>
    </row>
    <row r="415" spans="23:27">
      <c r="W415" s="288"/>
      <c r="X415" s="287"/>
      <c r="AA415" s="289"/>
    </row>
    <row r="416" spans="23:27">
      <c r="W416" s="288"/>
      <c r="X416" s="287"/>
      <c r="AA416" s="289"/>
    </row>
    <row r="417" spans="23:27">
      <c r="W417" s="288"/>
      <c r="X417" s="287"/>
      <c r="AA417" s="289"/>
    </row>
    <row r="418" spans="23:27">
      <c r="W418" s="288"/>
      <c r="X418" s="287"/>
      <c r="AA418" s="289"/>
    </row>
    <row r="419" spans="23:27">
      <c r="W419" s="288"/>
      <c r="X419" s="287"/>
      <c r="AA419" s="289"/>
    </row>
    <row r="420" spans="23:27">
      <c r="W420" s="288"/>
      <c r="X420" s="287"/>
      <c r="AA420" s="289"/>
    </row>
    <row r="421" spans="23:27">
      <c r="W421" s="288"/>
      <c r="X421" s="287"/>
      <c r="AA421" s="289"/>
    </row>
    <row r="422" spans="23:27">
      <c r="W422" s="288"/>
      <c r="X422" s="287"/>
      <c r="AA422" s="289"/>
    </row>
    <row r="423" spans="23:27">
      <c r="W423" s="288"/>
      <c r="X423" s="287"/>
      <c r="AA423" s="289"/>
    </row>
    <row r="424" spans="23:27">
      <c r="W424" s="288"/>
      <c r="X424" s="287"/>
      <c r="AA424" s="289"/>
    </row>
    <row r="425" spans="23:27">
      <c r="W425" s="288"/>
      <c r="X425" s="287"/>
      <c r="AA425" s="289"/>
    </row>
    <row r="426" spans="23:27">
      <c r="W426" s="288"/>
      <c r="X426" s="287"/>
      <c r="AA426" s="289"/>
    </row>
    <row r="427" spans="23:27">
      <c r="W427" s="288"/>
      <c r="X427" s="287"/>
      <c r="AA427" s="289"/>
    </row>
    <row r="428" spans="23:27">
      <c r="W428" s="288"/>
      <c r="X428" s="287"/>
      <c r="AA428" s="289"/>
    </row>
    <row r="429" spans="23:27">
      <c r="W429" s="288"/>
      <c r="X429" s="287"/>
      <c r="AA429" s="289"/>
    </row>
    <row r="430" spans="23:27">
      <c r="W430" s="288"/>
      <c r="X430" s="287"/>
      <c r="AA430" s="289"/>
    </row>
    <row r="431" spans="23:27">
      <c r="W431" s="288"/>
      <c r="X431" s="287"/>
      <c r="AA431" s="289"/>
    </row>
    <row r="432" spans="23:27">
      <c r="W432" s="288"/>
      <c r="X432" s="287"/>
      <c r="AA432" s="289"/>
    </row>
    <row r="433" spans="23:27">
      <c r="W433" s="288"/>
      <c r="X433" s="287"/>
      <c r="AA433" s="289"/>
    </row>
    <row r="434" spans="23:27">
      <c r="W434" s="288"/>
      <c r="X434" s="287"/>
      <c r="AA434" s="289"/>
    </row>
    <row r="435" spans="23:27">
      <c r="W435" s="288"/>
      <c r="X435" s="287"/>
      <c r="AA435" s="289"/>
    </row>
    <row r="436" spans="23:27">
      <c r="W436" s="288"/>
      <c r="X436" s="287"/>
      <c r="AA436" s="289"/>
    </row>
    <row r="437" spans="23:27">
      <c r="W437" s="288"/>
      <c r="X437" s="287"/>
      <c r="AA437" s="289"/>
    </row>
    <row r="438" spans="23:27">
      <c r="W438" s="288"/>
      <c r="X438" s="287"/>
      <c r="AA438" s="289"/>
    </row>
    <row r="439" spans="23:27">
      <c r="W439" s="288"/>
      <c r="X439" s="287"/>
      <c r="AA439" s="289"/>
    </row>
    <row r="440" spans="23:27">
      <c r="W440" s="288"/>
      <c r="X440" s="287"/>
      <c r="AA440" s="289"/>
    </row>
    <row r="441" spans="23:27">
      <c r="W441" s="288"/>
      <c r="X441" s="287"/>
      <c r="AA441" s="289"/>
    </row>
    <row r="442" spans="23:27">
      <c r="W442" s="288"/>
      <c r="X442" s="287"/>
      <c r="AA442" s="289"/>
    </row>
    <row r="443" spans="23:27">
      <c r="W443" s="288"/>
      <c r="X443" s="287"/>
      <c r="AA443" s="289"/>
    </row>
    <row r="444" spans="23:27">
      <c r="W444" s="288"/>
      <c r="X444" s="287"/>
      <c r="AA444" s="289"/>
    </row>
    <row r="445" spans="23:27">
      <c r="W445" s="288"/>
      <c r="X445" s="287"/>
      <c r="AA445" s="289"/>
    </row>
    <row r="446" spans="23:27">
      <c r="W446" s="288"/>
      <c r="X446" s="287"/>
      <c r="AA446" s="289"/>
    </row>
    <row r="447" spans="23:27">
      <c r="W447" s="288"/>
      <c r="X447" s="287"/>
      <c r="AA447" s="289"/>
    </row>
    <row r="448" spans="23:27">
      <c r="W448" s="288"/>
      <c r="X448" s="287"/>
      <c r="AA448" s="289"/>
    </row>
    <row r="449" spans="23:27">
      <c r="W449" s="288"/>
      <c r="X449" s="287"/>
      <c r="AA449" s="289"/>
    </row>
    <row r="450" spans="23:27">
      <c r="W450" s="288"/>
      <c r="X450" s="287"/>
      <c r="AA450" s="289"/>
    </row>
    <row r="451" spans="23:27">
      <c r="W451" s="288"/>
      <c r="X451" s="287"/>
      <c r="AA451" s="289"/>
    </row>
    <row r="452" spans="23:27">
      <c r="W452" s="288"/>
      <c r="X452" s="287"/>
      <c r="AA452" s="289"/>
    </row>
    <row r="453" spans="23:27">
      <c r="W453" s="288"/>
      <c r="X453" s="287"/>
      <c r="AA453" s="289"/>
    </row>
    <row r="454" spans="23:27">
      <c r="W454" s="288"/>
      <c r="X454" s="287"/>
      <c r="AA454" s="289"/>
    </row>
    <row r="455" spans="23:27">
      <c r="W455" s="288"/>
      <c r="X455" s="287"/>
      <c r="AA455" s="289"/>
    </row>
    <row r="456" spans="23:27">
      <c r="W456" s="288"/>
      <c r="X456" s="287"/>
      <c r="AA456" s="289"/>
    </row>
    <row r="457" spans="23:27">
      <c r="W457" s="288"/>
      <c r="X457" s="287"/>
      <c r="AA457" s="289"/>
    </row>
    <row r="458" spans="23:27">
      <c r="W458" s="288"/>
      <c r="X458" s="287"/>
      <c r="AA458" s="289"/>
    </row>
    <row r="459" spans="23:27">
      <c r="W459" s="288"/>
      <c r="X459" s="287"/>
      <c r="AA459" s="289"/>
    </row>
    <row r="460" spans="23:27">
      <c r="W460" s="288"/>
      <c r="X460" s="287"/>
      <c r="AA460" s="289"/>
    </row>
    <row r="461" spans="23:27">
      <c r="W461" s="288"/>
      <c r="X461" s="287"/>
      <c r="AA461" s="289"/>
    </row>
    <row r="462" spans="23:27">
      <c r="W462" s="288"/>
      <c r="X462" s="287"/>
      <c r="AA462" s="289"/>
    </row>
    <row r="463" spans="23:27">
      <c r="W463" s="288"/>
      <c r="X463" s="287"/>
      <c r="AA463" s="289"/>
    </row>
    <row r="464" spans="23:27">
      <c r="W464" s="288"/>
      <c r="X464" s="287"/>
      <c r="AA464" s="289"/>
    </row>
    <row r="465" spans="23:27">
      <c r="W465" s="288"/>
      <c r="X465" s="287"/>
      <c r="AA465" s="289"/>
    </row>
    <row r="466" spans="23:27">
      <c r="W466" s="288"/>
      <c r="X466" s="287"/>
      <c r="AA466" s="289"/>
    </row>
    <row r="467" spans="23:27">
      <c r="W467" s="288"/>
      <c r="X467" s="287"/>
      <c r="AA467" s="289"/>
    </row>
    <row r="468" spans="23:27">
      <c r="W468" s="288"/>
      <c r="X468" s="287"/>
      <c r="AA468" s="289"/>
    </row>
    <row r="469" spans="23:27">
      <c r="W469" s="288"/>
      <c r="X469" s="287"/>
      <c r="AA469" s="289"/>
    </row>
    <row r="470" spans="23:27">
      <c r="W470" s="288"/>
      <c r="X470" s="287"/>
      <c r="AA470" s="289"/>
    </row>
    <row r="471" spans="23:27">
      <c r="W471" s="288"/>
      <c r="X471" s="287"/>
      <c r="AA471" s="289"/>
    </row>
    <row r="472" spans="23:27">
      <c r="W472" s="288"/>
      <c r="X472" s="287"/>
      <c r="AA472" s="289"/>
    </row>
    <row r="473" spans="23:27">
      <c r="W473" s="288"/>
      <c r="X473" s="287"/>
      <c r="AA473" s="289"/>
    </row>
    <row r="474" spans="23:27">
      <c r="W474" s="288"/>
      <c r="X474" s="287"/>
      <c r="AA474" s="289"/>
    </row>
    <row r="475" spans="23:27">
      <c r="W475" s="288"/>
      <c r="X475" s="287"/>
      <c r="AA475" s="289"/>
    </row>
    <row r="476" spans="23:27">
      <c r="W476" s="288"/>
      <c r="X476" s="287"/>
      <c r="AA476" s="289"/>
    </row>
    <row r="477" spans="23:27">
      <c r="W477" s="288"/>
      <c r="X477" s="287"/>
      <c r="AA477" s="289"/>
    </row>
    <row r="478" spans="23:27">
      <c r="W478" s="288"/>
      <c r="X478" s="287"/>
      <c r="AA478" s="289"/>
    </row>
    <row r="479" spans="23:27">
      <c r="W479" s="288"/>
      <c r="X479" s="287"/>
      <c r="AA479" s="289"/>
    </row>
    <row r="480" spans="23:27">
      <c r="W480" s="288"/>
      <c r="X480" s="287"/>
      <c r="AA480" s="289"/>
    </row>
    <row r="481" spans="23:27">
      <c r="W481" s="288"/>
      <c r="X481" s="287"/>
      <c r="AA481" s="289"/>
    </row>
    <row r="482" spans="23:27">
      <c r="W482" s="288"/>
      <c r="X482" s="287"/>
      <c r="AA482" s="289"/>
    </row>
    <row r="483" spans="23:27">
      <c r="W483" s="288"/>
      <c r="X483" s="287"/>
      <c r="AA483" s="289"/>
    </row>
    <row r="484" spans="23:27">
      <c r="W484" s="288"/>
      <c r="X484" s="287"/>
      <c r="AA484" s="289"/>
    </row>
    <row r="485" spans="23:27">
      <c r="W485" s="288"/>
      <c r="X485" s="287"/>
      <c r="AA485" s="289"/>
    </row>
    <row r="486" spans="23:27">
      <c r="W486" s="288"/>
      <c r="X486" s="287"/>
      <c r="AA486" s="289"/>
    </row>
    <row r="487" spans="23:27">
      <c r="W487" s="288"/>
      <c r="X487" s="287"/>
      <c r="AA487" s="289"/>
    </row>
    <row r="488" spans="23:27">
      <c r="W488" s="288"/>
      <c r="X488" s="287"/>
      <c r="AA488" s="289"/>
    </row>
    <row r="489" spans="23:27">
      <c r="W489" s="288"/>
      <c r="X489" s="287"/>
      <c r="AA489" s="289"/>
    </row>
    <row r="490" spans="23:27">
      <c r="W490" s="288"/>
      <c r="X490" s="287"/>
      <c r="AA490" s="289"/>
    </row>
    <row r="491" spans="23:27">
      <c r="W491" s="288"/>
      <c r="X491" s="287"/>
      <c r="AA491" s="289"/>
    </row>
    <row r="492" spans="23:27">
      <c r="W492" s="288"/>
      <c r="X492" s="287"/>
      <c r="AA492" s="289"/>
    </row>
    <row r="493" spans="23:27">
      <c r="W493" s="288"/>
      <c r="X493" s="287"/>
      <c r="AA493" s="289"/>
    </row>
    <row r="494" spans="23:27">
      <c r="W494" s="288"/>
      <c r="X494" s="287"/>
      <c r="AA494" s="289"/>
    </row>
    <row r="495" spans="23:27">
      <c r="W495" s="288"/>
      <c r="X495" s="287"/>
      <c r="AA495" s="289"/>
    </row>
    <row r="496" spans="23:27">
      <c r="W496" s="288"/>
      <c r="X496" s="287"/>
      <c r="AA496" s="289"/>
    </row>
    <row r="497" spans="23:27">
      <c r="W497" s="288"/>
      <c r="X497" s="287"/>
      <c r="AA497" s="289"/>
    </row>
    <row r="498" spans="23:27">
      <c r="W498" s="288"/>
      <c r="X498" s="287"/>
      <c r="AA498" s="289"/>
    </row>
    <row r="499" spans="23:27">
      <c r="W499" s="288"/>
      <c r="X499" s="287"/>
      <c r="AA499" s="289"/>
    </row>
    <row r="500" spans="23:27">
      <c r="W500" s="288"/>
      <c r="X500" s="287"/>
      <c r="AA500" s="289"/>
    </row>
    <row r="501" spans="23:27">
      <c r="W501" s="288"/>
      <c r="X501" s="287"/>
      <c r="AA501" s="289"/>
    </row>
    <row r="502" spans="23:27">
      <c r="W502" s="288"/>
      <c r="X502" s="287"/>
      <c r="AA502" s="289"/>
    </row>
    <row r="503" spans="23:27">
      <c r="W503" s="288"/>
      <c r="X503" s="287"/>
      <c r="AA503" s="289"/>
    </row>
    <row r="504" spans="23:27">
      <c r="W504" s="288"/>
      <c r="X504" s="287"/>
      <c r="AA504" s="289"/>
    </row>
    <row r="505" spans="23:27">
      <c r="W505" s="288"/>
      <c r="X505" s="287"/>
      <c r="AA505" s="289"/>
    </row>
    <row r="506" spans="23:27">
      <c r="W506" s="288"/>
      <c r="X506" s="287"/>
      <c r="AA506" s="289"/>
    </row>
    <row r="507" spans="23:27">
      <c r="W507" s="288"/>
      <c r="X507" s="287"/>
      <c r="AA507" s="289"/>
    </row>
    <row r="508" spans="23:27">
      <c r="W508" s="288"/>
      <c r="X508" s="287"/>
      <c r="AA508" s="289"/>
    </row>
    <row r="509" spans="23:27">
      <c r="W509" s="288"/>
      <c r="X509" s="287"/>
      <c r="AA509" s="289"/>
    </row>
    <row r="510" spans="23:27">
      <c r="W510" s="288"/>
      <c r="X510" s="287"/>
      <c r="AA510" s="289"/>
    </row>
    <row r="511" spans="23:27">
      <c r="W511" s="288"/>
      <c r="X511" s="287"/>
      <c r="AA511" s="289"/>
    </row>
    <row r="512" spans="23:27">
      <c r="W512" s="288"/>
      <c r="X512" s="287"/>
      <c r="AA512" s="289"/>
    </row>
    <row r="513" spans="23:27">
      <c r="W513" s="288"/>
      <c r="X513" s="287"/>
      <c r="AA513" s="289"/>
    </row>
    <row r="514" spans="23:27">
      <c r="W514" s="288"/>
      <c r="X514" s="287"/>
      <c r="AA514" s="289"/>
    </row>
    <row r="515" spans="23:27">
      <c r="W515" s="288"/>
      <c r="X515" s="287"/>
      <c r="AA515" s="289"/>
    </row>
    <row r="516" spans="23:27">
      <c r="W516" s="288"/>
      <c r="X516" s="287"/>
      <c r="AA516" s="289"/>
    </row>
    <row r="517" spans="23:27">
      <c r="W517" s="288"/>
      <c r="X517" s="287"/>
      <c r="AA517" s="289"/>
    </row>
    <row r="518" spans="23:27">
      <c r="W518" s="288"/>
      <c r="X518" s="287"/>
      <c r="AA518" s="289"/>
    </row>
    <row r="519" spans="23:27">
      <c r="W519" s="288"/>
      <c r="X519" s="287"/>
      <c r="AA519" s="289"/>
    </row>
    <row r="520" spans="23:27">
      <c r="W520" s="288"/>
      <c r="X520" s="287"/>
      <c r="AA520" s="289"/>
    </row>
    <row r="521" spans="23:27">
      <c r="W521" s="288"/>
      <c r="X521" s="287"/>
      <c r="AA521" s="289"/>
    </row>
    <row r="522" spans="23:27">
      <c r="W522" s="288"/>
      <c r="X522" s="287"/>
      <c r="AA522" s="289"/>
    </row>
    <row r="523" spans="23:27">
      <c r="W523" s="288"/>
      <c r="X523" s="287"/>
      <c r="AA523" s="289"/>
    </row>
    <row r="524" spans="23:27">
      <c r="W524" s="288"/>
      <c r="X524" s="287"/>
      <c r="AA524" s="289"/>
    </row>
    <row r="525" spans="23:27">
      <c r="W525" s="288"/>
      <c r="X525" s="287"/>
      <c r="AA525" s="289"/>
    </row>
    <row r="526" spans="23:27">
      <c r="W526" s="288"/>
      <c r="X526" s="287"/>
      <c r="AA526" s="289"/>
    </row>
    <row r="527" spans="23:27">
      <c r="W527" s="288"/>
      <c r="X527" s="287"/>
      <c r="AA527" s="289"/>
    </row>
    <row r="528" spans="23:27">
      <c r="W528" s="288"/>
      <c r="X528" s="287"/>
      <c r="AA528" s="289"/>
    </row>
    <row r="529" spans="23:27">
      <c r="W529" s="288"/>
      <c r="X529" s="287"/>
      <c r="AA529" s="289"/>
    </row>
    <row r="530" spans="23:27">
      <c r="W530" s="288"/>
      <c r="X530" s="287"/>
      <c r="AA530" s="289"/>
    </row>
    <row r="531" spans="23:27">
      <c r="W531" s="288"/>
      <c r="X531" s="287"/>
      <c r="AA531" s="289"/>
    </row>
    <row r="532" spans="23:27">
      <c r="W532" s="288"/>
      <c r="X532" s="287"/>
      <c r="AA532" s="289"/>
    </row>
    <row r="533" spans="23:27">
      <c r="W533" s="288"/>
      <c r="X533" s="287"/>
      <c r="AA533" s="289"/>
    </row>
    <row r="534" spans="23:27">
      <c r="W534" s="288"/>
      <c r="X534" s="287"/>
      <c r="AA534" s="289"/>
    </row>
    <row r="535" spans="23:27">
      <c r="W535" s="288"/>
      <c r="X535" s="287"/>
      <c r="AA535" s="289"/>
    </row>
    <row r="536" spans="23:27">
      <c r="W536" s="288"/>
      <c r="X536" s="287"/>
      <c r="AA536" s="289"/>
    </row>
    <row r="537" spans="23:27">
      <c r="W537" s="288"/>
      <c r="X537" s="287"/>
      <c r="AA537" s="289"/>
    </row>
    <row r="538" spans="23:27">
      <c r="W538" s="288"/>
      <c r="X538" s="287"/>
      <c r="AA538" s="289"/>
    </row>
    <row r="539" spans="23:27">
      <c r="W539" s="288"/>
      <c r="X539" s="287"/>
      <c r="AA539" s="289"/>
    </row>
    <row r="540" spans="23:27">
      <c r="W540" s="288"/>
      <c r="X540" s="287"/>
      <c r="AA540" s="289"/>
    </row>
    <row r="541" spans="23:27">
      <c r="W541" s="288"/>
      <c r="X541" s="287"/>
      <c r="AA541" s="289"/>
    </row>
    <row r="542" spans="23:27">
      <c r="W542" s="288"/>
      <c r="X542" s="287"/>
      <c r="AA542" s="289"/>
    </row>
    <row r="543" spans="23:27">
      <c r="W543" s="288"/>
      <c r="X543" s="287"/>
      <c r="AA543" s="289"/>
    </row>
    <row r="544" spans="23:27">
      <c r="W544" s="288"/>
      <c r="X544" s="287"/>
      <c r="AA544" s="289"/>
    </row>
    <row r="545" spans="23:27">
      <c r="W545" s="288"/>
      <c r="X545" s="287"/>
      <c r="AA545" s="289"/>
    </row>
    <row r="546" spans="23:27">
      <c r="W546" s="288"/>
      <c r="X546" s="287"/>
      <c r="AA546" s="289"/>
    </row>
    <row r="547" spans="23:27">
      <c r="W547" s="288"/>
      <c r="X547" s="287"/>
      <c r="AA547" s="289"/>
    </row>
    <row r="548" spans="23:27">
      <c r="W548" s="288"/>
      <c r="X548" s="287"/>
      <c r="AA548" s="289"/>
    </row>
    <row r="549" spans="23:27">
      <c r="W549" s="288"/>
      <c r="X549" s="287"/>
      <c r="AA549" s="289"/>
    </row>
    <row r="550" spans="23:27">
      <c r="W550" s="288"/>
      <c r="X550" s="287"/>
      <c r="AA550" s="289"/>
    </row>
    <row r="551" spans="23:27">
      <c r="W551" s="288"/>
      <c r="X551" s="287"/>
      <c r="AA551" s="289"/>
    </row>
    <row r="552" spans="23:27">
      <c r="W552" s="288"/>
      <c r="X552" s="287"/>
      <c r="AA552" s="289"/>
    </row>
    <row r="553" spans="23:27">
      <c r="W553" s="288"/>
      <c r="X553" s="287"/>
      <c r="AA553" s="289"/>
    </row>
    <row r="554" spans="23:27">
      <c r="W554" s="288"/>
      <c r="X554" s="287"/>
      <c r="AA554" s="289"/>
    </row>
    <row r="555" spans="23:27">
      <c r="W555" s="288"/>
      <c r="X555" s="287"/>
      <c r="AA555" s="289"/>
    </row>
    <row r="556" spans="23:27">
      <c r="W556" s="288"/>
      <c r="X556" s="287"/>
      <c r="AA556" s="289"/>
    </row>
    <row r="557" spans="23:27">
      <c r="W557" s="288"/>
      <c r="X557" s="287"/>
      <c r="AA557" s="289"/>
    </row>
    <row r="558" spans="23:27">
      <c r="W558" s="288"/>
      <c r="X558" s="287"/>
      <c r="AA558" s="289"/>
    </row>
    <row r="559" spans="23:27">
      <c r="W559" s="288"/>
      <c r="X559" s="287"/>
      <c r="AA559" s="289"/>
    </row>
    <row r="560" spans="23:27">
      <c r="W560" s="288"/>
      <c r="X560" s="287"/>
      <c r="AA560" s="289"/>
    </row>
    <row r="561" spans="23:27">
      <c r="W561" s="288"/>
      <c r="X561" s="287"/>
      <c r="AA561" s="289"/>
    </row>
    <row r="562" spans="23:27">
      <c r="W562" s="288"/>
      <c r="X562" s="287"/>
      <c r="AA562" s="289"/>
    </row>
    <row r="563" spans="23:27">
      <c r="W563" s="288"/>
      <c r="X563" s="287"/>
      <c r="AA563" s="289"/>
    </row>
    <row r="564" spans="23:27">
      <c r="W564" s="288"/>
      <c r="X564" s="287"/>
      <c r="AA564" s="289"/>
    </row>
    <row r="565" spans="23:27">
      <c r="W565" s="288"/>
      <c r="X565" s="287"/>
      <c r="AA565" s="289"/>
    </row>
    <row r="566" spans="23:27">
      <c r="W566" s="288"/>
      <c r="X566" s="287"/>
      <c r="AA566" s="289"/>
    </row>
    <row r="567" spans="23:27">
      <c r="W567" s="288"/>
      <c r="X567" s="287"/>
      <c r="AA567" s="289"/>
    </row>
    <row r="568" spans="23:27">
      <c r="W568" s="288"/>
      <c r="X568" s="287"/>
      <c r="AA568" s="289"/>
    </row>
    <row r="569" spans="23:27">
      <c r="W569" s="288"/>
      <c r="X569" s="287"/>
      <c r="AA569" s="289"/>
    </row>
    <row r="570" spans="23:27">
      <c r="W570" s="288"/>
      <c r="X570" s="287"/>
      <c r="AA570" s="289"/>
    </row>
    <row r="571" spans="23:27">
      <c r="W571" s="288"/>
      <c r="X571" s="287"/>
      <c r="AA571" s="289"/>
    </row>
    <row r="572" spans="23:27">
      <c r="W572" s="288"/>
      <c r="X572" s="287"/>
      <c r="AA572" s="289"/>
    </row>
    <row r="573" spans="23:27">
      <c r="W573" s="288"/>
      <c r="X573" s="287"/>
      <c r="AA573" s="289"/>
    </row>
    <row r="574" spans="23:27">
      <c r="W574" s="288"/>
      <c r="X574" s="287"/>
      <c r="AA574" s="289"/>
    </row>
    <row r="575" spans="23:27">
      <c r="W575" s="288"/>
      <c r="X575" s="287"/>
      <c r="AA575" s="289"/>
    </row>
    <row r="576" spans="23:27">
      <c r="W576" s="288"/>
      <c r="X576" s="287"/>
      <c r="AA576" s="289"/>
    </row>
    <row r="577" spans="23:27">
      <c r="W577" s="288"/>
      <c r="X577" s="287"/>
      <c r="AA577" s="289"/>
    </row>
    <row r="578" spans="23:27">
      <c r="W578" s="288"/>
      <c r="X578" s="287"/>
      <c r="AA578" s="289"/>
    </row>
    <row r="579" spans="23:27">
      <c r="W579" s="288"/>
      <c r="X579" s="287"/>
      <c r="AA579" s="289"/>
    </row>
    <row r="580" spans="23:27">
      <c r="W580" s="288"/>
      <c r="X580" s="287"/>
      <c r="AA580" s="289"/>
    </row>
    <row r="581" spans="23:27">
      <c r="W581" s="288"/>
      <c r="X581" s="287"/>
      <c r="AA581" s="289"/>
    </row>
    <row r="582" spans="23:27">
      <c r="W582" s="288"/>
      <c r="X582" s="287"/>
      <c r="AA582" s="289"/>
    </row>
    <row r="583" spans="23:27">
      <c r="W583" s="288"/>
      <c r="X583" s="287"/>
      <c r="AA583" s="289"/>
    </row>
    <row r="584" spans="23:27">
      <c r="W584" s="288"/>
      <c r="X584" s="287"/>
      <c r="AA584" s="289"/>
    </row>
    <row r="585" spans="23:27">
      <c r="W585" s="288"/>
      <c r="X585" s="287"/>
      <c r="AA585" s="289"/>
    </row>
    <row r="586" spans="23:27">
      <c r="W586" s="288"/>
      <c r="X586" s="287"/>
      <c r="AA586" s="289"/>
    </row>
    <row r="587" spans="23:27">
      <c r="W587" s="288"/>
      <c r="X587" s="287"/>
      <c r="AA587" s="289"/>
    </row>
    <row r="588" spans="23:27">
      <c r="W588" s="288"/>
      <c r="X588" s="287"/>
      <c r="AA588" s="289"/>
    </row>
    <row r="589" spans="23:27">
      <c r="W589" s="288"/>
      <c r="X589" s="287"/>
      <c r="AA589" s="289"/>
    </row>
    <row r="590" spans="23:27">
      <c r="W590" s="288"/>
      <c r="X590" s="287"/>
      <c r="AA590" s="289"/>
    </row>
    <row r="591" spans="23:27">
      <c r="W591" s="288"/>
      <c r="X591" s="287"/>
      <c r="AA591" s="289"/>
    </row>
    <row r="592" spans="23:27">
      <c r="W592" s="288"/>
      <c r="X592" s="287"/>
      <c r="AA592" s="289"/>
    </row>
    <row r="593" spans="23:27">
      <c r="W593" s="288"/>
      <c r="X593" s="287"/>
      <c r="AA593" s="289"/>
    </row>
    <row r="594" spans="23:27">
      <c r="W594" s="288"/>
      <c r="X594" s="287"/>
      <c r="AA594" s="289"/>
    </row>
    <row r="595" spans="23:27">
      <c r="W595" s="288"/>
      <c r="X595" s="287"/>
      <c r="AA595" s="289"/>
    </row>
    <row r="596" spans="23:27">
      <c r="W596" s="288"/>
      <c r="X596" s="287"/>
      <c r="AA596" s="289"/>
    </row>
    <row r="597" spans="23:27">
      <c r="W597" s="288"/>
      <c r="X597" s="287"/>
      <c r="AA597" s="289"/>
    </row>
    <row r="598" spans="23:27">
      <c r="W598" s="288"/>
      <c r="X598" s="287"/>
      <c r="AA598" s="289"/>
    </row>
    <row r="599" spans="23:27">
      <c r="W599" s="288"/>
      <c r="X599" s="287"/>
      <c r="AA599" s="289"/>
    </row>
    <row r="600" spans="23:27">
      <c r="W600" s="288"/>
      <c r="X600" s="287"/>
      <c r="AA600" s="289"/>
    </row>
    <row r="601" spans="23:27">
      <c r="W601" s="288"/>
      <c r="X601" s="287"/>
      <c r="AA601" s="289"/>
    </row>
    <row r="602" spans="23:27">
      <c r="W602" s="288"/>
      <c r="X602" s="287"/>
      <c r="AA602" s="289"/>
    </row>
    <row r="603" spans="23:27">
      <c r="W603" s="288"/>
      <c r="X603" s="287"/>
      <c r="AA603" s="289"/>
    </row>
    <row r="604" spans="23:27">
      <c r="W604" s="288"/>
      <c r="X604" s="287"/>
      <c r="AA604" s="289"/>
    </row>
    <row r="605" spans="23:27">
      <c r="W605" s="288"/>
      <c r="X605" s="287"/>
      <c r="AA605" s="289"/>
    </row>
    <row r="606" spans="23:27">
      <c r="W606" s="288"/>
      <c r="X606" s="287"/>
      <c r="AA606" s="289"/>
    </row>
    <row r="607" spans="23:27">
      <c r="W607" s="288"/>
      <c r="X607" s="287"/>
      <c r="AA607" s="289"/>
    </row>
    <row r="608" spans="23:27">
      <c r="W608" s="288"/>
      <c r="X608" s="287"/>
      <c r="AA608" s="289"/>
    </row>
    <row r="609" spans="23:27">
      <c r="W609" s="288"/>
      <c r="X609" s="287"/>
      <c r="AA609" s="289"/>
    </row>
    <row r="610" spans="23:27">
      <c r="W610" s="288"/>
      <c r="X610" s="287"/>
      <c r="AA610" s="289"/>
    </row>
    <row r="611" spans="23:27">
      <c r="W611" s="288"/>
      <c r="X611" s="287"/>
      <c r="AA611" s="289"/>
    </row>
    <row r="612" spans="23:27">
      <c r="W612" s="288"/>
      <c r="X612" s="287"/>
      <c r="AA612" s="289"/>
    </row>
    <row r="613" spans="23:27">
      <c r="W613" s="288"/>
      <c r="X613" s="287"/>
      <c r="AA613" s="289"/>
    </row>
    <row r="614" spans="23:27">
      <c r="W614" s="288"/>
      <c r="X614" s="287"/>
      <c r="AA614" s="289"/>
    </row>
    <row r="615" spans="23:27">
      <c r="W615" s="288"/>
      <c r="X615" s="287"/>
      <c r="AA615" s="289"/>
    </row>
    <row r="616" spans="23:27">
      <c r="W616" s="288"/>
      <c r="X616" s="287"/>
      <c r="AA616" s="289"/>
    </row>
    <row r="617" spans="23:27">
      <c r="W617" s="288"/>
      <c r="X617" s="287"/>
      <c r="AA617" s="289"/>
    </row>
    <row r="618" spans="23:27">
      <c r="W618" s="288"/>
      <c r="X618" s="287"/>
      <c r="AA618" s="289"/>
    </row>
    <row r="619" spans="23:27">
      <c r="W619" s="288"/>
      <c r="X619" s="287"/>
      <c r="AA619" s="289"/>
    </row>
    <row r="620" spans="23:27">
      <c r="W620" s="288"/>
      <c r="X620" s="287"/>
      <c r="AA620" s="289"/>
    </row>
    <row r="621" spans="23:27">
      <c r="W621" s="288"/>
      <c r="X621" s="287"/>
      <c r="AA621" s="289"/>
    </row>
    <row r="622" spans="23:27">
      <c r="W622" s="288"/>
      <c r="X622" s="287"/>
      <c r="AA622" s="289"/>
    </row>
    <row r="623" spans="23:27">
      <c r="W623" s="288"/>
      <c r="X623" s="287"/>
      <c r="AA623" s="289"/>
    </row>
    <row r="624" spans="23:27">
      <c r="W624" s="288"/>
      <c r="X624" s="287"/>
      <c r="AA624" s="289"/>
    </row>
    <row r="625" spans="23:27">
      <c r="W625" s="288"/>
      <c r="X625" s="287"/>
      <c r="AA625" s="289"/>
    </row>
    <row r="626" spans="23:27">
      <c r="W626" s="288"/>
      <c r="X626" s="287"/>
      <c r="AA626" s="289"/>
    </row>
    <row r="627" spans="23:27">
      <c r="W627" s="288"/>
      <c r="X627" s="287"/>
      <c r="AA627" s="289"/>
    </row>
    <row r="628" spans="23:27">
      <c r="W628" s="288"/>
      <c r="X628" s="287"/>
      <c r="AA628" s="289"/>
    </row>
    <row r="629" spans="23:27">
      <c r="W629" s="288"/>
      <c r="X629" s="287"/>
      <c r="AA629" s="289"/>
    </row>
    <row r="630" spans="23:27">
      <c r="W630" s="288"/>
      <c r="X630" s="287"/>
      <c r="AA630" s="289"/>
    </row>
    <row r="631" spans="23:27">
      <c r="W631" s="288"/>
      <c r="X631" s="287"/>
      <c r="AA631" s="289"/>
    </row>
    <row r="632" spans="23:27">
      <c r="W632" s="288"/>
      <c r="X632" s="287"/>
      <c r="AA632" s="289"/>
    </row>
    <row r="633" spans="23:27">
      <c r="W633" s="288"/>
      <c r="X633" s="287"/>
      <c r="AA633" s="289"/>
    </row>
    <row r="634" spans="23:27">
      <c r="W634" s="288"/>
      <c r="X634" s="287"/>
      <c r="AA634" s="289"/>
    </row>
    <row r="635" spans="23:27">
      <c r="W635" s="288"/>
      <c r="X635" s="287"/>
      <c r="AA635" s="289"/>
    </row>
    <row r="636" spans="23:27">
      <c r="W636" s="288"/>
      <c r="X636" s="287"/>
      <c r="AA636" s="289"/>
    </row>
    <row r="637" spans="23:27">
      <c r="W637" s="288"/>
      <c r="X637" s="287"/>
      <c r="AA637" s="289"/>
    </row>
    <row r="638" spans="23:27">
      <c r="W638" s="288"/>
      <c r="X638" s="287"/>
      <c r="AA638" s="289"/>
    </row>
    <row r="639" spans="23:27">
      <c r="W639" s="288"/>
      <c r="X639" s="287"/>
      <c r="AA639" s="289"/>
    </row>
    <row r="640" spans="23:27">
      <c r="W640" s="288"/>
      <c r="X640" s="287"/>
      <c r="AA640" s="289"/>
    </row>
    <row r="641" spans="23:27">
      <c r="W641" s="288"/>
      <c r="X641" s="287"/>
      <c r="AA641" s="289"/>
    </row>
    <row r="642" spans="23:27">
      <c r="W642" s="288"/>
      <c r="X642" s="287"/>
      <c r="AA642" s="289"/>
    </row>
    <row r="643" spans="23:27">
      <c r="W643" s="288"/>
      <c r="X643" s="287"/>
      <c r="AA643" s="289"/>
    </row>
    <row r="644" spans="23:27">
      <c r="W644" s="288"/>
      <c r="X644" s="287"/>
      <c r="AA644" s="289"/>
    </row>
    <row r="645" spans="23:27">
      <c r="W645" s="288"/>
      <c r="X645" s="287"/>
      <c r="AA645" s="289"/>
    </row>
    <row r="646" spans="23:27">
      <c r="W646" s="288"/>
      <c r="X646" s="287"/>
      <c r="AA646" s="289"/>
    </row>
    <row r="647" spans="23:27">
      <c r="W647" s="288"/>
      <c r="X647" s="287"/>
      <c r="AA647" s="289"/>
    </row>
    <row r="648" spans="23:27">
      <c r="W648" s="288"/>
      <c r="X648" s="287"/>
      <c r="AA648" s="289"/>
    </row>
    <row r="649" spans="23:27">
      <c r="W649" s="288"/>
      <c r="X649" s="287"/>
      <c r="AA649" s="289"/>
    </row>
    <row r="650" spans="23:27">
      <c r="W650" s="288"/>
      <c r="X650" s="287"/>
      <c r="AA650" s="289"/>
    </row>
    <row r="651" spans="23:27">
      <c r="W651" s="288"/>
      <c r="X651" s="287"/>
      <c r="AA651" s="289"/>
    </row>
    <row r="652" spans="23:27">
      <c r="W652" s="288"/>
      <c r="X652" s="287"/>
      <c r="AA652" s="289"/>
    </row>
    <row r="653" spans="23:27">
      <c r="W653" s="288"/>
      <c r="X653" s="287"/>
      <c r="AA653" s="289"/>
    </row>
    <row r="654" spans="23:27">
      <c r="W654" s="288"/>
      <c r="X654" s="287"/>
      <c r="AA654" s="289"/>
    </row>
    <row r="655" spans="23:27">
      <c r="W655" s="288"/>
      <c r="X655" s="287"/>
      <c r="AA655" s="289"/>
    </row>
    <row r="656" spans="23:27">
      <c r="W656" s="288"/>
      <c r="X656" s="287"/>
      <c r="AA656" s="289"/>
    </row>
    <row r="657" spans="23:27">
      <c r="W657" s="288"/>
      <c r="X657" s="287"/>
      <c r="AA657" s="289"/>
    </row>
    <row r="658" spans="23:27">
      <c r="W658" s="288"/>
      <c r="X658" s="287"/>
      <c r="AA658" s="289"/>
    </row>
    <row r="659" spans="23:27">
      <c r="W659" s="288"/>
      <c r="X659" s="287"/>
      <c r="AA659" s="289"/>
    </row>
    <row r="660" spans="23:27">
      <c r="W660" s="288"/>
      <c r="X660" s="287"/>
      <c r="AA660" s="289"/>
    </row>
    <row r="661" spans="23:27">
      <c r="W661" s="288"/>
      <c r="X661" s="287"/>
      <c r="AA661" s="289"/>
    </row>
    <row r="662" spans="23:27">
      <c r="W662" s="288"/>
      <c r="X662" s="287"/>
      <c r="AA662" s="289"/>
    </row>
    <row r="663" spans="23:27">
      <c r="W663" s="288"/>
      <c r="X663" s="287"/>
      <c r="AA663" s="289"/>
    </row>
    <row r="664" spans="23:27">
      <c r="W664" s="288"/>
      <c r="X664" s="287"/>
      <c r="AA664" s="289"/>
    </row>
    <row r="665" spans="23:27">
      <c r="W665" s="288"/>
      <c r="X665" s="287"/>
      <c r="AA665" s="289"/>
    </row>
    <row r="666" spans="23:27">
      <c r="W666" s="288"/>
      <c r="X666" s="287"/>
      <c r="AA666" s="289"/>
    </row>
    <row r="667" spans="23:27">
      <c r="W667" s="288"/>
      <c r="X667" s="287"/>
      <c r="AA667" s="289"/>
    </row>
    <row r="668" spans="23:27">
      <c r="W668" s="288"/>
      <c r="X668" s="287"/>
      <c r="AA668" s="289"/>
    </row>
    <row r="669" spans="23:27">
      <c r="W669" s="288"/>
      <c r="X669" s="287"/>
      <c r="AA669" s="289"/>
    </row>
    <row r="670" spans="23:27">
      <c r="W670" s="288"/>
      <c r="X670" s="287"/>
      <c r="AA670" s="289"/>
    </row>
    <row r="671" spans="23:27">
      <c r="W671" s="288"/>
      <c r="X671" s="287"/>
      <c r="AA671" s="289"/>
    </row>
    <row r="672" spans="23:27">
      <c r="W672" s="288"/>
      <c r="X672" s="287"/>
      <c r="AA672" s="289"/>
    </row>
    <row r="673" spans="23:27">
      <c r="W673" s="288"/>
      <c r="X673" s="287"/>
      <c r="AA673" s="289"/>
    </row>
    <row r="674" spans="23:27">
      <c r="W674" s="288"/>
      <c r="X674" s="287"/>
      <c r="AA674" s="289"/>
    </row>
    <row r="675" spans="23:27">
      <c r="W675" s="288"/>
      <c r="X675" s="287"/>
      <c r="AA675" s="289"/>
    </row>
    <row r="676" spans="23:27">
      <c r="W676" s="288"/>
      <c r="X676" s="287"/>
      <c r="AA676" s="289"/>
    </row>
    <row r="677" spans="23:27">
      <c r="W677" s="288"/>
      <c r="X677" s="287"/>
      <c r="AA677" s="289"/>
    </row>
    <row r="678" spans="23:27">
      <c r="W678" s="288"/>
      <c r="X678" s="287"/>
      <c r="AA678" s="289"/>
    </row>
    <row r="679" spans="23:27">
      <c r="W679" s="288"/>
      <c r="X679" s="287"/>
      <c r="AA679" s="289"/>
    </row>
    <row r="680" spans="23:27">
      <c r="W680" s="288"/>
      <c r="X680" s="287"/>
      <c r="AA680" s="289"/>
    </row>
    <row r="681" spans="23:27">
      <c r="W681" s="288"/>
      <c r="X681" s="287"/>
      <c r="AA681" s="289"/>
    </row>
    <row r="682" spans="23:27">
      <c r="W682" s="288"/>
      <c r="X682" s="287"/>
      <c r="AA682" s="289"/>
    </row>
    <row r="683" spans="23:27">
      <c r="W683" s="288"/>
      <c r="X683" s="287"/>
      <c r="AA683" s="289"/>
    </row>
    <row r="684" spans="23:27">
      <c r="W684" s="288"/>
      <c r="X684" s="287"/>
      <c r="AA684" s="289"/>
    </row>
    <row r="685" spans="23:27">
      <c r="W685" s="288"/>
      <c r="X685" s="287"/>
      <c r="AA685" s="289"/>
    </row>
    <row r="686" spans="23:27">
      <c r="W686" s="288"/>
      <c r="X686" s="287"/>
      <c r="AA686" s="289"/>
    </row>
    <row r="687" spans="23:27">
      <c r="W687" s="288"/>
      <c r="X687" s="287"/>
      <c r="AA687" s="289"/>
    </row>
    <row r="688" spans="23:27">
      <c r="W688" s="288"/>
      <c r="X688" s="287"/>
      <c r="AA688" s="289"/>
    </row>
    <row r="689" spans="23:27">
      <c r="W689" s="288"/>
      <c r="X689" s="287"/>
      <c r="AA689" s="289"/>
    </row>
    <row r="690" spans="23:27">
      <c r="W690" s="288"/>
      <c r="X690" s="287"/>
      <c r="AA690" s="289"/>
    </row>
    <row r="691" spans="23:27">
      <c r="W691" s="288"/>
      <c r="X691" s="287"/>
      <c r="AA691" s="289"/>
    </row>
    <row r="692" spans="23:27">
      <c r="W692" s="288"/>
      <c r="X692" s="287"/>
      <c r="AA692" s="289"/>
    </row>
    <row r="693" spans="23:27">
      <c r="W693" s="288"/>
      <c r="X693" s="287"/>
      <c r="AA693" s="289"/>
    </row>
    <row r="694" spans="23:27">
      <c r="W694" s="288"/>
      <c r="X694" s="287"/>
      <c r="AA694" s="289"/>
    </row>
    <row r="695" spans="23:27">
      <c r="W695" s="288"/>
      <c r="X695" s="287"/>
      <c r="AA695" s="289"/>
    </row>
    <row r="696" spans="23:27">
      <c r="W696" s="288"/>
      <c r="X696" s="287"/>
      <c r="AA696" s="289"/>
    </row>
    <row r="697" spans="23:27">
      <c r="W697" s="288"/>
      <c r="X697" s="287"/>
      <c r="AA697" s="289"/>
    </row>
    <row r="698" spans="23:27">
      <c r="W698" s="288"/>
      <c r="X698" s="287"/>
      <c r="AA698" s="289"/>
    </row>
    <row r="699" spans="23:27">
      <c r="W699" s="288"/>
      <c r="X699" s="287"/>
      <c r="AA699" s="289"/>
    </row>
    <row r="700" spans="23:27">
      <c r="W700" s="288"/>
      <c r="X700" s="287"/>
      <c r="AA700" s="289"/>
    </row>
    <row r="701" spans="23:27">
      <c r="W701" s="288"/>
      <c r="X701" s="287"/>
      <c r="AA701" s="289"/>
    </row>
    <row r="702" spans="23:27">
      <c r="W702" s="288"/>
      <c r="X702" s="287"/>
      <c r="AA702" s="289"/>
    </row>
    <row r="703" spans="23:27">
      <c r="W703" s="288"/>
      <c r="X703" s="287"/>
      <c r="AA703" s="289"/>
    </row>
    <row r="704" spans="23:27">
      <c r="W704" s="288"/>
      <c r="X704" s="287"/>
      <c r="AA704" s="289"/>
    </row>
    <row r="705" spans="23:27">
      <c r="W705" s="288"/>
      <c r="X705" s="287"/>
      <c r="AA705" s="289"/>
    </row>
    <row r="706" spans="23:27">
      <c r="W706" s="288"/>
      <c r="X706" s="287"/>
      <c r="AA706" s="289"/>
    </row>
    <row r="707" spans="23:27">
      <c r="W707" s="288"/>
      <c r="X707" s="287"/>
      <c r="AA707" s="289"/>
    </row>
    <row r="708" spans="23:27">
      <c r="W708" s="288"/>
      <c r="X708" s="287"/>
      <c r="AA708" s="289"/>
    </row>
    <row r="709" spans="23:27">
      <c r="W709" s="288"/>
      <c r="X709" s="287"/>
      <c r="AA709" s="289"/>
    </row>
    <row r="710" spans="23:27">
      <c r="W710" s="288"/>
      <c r="X710" s="287"/>
      <c r="AA710" s="289"/>
    </row>
    <row r="711" spans="23:27">
      <c r="W711" s="288"/>
      <c r="X711" s="287"/>
      <c r="AA711" s="289"/>
    </row>
    <row r="712" spans="23:27">
      <c r="W712" s="288"/>
      <c r="X712" s="287"/>
      <c r="AA712" s="289"/>
    </row>
    <row r="713" spans="23:27">
      <c r="W713" s="288"/>
      <c r="X713" s="287"/>
      <c r="AA713" s="289"/>
    </row>
    <row r="714" spans="23:27">
      <c r="W714" s="288"/>
      <c r="X714" s="287"/>
      <c r="AA714" s="289"/>
    </row>
    <row r="715" spans="23:27">
      <c r="W715" s="288"/>
      <c r="X715" s="287"/>
      <c r="AA715" s="289"/>
    </row>
    <row r="716" spans="23:27">
      <c r="W716" s="288"/>
      <c r="X716" s="287"/>
      <c r="AA716" s="289"/>
    </row>
    <row r="717" spans="23:27">
      <c r="W717" s="288"/>
      <c r="X717" s="287"/>
      <c r="AA717" s="289"/>
    </row>
    <row r="718" spans="23:27">
      <c r="W718" s="288"/>
      <c r="X718" s="287"/>
      <c r="AA718" s="289"/>
    </row>
    <row r="719" spans="23:27">
      <c r="W719" s="288"/>
      <c r="X719" s="287"/>
      <c r="AA719" s="289"/>
    </row>
    <row r="720" spans="23:27">
      <c r="W720" s="288"/>
      <c r="X720" s="287"/>
      <c r="AA720" s="289"/>
    </row>
    <row r="721" spans="23:27">
      <c r="W721" s="288"/>
      <c r="X721" s="287"/>
      <c r="AA721" s="289"/>
    </row>
    <row r="722" spans="23:27">
      <c r="W722" s="288"/>
      <c r="X722" s="287"/>
      <c r="AA722" s="289"/>
    </row>
    <row r="723" spans="23:27">
      <c r="W723" s="288"/>
      <c r="X723" s="287"/>
      <c r="AA723" s="289"/>
    </row>
    <row r="724" spans="23:27">
      <c r="W724" s="288"/>
      <c r="X724" s="287"/>
      <c r="AA724" s="289"/>
    </row>
    <row r="725" spans="23:27">
      <c r="W725" s="288"/>
      <c r="X725" s="287"/>
      <c r="AA725" s="289"/>
    </row>
    <row r="726" spans="23:27">
      <c r="W726" s="288"/>
      <c r="X726" s="287"/>
      <c r="AA726" s="289"/>
    </row>
    <row r="727" spans="23:27">
      <c r="W727" s="288"/>
      <c r="X727" s="287"/>
      <c r="AA727" s="289"/>
    </row>
    <row r="728" spans="23:27">
      <c r="W728" s="288"/>
      <c r="X728" s="287"/>
      <c r="AA728" s="289"/>
    </row>
    <row r="729" spans="23:27">
      <c r="W729" s="288"/>
      <c r="X729" s="287"/>
      <c r="AA729" s="289"/>
    </row>
    <row r="730" spans="23:27">
      <c r="W730" s="288"/>
      <c r="X730" s="287"/>
      <c r="AA730" s="289"/>
    </row>
    <row r="731" spans="23:27">
      <c r="W731" s="288"/>
      <c r="X731" s="287"/>
      <c r="AA731" s="289"/>
    </row>
    <row r="732" spans="23:27">
      <c r="W732" s="288"/>
      <c r="X732" s="287"/>
      <c r="AA732" s="289"/>
    </row>
    <row r="733" spans="23:27">
      <c r="W733" s="288"/>
      <c r="X733" s="287"/>
      <c r="AA733" s="289"/>
    </row>
    <row r="734" spans="23:27">
      <c r="W734" s="288"/>
      <c r="X734" s="287"/>
      <c r="AA734" s="289"/>
    </row>
    <row r="735" spans="23:27">
      <c r="W735" s="288"/>
      <c r="X735" s="287"/>
      <c r="AA735" s="289"/>
    </row>
    <row r="736" spans="23:27">
      <c r="W736" s="288"/>
      <c r="X736" s="287"/>
      <c r="AA736" s="289"/>
    </row>
    <row r="737" spans="23:27">
      <c r="W737" s="288"/>
      <c r="X737" s="287"/>
      <c r="AA737" s="289"/>
    </row>
    <row r="738" spans="23:27">
      <c r="W738" s="288"/>
      <c r="X738" s="287"/>
      <c r="AA738" s="289"/>
    </row>
    <row r="739" spans="23:27">
      <c r="W739" s="288"/>
      <c r="X739" s="287"/>
      <c r="AA739" s="289"/>
    </row>
    <row r="740" spans="23:27">
      <c r="W740" s="288"/>
      <c r="X740" s="287"/>
      <c r="AA740" s="289"/>
    </row>
    <row r="741" spans="23:27">
      <c r="W741" s="288"/>
      <c r="X741" s="287"/>
      <c r="AA741" s="289"/>
    </row>
    <row r="742" spans="23:27">
      <c r="W742" s="288"/>
      <c r="X742" s="287"/>
      <c r="AA742" s="289"/>
    </row>
    <row r="743" spans="23:27">
      <c r="W743" s="288"/>
      <c r="X743" s="287"/>
      <c r="AA743" s="289"/>
    </row>
    <row r="744" spans="23:27">
      <c r="W744" s="288"/>
      <c r="X744" s="287"/>
      <c r="AA744" s="289"/>
    </row>
    <row r="745" spans="23:27">
      <c r="W745" s="288"/>
      <c r="X745" s="287"/>
      <c r="AA745" s="289"/>
    </row>
    <row r="746" spans="23:27">
      <c r="W746" s="288"/>
      <c r="X746" s="287"/>
      <c r="AA746" s="289"/>
    </row>
    <row r="747" spans="23:27">
      <c r="W747" s="288"/>
      <c r="X747" s="287"/>
      <c r="AA747" s="289"/>
    </row>
    <row r="748" spans="23:27">
      <c r="W748" s="288"/>
      <c r="X748" s="287"/>
      <c r="AA748" s="289"/>
    </row>
    <row r="749" spans="23:27">
      <c r="W749" s="288"/>
      <c r="X749" s="287"/>
      <c r="AA749" s="289"/>
    </row>
    <row r="750" spans="23:27">
      <c r="W750" s="288"/>
      <c r="X750" s="287"/>
      <c r="AA750" s="289"/>
    </row>
    <row r="751" spans="23:27">
      <c r="W751" s="288"/>
      <c r="X751" s="287"/>
      <c r="AA751" s="289"/>
    </row>
    <row r="752" spans="23:27">
      <c r="W752" s="288"/>
      <c r="X752" s="287"/>
      <c r="AA752" s="289"/>
    </row>
    <row r="753" spans="23:27">
      <c r="W753" s="288"/>
      <c r="X753" s="287"/>
      <c r="AA753" s="289"/>
    </row>
    <row r="754" spans="23:27">
      <c r="W754" s="288"/>
      <c r="X754" s="287"/>
      <c r="AA754" s="289"/>
    </row>
    <row r="755" spans="23:27">
      <c r="W755" s="288"/>
      <c r="X755" s="287"/>
      <c r="AA755" s="289"/>
    </row>
    <row r="756" spans="23:27">
      <c r="W756" s="288"/>
      <c r="X756" s="287"/>
      <c r="AA756" s="289"/>
    </row>
    <row r="757" spans="23:27">
      <c r="W757" s="288"/>
      <c r="X757" s="287"/>
      <c r="AA757" s="289"/>
    </row>
    <row r="758" spans="23:27">
      <c r="W758" s="288"/>
      <c r="X758" s="287"/>
      <c r="AA758" s="289"/>
    </row>
    <row r="759" spans="23:27">
      <c r="W759" s="288"/>
      <c r="X759" s="287"/>
      <c r="AA759" s="289"/>
    </row>
    <row r="760" spans="23:27">
      <c r="W760" s="288"/>
      <c r="X760" s="287"/>
      <c r="AA760" s="289"/>
    </row>
    <row r="761" spans="23:27">
      <c r="W761" s="288"/>
      <c r="X761" s="287"/>
      <c r="AA761" s="289"/>
    </row>
    <row r="762" spans="23:27">
      <c r="W762" s="288"/>
      <c r="X762" s="287"/>
      <c r="AA762" s="289"/>
    </row>
    <row r="763" spans="23:27">
      <c r="W763" s="288"/>
      <c r="X763" s="287"/>
      <c r="AA763" s="289"/>
    </row>
    <row r="764" spans="23:27">
      <c r="W764" s="288"/>
      <c r="X764" s="287"/>
      <c r="AA764" s="289"/>
    </row>
    <row r="765" spans="23:27">
      <c r="W765" s="288"/>
      <c r="X765" s="287"/>
      <c r="AA765" s="289"/>
    </row>
    <row r="766" spans="23:27">
      <c r="W766" s="288"/>
      <c r="X766" s="287"/>
      <c r="AA766" s="289"/>
    </row>
    <row r="767" spans="23:27">
      <c r="W767" s="288"/>
      <c r="X767" s="287"/>
      <c r="AA767" s="289"/>
    </row>
    <row r="768" spans="23:27">
      <c r="W768" s="288"/>
      <c r="X768" s="287"/>
      <c r="AA768" s="289"/>
    </row>
    <row r="769" spans="23:27">
      <c r="W769" s="288"/>
      <c r="X769" s="287"/>
      <c r="AA769" s="289"/>
    </row>
    <row r="770" spans="23:27">
      <c r="W770" s="288"/>
      <c r="X770" s="287"/>
      <c r="AA770" s="289"/>
    </row>
    <row r="771" spans="23:27">
      <c r="W771" s="288"/>
      <c r="X771" s="287"/>
      <c r="AA771" s="289"/>
    </row>
    <row r="772" spans="23:27">
      <c r="W772" s="288"/>
      <c r="X772" s="287"/>
      <c r="AA772" s="289"/>
    </row>
    <row r="773" spans="23:27">
      <c r="W773" s="288"/>
      <c r="X773" s="287"/>
      <c r="AA773" s="289"/>
    </row>
    <row r="774" spans="23:27">
      <c r="W774" s="288"/>
      <c r="X774" s="287"/>
      <c r="AA774" s="289"/>
    </row>
    <row r="775" spans="23:27">
      <c r="W775" s="288"/>
      <c r="X775" s="287"/>
      <c r="AA775" s="289"/>
    </row>
    <row r="776" spans="23:27">
      <c r="W776" s="288"/>
      <c r="X776" s="287"/>
      <c r="AA776" s="289"/>
    </row>
    <row r="777" spans="23:27">
      <c r="W777" s="288"/>
      <c r="X777" s="287"/>
      <c r="AA777" s="289"/>
    </row>
    <row r="778" spans="23:27">
      <c r="W778" s="288"/>
      <c r="X778" s="287"/>
      <c r="AA778" s="289"/>
    </row>
    <row r="779" spans="23:27">
      <c r="W779" s="288"/>
      <c r="X779" s="287"/>
      <c r="AA779" s="289"/>
    </row>
    <row r="780" spans="23:27">
      <c r="W780" s="288"/>
      <c r="X780" s="287"/>
      <c r="AA780" s="289"/>
    </row>
    <row r="781" spans="23:27">
      <c r="W781" s="288"/>
      <c r="X781" s="287"/>
      <c r="AA781" s="289"/>
    </row>
    <row r="782" spans="23:27">
      <c r="W782" s="288"/>
      <c r="X782" s="287"/>
      <c r="AA782" s="289"/>
    </row>
    <row r="783" spans="23:27">
      <c r="W783" s="288"/>
      <c r="X783" s="287"/>
      <c r="AA783" s="289"/>
    </row>
    <row r="784" spans="23:27">
      <c r="W784" s="288"/>
      <c r="X784" s="287"/>
      <c r="AA784" s="289"/>
    </row>
    <row r="785" spans="23:27">
      <c r="W785" s="288"/>
      <c r="X785" s="287"/>
      <c r="AA785" s="289"/>
    </row>
    <row r="786" spans="23:27">
      <c r="W786" s="288"/>
      <c r="X786" s="287"/>
      <c r="AA786" s="289"/>
    </row>
    <row r="787" spans="23:27">
      <c r="W787" s="288"/>
      <c r="X787" s="287"/>
      <c r="AA787" s="289"/>
    </row>
    <row r="788" spans="23:27">
      <c r="W788" s="288"/>
      <c r="X788" s="287"/>
      <c r="AA788" s="289"/>
    </row>
    <row r="789" spans="23:27">
      <c r="W789" s="288"/>
      <c r="X789" s="287"/>
      <c r="AA789" s="289"/>
    </row>
    <row r="790" spans="23:27">
      <c r="W790" s="288"/>
      <c r="X790" s="287"/>
      <c r="AA790" s="289"/>
    </row>
    <row r="791" spans="23:27">
      <c r="W791" s="288"/>
      <c r="X791" s="287"/>
      <c r="AA791" s="289"/>
    </row>
    <row r="792" spans="23:27">
      <c r="W792" s="288"/>
      <c r="X792" s="287"/>
      <c r="AA792" s="289"/>
    </row>
    <row r="793" spans="23:27">
      <c r="W793" s="288"/>
      <c r="X793" s="287"/>
      <c r="AA793" s="289"/>
    </row>
    <row r="794" spans="23:27">
      <c r="W794" s="288"/>
      <c r="X794" s="287"/>
      <c r="AA794" s="289"/>
    </row>
    <row r="795" spans="23:27">
      <c r="W795" s="288"/>
      <c r="X795" s="287"/>
      <c r="AA795" s="289"/>
    </row>
    <row r="796" spans="23:27">
      <c r="W796" s="288"/>
      <c r="X796" s="287"/>
      <c r="AA796" s="289"/>
    </row>
    <row r="797" spans="23:27">
      <c r="W797" s="288"/>
      <c r="X797" s="287"/>
      <c r="AA797" s="289"/>
    </row>
    <row r="798" spans="23:27">
      <c r="W798" s="288"/>
      <c r="X798" s="287"/>
      <c r="AA798" s="289"/>
    </row>
    <row r="799" spans="23:27">
      <c r="W799" s="288"/>
      <c r="X799" s="287"/>
      <c r="AA799" s="289"/>
    </row>
    <row r="800" spans="23:27">
      <c r="W800" s="288"/>
      <c r="X800" s="287"/>
      <c r="AA800" s="289"/>
    </row>
    <row r="801" spans="23:27">
      <c r="W801" s="288"/>
      <c r="X801" s="287"/>
      <c r="AA801" s="289"/>
    </row>
    <row r="802" spans="23:27">
      <c r="W802" s="288"/>
      <c r="X802" s="287"/>
      <c r="AA802" s="289"/>
    </row>
    <row r="803" spans="23:27">
      <c r="W803" s="288"/>
      <c r="X803" s="287"/>
      <c r="AA803" s="289"/>
    </row>
    <row r="804" spans="23:27">
      <c r="W804" s="288"/>
      <c r="X804" s="287"/>
      <c r="AA804" s="289"/>
    </row>
    <row r="805" spans="23:27">
      <c r="W805" s="288"/>
      <c r="X805" s="287"/>
      <c r="AA805" s="289"/>
    </row>
    <row r="806" spans="23:27">
      <c r="W806" s="288"/>
      <c r="X806" s="287"/>
      <c r="AA806" s="289"/>
    </row>
    <row r="807" spans="23:27">
      <c r="W807" s="288"/>
      <c r="X807" s="287"/>
      <c r="AA807" s="289"/>
    </row>
    <row r="808" spans="23:27">
      <c r="W808" s="288"/>
      <c r="X808" s="287"/>
      <c r="AA808" s="289"/>
    </row>
    <row r="809" spans="23:27">
      <c r="W809" s="288"/>
      <c r="X809" s="287"/>
      <c r="AA809" s="289"/>
    </row>
    <row r="810" spans="23:27">
      <c r="W810" s="288"/>
      <c r="X810" s="287"/>
      <c r="AA810" s="289"/>
    </row>
    <row r="811" spans="23:27">
      <c r="W811" s="288"/>
      <c r="X811" s="287"/>
      <c r="AA811" s="289"/>
    </row>
    <row r="812" spans="23:27">
      <c r="W812" s="288"/>
      <c r="X812" s="287"/>
      <c r="AA812" s="289"/>
    </row>
    <row r="813" spans="23:27">
      <c r="W813" s="288"/>
      <c r="X813" s="287"/>
      <c r="AA813" s="289"/>
    </row>
    <row r="814" spans="23:27">
      <c r="W814" s="288"/>
      <c r="X814" s="287"/>
      <c r="AA814" s="289"/>
    </row>
    <row r="815" spans="23:27">
      <c r="W815" s="288"/>
      <c r="X815" s="287"/>
      <c r="AA815" s="289"/>
    </row>
    <row r="816" spans="23:27">
      <c r="W816" s="288"/>
      <c r="X816" s="287"/>
      <c r="AA816" s="289"/>
    </row>
    <row r="817" spans="23:27">
      <c r="W817" s="288"/>
      <c r="X817" s="287"/>
      <c r="AA817" s="289"/>
    </row>
    <row r="818" spans="23:27">
      <c r="W818" s="288"/>
      <c r="X818" s="287"/>
      <c r="AA818" s="289"/>
    </row>
    <row r="819" spans="23:27">
      <c r="W819" s="288"/>
      <c r="X819" s="287"/>
      <c r="AA819" s="289"/>
    </row>
    <row r="820" spans="23:27">
      <c r="W820" s="288"/>
      <c r="X820" s="287"/>
      <c r="AA820" s="289"/>
    </row>
    <row r="821" spans="23:27">
      <c r="W821" s="288"/>
      <c r="X821" s="287"/>
      <c r="AA821" s="289"/>
    </row>
    <row r="822" spans="23:27">
      <c r="W822" s="288"/>
      <c r="X822" s="287"/>
      <c r="AA822" s="289"/>
    </row>
    <row r="823" spans="23:27">
      <c r="W823" s="288"/>
      <c r="X823" s="287"/>
      <c r="AA823" s="289"/>
    </row>
    <row r="824" spans="23:27">
      <c r="W824" s="288"/>
      <c r="X824" s="287"/>
      <c r="AA824" s="289"/>
    </row>
    <row r="825" spans="23:27">
      <c r="W825" s="288"/>
      <c r="X825" s="287"/>
      <c r="AA825" s="289"/>
    </row>
    <row r="826" spans="23:27">
      <c r="W826" s="288"/>
      <c r="X826" s="287"/>
      <c r="AA826" s="289"/>
    </row>
    <row r="827" spans="23:27">
      <c r="W827" s="288"/>
      <c r="X827" s="287"/>
      <c r="AA827" s="289"/>
    </row>
    <row r="828" spans="23:27">
      <c r="W828" s="288"/>
      <c r="X828" s="287"/>
      <c r="AA828" s="289"/>
    </row>
    <row r="829" spans="23:27">
      <c r="W829" s="288"/>
      <c r="X829" s="287"/>
      <c r="AA829" s="289"/>
    </row>
    <row r="830" spans="23:27">
      <c r="W830" s="288"/>
      <c r="X830" s="287"/>
      <c r="AA830" s="289"/>
    </row>
    <row r="831" spans="23:27">
      <c r="W831" s="288"/>
      <c r="X831" s="287"/>
      <c r="AA831" s="289"/>
    </row>
    <row r="832" spans="23:27">
      <c r="W832" s="288"/>
      <c r="X832" s="287"/>
      <c r="AA832" s="289"/>
    </row>
    <row r="833" spans="23:27">
      <c r="W833" s="288"/>
      <c r="X833" s="287"/>
      <c r="AA833" s="289"/>
    </row>
    <row r="834" spans="23:27">
      <c r="W834" s="288"/>
      <c r="X834" s="287"/>
      <c r="AA834" s="289"/>
    </row>
    <row r="835" spans="23:27">
      <c r="W835" s="288"/>
      <c r="X835" s="287"/>
      <c r="AA835" s="289"/>
    </row>
    <row r="836" spans="23:27">
      <c r="W836" s="288"/>
      <c r="X836" s="287"/>
      <c r="AA836" s="289"/>
    </row>
    <row r="837" spans="23:27">
      <c r="W837" s="288"/>
      <c r="X837" s="287"/>
      <c r="AA837" s="289"/>
    </row>
    <row r="838" spans="23:27">
      <c r="W838" s="288"/>
      <c r="X838" s="287"/>
      <c r="AA838" s="289"/>
    </row>
    <row r="839" spans="23:27">
      <c r="W839" s="288"/>
      <c r="X839" s="287"/>
      <c r="AA839" s="289"/>
    </row>
    <row r="840" spans="23:27">
      <c r="W840" s="288"/>
      <c r="X840" s="287"/>
      <c r="AA840" s="289"/>
    </row>
    <row r="841" spans="23:27">
      <c r="W841" s="288"/>
      <c r="X841" s="287"/>
      <c r="AA841" s="289"/>
    </row>
    <row r="842" spans="23:27">
      <c r="W842" s="288"/>
      <c r="X842" s="287"/>
      <c r="AA842" s="289"/>
    </row>
    <row r="843" spans="23:27">
      <c r="W843" s="288"/>
      <c r="X843" s="287"/>
      <c r="AA843" s="289"/>
    </row>
    <row r="844" spans="23:27">
      <c r="W844" s="288"/>
      <c r="X844" s="287"/>
      <c r="AA844" s="289"/>
    </row>
    <row r="845" spans="23:27">
      <c r="W845" s="288"/>
      <c r="X845" s="287"/>
      <c r="AA845" s="289"/>
    </row>
    <row r="846" spans="23:27">
      <c r="W846" s="288"/>
      <c r="X846" s="287"/>
      <c r="AA846" s="289"/>
    </row>
    <row r="847" spans="23:27">
      <c r="W847" s="288"/>
      <c r="X847" s="287"/>
      <c r="AA847" s="289"/>
    </row>
    <row r="848" spans="23:27">
      <c r="W848" s="288"/>
      <c r="X848" s="287"/>
      <c r="AA848" s="289"/>
    </row>
    <row r="849" spans="23:27">
      <c r="W849" s="288"/>
      <c r="X849" s="287"/>
      <c r="AA849" s="289"/>
    </row>
    <row r="850" spans="23:27">
      <c r="W850" s="288"/>
      <c r="X850" s="287"/>
      <c r="AA850" s="289"/>
    </row>
    <row r="851" spans="23:27">
      <c r="W851" s="288"/>
      <c r="X851" s="287"/>
      <c r="AA851" s="289"/>
    </row>
    <row r="852" spans="23:27">
      <c r="W852" s="288"/>
      <c r="X852" s="287"/>
      <c r="AA852" s="289"/>
    </row>
    <row r="853" spans="23:27">
      <c r="W853" s="288"/>
      <c r="X853" s="287"/>
      <c r="AA853" s="289"/>
    </row>
    <row r="854" spans="23:27">
      <c r="W854" s="288"/>
      <c r="X854" s="287"/>
      <c r="AA854" s="289"/>
    </row>
    <row r="855" spans="23:27">
      <c r="W855" s="288"/>
      <c r="X855" s="287"/>
      <c r="AA855" s="289"/>
    </row>
    <row r="856" spans="23:27">
      <c r="W856" s="288"/>
      <c r="X856" s="287"/>
      <c r="AA856" s="289"/>
    </row>
    <row r="857" spans="23:27">
      <c r="W857" s="288"/>
      <c r="X857" s="287"/>
      <c r="AA857" s="289"/>
    </row>
    <row r="858" spans="23:27">
      <c r="W858" s="288"/>
      <c r="X858" s="287"/>
      <c r="AA858" s="289"/>
    </row>
    <row r="859" spans="23:27">
      <c r="W859" s="288"/>
      <c r="X859" s="287"/>
      <c r="AA859" s="289"/>
    </row>
    <row r="860" spans="23:27">
      <c r="W860" s="288"/>
      <c r="X860" s="287"/>
      <c r="AA860" s="289"/>
    </row>
    <row r="861" spans="23:27">
      <c r="W861" s="288"/>
      <c r="X861" s="287"/>
      <c r="AA861" s="289"/>
    </row>
    <row r="862" spans="23:27">
      <c r="W862" s="288"/>
      <c r="X862" s="287"/>
      <c r="AA862" s="289"/>
    </row>
    <row r="863" spans="23:27">
      <c r="W863" s="288"/>
      <c r="X863" s="287"/>
      <c r="AA863" s="289"/>
    </row>
    <row r="864" spans="23:27">
      <c r="W864" s="288"/>
      <c r="X864" s="287"/>
      <c r="AA864" s="289"/>
    </row>
    <row r="865" spans="23:27">
      <c r="W865" s="288"/>
      <c r="X865" s="287"/>
      <c r="AA865" s="289"/>
    </row>
    <row r="866" spans="23:27">
      <c r="W866" s="288"/>
      <c r="X866" s="287"/>
      <c r="AA866" s="289"/>
    </row>
    <row r="867" spans="23:27">
      <c r="W867" s="288"/>
      <c r="X867" s="287"/>
      <c r="AA867" s="289"/>
    </row>
    <row r="868" spans="23:27">
      <c r="W868" s="288"/>
      <c r="X868" s="287"/>
      <c r="AA868" s="289"/>
    </row>
    <row r="869" spans="23:27">
      <c r="W869" s="288"/>
      <c r="X869" s="287"/>
      <c r="AA869" s="289"/>
    </row>
    <row r="870" spans="23:27">
      <c r="W870" s="288"/>
      <c r="X870" s="287"/>
      <c r="AA870" s="289"/>
    </row>
    <row r="871" spans="23:27">
      <c r="W871" s="288"/>
      <c r="X871" s="287"/>
      <c r="AA871" s="289"/>
    </row>
    <row r="872" spans="23:27">
      <c r="W872" s="288"/>
      <c r="X872" s="287"/>
      <c r="AA872" s="289"/>
    </row>
    <row r="873" spans="23:27">
      <c r="W873" s="288"/>
      <c r="X873" s="287"/>
      <c r="AA873" s="289"/>
    </row>
    <row r="874" spans="23:27">
      <c r="W874" s="288"/>
      <c r="X874" s="287"/>
      <c r="AA874" s="289"/>
    </row>
    <row r="875" spans="23:27">
      <c r="W875" s="288"/>
      <c r="X875" s="287"/>
      <c r="AA875" s="289"/>
    </row>
    <row r="876" spans="23:27">
      <c r="W876" s="288"/>
      <c r="X876" s="287"/>
      <c r="AA876" s="289"/>
    </row>
    <row r="877" spans="23:27">
      <c r="W877" s="288"/>
      <c r="X877" s="287"/>
      <c r="AA877" s="289"/>
    </row>
    <row r="878" spans="23:27">
      <c r="W878" s="288"/>
      <c r="X878" s="287"/>
      <c r="AA878" s="289"/>
    </row>
    <row r="879" spans="23:27">
      <c r="W879" s="288"/>
      <c r="X879" s="287"/>
      <c r="AA879" s="289"/>
    </row>
    <row r="880" spans="23:27">
      <c r="W880" s="288"/>
      <c r="X880" s="287"/>
      <c r="AA880" s="289"/>
    </row>
    <row r="881" spans="23:27">
      <c r="W881" s="288"/>
      <c r="X881" s="287"/>
      <c r="AA881" s="289"/>
    </row>
    <row r="882" spans="23:27">
      <c r="W882" s="288"/>
      <c r="X882" s="287"/>
      <c r="AA882" s="289"/>
    </row>
    <row r="883" spans="23:27">
      <c r="W883" s="288"/>
      <c r="X883" s="287"/>
      <c r="AA883" s="289"/>
    </row>
    <row r="884" spans="23:27">
      <c r="W884" s="288"/>
      <c r="X884" s="287"/>
      <c r="AA884" s="289"/>
    </row>
    <row r="885" spans="23:27">
      <c r="W885" s="288"/>
      <c r="X885" s="287"/>
      <c r="AA885" s="289"/>
    </row>
    <row r="886" spans="23:27">
      <c r="W886" s="288"/>
      <c r="X886" s="287"/>
      <c r="AA886" s="289"/>
    </row>
    <row r="887" spans="23:27">
      <c r="W887" s="288"/>
      <c r="X887" s="287"/>
      <c r="AA887" s="289"/>
    </row>
    <row r="888" spans="23:27">
      <c r="W888" s="288"/>
      <c r="X888" s="287"/>
      <c r="AA888" s="289"/>
    </row>
    <row r="889" spans="23:27">
      <c r="W889" s="288"/>
      <c r="X889" s="287"/>
      <c r="AA889" s="289"/>
    </row>
    <row r="890" spans="23:27">
      <c r="W890" s="288"/>
      <c r="X890" s="287"/>
      <c r="AA890" s="289"/>
    </row>
    <row r="891" spans="23:27">
      <c r="W891" s="288"/>
      <c r="X891" s="287"/>
      <c r="AA891" s="289"/>
    </row>
    <row r="892" spans="23:27">
      <c r="W892" s="288"/>
      <c r="X892" s="287"/>
      <c r="AA892" s="289"/>
    </row>
    <row r="893" spans="23:27">
      <c r="W893" s="288"/>
      <c r="X893" s="287"/>
      <c r="AA893" s="289"/>
    </row>
    <row r="894" spans="23:27">
      <c r="W894" s="288"/>
      <c r="X894" s="287"/>
      <c r="AA894" s="289"/>
    </row>
    <row r="895" spans="23:27">
      <c r="W895" s="288"/>
      <c r="X895" s="287"/>
      <c r="AA895" s="289"/>
    </row>
    <row r="896" spans="23:27">
      <c r="W896" s="288"/>
      <c r="X896" s="287"/>
      <c r="AA896" s="289"/>
    </row>
    <row r="897" spans="23:27">
      <c r="W897" s="288"/>
      <c r="X897" s="287"/>
      <c r="AA897" s="289"/>
    </row>
    <row r="898" spans="23:27">
      <c r="W898" s="288"/>
      <c r="X898" s="287"/>
      <c r="AA898" s="289"/>
    </row>
    <row r="899" spans="23:27">
      <c r="W899" s="288"/>
      <c r="X899" s="287"/>
      <c r="AA899" s="289"/>
    </row>
    <row r="900" spans="23:27">
      <c r="W900" s="288"/>
      <c r="X900" s="287"/>
      <c r="AA900" s="289"/>
    </row>
    <row r="901" spans="23:27">
      <c r="W901" s="288"/>
      <c r="X901" s="287"/>
      <c r="AA901" s="289"/>
    </row>
    <row r="902" spans="23:27">
      <c r="W902" s="288"/>
      <c r="X902" s="287"/>
      <c r="AA902" s="289"/>
    </row>
    <row r="903" spans="23:27">
      <c r="W903" s="288"/>
      <c r="X903" s="287"/>
      <c r="AA903" s="289"/>
    </row>
    <row r="904" spans="23:27">
      <c r="W904" s="288"/>
      <c r="X904" s="287"/>
      <c r="AA904" s="289"/>
    </row>
    <row r="905" spans="23:27">
      <c r="W905" s="288"/>
      <c r="X905" s="287"/>
      <c r="AA905" s="289"/>
    </row>
    <row r="906" spans="23:27">
      <c r="W906" s="288"/>
      <c r="X906" s="287"/>
      <c r="AA906" s="289"/>
    </row>
    <row r="907" spans="23:27">
      <c r="W907" s="288"/>
      <c r="X907" s="287"/>
      <c r="AA907" s="289"/>
    </row>
    <row r="908" spans="23:27">
      <c r="W908" s="288"/>
      <c r="X908" s="287"/>
      <c r="AA908" s="289"/>
    </row>
    <row r="909" spans="23:27">
      <c r="W909" s="288"/>
      <c r="X909" s="287"/>
      <c r="AA909" s="289"/>
    </row>
    <row r="910" spans="23:27">
      <c r="W910" s="288"/>
      <c r="X910" s="287"/>
      <c r="AA910" s="289"/>
    </row>
    <row r="911" spans="23:27">
      <c r="W911" s="288"/>
      <c r="X911" s="287"/>
      <c r="AA911" s="289"/>
    </row>
    <row r="912" spans="23:27">
      <c r="W912" s="288"/>
      <c r="X912" s="287"/>
      <c r="AA912" s="289"/>
    </row>
    <row r="913" spans="23:27">
      <c r="W913" s="288"/>
      <c r="X913" s="287"/>
      <c r="AA913" s="289"/>
    </row>
    <row r="914" spans="23:27">
      <c r="W914" s="288"/>
      <c r="X914" s="287"/>
      <c r="AA914" s="289"/>
    </row>
    <row r="915" spans="23:27">
      <c r="W915" s="288"/>
      <c r="X915" s="287"/>
      <c r="AA915" s="289"/>
    </row>
    <row r="916" spans="23:27">
      <c r="W916" s="288"/>
      <c r="X916" s="287"/>
      <c r="AA916" s="289"/>
    </row>
    <row r="917" spans="23:27">
      <c r="W917" s="288"/>
      <c r="X917" s="287"/>
      <c r="AA917" s="289"/>
    </row>
    <row r="918" spans="23:27">
      <c r="W918" s="288"/>
      <c r="X918" s="287"/>
      <c r="AA918" s="289"/>
    </row>
    <row r="919" spans="23:27">
      <c r="W919" s="288"/>
      <c r="X919" s="287"/>
      <c r="AA919" s="289"/>
    </row>
    <row r="920" spans="23:27">
      <c r="W920" s="288"/>
      <c r="X920" s="287"/>
      <c r="AA920" s="289"/>
    </row>
    <row r="921" spans="23:27">
      <c r="W921" s="288"/>
      <c r="X921" s="287"/>
      <c r="AA921" s="289"/>
    </row>
    <row r="922" spans="23:27">
      <c r="W922" s="288"/>
      <c r="X922" s="287"/>
      <c r="AA922" s="289"/>
    </row>
    <row r="923" spans="23:27">
      <c r="W923" s="288"/>
      <c r="X923" s="287"/>
      <c r="AA923" s="289"/>
    </row>
    <row r="924" spans="23:27">
      <c r="W924" s="288"/>
      <c r="X924" s="287"/>
      <c r="AA924" s="289"/>
    </row>
    <row r="925" spans="23:27">
      <c r="W925" s="288"/>
      <c r="X925" s="287"/>
      <c r="AA925" s="289"/>
    </row>
    <row r="926" spans="23:27">
      <c r="W926" s="288"/>
      <c r="X926" s="287"/>
      <c r="AA926" s="289"/>
    </row>
    <row r="927" spans="23:27">
      <c r="W927" s="288"/>
      <c r="X927" s="287"/>
      <c r="AA927" s="289"/>
    </row>
    <row r="928" spans="23:27">
      <c r="W928" s="288"/>
      <c r="X928" s="287"/>
      <c r="AA928" s="289"/>
    </row>
    <row r="929" spans="23:27">
      <c r="W929" s="288"/>
      <c r="X929" s="287"/>
      <c r="AA929" s="289"/>
    </row>
    <row r="930" spans="23:27">
      <c r="W930" s="288"/>
      <c r="X930" s="287"/>
      <c r="AA930" s="289"/>
    </row>
    <row r="931" spans="23:27">
      <c r="W931" s="288"/>
      <c r="X931" s="287"/>
      <c r="AA931" s="289"/>
    </row>
    <row r="932" spans="23:27">
      <c r="W932" s="288"/>
      <c r="X932" s="287"/>
      <c r="AA932" s="289"/>
    </row>
    <row r="933" spans="23:27">
      <c r="W933" s="288"/>
      <c r="X933" s="287"/>
      <c r="AA933" s="289"/>
    </row>
    <row r="934" spans="23:27">
      <c r="W934" s="288"/>
      <c r="X934" s="287"/>
      <c r="AA934" s="289"/>
    </row>
    <row r="935" spans="23:27">
      <c r="W935" s="288"/>
      <c r="X935" s="287"/>
      <c r="AA935" s="289"/>
    </row>
    <row r="936" spans="23:27">
      <c r="W936" s="288"/>
      <c r="X936" s="287"/>
      <c r="AA936" s="289"/>
    </row>
    <row r="937" spans="23:27">
      <c r="W937" s="288"/>
      <c r="X937" s="287"/>
      <c r="AA937" s="289"/>
    </row>
    <row r="938" spans="23:27">
      <c r="W938" s="288"/>
      <c r="X938" s="287"/>
      <c r="AA938" s="289"/>
    </row>
    <row r="939" spans="23:27">
      <c r="W939" s="288"/>
      <c r="X939" s="287"/>
      <c r="AA939" s="289"/>
    </row>
    <row r="940" spans="23:27">
      <c r="W940" s="288"/>
      <c r="X940" s="287"/>
      <c r="AA940" s="289"/>
    </row>
    <row r="941" spans="23:27">
      <c r="W941" s="288"/>
      <c r="X941" s="287"/>
      <c r="AA941" s="289"/>
    </row>
    <row r="942" spans="23:27">
      <c r="W942" s="288"/>
      <c r="X942" s="287"/>
      <c r="AA942" s="289"/>
    </row>
    <row r="943" spans="23:27">
      <c r="W943" s="288"/>
      <c r="X943" s="287"/>
      <c r="AA943" s="289"/>
    </row>
    <row r="944" spans="23:27">
      <c r="W944" s="288"/>
      <c r="X944" s="287"/>
      <c r="AA944" s="289"/>
    </row>
    <row r="945" spans="23:27">
      <c r="W945" s="288"/>
      <c r="X945" s="287"/>
      <c r="AA945" s="289"/>
    </row>
    <row r="946" spans="23:27">
      <c r="W946" s="288"/>
      <c r="X946" s="287"/>
      <c r="AA946" s="289"/>
    </row>
    <row r="947" spans="23:27">
      <c r="W947" s="288"/>
      <c r="X947" s="287"/>
      <c r="AA947" s="289"/>
    </row>
    <row r="948" spans="23:27">
      <c r="W948" s="288"/>
      <c r="X948" s="287"/>
      <c r="AA948" s="289"/>
    </row>
    <row r="949" spans="23:27">
      <c r="W949" s="288"/>
      <c r="X949" s="287"/>
      <c r="AA949" s="289"/>
    </row>
    <row r="950" spans="23:27">
      <c r="W950" s="288"/>
      <c r="X950" s="287"/>
      <c r="AA950" s="289"/>
    </row>
    <row r="951" spans="23:27">
      <c r="W951" s="288"/>
      <c r="X951" s="287"/>
      <c r="AA951" s="289"/>
    </row>
    <row r="952" spans="23:27">
      <c r="W952" s="288"/>
      <c r="X952" s="287"/>
      <c r="AA952" s="289"/>
    </row>
    <row r="953" spans="23:27">
      <c r="W953" s="288"/>
      <c r="X953" s="287"/>
      <c r="AA953" s="289"/>
    </row>
    <row r="954" spans="23:27">
      <c r="W954" s="288"/>
      <c r="X954" s="287"/>
      <c r="AA954" s="289"/>
    </row>
    <row r="955" spans="23:27">
      <c r="W955" s="288"/>
      <c r="X955" s="287"/>
      <c r="AA955" s="289"/>
    </row>
    <row r="956" spans="23:27">
      <c r="W956" s="288"/>
      <c r="X956" s="287"/>
      <c r="AA956" s="289"/>
    </row>
    <row r="957" spans="23:27">
      <c r="W957" s="288"/>
      <c r="X957" s="287"/>
      <c r="AA957" s="289"/>
    </row>
    <row r="958" spans="23:27">
      <c r="W958" s="288"/>
      <c r="X958" s="287"/>
      <c r="AA958" s="289"/>
    </row>
    <row r="959" spans="23:27">
      <c r="W959" s="288"/>
      <c r="X959" s="287"/>
      <c r="AA959" s="289"/>
    </row>
    <row r="960" spans="23:27">
      <c r="W960" s="288"/>
      <c r="X960" s="287"/>
      <c r="AA960" s="289"/>
    </row>
    <row r="961" spans="23:27">
      <c r="W961" s="288"/>
      <c r="X961" s="287"/>
      <c r="AA961" s="289"/>
    </row>
    <row r="962" spans="23:27">
      <c r="W962" s="288"/>
      <c r="X962" s="287"/>
      <c r="AA962" s="289"/>
    </row>
    <row r="963" spans="23:27">
      <c r="W963" s="288"/>
      <c r="X963" s="287"/>
      <c r="AA963" s="289"/>
    </row>
    <row r="964" spans="23:27">
      <c r="W964" s="288"/>
      <c r="X964" s="287"/>
      <c r="AA964" s="289"/>
    </row>
    <row r="965" spans="23:27">
      <c r="W965" s="288"/>
      <c r="X965" s="287"/>
      <c r="AA965" s="289"/>
    </row>
    <row r="966" spans="23:27">
      <c r="W966" s="288"/>
      <c r="X966" s="287"/>
      <c r="AA966" s="289"/>
    </row>
    <row r="967" spans="23:27">
      <c r="W967" s="288"/>
      <c r="X967" s="287"/>
      <c r="AA967" s="289"/>
    </row>
    <row r="968" spans="23:27">
      <c r="W968" s="288"/>
      <c r="X968" s="287"/>
      <c r="AA968" s="289"/>
    </row>
    <row r="969" spans="23:27">
      <c r="W969" s="288"/>
      <c r="X969" s="287"/>
      <c r="AA969" s="289"/>
    </row>
    <row r="970" spans="23:27">
      <c r="W970" s="288"/>
      <c r="X970" s="287"/>
      <c r="AA970" s="289"/>
    </row>
    <row r="971" spans="23:27">
      <c r="W971" s="288"/>
      <c r="X971" s="287"/>
      <c r="AA971" s="289"/>
    </row>
    <row r="972" spans="23:27">
      <c r="W972" s="288"/>
      <c r="X972" s="287"/>
      <c r="AA972" s="289"/>
    </row>
    <row r="973" spans="23:27">
      <c r="W973" s="288"/>
      <c r="X973" s="287"/>
      <c r="AA973" s="289"/>
    </row>
    <row r="974" spans="23:27">
      <c r="W974" s="288"/>
      <c r="X974" s="287"/>
      <c r="AA974" s="289"/>
    </row>
    <row r="975" spans="23:27">
      <c r="W975" s="288"/>
      <c r="X975" s="287"/>
      <c r="AA975" s="289"/>
    </row>
    <row r="976" spans="23:27">
      <c r="W976" s="288"/>
      <c r="X976" s="287"/>
      <c r="AA976" s="289"/>
    </row>
    <row r="977" spans="23:27">
      <c r="W977" s="288"/>
      <c r="X977" s="287"/>
      <c r="AA977" s="289"/>
    </row>
    <row r="978" spans="23:27">
      <c r="W978" s="288"/>
      <c r="X978" s="287"/>
      <c r="AA978" s="289"/>
    </row>
    <row r="979" spans="23:27">
      <c r="W979" s="288"/>
      <c r="X979" s="287"/>
      <c r="AA979" s="289"/>
    </row>
    <row r="980" spans="23:27">
      <c r="W980" s="288"/>
      <c r="X980" s="287"/>
      <c r="AA980" s="289"/>
    </row>
    <row r="981" spans="23:27">
      <c r="W981" s="288"/>
      <c r="X981" s="287"/>
      <c r="AA981" s="289"/>
    </row>
    <row r="982" spans="23:27">
      <c r="W982" s="288"/>
      <c r="X982" s="287"/>
      <c r="AA982" s="289"/>
    </row>
    <row r="983" spans="23:27">
      <c r="W983" s="288"/>
      <c r="X983" s="287"/>
      <c r="AA983" s="289"/>
    </row>
    <row r="984" spans="23:27">
      <c r="W984" s="288"/>
      <c r="X984" s="287"/>
      <c r="AA984" s="289"/>
    </row>
    <row r="985" spans="23:27">
      <c r="W985" s="288"/>
      <c r="X985" s="287"/>
      <c r="AA985" s="289"/>
    </row>
    <row r="986" spans="23:27">
      <c r="W986" s="288"/>
      <c r="X986" s="287"/>
      <c r="AA986" s="289"/>
    </row>
    <row r="987" spans="23:27">
      <c r="W987" s="288"/>
      <c r="X987" s="287"/>
      <c r="AA987" s="289"/>
    </row>
    <row r="988" spans="23:27">
      <c r="W988" s="288"/>
      <c r="X988" s="287"/>
      <c r="AA988" s="289"/>
    </row>
    <row r="989" spans="23:27">
      <c r="W989" s="288"/>
      <c r="X989" s="287"/>
      <c r="AA989" s="289"/>
    </row>
    <row r="990" spans="23:27">
      <c r="W990" s="288"/>
      <c r="X990" s="287"/>
      <c r="AA990" s="289"/>
    </row>
    <row r="991" spans="23:27">
      <c r="W991" s="288"/>
      <c r="X991" s="287"/>
      <c r="AA991" s="289"/>
    </row>
    <row r="992" spans="23:27">
      <c r="W992" s="288"/>
      <c r="X992" s="287"/>
      <c r="AA992" s="289"/>
    </row>
    <row r="993" spans="23:27">
      <c r="W993" s="288"/>
      <c r="X993" s="287"/>
      <c r="AA993" s="289"/>
    </row>
    <row r="994" spans="23:27">
      <c r="W994" s="288"/>
      <c r="X994" s="287"/>
      <c r="AA994" s="289"/>
    </row>
    <row r="995" spans="23:27">
      <c r="W995" s="288"/>
      <c r="X995" s="287"/>
      <c r="AA995" s="289"/>
    </row>
    <row r="996" spans="23:27">
      <c r="W996" s="288"/>
      <c r="X996" s="287"/>
      <c r="AA996" s="289"/>
    </row>
    <row r="997" spans="23:27">
      <c r="W997" s="288"/>
      <c r="X997" s="287"/>
      <c r="AA997" s="289"/>
    </row>
    <row r="998" spans="23:27">
      <c r="W998" s="288"/>
      <c r="X998" s="287"/>
      <c r="AA998" s="289"/>
    </row>
    <row r="999" spans="23:27">
      <c r="W999" s="288"/>
      <c r="X999" s="287"/>
      <c r="AA999" s="289"/>
    </row>
    <row r="1000" spans="23:27">
      <c r="W1000" s="288"/>
      <c r="X1000" s="287"/>
      <c r="AA1000" s="289"/>
    </row>
    <row r="1001" spans="23:27">
      <c r="W1001" s="288"/>
      <c r="X1001" s="287"/>
      <c r="AA1001" s="289"/>
    </row>
    <row r="1002" spans="23:27">
      <c r="W1002" s="288"/>
      <c r="X1002" s="287"/>
      <c r="AA1002" s="289"/>
    </row>
    <row r="1003" spans="23:27">
      <c r="W1003" s="288"/>
      <c r="X1003" s="287"/>
      <c r="AA1003" s="289"/>
    </row>
    <row r="1004" spans="23:27">
      <c r="W1004" s="288"/>
      <c r="X1004" s="287"/>
      <c r="AA1004" s="289"/>
    </row>
    <row r="1005" spans="23:27">
      <c r="W1005" s="288"/>
      <c r="X1005" s="287"/>
      <c r="AA1005" s="289"/>
    </row>
    <row r="1006" spans="23:27">
      <c r="W1006" s="288"/>
      <c r="X1006" s="287"/>
      <c r="AA1006" s="289"/>
    </row>
    <row r="1007" spans="23:27">
      <c r="W1007" s="288"/>
      <c r="X1007" s="287"/>
      <c r="AA1007" s="289"/>
    </row>
    <row r="1008" spans="23:27">
      <c r="W1008" s="288"/>
      <c r="X1008" s="287"/>
      <c r="AA1008" s="289"/>
    </row>
    <row r="1009" spans="23:27">
      <c r="W1009" s="288"/>
      <c r="X1009" s="287"/>
      <c r="AA1009" s="289"/>
    </row>
    <row r="1010" spans="23:27">
      <c r="W1010" s="288"/>
      <c r="X1010" s="287"/>
      <c r="AA1010" s="289"/>
    </row>
    <row r="1011" spans="23:27">
      <c r="W1011" s="288"/>
      <c r="X1011" s="287"/>
      <c r="AA1011" s="289"/>
    </row>
    <row r="1012" spans="23:27">
      <c r="W1012" s="288"/>
      <c r="X1012" s="287"/>
      <c r="AA1012" s="289"/>
    </row>
    <row r="1013" spans="23:27">
      <c r="W1013" s="288"/>
      <c r="X1013" s="287"/>
      <c r="AA1013" s="289"/>
    </row>
    <row r="1014" spans="23:27">
      <c r="W1014" s="288"/>
      <c r="X1014" s="287"/>
      <c r="AA1014" s="289"/>
    </row>
    <row r="1015" spans="23:27">
      <c r="W1015" s="288"/>
      <c r="X1015" s="287"/>
      <c r="AA1015" s="289"/>
    </row>
    <row r="1016" spans="23:27">
      <c r="W1016" s="288"/>
      <c r="X1016" s="287"/>
      <c r="AA1016" s="289"/>
    </row>
    <row r="1017" spans="23:27">
      <c r="W1017" s="288"/>
      <c r="X1017" s="287"/>
      <c r="AA1017" s="289"/>
    </row>
    <row r="1018" spans="23:27">
      <c r="W1018" s="288"/>
      <c r="X1018" s="287"/>
      <c r="AA1018" s="289"/>
    </row>
    <row r="1019" spans="23:27">
      <c r="W1019" s="288"/>
      <c r="X1019" s="287"/>
      <c r="AA1019" s="289"/>
    </row>
    <row r="1020" spans="23:27">
      <c r="W1020" s="288"/>
      <c r="X1020" s="287"/>
      <c r="AA1020" s="289"/>
    </row>
    <row r="1021" spans="23:27">
      <c r="W1021" s="288"/>
      <c r="X1021" s="287"/>
      <c r="AA1021" s="289"/>
    </row>
    <row r="1022" spans="23:27">
      <c r="W1022" s="288"/>
      <c r="X1022" s="287"/>
      <c r="AA1022" s="289"/>
    </row>
    <row r="1023" spans="23:27">
      <c r="W1023" s="288"/>
      <c r="X1023" s="287"/>
      <c r="AA1023" s="289"/>
    </row>
    <row r="1024" spans="23:27">
      <c r="W1024" s="288"/>
      <c r="X1024" s="287"/>
      <c r="AA1024" s="289"/>
    </row>
    <row r="1025" spans="23:27">
      <c r="W1025" s="288"/>
      <c r="X1025" s="287"/>
      <c r="AA1025" s="289"/>
    </row>
    <row r="1026" spans="23:27">
      <c r="W1026" s="288"/>
      <c r="X1026" s="287"/>
      <c r="AA1026" s="289"/>
    </row>
    <row r="1027" spans="23:27">
      <c r="W1027" s="288"/>
      <c r="X1027" s="287"/>
      <c r="AA1027" s="289"/>
    </row>
    <row r="1028" spans="23:27">
      <c r="W1028" s="288"/>
      <c r="X1028" s="287"/>
      <c r="AA1028" s="289"/>
    </row>
    <row r="1029" spans="23:27">
      <c r="W1029" s="288"/>
      <c r="X1029" s="287"/>
      <c r="AA1029" s="289"/>
    </row>
    <row r="1030" spans="23:27">
      <c r="W1030" s="288"/>
      <c r="X1030" s="287"/>
      <c r="AA1030" s="289"/>
    </row>
    <row r="1031" spans="23:27">
      <c r="W1031" s="288"/>
      <c r="X1031" s="287"/>
      <c r="AA1031" s="289"/>
    </row>
    <row r="1032" spans="23:27">
      <c r="W1032" s="288"/>
      <c r="X1032" s="287"/>
      <c r="AA1032" s="289"/>
    </row>
    <row r="1033" spans="23:27">
      <c r="W1033" s="288"/>
      <c r="X1033" s="287"/>
      <c r="AA1033" s="289"/>
    </row>
    <row r="1034" spans="23:27">
      <c r="W1034" s="288"/>
      <c r="X1034" s="287"/>
      <c r="AA1034" s="289"/>
    </row>
    <row r="1035" spans="23:27">
      <c r="W1035" s="288"/>
      <c r="X1035" s="287"/>
      <c r="AA1035" s="289"/>
    </row>
    <row r="1036" spans="23:27">
      <c r="W1036" s="288"/>
      <c r="X1036" s="287"/>
      <c r="AA1036" s="289"/>
    </row>
    <row r="1037" spans="23:27">
      <c r="W1037" s="288"/>
      <c r="X1037" s="287"/>
      <c r="AA1037" s="289"/>
    </row>
    <row r="1038" spans="23:27">
      <c r="W1038" s="288"/>
      <c r="X1038" s="287"/>
      <c r="AA1038" s="289"/>
    </row>
    <row r="1039" spans="23:27">
      <c r="W1039" s="288"/>
      <c r="X1039" s="287"/>
      <c r="AA1039" s="289"/>
    </row>
    <row r="1040" spans="23:27">
      <c r="W1040" s="288"/>
      <c r="X1040" s="287"/>
      <c r="AA1040" s="289"/>
    </row>
    <row r="1041" spans="23:27">
      <c r="W1041" s="288"/>
      <c r="X1041" s="287"/>
      <c r="AA1041" s="289"/>
    </row>
    <row r="1042" spans="23:27">
      <c r="W1042" s="288"/>
      <c r="X1042" s="287"/>
      <c r="AA1042" s="289"/>
    </row>
    <row r="1043" spans="23:27">
      <c r="W1043" s="288"/>
      <c r="X1043" s="287"/>
      <c r="AA1043" s="289"/>
    </row>
    <row r="1044" spans="23:27">
      <c r="W1044" s="288"/>
      <c r="X1044" s="287"/>
      <c r="AA1044" s="289"/>
    </row>
    <row r="1045" spans="23:27">
      <c r="W1045" s="288"/>
      <c r="X1045" s="287"/>
      <c r="AA1045" s="289"/>
    </row>
    <row r="1046" spans="23:27">
      <c r="W1046" s="288"/>
      <c r="X1046" s="287"/>
      <c r="AA1046" s="289"/>
    </row>
    <row r="1047" spans="23:27">
      <c r="W1047" s="288"/>
      <c r="X1047" s="287"/>
      <c r="AA1047" s="289"/>
    </row>
    <row r="1048" spans="23:27">
      <c r="W1048" s="288"/>
      <c r="X1048" s="287"/>
      <c r="AA1048" s="289"/>
    </row>
    <row r="1049" spans="23:27">
      <c r="W1049" s="288"/>
      <c r="X1049" s="287"/>
      <c r="AA1049" s="289"/>
    </row>
    <row r="1050" spans="23:27">
      <c r="W1050" s="288"/>
      <c r="X1050" s="287"/>
      <c r="AA1050" s="289"/>
    </row>
    <row r="1051" spans="23:27">
      <c r="W1051" s="288"/>
      <c r="X1051" s="287"/>
      <c r="AA1051" s="289"/>
    </row>
    <row r="1052" spans="23:27">
      <c r="W1052" s="288"/>
      <c r="X1052" s="287"/>
      <c r="AA1052" s="289"/>
    </row>
    <row r="1053" spans="23:27">
      <c r="W1053" s="288"/>
      <c r="X1053" s="287"/>
      <c r="AA1053" s="289"/>
    </row>
    <row r="1054" spans="23:27">
      <c r="W1054" s="288"/>
      <c r="X1054" s="287"/>
      <c r="AA1054" s="289"/>
    </row>
    <row r="1055" spans="23:27">
      <c r="W1055" s="288"/>
      <c r="X1055" s="287"/>
      <c r="AA1055" s="289"/>
    </row>
    <row r="1056" spans="23:27">
      <c r="W1056" s="288"/>
      <c r="X1056" s="287"/>
      <c r="AA1056" s="289"/>
    </row>
    <row r="1057" spans="23:27">
      <c r="W1057" s="288"/>
      <c r="X1057" s="287"/>
      <c r="AA1057" s="289"/>
    </row>
    <row r="1058" spans="23:27">
      <c r="W1058" s="288"/>
      <c r="X1058" s="287"/>
      <c r="AA1058" s="289"/>
    </row>
    <row r="1059" spans="23:27">
      <c r="W1059" s="288"/>
      <c r="X1059" s="287"/>
      <c r="AA1059" s="289"/>
    </row>
    <row r="1060" spans="23:27">
      <c r="W1060" s="288"/>
      <c r="X1060" s="287"/>
      <c r="AA1060" s="289"/>
    </row>
    <row r="1061" spans="23:27">
      <c r="W1061" s="288"/>
      <c r="X1061" s="287"/>
      <c r="AA1061" s="289"/>
    </row>
    <row r="1062" spans="23:27">
      <c r="W1062" s="288"/>
      <c r="X1062" s="287"/>
      <c r="AA1062" s="289"/>
    </row>
    <row r="1063" spans="23:27">
      <c r="W1063" s="288"/>
      <c r="X1063" s="287"/>
      <c r="AA1063" s="289"/>
    </row>
    <row r="1064" spans="23:27">
      <c r="W1064" s="288"/>
      <c r="X1064" s="287"/>
      <c r="AA1064" s="289"/>
    </row>
    <row r="1065" spans="23:27">
      <c r="W1065" s="288"/>
      <c r="X1065" s="287"/>
      <c r="AA1065" s="289"/>
    </row>
    <row r="1066" spans="23:27">
      <c r="W1066" s="288"/>
      <c r="X1066" s="287"/>
      <c r="AA1066" s="289"/>
    </row>
    <row r="1067" spans="23:27">
      <c r="W1067" s="288"/>
      <c r="X1067" s="287"/>
      <c r="AA1067" s="289"/>
    </row>
    <row r="1068" spans="23:27">
      <c r="W1068" s="288"/>
      <c r="X1068" s="287"/>
      <c r="AA1068" s="289"/>
    </row>
    <row r="1069" spans="23:27">
      <c r="W1069" s="288"/>
      <c r="X1069" s="287"/>
      <c r="AA1069" s="289"/>
    </row>
    <row r="1070" spans="23:27">
      <c r="W1070" s="288"/>
      <c r="X1070" s="287"/>
      <c r="AA1070" s="289"/>
    </row>
    <row r="1071" spans="23:27">
      <c r="W1071" s="288"/>
      <c r="X1071" s="287"/>
      <c r="AA1071" s="289"/>
    </row>
    <row r="1072" spans="23:27">
      <c r="W1072" s="288"/>
      <c r="X1072" s="287"/>
      <c r="AA1072" s="289"/>
    </row>
    <row r="1073" spans="23:27">
      <c r="W1073" s="288"/>
      <c r="X1073" s="287"/>
      <c r="AA1073" s="289"/>
    </row>
    <row r="1074" spans="23:27">
      <c r="W1074" s="288"/>
      <c r="X1074" s="287"/>
      <c r="AA1074" s="289"/>
    </row>
    <row r="1075" spans="23:27">
      <c r="W1075" s="288"/>
      <c r="X1075" s="287"/>
      <c r="AA1075" s="289"/>
    </row>
    <row r="1076" spans="23:27">
      <c r="W1076" s="288"/>
      <c r="X1076" s="287"/>
      <c r="AA1076" s="289"/>
    </row>
    <row r="1077" spans="23:27">
      <c r="W1077" s="288"/>
      <c r="X1077" s="287"/>
      <c r="AA1077" s="289"/>
    </row>
    <row r="1078" spans="23:27">
      <c r="W1078" s="288"/>
      <c r="X1078" s="287"/>
      <c r="AA1078" s="289"/>
    </row>
    <row r="1079" spans="23:27">
      <c r="W1079" s="288"/>
      <c r="X1079" s="287"/>
      <c r="AA1079" s="289"/>
    </row>
    <row r="1080" spans="23:27">
      <c r="W1080" s="288"/>
      <c r="X1080" s="287"/>
      <c r="AA1080" s="289"/>
    </row>
    <row r="1081" spans="23:27">
      <c r="W1081" s="288"/>
      <c r="X1081" s="287"/>
      <c r="AA1081" s="289"/>
    </row>
    <row r="1082" spans="23:27">
      <c r="W1082" s="288"/>
      <c r="X1082" s="287"/>
      <c r="AA1082" s="289"/>
    </row>
    <row r="1083" spans="23:27">
      <c r="W1083" s="288"/>
      <c r="X1083" s="287"/>
      <c r="AA1083" s="289"/>
    </row>
    <row r="1084" spans="23:27">
      <c r="W1084" s="288"/>
      <c r="X1084" s="287"/>
      <c r="AA1084" s="289"/>
    </row>
    <row r="1085" spans="23:27">
      <c r="W1085" s="288"/>
      <c r="X1085" s="287"/>
      <c r="AA1085" s="289"/>
    </row>
    <row r="1086" spans="23:27">
      <c r="W1086" s="288"/>
      <c r="X1086" s="287"/>
      <c r="AA1086" s="289"/>
    </row>
    <row r="1087" spans="23:27">
      <c r="W1087" s="288"/>
      <c r="X1087" s="287"/>
      <c r="AA1087" s="289"/>
    </row>
    <row r="1088" spans="23:27">
      <c r="W1088" s="288"/>
      <c r="X1088" s="287"/>
      <c r="AA1088" s="289"/>
    </row>
    <row r="1089" spans="23:27">
      <c r="W1089" s="288"/>
      <c r="X1089" s="287"/>
      <c r="AA1089" s="289"/>
    </row>
    <row r="1090" spans="23:27">
      <c r="W1090" s="288"/>
      <c r="X1090" s="287"/>
      <c r="AA1090" s="289"/>
    </row>
    <row r="1091" spans="23:27">
      <c r="W1091" s="288"/>
      <c r="X1091" s="287"/>
      <c r="AA1091" s="289"/>
    </row>
    <row r="1092" spans="23:27">
      <c r="W1092" s="288"/>
      <c r="X1092" s="287"/>
      <c r="AA1092" s="289"/>
    </row>
    <row r="1093" spans="23:27">
      <c r="W1093" s="288"/>
      <c r="X1093" s="287"/>
      <c r="AA1093" s="289"/>
    </row>
    <row r="1094" spans="23:27">
      <c r="W1094" s="288"/>
      <c r="X1094" s="287"/>
      <c r="AA1094" s="289"/>
    </row>
    <row r="1095" spans="23:27">
      <c r="W1095" s="288"/>
      <c r="X1095" s="287"/>
      <c r="AA1095" s="289"/>
    </row>
    <row r="1096" spans="23:27">
      <c r="W1096" s="288"/>
      <c r="X1096" s="287"/>
      <c r="AA1096" s="289"/>
    </row>
    <row r="1097" spans="23:27">
      <c r="W1097" s="288"/>
      <c r="X1097" s="287"/>
      <c r="AA1097" s="289"/>
    </row>
    <row r="1098" spans="23:27">
      <c r="W1098" s="288"/>
      <c r="X1098" s="287"/>
      <c r="AA1098" s="289"/>
    </row>
    <row r="1099" spans="23:27">
      <c r="W1099" s="288"/>
      <c r="X1099" s="287"/>
      <c r="AA1099" s="289"/>
    </row>
    <row r="1100" spans="23:27">
      <c r="W1100" s="288"/>
      <c r="X1100" s="287"/>
      <c r="AA1100" s="289"/>
    </row>
    <row r="1101" spans="23:27">
      <c r="W1101" s="288"/>
      <c r="X1101" s="287"/>
      <c r="AA1101" s="289"/>
    </row>
    <row r="1102" spans="23:27">
      <c r="W1102" s="288"/>
      <c r="X1102" s="287"/>
      <c r="AA1102" s="289"/>
    </row>
    <row r="1103" spans="23:27">
      <c r="W1103" s="288"/>
      <c r="X1103" s="287"/>
      <c r="AA1103" s="289"/>
    </row>
    <row r="1104" spans="23:27">
      <c r="W1104" s="288"/>
      <c r="X1104" s="287"/>
      <c r="AA1104" s="289"/>
    </row>
    <row r="1105" spans="23:27">
      <c r="W1105" s="288"/>
      <c r="X1105" s="287"/>
      <c r="AA1105" s="289"/>
    </row>
    <row r="1106" spans="23:27">
      <c r="W1106" s="288"/>
      <c r="X1106" s="287"/>
      <c r="AA1106" s="289"/>
    </row>
    <row r="1107" spans="23:27">
      <c r="W1107" s="288"/>
      <c r="X1107" s="287"/>
      <c r="AA1107" s="289"/>
    </row>
    <row r="1108" spans="23:27">
      <c r="W1108" s="288"/>
      <c r="X1108" s="287"/>
      <c r="AA1108" s="289"/>
    </row>
    <row r="1109" spans="23:27">
      <c r="W1109" s="288"/>
      <c r="X1109" s="287"/>
      <c r="AA1109" s="289"/>
    </row>
    <row r="1110" spans="23:27">
      <c r="W1110" s="288"/>
      <c r="X1110" s="287"/>
      <c r="AA1110" s="289"/>
    </row>
    <row r="1111" spans="23:27">
      <c r="W1111" s="288"/>
      <c r="X1111" s="287"/>
      <c r="AA1111" s="289"/>
    </row>
    <row r="1112" spans="23:27">
      <c r="W1112" s="288"/>
      <c r="X1112" s="287"/>
      <c r="AA1112" s="289"/>
    </row>
    <row r="1113" spans="23:27">
      <c r="W1113" s="288"/>
      <c r="X1113" s="287"/>
      <c r="AA1113" s="289"/>
    </row>
    <row r="1114" spans="23:27">
      <c r="W1114" s="288"/>
      <c r="X1114" s="287"/>
      <c r="AA1114" s="289"/>
    </row>
    <row r="1115" spans="23:27">
      <c r="W1115" s="288"/>
      <c r="X1115" s="287"/>
      <c r="AA1115" s="289"/>
    </row>
    <row r="1116" spans="23:27">
      <c r="W1116" s="288"/>
      <c r="X1116" s="287"/>
      <c r="AA1116" s="289"/>
    </row>
    <row r="1117" spans="23:27">
      <c r="W1117" s="288"/>
      <c r="X1117" s="287"/>
      <c r="AA1117" s="289"/>
    </row>
    <row r="1118" spans="23:27">
      <c r="W1118" s="288"/>
      <c r="X1118" s="287"/>
      <c r="AA1118" s="289"/>
    </row>
    <row r="1119" spans="23:27">
      <c r="W1119" s="288"/>
      <c r="X1119" s="287"/>
      <c r="AA1119" s="289"/>
    </row>
    <row r="1120" spans="23:27">
      <c r="W1120" s="288"/>
      <c r="X1120" s="287"/>
      <c r="AA1120" s="289"/>
    </row>
    <row r="1121" spans="23:27">
      <c r="W1121" s="288"/>
      <c r="X1121" s="287"/>
      <c r="AA1121" s="289"/>
    </row>
    <row r="1122" spans="23:27">
      <c r="W1122" s="288"/>
      <c r="X1122" s="287"/>
      <c r="AA1122" s="289"/>
    </row>
    <row r="1123" spans="23:27">
      <c r="W1123" s="288"/>
      <c r="X1123" s="287"/>
      <c r="AA1123" s="289"/>
    </row>
    <row r="1124" spans="23:27">
      <c r="W1124" s="288"/>
      <c r="X1124" s="287"/>
      <c r="AA1124" s="289"/>
    </row>
    <row r="1125" spans="23:27">
      <c r="W1125" s="288"/>
      <c r="X1125" s="287"/>
      <c r="AA1125" s="289"/>
    </row>
    <row r="1126" spans="23:27">
      <c r="W1126" s="288"/>
      <c r="X1126" s="287"/>
      <c r="AA1126" s="289"/>
    </row>
    <row r="1127" spans="23:27">
      <c r="W1127" s="288"/>
      <c r="X1127" s="287"/>
      <c r="AA1127" s="289"/>
    </row>
    <row r="1128" spans="23:27">
      <c r="W1128" s="288"/>
      <c r="X1128" s="287"/>
      <c r="AA1128" s="289"/>
    </row>
    <row r="1129" spans="23:27">
      <c r="W1129" s="288"/>
      <c r="X1129" s="287"/>
      <c r="AA1129" s="289"/>
    </row>
    <row r="1130" spans="23:27">
      <c r="W1130" s="288"/>
      <c r="X1130" s="287"/>
      <c r="AA1130" s="289"/>
    </row>
    <row r="1131" spans="23:27">
      <c r="W1131" s="288"/>
      <c r="X1131" s="287"/>
      <c r="AA1131" s="289"/>
    </row>
    <row r="1132" spans="23:27">
      <c r="W1132" s="288"/>
      <c r="X1132" s="287"/>
      <c r="AA1132" s="289"/>
    </row>
    <row r="1133" spans="23:27">
      <c r="W1133" s="288"/>
      <c r="X1133" s="287"/>
      <c r="AA1133" s="289"/>
    </row>
    <row r="1134" spans="23:27">
      <c r="W1134" s="288"/>
      <c r="X1134" s="287"/>
      <c r="AA1134" s="289"/>
    </row>
    <row r="1135" spans="23:27">
      <c r="W1135" s="288"/>
      <c r="X1135" s="287"/>
      <c r="AA1135" s="289"/>
    </row>
    <row r="1136" spans="23:27">
      <c r="W1136" s="288"/>
      <c r="X1136" s="287"/>
      <c r="AA1136" s="289"/>
    </row>
    <row r="1137" spans="23:27">
      <c r="W1137" s="288"/>
      <c r="X1137" s="287"/>
      <c r="AA1137" s="289"/>
    </row>
    <row r="1138" spans="23:27">
      <c r="W1138" s="288"/>
      <c r="X1138" s="287"/>
      <c r="AA1138" s="289"/>
    </row>
    <row r="1139" spans="23:27">
      <c r="W1139" s="288"/>
      <c r="X1139" s="287"/>
      <c r="AA1139" s="289"/>
    </row>
    <row r="1140" spans="23:27">
      <c r="W1140" s="288"/>
      <c r="X1140" s="287"/>
      <c r="AA1140" s="289"/>
    </row>
    <row r="1141" spans="23:27">
      <c r="W1141" s="288"/>
      <c r="X1141" s="287"/>
      <c r="AA1141" s="289"/>
    </row>
    <row r="1142" spans="23:27">
      <c r="W1142" s="288"/>
      <c r="X1142" s="287"/>
      <c r="AA1142" s="289"/>
    </row>
    <row r="1143" spans="23:27">
      <c r="W1143" s="288"/>
      <c r="X1143" s="287"/>
      <c r="AA1143" s="289"/>
    </row>
    <row r="1144" spans="23:27">
      <c r="W1144" s="288"/>
      <c r="X1144" s="287"/>
      <c r="AA1144" s="289"/>
    </row>
    <row r="1145" spans="23:27">
      <c r="W1145" s="288"/>
      <c r="X1145" s="287"/>
      <c r="AA1145" s="289"/>
    </row>
    <row r="1146" spans="23:27">
      <c r="W1146" s="288"/>
      <c r="X1146" s="287"/>
      <c r="AA1146" s="289"/>
    </row>
    <row r="1147" spans="23:27">
      <c r="W1147" s="288"/>
      <c r="X1147" s="287"/>
      <c r="AA1147" s="289"/>
    </row>
    <row r="1148" spans="23:27">
      <c r="W1148" s="288"/>
      <c r="X1148" s="287"/>
      <c r="AA1148" s="289"/>
    </row>
    <row r="1149" spans="23:27">
      <c r="W1149" s="288"/>
      <c r="X1149" s="287"/>
      <c r="AA1149" s="289"/>
    </row>
    <row r="1150" spans="23:27">
      <c r="W1150" s="288"/>
      <c r="X1150" s="287"/>
      <c r="AA1150" s="289"/>
    </row>
    <row r="1151" spans="23:27">
      <c r="W1151" s="288"/>
      <c r="X1151" s="287"/>
      <c r="AA1151" s="289"/>
    </row>
    <row r="1152" spans="23:27">
      <c r="W1152" s="288"/>
      <c r="X1152" s="287"/>
      <c r="AA1152" s="289"/>
    </row>
    <row r="1153" spans="23:27">
      <c r="W1153" s="288"/>
      <c r="X1153" s="287"/>
      <c r="AA1153" s="289"/>
    </row>
    <row r="1154" spans="23:27">
      <c r="W1154" s="288"/>
      <c r="X1154" s="287"/>
      <c r="AA1154" s="289"/>
    </row>
    <row r="1155" spans="23:27">
      <c r="W1155" s="288"/>
      <c r="X1155" s="287"/>
      <c r="AA1155" s="289"/>
    </row>
    <row r="1156" spans="23:27">
      <c r="W1156" s="288"/>
      <c r="X1156" s="287"/>
      <c r="AA1156" s="289"/>
    </row>
    <row r="1157" spans="23:27">
      <c r="W1157" s="288"/>
      <c r="X1157" s="287"/>
      <c r="AA1157" s="289"/>
    </row>
    <row r="1158" spans="23:27">
      <c r="W1158" s="288"/>
      <c r="X1158" s="287"/>
      <c r="AA1158" s="289"/>
    </row>
    <row r="1159" spans="23:27">
      <c r="W1159" s="288"/>
      <c r="X1159" s="287"/>
      <c r="AA1159" s="289"/>
    </row>
    <row r="1160" spans="23:27">
      <c r="W1160" s="288"/>
      <c r="X1160" s="287"/>
      <c r="AA1160" s="289"/>
    </row>
    <row r="1161" spans="23:27">
      <c r="W1161" s="288"/>
      <c r="X1161" s="287"/>
      <c r="AA1161" s="289"/>
    </row>
    <row r="1162" spans="23:27">
      <c r="W1162" s="288"/>
      <c r="X1162" s="287"/>
      <c r="AA1162" s="289"/>
    </row>
    <row r="1163" spans="23:27">
      <c r="W1163" s="288"/>
      <c r="X1163" s="287"/>
      <c r="AA1163" s="289"/>
    </row>
    <row r="1164" spans="23:27">
      <c r="W1164" s="288"/>
      <c r="X1164" s="287"/>
      <c r="AA1164" s="289"/>
    </row>
    <row r="1165" spans="23:27">
      <c r="W1165" s="288"/>
      <c r="X1165" s="287"/>
      <c r="AA1165" s="289"/>
    </row>
    <row r="1166" spans="23:27">
      <c r="W1166" s="288"/>
      <c r="X1166" s="287"/>
      <c r="AA1166" s="289"/>
    </row>
    <row r="1167" spans="23:27">
      <c r="W1167" s="288"/>
      <c r="X1167" s="287"/>
      <c r="AA1167" s="289"/>
    </row>
    <row r="1168" spans="23:27">
      <c r="W1168" s="288"/>
      <c r="X1168" s="287"/>
      <c r="AA1168" s="289"/>
    </row>
    <row r="1169" spans="23:27">
      <c r="W1169" s="288"/>
      <c r="X1169" s="287"/>
      <c r="AA1169" s="289"/>
    </row>
    <row r="1170" spans="23:27">
      <c r="W1170" s="288"/>
      <c r="X1170" s="287"/>
      <c r="AA1170" s="289"/>
    </row>
    <row r="1171" spans="23:27">
      <c r="W1171" s="288"/>
      <c r="X1171" s="287"/>
      <c r="AA1171" s="289"/>
    </row>
    <row r="1172" spans="23:27">
      <c r="W1172" s="288"/>
      <c r="X1172" s="287"/>
      <c r="AA1172" s="289"/>
    </row>
    <row r="1173" spans="23:27">
      <c r="W1173" s="288"/>
      <c r="X1173" s="287"/>
      <c r="AA1173" s="289"/>
    </row>
    <row r="1174" spans="23:27">
      <c r="W1174" s="288"/>
      <c r="X1174" s="287"/>
      <c r="AA1174" s="289"/>
    </row>
    <row r="1175" spans="23:27">
      <c r="W1175" s="288"/>
      <c r="X1175" s="287"/>
      <c r="AA1175" s="289"/>
    </row>
    <row r="1176" spans="23:27">
      <c r="W1176" s="288"/>
      <c r="X1176" s="287"/>
      <c r="AA1176" s="289"/>
    </row>
    <row r="1177" spans="23:27">
      <c r="W1177" s="288"/>
      <c r="X1177" s="287"/>
      <c r="AA1177" s="289"/>
    </row>
    <row r="1178" spans="23:27">
      <c r="W1178" s="288"/>
      <c r="X1178" s="287"/>
      <c r="AA1178" s="289"/>
    </row>
    <row r="1179" spans="23:27">
      <c r="W1179" s="288"/>
      <c r="X1179" s="287"/>
      <c r="AA1179" s="289"/>
    </row>
    <row r="1180" spans="23:27">
      <c r="W1180" s="288"/>
      <c r="X1180" s="287"/>
      <c r="AA1180" s="289"/>
    </row>
    <row r="1181" spans="23:27">
      <c r="W1181" s="288"/>
      <c r="X1181" s="287"/>
      <c r="AA1181" s="289"/>
    </row>
    <row r="1182" spans="23:27">
      <c r="W1182" s="288"/>
      <c r="X1182" s="287"/>
      <c r="AA1182" s="289"/>
    </row>
    <row r="1183" spans="23:27">
      <c r="W1183" s="288"/>
      <c r="X1183" s="287"/>
      <c r="AA1183" s="289"/>
    </row>
    <row r="1184" spans="23:27">
      <c r="W1184" s="288"/>
      <c r="X1184" s="287"/>
      <c r="AA1184" s="289"/>
    </row>
    <row r="1185" spans="23:27">
      <c r="W1185" s="288"/>
      <c r="X1185" s="287"/>
      <c r="AA1185" s="289"/>
    </row>
    <row r="1186" spans="23:27">
      <c r="W1186" s="288"/>
      <c r="X1186" s="287"/>
      <c r="AA1186" s="289"/>
    </row>
    <row r="1187" spans="23:27">
      <c r="W1187" s="288"/>
      <c r="X1187" s="287"/>
      <c r="AA1187" s="289"/>
    </row>
    <row r="1188" spans="23:27">
      <c r="W1188" s="288"/>
      <c r="X1188" s="287"/>
      <c r="AA1188" s="289"/>
    </row>
    <row r="1189" spans="23:27">
      <c r="W1189" s="288"/>
      <c r="X1189" s="287"/>
      <c r="AA1189" s="289"/>
    </row>
    <row r="1190" spans="23:27">
      <c r="W1190" s="288"/>
      <c r="X1190" s="287"/>
      <c r="AA1190" s="289"/>
    </row>
    <row r="1191" spans="23:27">
      <c r="W1191" s="288"/>
      <c r="X1191" s="287"/>
      <c r="AA1191" s="289"/>
    </row>
    <row r="1192" spans="23:27">
      <c r="W1192" s="288"/>
      <c r="X1192" s="287"/>
      <c r="AA1192" s="289"/>
    </row>
    <row r="1193" spans="23:27">
      <c r="W1193" s="288"/>
      <c r="X1193" s="287"/>
      <c r="AA1193" s="289"/>
    </row>
    <row r="1194" spans="23:27">
      <c r="W1194" s="288"/>
      <c r="X1194" s="287"/>
      <c r="AA1194" s="289"/>
    </row>
    <row r="1195" spans="23:27">
      <c r="W1195" s="288"/>
      <c r="X1195" s="287"/>
      <c r="AA1195" s="289"/>
    </row>
    <row r="1196" spans="23:27">
      <c r="W1196" s="288"/>
      <c r="X1196" s="287"/>
      <c r="AA1196" s="289"/>
    </row>
    <row r="1197" spans="23:27">
      <c r="W1197" s="288"/>
      <c r="X1197" s="287"/>
      <c r="AA1197" s="289"/>
    </row>
    <row r="1198" spans="23:27">
      <c r="W1198" s="288"/>
      <c r="X1198" s="287"/>
      <c r="AA1198" s="289"/>
    </row>
    <row r="1199" spans="23:27">
      <c r="W1199" s="288"/>
      <c r="X1199" s="287"/>
      <c r="AA1199" s="289"/>
    </row>
    <row r="1200" spans="23:27">
      <c r="W1200" s="288"/>
      <c r="X1200" s="287"/>
      <c r="AA1200" s="289"/>
    </row>
    <row r="1201" spans="23:27">
      <c r="W1201" s="288"/>
      <c r="X1201" s="287"/>
      <c r="AA1201" s="289"/>
    </row>
    <row r="1202" spans="23:27">
      <c r="W1202" s="288"/>
      <c r="X1202" s="287"/>
      <c r="AA1202" s="289"/>
    </row>
    <row r="1203" spans="23:27">
      <c r="W1203" s="288"/>
      <c r="X1203" s="287"/>
      <c r="AA1203" s="289"/>
    </row>
    <row r="1204" spans="23:27">
      <c r="W1204" s="288"/>
      <c r="X1204" s="287"/>
      <c r="AA1204" s="289"/>
    </row>
    <row r="1205" spans="23:27">
      <c r="W1205" s="288"/>
      <c r="X1205" s="287"/>
      <c r="AA1205" s="289"/>
    </row>
    <row r="1206" spans="23:27">
      <c r="W1206" s="288"/>
      <c r="X1206" s="287"/>
      <c r="AA1206" s="289"/>
    </row>
    <row r="1207" spans="23:27">
      <c r="W1207" s="288"/>
      <c r="X1207" s="287"/>
      <c r="AA1207" s="289"/>
    </row>
    <row r="1208" spans="23:27">
      <c r="W1208" s="288"/>
      <c r="X1208" s="287"/>
      <c r="AA1208" s="289"/>
    </row>
    <row r="1209" spans="23:27">
      <c r="W1209" s="288"/>
      <c r="X1209" s="287"/>
      <c r="AA1209" s="289"/>
    </row>
    <row r="1210" spans="23:27">
      <c r="W1210" s="288"/>
      <c r="X1210" s="287"/>
      <c r="AA1210" s="289"/>
    </row>
    <row r="1211" spans="23:27">
      <c r="W1211" s="288"/>
      <c r="X1211" s="287"/>
      <c r="AA1211" s="289"/>
    </row>
    <row r="1212" spans="23:27">
      <c r="W1212" s="288"/>
      <c r="X1212" s="287"/>
      <c r="AA1212" s="289"/>
    </row>
    <row r="1213" spans="23:27">
      <c r="W1213" s="288"/>
      <c r="X1213" s="287"/>
      <c r="AA1213" s="289"/>
    </row>
    <row r="1214" spans="23:27">
      <c r="W1214" s="288"/>
      <c r="X1214" s="287"/>
      <c r="AA1214" s="289"/>
    </row>
    <row r="1215" spans="23:27">
      <c r="W1215" s="288"/>
      <c r="X1215" s="287"/>
      <c r="AA1215" s="289"/>
    </row>
    <row r="1216" spans="23:27">
      <c r="W1216" s="288"/>
      <c r="X1216" s="287"/>
      <c r="AA1216" s="289"/>
    </row>
    <row r="1217" spans="23:27">
      <c r="W1217" s="288"/>
      <c r="X1217" s="287"/>
      <c r="AA1217" s="289"/>
    </row>
    <row r="1218" spans="23:27">
      <c r="W1218" s="288"/>
      <c r="X1218" s="287"/>
      <c r="AA1218" s="289"/>
    </row>
    <row r="1219" spans="23:27">
      <c r="W1219" s="288"/>
      <c r="X1219" s="287"/>
      <c r="AA1219" s="289"/>
    </row>
    <row r="1220" spans="23:27">
      <c r="W1220" s="288"/>
      <c r="X1220" s="287"/>
      <c r="AA1220" s="289"/>
    </row>
    <row r="1221" spans="23:27">
      <c r="W1221" s="288"/>
      <c r="X1221" s="287"/>
      <c r="AA1221" s="289"/>
    </row>
    <row r="1222" spans="23:27">
      <c r="W1222" s="288"/>
      <c r="X1222" s="287"/>
      <c r="AA1222" s="289"/>
    </row>
    <row r="1223" spans="23:27">
      <c r="W1223" s="288"/>
      <c r="X1223" s="287"/>
      <c r="AA1223" s="289"/>
    </row>
    <row r="1224" spans="23:27">
      <c r="W1224" s="288"/>
      <c r="X1224" s="287"/>
      <c r="AA1224" s="289"/>
    </row>
    <row r="1225" spans="23:27">
      <c r="W1225" s="288"/>
      <c r="X1225" s="287"/>
      <c r="AA1225" s="289"/>
    </row>
    <row r="1226" spans="23:27">
      <c r="W1226" s="288"/>
      <c r="X1226" s="287"/>
      <c r="AA1226" s="289"/>
    </row>
    <row r="1227" spans="23:27">
      <c r="W1227" s="288"/>
      <c r="X1227" s="287"/>
      <c r="AA1227" s="289"/>
    </row>
    <row r="1228" spans="23:27">
      <c r="W1228" s="288"/>
      <c r="X1228" s="287"/>
      <c r="AA1228" s="289"/>
    </row>
    <row r="1229" spans="23:27">
      <c r="W1229" s="288"/>
      <c r="X1229" s="287"/>
      <c r="AA1229" s="289"/>
    </row>
    <row r="1230" spans="23:27">
      <c r="W1230" s="288"/>
      <c r="X1230" s="287"/>
      <c r="AA1230" s="289"/>
    </row>
    <row r="1231" spans="23:27">
      <c r="W1231" s="288"/>
      <c r="X1231" s="287"/>
      <c r="AA1231" s="289"/>
    </row>
    <row r="1232" spans="23:27">
      <c r="W1232" s="288"/>
      <c r="X1232" s="287"/>
      <c r="AA1232" s="289"/>
    </row>
    <row r="1233" spans="23:27">
      <c r="W1233" s="288"/>
      <c r="X1233" s="287"/>
      <c r="AA1233" s="289"/>
    </row>
    <row r="1234" spans="23:27">
      <c r="W1234" s="288"/>
      <c r="X1234" s="287"/>
      <c r="AA1234" s="289"/>
    </row>
    <row r="1235" spans="23:27">
      <c r="W1235" s="288"/>
      <c r="X1235" s="287"/>
      <c r="AA1235" s="289"/>
    </row>
    <row r="1236" spans="23:27">
      <c r="W1236" s="288"/>
      <c r="X1236" s="287"/>
      <c r="AA1236" s="289"/>
    </row>
    <row r="1237" spans="23:27">
      <c r="W1237" s="288"/>
      <c r="X1237" s="287"/>
      <c r="AA1237" s="289"/>
    </row>
    <row r="1238" spans="23:27">
      <c r="W1238" s="288"/>
      <c r="X1238" s="287"/>
      <c r="AA1238" s="289"/>
    </row>
    <row r="1239" spans="23:27">
      <c r="W1239" s="288"/>
      <c r="X1239" s="287"/>
      <c r="AA1239" s="289"/>
    </row>
    <row r="1240" spans="23:27">
      <c r="W1240" s="288"/>
      <c r="X1240" s="287"/>
      <c r="AA1240" s="289"/>
    </row>
    <row r="1241" spans="23:27">
      <c r="W1241" s="288"/>
      <c r="X1241" s="287"/>
      <c r="AA1241" s="289"/>
    </row>
    <row r="1242" spans="23:27">
      <c r="W1242" s="288"/>
      <c r="X1242" s="287"/>
      <c r="AA1242" s="289"/>
    </row>
    <row r="1243" spans="23:27">
      <c r="W1243" s="288"/>
      <c r="X1243" s="287"/>
      <c r="AA1243" s="289"/>
    </row>
    <row r="1244" spans="23:27">
      <c r="W1244" s="288"/>
      <c r="X1244" s="287"/>
      <c r="AA1244" s="289"/>
    </row>
    <row r="1245" spans="23:27">
      <c r="W1245" s="288"/>
      <c r="X1245" s="287"/>
      <c r="AA1245" s="289"/>
    </row>
    <row r="1246" spans="23:27">
      <c r="W1246" s="288"/>
      <c r="X1246" s="287"/>
      <c r="AA1246" s="289"/>
    </row>
    <row r="1247" spans="23:27">
      <c r="W1247" s="288"/>
      <c r="X1247" s="287"/>
      <c r="AA1247" s="289"/>
    </row>
    <row r="1248" spans="23:27">
      <c r="W1248" s="288"/>
      <c r="X1248" s="287"/>
      <c r="AA1248" s="289"/>
    </row>
    <row r="1249" spans="23:27">
      <c r="W1249" s="288"/>
      <c r="X1249" s="287"/>
      <c r="AA1249" s="289"/>
    </row>
    <row r="1250" spans="23:27">
      <c r="W1250" s="288"/>
      <c r="X1250" s="287"/>
      <c r="AA1250" s="289"/>
    </row>
    <row r="1251" spans="23:27">
      <c r="W1251" s="288"/>
      <c r="X1251" s="287"/>
      <c r="AA1251" s="289"/>
    </row>
    <row r="1252" spans="23:27">
      <c r="W1252" s="288"/>
      <c r="X1252" s="287"/>
      <c r="AA1252" s="289"/>
    </row>
    <row r="1253" spans="23:27">
      <c r="W1253" s="288"/>
      <c r="X1253" s="287"/>
      <c r="AA1253" s="289"/>
    </row>
    <row r="1254" spans="23:27">
      <c r="W1254" s="288"/>
      <c r="X1254" s="287"/>
      <c r="AA1254" s="289"/>
    </row>
    <row r="1255" spans="23:27">
      <c r="W1255" s="288"/>
      <c r="X1255" s="287"/>
      <c r="AA1255" s="289"/>
    </row>
    <row r="1256" spans="23:27">
      <c r="W1256" s="288"/>
      <c r="X1256" s="287"/>
      <c r="AA1256" s="289"/>
    </row>
    <row r="1257" spans="23:27">
      <c r="W1257" s="288"/>
      <c r="X1257" s="287"/>
      <c r="AA1257" s="289"/>
    </row>
    <row r="1258" spans="23:27">
      <c r="W1258" s="288"/>
      <c r="X1258" s="287"/>
      <c r="AA1258" s="289"/>
    </row>
    <row r="1259" spans="23:27">
      <c r="W1259" s="288"/>
      <c r="X1259" s="287"/>
      <c r="AA1259" s="289"/>
    </row>
    <row r="1260" spans="23:27">
      <c r="W1260" s="288"/>
      <c r="X1260" s="287"/>
      <c r="AA1260" s="289"/>
    </row>
    <row r="1261" spans="23:27">
      <c r="W1261" s="288"/>
      <c r="X1261" s="287"/>
      <c r="AA1261" s="289"/>
    </row>
    <row r="1262" spans="23:27">
      <c r="W1262" s="288"/>
      <c r="X1262" s="287"/>
      <c r="AA1262" s="289"/>
    </row>
    <row r="1263" spans="23:27">
      <c r="W1263" s="288"/>
      <c r="X1263" s="287"/>
      <c r="AA1263" s="289"/>
    </row>
    <row r="1264" spans="23:27">
      <c r="W1264" s="288"/>
      <c r="X1264" s="287"/>
      <c r="AA1264" s="289"/>
    </row>
    <row r="1265" spans="23:27">
      <c r="W1265" s="288"/>
      <c r="X1265" s="287"/>
      <c r="AA1265" s="289"/>
    </row>
    <row r="1266" spans="23:27">
      <c r="W1266" s="288"/>
      <c r="X1266" s="287"/>
      <c r="AA1266" s="289"/>
    </row>
    <row r="1267" spans="23:27">
      <c r="W1267" s="288"/>
      <c r="X1267" s="287"/>
      <c r="AA1267" s="289"/>
    </row>
    <row r="1268" spans="23:27">
      <c r="W1268" s="288"/>
      <c r="X1268" s="287"/>
      <c r="AA1268" s="289"/>
    </row>
    <row r="1269" spans="23:27">
      <c r="W1269" s="288"/>
      <c r="X1269" s="287"/>
      <c r="AA1269" s="289"/>
    </row>
    <row r="1270" spans="23:27">
      <c r="W1270" s="288"/>
      <c r="X1270" s="287"/>
      <c r="AA1270" s="289"/>
    </row>
    <row r="1271" spans="23:27">
      <c r="W1271" s="288"/>
      <c r="X1271" s="287"/>
      <c r="AA1271" s="289"/>
    </row>
    <row r="1272" spans="23:27">
      <c r="W1272" s="288"/>
      <c r="X1272" s="287"/>
      <c r="AA1272" s="289"/>
    </row>
    <row r="1273" spans="23:27">
      <c r="W1273" s="288"/>
      <c r="X1273" s="287"/>
      <c r="AA1273" s="289"/>
    </row>
    <row r="1274" spans="23:27">
      <c r="W1274" s="288"/>
      <c r="X1274" s="287"/>
      <c r="AA1274" s="289"/>
    </row>
    <row r="1275" spans="23:27">
      <c r="W1275" s="288"/>
      <c r="X1275" s="287"/>
      <c r="AA1275" s="289"/>
    </row>
    <row r="1276" spans="23:27">
      <c r="W1276" s="288"/>
      <c r="X1276" s="287"/>
      <c r="AA1276" s="289"/>
    </row>
    <row r="1277" spans="23:27">
      <c r="W1277" s="288"/>
      <c r="X1277" s="287"/>
      <c r="AA1277" s="289"/>
    </row>
    <row r="1278" spans="23:27">
      <c r="W1278" s="288"/>
      <c r="X1278" s="287"/>
      <c r="AA1278" s="289"/>
    </row>
    <row r="1279" spans="23:27">
      <c r="W1279" s="288"/>
      <c r="X1279" s="287"/>
      <c r="AA1279" s="289"/>
    </row>
    <row r="1280" spans="23:27">
      <c r="W1280" s="288"/>
      <c r="X1280" s="287"/>
      <c r="AA1280" s="289"/>
    </row>
    <row r="1281" spans="23:27">
      <c r="W1281" s="288"/>
      <c r="X1281" s="287"/>
      <c r="AA1281" s="289"/>
    </row>
    <row r="1282" spans="23:27">
      <c r="W1282" s="288"/>
      <c r="X1282" s="287"/>
      <c r="AA1282" s="289"/>
    </row>
    <row r="1283" spans="23:27">
      <c r="W1283" s="288"/>
      <c r="X1283" s="287"/>
      <c r="AA1283" s="289"/>
    </row>
    <row r="1284" spans="23:27">
      <c r="W1284" s="288"/>
      <c r="X1284" s="287"/>
      <c r="AA1284" s="289"/>
    </row>
    <row r="1285" spans="23:27">
      <c r="W1285" s="288"/>
      <c r="X1285" s="287"/>
      <c r="AA1285" s="289"/>
    </row>
    <row r="1286" spans="23:27">
      <c r="W1286" s="288"/>
      <c r="X1286" s="287"/>
      <c r="AA1286" s="289"/>
    </row>
    <row r="1287" spans="23:27">
      <c r="W1287" s="288"/>
      <c r="X1287" s="287"/>
      <c r="AA1287" s="289"/>
    </row>
    <row r="1288" spans="23:27">
      <c r="W1288" s="288"/>
      <c r="X1288" s="287"/>
      <c r="AA1288" s="289"/>
    </row>
    <row r="1289" spans="23:27">
      <c r="W1289" s="288"/>
      <c r="X1289" s="287"/>
      <c r="AA1289" s="289"/>
    </row>
    <row r="1290" spans="23:27">
      <c r="W1290" s="288"/>
      <c r="X1290" s="287"/>
      <c r="AA1290" s="289"/>
    </row>
    <row r="1291" spans="23:27">
      <c r="W1291" s="288"/>
      <c r="X1291" s="287"/>
      <c r="AA1291" s="289"/>
    </row>
    <row r="1292" spans="23:27">
      <c r="W1292" s="288"/>
      <c r="X1292" s="287"/>
      <c r="AA1292" s="289"/>
    </row>
    <row r="1293" spans="23:27">
      <c r="W1293" s="288"/>
      <c r="X1293" s="287"/>
      <c r="AA1293" s="289"/>
    </row>
    <row r="1294" spans="23:27">
      <c r="W1294" s="288"/>
      <c r="X1294" s="287"/>
      <c r="AA1294" s="289"/>
    </row>
    <row r="1295" spans="23:27">
      <c r="W1295" s="288"/>
      <c r="X1295" s="287"/>
      <c r="AA1295" s="289"/>
    </row>
    <row r="1296" spans="23:27">
      <c r="W1296" s="288"/>
      <c r="X1296" s="287"/>
      <c r="AA1296" s="289"/>
    </row>
    <row r="1297" spans="23:27">
      <c r="W1297" s="288"/>
      <c r="X1297" s="287"/>
      <c r="AA1297" s="289"/>
    </row>
    <row r="1298" spans="23:27">
      <c r="W1298" s="288"/>
      <c r="X1298" s="287"/>
      <c r="AA1298" s="289"/>
    </row>
    <row r="1299" spans="23:27">
      <c r="W1299" s="288"/>
      <c r="X1299" s="287"/>
      <c r="AA1299" s="289"/>
    </row>
    <row r="1300" spans="23:27">
      <c r="W1300" s="288"/>
      <c r="X1300" s="287"/>
      <c r="AA1300" s="289"/>
    </row>
    <row r="1301" spans="23:27">
      <c r="W1301" s="288"/>
      <c r="X1301" s="287"/>
      <c r="AA1301" s="289"/>
    </row>
    <row r="1302" spans="23:27">
      <c r="W1302" s="288"/>
      <c r="X1302" s="287"/>
      <c r="AA1302" s="289"/>
    </row>
    <row r="1303" spans="23:27">
      <c r="W1303" s="288"/>
      <c r="X1303" s="287"/>
      <c r="AA1303" s="289"/>
    </row>
    <row r="1304" spans="23:27">
      <c r="W1304" s="288"/>
      <c r="X1304" s="287"/>
      <c r="AA1304" s="289"/>
    </row>
    <row r="1305" spans="23:27">
      <c r="W1305" s="288"/>
      <c r="X1305" s="287"/>
      <c r="AA1305" s="289"/>
    </row>
    <row r="1306" spans="23:27">
      <c r="W1306" s="288"/>
      <c r="X1306" s="287"/>
      <c r="AA1306" s="289"/>
    </row>
    <row r="1307" spans="23:27">
      <c r="W1307" s="288"/>
      <c r="X1307" s="287"/>
      <c r="AA1307" s="289"/>
    </row>
    <row r="1308" spans="23:27">
      <c r="W1308" s="288"/>
      <c r="X1308" s="287"/>
      <c r="AA1308" s="289"/>
    </row>
    <row r="1309" spans="23:27">
      <c r="W1309" s="288"/>
      <c r="X1309" s="287"/>
      <c r="AA1309" s="289"/>
    </row>
    <row r="1310" spans="23:27">
      <c r="W1310" s="288"/>
      <c r="X1310" s="287"/>
      <c r="AA1310" s="289"/>
    </row>
    <row r="1311" spans="23:27">
      <c r="W1311" s="288"/>
      <c r="X1311" s="287"/>
      <c r="AA1311" s="289"/>
    </row>
    <row r="1312" spans="23:27">
      <c r="W1312" s="288"/>
      <c r="X1312" s="287"/>
      <c r="AA1312" s="289"/>
    </row>
    <row r="1313" spans="23:27">
      <c r="W1313" s="288"/>
      <c r="X1313" s="287"/>
      <c r="AA1313" s="289"/>
    </row>
    <row r="1314" spans="23:27">
      <c r="W1314" s="288"/>
      <c r="X1314" s="287"/>
      <c r="AA1314" s="289"/>
    </row>
    <row r="1315" spans="23:27">
      <c r="W1315" s="288"/>
      <c r="X1315" s="287"/>
      <c r="AA1315" s="289"/>
    </row>
    <row r="1316" spans="23:27">
      <c r="W1316" s="288"/>
      <c r="X1316" s="287"/>
      <c r="AA1316" s="289"/>
    </row>
    <row r="1317" spans="23:27">
      <c r="W1317" s="288"/>
      <c r="X1317" s="287"/>
      <c r="AA1317" s="289"/>
    </row>
    <row r="1318" spans="23:27">
      <c r="W1318" s="288"/>
      <c r="X1318" s="287"/>
      <c r="AA1318" s="289"/>
    </row>
    <row r="1319" spans="23:27">
      <c r="W1319" s="288"/>
      <c r="X1319" s="287"/>
      <c r="AA1319" s="289"/>
    </row>
    <row r="1320" spans="23:27">
      <c r="W1320" s="288"/>
      <c r="X1320" s="287"/>
      <c r="AA1320" s="289"/>
    </row>
    <row r="1321" spans="23:27">
      <c r="W1321" s="288"/>
      <c r="X1321" s="287"/>
      <c r="AA1321" s="289"/>
    </row>
    <row r="1322" spans="23:27">
      <c r="W1322" s="288"/>
      <c r="X1322" s="287"/>
      <c r="AA1322" s="289"/>
    </row>
    <row r="1323" spans="23:27">
      <c r="W1323" s="288"/>
      <c r="X1323" s="287"/>
      <c r="AA1323" s="289"/>
    </row>
    <row r="1324" spans="23:27">
      <c r="W1324" s="288"/>
      <c r="X1324" s="287"/>
      <c r="AA1324" s="289"/>
    </row>
    <row r="1325" spans="23:27">
      <c r="W1325" s="288"/>
      <c r="X1325" s="287"/>
      <c r="AA1325" s="289"/>
    </row>
    <row r="1326" spans="23:27">
      <c r="W1326" s="288"/>
      <c r="X1326" s="287"/>
      <c r="AA1326" s="289"/>
    </row>
    <row r="1327" spans="23:27">
      <c r="W1327" s="288"/>
      <c r="X1327" s="287"/>
      <c r="AA1327" s="289"/>
    </row>
    <row r="1328" spans="23:27">
      <c r="W1328" s="288"/>
      <c r="X1328" s="287"/>
      <c r="AA1328" s="289"/>
    </row>
    <row r="1329" spans="23:27">
      <c r="W1329" s="288"/>
      <c r="X1329" s="287"/>
      <c r="AA1329" s="289"/>
    </row>
    <row r="1330" spans="23:27">
      <c r="W1330" s="288"/>
      <c r="X1330" s="287"/>
      <c r="AA1330" s="289"/>
    </row>
    <row r="1331" spans="23:27">
      <c r="W1331" s="288"/>
      <c r="X1331" s="287"/>
      <c r="AA1331" s="289"/>
    </row>
    <row r="1332" spans="23:27">
      <c r="W1332" s="288"/>
      <c r="X1332" s="287"/>
      <c r="AA1332" s="289"/>
    </row>
    <row r="1333" spans="23:27">
      <c r="W1333" s="288"/>
      <c r="X1333" s="287"/>
      <c r="AA1333" s="289"/>
    </row>
    <row r="1334" spans="23:27">
      <c r="W1334" s="288"/>
      <c r="X1334" s="287"/>
      <c r="AA1334" s="289"/>
    </row>
    <row r="1335" spans="23:27">
      <c r="W1335" s="288"/>
      <c r="X1335" s="287"/>
      <c r="AA1335" s="289"/>
    </row>
    <row r="1336" spans="23:27">
      <c r="W1336" s="288"/>
      <c r="X1336" s="287"/>
      <c r="AA1336" s="289"/>
    </row>
    <row r="1337" spans="23:27">
      <c r="W1337" s="288"/>
      <c r="X1337" s="287"/>
      <c r="AA1337" s="289"/>
    </row>
    <row r="1338" spans="23:27">
      <c r="W1338" s="288"/>
      <c r="X1338" s="287"/>
      <c r="AA1338" s="289"/>
    </row>
    <row r="1339" spans="23:27">
      <c r="W1339" s="288"/>
      <c r="X1339" s="287"/>
      <c r="AA1339" s="289"/>
    </row>
    <row r="1340" spans="23:27">
      <c r="W1340" s="288"/>
      <c r="X1340" s="287"/>
      <c r="AA1340" s="289"/>
    </row>
    <row r="1341" spans="23:27">
      <c r="W1341" s="288"/>
      <c r="X1341" s="287"/>
      <c r="AA1341" s="289"/>
    </row>
    <row r="1342" spans="23:27">
      <c r="W1342" s="288"/>
      <c r="X1342" s="287"/>
      <c r="AA1342" s="289"/>
    </row>
    <row r="1343" spans="23:27">
      <c r="W1343" s="288"/>
      <c r="X1343" s="287"/>
      <c r="AA1343" s="289"/>
    </row>
    <row r="1344" spans="23:27">
      <c r="W1344" s="288"/>
      <c r="X1344" s="287"/>
      <c r="AA1344" s="289"/>
    </row>
    <row r="1345" spans="23:27">
      <c r="W1345" s="288"/>
      <c r="X1345" s="287"/>
      <c r="AA1345" s="289"/>
    </row>
    <row r="1346" spans="23:27">
      <c r="W1346" s="288"/>
      <c r="X1346" s="287"/>
      <c r="AA1346" s="289"/>
    </row>
    <row r="1347" spans="23:27">
      <c r="W1347" s="288"/>
      <c r="X1347" s="287"/>
      <c r="AA1347" s="289"/>
    </row>
    <row r="1348" spans="23:27">
      <c r="W1348" s="288"/>
      <c r="X1348" s="287"/>
      <c r="AA1348" s="289"/>
    </row>
    <row r="1349" spans="23:27">
      <c r="W1349" s="288"/>
      <c r="X1349" s="287"/>
      <c r="AA1349" s="289"/>
    </row>
    <row r="1350" spans="23:27">
      <c r="W1350" s="288"/>
      <c r="X1350" s="287"/>
      <c r="AA1350" s="289"/>
    </row>
    <row r="1351" spans="23:27">
      <c r="W1351" s="288"/>
      <c r="X1351" s="287"/>
      <c r="AA1351" s="289"/>
    </row>
    <row r="1352" spans="23:27">
      <c r="W1352" s="288"/>
      <c r="X1352" s="287"/>
      <c r="AA1352" s="289"/>
    </row>
    <row r="1353" spans="23:27">
      <c r="W1353" s="288"/>
      <c r="X1353" s="287"/>
      <c r="AA1353" s="289"/>
    </row>
    <row r="1354" spans="23:27">
      <c r="W1354" s="288"/>
      <c r="X1354" s="287"/>
      <c r="AA1354" s="289"/>
    </row>
    <row r="1355" spans="23:27">
      <c r="W1355" s="288"/>
      <c r="X1355" s="287"/>
      <c r="AA1355" s="289"/>
    </row>
    <row r="1356" spans="23:27">
      <c r="W1356" s="288"/>
      <c r="X1356" s="287"/>
      <c r="AA1356" s="289"/>
    </row>
    <row r="1357" spans="23:27">
      <c r="W1357" s="288"/>
      <c r="X1357" s="287"/>
      <c r="AA1357" s="289"/>
    </row>
    <row r="1358" spans="23:27">
      <c r="W1358" s="288"/>
      <c r="X1358" s="287"/>
      <c r="AA1358" s="289"/>
    </row>
    <row r="1359" spans="23:27">
      <c r="W1359" s="288"/>
      <c r="X1359" s="287"/>
      <c r="AA1359" s="289"/>
    </row>
    <row r="1360" spans="23:27">
      <c r="W1360" s="288"/>
      <c r="X1360" s="287"/>
      <c r="AA1360" s="289"/>
    </row>
    <row r="1361" spans="23:27">
      <c r="W1361" s="288"/>
      <c r="X1361" s="287"/>
      <c r="AA1361" s="289"/>
    </row>
    <row r="1362" spans="23:27">
      <c r="W1362" s="288"/>
      <c r="X1362" s="287"/>
      <c r="AA1362" s="289"/>
    </row>
    <row r="1363" spans="23:27">
      <c r="W1363" s="288"/>
      <c r="X1363" s="287"/>
      <c r="AA1363" s="289"/>
    </row>
    <row r="1364" spans="23:27">
      <c r="W1364" s="288"/>
      <c r="X1364" s="287"/>
      <c r="AA1364" s="289"/>
    </row>
    <row r="1365" spans="23:27">
      <c r="W1365" s="288"/>
      <c r="X1365" s="287"/>
      <c r="AA1365" s="289"/>
    </row>
    <row r="1366" spans="23:27">
      <c r="W1366" s="288"/>
      <c r="X1366" s="287"/>
      <c r="AA1366" s="289"/>
    </row>
    <row r="1367" spans="23:27">
      <c r="W1367" s="288"/>
      <c r="X1367" s="287"/>
      <c r="AA1367" s="289"/>
    </row>
    <row r="1368" spans="23:27">
      <c r="W1368" s="288"/>
      <c r="X1368" s="287"/>
      <c r="AA1368" s="289"/>
    </row>
    <row r="1369" spans="23:27">
      <c r="W1369" s="288"/>
      <c r="X1369" s="287"/>
      <c r="AA1369" s="289"/>
    </row>
    <row r="1370" spans="23:27">
      <c r="W1370" s="288"/>
      <c r="X1370" s="287"/>
      <c r="AA1370" s="289"/>
    </row>
    <row r="1371" spans="23:27">
      <c r="W1371" s="288"/>
      <c r="X1371" s="287"/>
      <c r="AA1371" s="289"/>
    </row>
    <row r="1372" spans="23:27">
      <c r="W1372" s="288"/>
      <c r="X1372" s="287"/>
      <c r="AA1372" s="289"/>
    </row>
    <row r="1373" spans="23:27">
      <c r="W1373" s="288"/>
      <c r="X1373" s="287"/>
      <c r="AA1373" s="289"/>
    </row>
    <row r="1374" spans="23:27">
      <c r="W1374" s="288"/>
      <c r="X1374" s="287"/>
      <c r="AA1374" s="289"/>
    </row>
    <row r="1375" spans="23:27">
      <c r="W1375" s="288"/>
      <c r="X1375" s="287"/>
      <c r="AA1375" s="289"/>
    </row>
    <row r="1376" spans="23:27">
      <c r="W1376" s="288"/>
      <c r="X1376" s="287"/>
      <c r="AA1376" s="289"/>
    </row>
    <row r="1377" spans="23:27">
      <c r="W1377" s="288"/>
      <c r="X1377" s="287"/>
      <c r="AA1377" s="289"/>
    </row>
    <row r="1378" spans="23:27">
      <c r="W1378" s="288"/>
      <c r="X1378" s="287"/>
      <c r="AA1378" s="289"/>
    </row>
    <row r="1379" spans="23:27">
      <c r="W1379" s="288"/>
      <c r="X1379" s="287"/>
      <c r="AA1379" s="289"/>
    </row>
    <row r="1380" spans="23:27">
      <c r="W1380" s="288"/>
      <c r="X1380" s="287"/>
      <c r="AA1380" s="289"/>
    </row>
    <row r="1381" spans="23:27">
      <c r="W1381" s="288"/>
      <c r="X1381" s="287"/>
      <c r="AA1381" s="289"/>
    </row>
    <row r="1382" spans="23:27">
      <c r="W1382" s="288"/>
      <c r="X1382" s="287"/>
      <c r="AA1382" s="289"/>
    </row>
    <row r="1383" spans="23:27">
      <c r="W1383" s="288"/>
      <c r="X1383" s="287"/>
      <c r="AA1383" s="289"/>
    </row>
    <row r="1384" spans="23:27">
      <c r="W1384" s="288"/>
      <c r="X1384" s="287"/>
      <c r="AA1384" s="289"/>
    </row>
    <row r="1385" spans="23:27">
      <c r="W1385" s="288"/>
      <c r="X1385" s="287"/>
      <c r="AA1385" s="289"/>
    </row>
    <row r="1386" spans="23:27">
      <c r="W1386" s="288"/>
      <c r="X1386" s="287"/>
      <c r="AA1386" s="289"/>
    </row>
    <row r="1387" spans="23:27">
      <c r="W1387" s="288"/>
      <c r="X1387" s="287"/>
      <c r="AA1387" s="289"/>
    </row>
    <row r="1388" spans="23:27">
      <c r="W1388" s="288"/>
      <c r="X1388" s="287"/>
      <c r="AA1388" s="289"/>
    </row>
    <row r="1389" spans="23:27">
      <c r="W1389" s="288"/>
      <c r="X1389" s="287"/>
      <c r="AA1389" s="289"/>
    </row>
    <row r="1390" spans="23:27">
      <c r="W1390" s="288"/>
      <c r="X1390" s="287"/>
      <c r="AA1390" s="289"/>
    </row>
    <row r="1391" spans="23:27">
      <c r="W1391" s="288"/>
      <c r="X1391" s="287"/>
      <c r="AA1391" s="289"/>
    </row>
    <row r="1392" spans="23:27">
      <c r="W1392" s="288"/>
      <c r="X1392" s="287"/>
      <c r="AA1392" s="289"/>
    </row>
    <row r="1393" spans="23:27">
      <c r="W1393" s="288"/>
      <c r="X1393" s="287"/>
      <c r="AA1393" s="289"/>
    </row>
    <row r="1394" spans="23:27">
      <c r="W1394" s="288"/>
      <c r="X1394" s="287"/>
      <c r="AA1394" s="289"/>
    </row>
    <row r="1395" spans="23:27">
      <c r="W1395" s="288"/>
      <c r="X1395" s="287"/>
      <c r="AA1395" s="289"/>
    </row>
    <row r="1396" spans="23:27">
      <c r="W1396" s="288"/>
      <c r="X1396" s="287"/>
      <c r="AA1396" s="289"/>
    </row>
    <row r="1397" spans="23:27">
      <c r="W1397" s="288"/>
      <c r="X1397" s="287"/>
      <c r="AA1397" s="289"/>
    </row>
    <row r="1398" spans="23:27">
      <c r="W1398" s="288"/>
      <c r="X1398" s="287"/>
      <c r="AA1398" s="289"/>
    </row>
    <row r="1399" spans="23:27">
      <c r="W1399" s="288"/>
      <c r="X1399" s="287"/>
      <c r="AA1399" s="289"/>
    </row>
    <row r="1400" spans="23:27">
      <c r="W1400" s="288"/>
      <c r="X1400" s="287"/>
      <c r="AA1400" s="289"/>
    </row>
    <row r="1401" spans="23:27">
      <c r="W1401" s="288"/>
      <c r="X1401" s="287"/>
      <c r="AA1401" s="289"/>
    </row>
    <row r="1402" spans="23:27">
      <c r="W1402" s="288"/>
      <c r="X1402" s="287"/>
      <c r="AA1402" s="289"/>
    </row>
    <row r="1403" spans="23:27">
      <c r="W1403" s="288"/>
      <c r="X1403" s="287"/>
      <c r="AA1403" s="289"/>
    </row>
    <row r="1404" spans="23:27">
      <c r="W1404" s="288"/>
      <c r="X1404" s="287"/>
      <c r="AA1404" s="289"/>
    </row>
    <row r="1405" spans="23:27">
      <c r="W1405" s="288"/>
      <c r="X1405" s="287"/>
      <c r="AA1405" s="289"/>
    </row>
    <row r="1406" spans="23:27">
      <c r="W1406" s="288"/>
      <c r="X1406" s="287"/>
      <c r="AA1406" s="289"/>
    </row>
    <row r="1407" spans="23:27">
      <c r="W1407" s="288"/>
      <c r="X1407" s="287"/>
      <c r="AA1407" s="289"/>
    </row>
    <row r="1408" spans="23:27">
      <c r="W1408" s="288"/>
      <c r="X1408" s="287"/>
      <c r="AA1408" s="289"/>
    </row>
    <row r="1409" spans="23:27">
      <c r="W1409" s="288"/>
      <c r="X1409" s="287"/>
      <c r="AA1409" s="289"/>
    </row>
    <row r="1410" spans="23:27">
      <c r="W1410" s="288"/>
      <c r="X1410" s="287"/>
      <c r="AA1410" s="289"/>
    </row>
    <row r="1411" spans="23:27">
      <c r="W1411" s="288"/>
      <c r="X1411" s="287"/>
      <c r="AA1411" s="289"/>
    </row>
    <row r="1412" spans="23:27">
      <c r="W1412" s="288"/>
      <c r="X1412" s="287"/>
      <c r="AA1412" s="289"/>
    </row>
    <row r="1413" spans="23:27">
      <c r="W1413" s="288"/>
      <c r="X1413" s="287"/>
      <c r="AA1413" s="289"/>
    </row>
    <row r="1414" spans="23:27">
      <c r="W1414" s="288"/>
      <c r="X1414" s="287"/>
      <c r="AA1414" s="289"/>
    </row>
    <row r="1415" spans="23:27">
      <c r="W1415" s="288"/>
      <c r="X1415" s="287"/>
      <c r="AA1415" s="289"/>
    </row>
    <row r="1416" spans="23:27">
      <c r="W1416" s="288"/>
      <c r="X1416" s="287"/>
      <c r="AA1416" s="289"/>
    </row>
    <row r="1417" spans="23:27">
      <c r="W1417" s="288"/>
      <c r="X1417" s="287"/>
      <c r="AA1417" s="289"/>
    </row>
    <row r="1418" spans="23:27">
      <c r="W1418" s="288"/>
      <c r="X1418" s="287"/>
      <c r="AA1418" s="289"/>
    </row>
    <row r="1419" spans="23:27">
      <c r="W1419" s="288"/>
      <c r="X1419" s="287"/>
      <c r="AA1419" s="289"/>
    </row>
    <row r="1420" spans="23:27">
      <c r="W1420" s="288"/>
      <c r="X1420" s="287"/>
      <c r="AA1420" s="289"/>
    </row>
    <row r="1421" spans="23:27">
      <c r="W1421" s="288"/>
      <c r="X1421" s="287"/>
      <c r="AA1421" s="289"/>
    </row>
    <row r="1422" spans="23:27">
      <c r="W1422" s="288"/>
      <c r="X1422" s="287"/>
      <c r="AA1422" s="289"/>
    </row>
    <row r="1423" spans="23:27">
      <c r="W1423" s="288"/>
      <c r="X1423" s="287"/>
      <c r="AA1423" s="289"/>
    </row>
    <row r="1424" spans="23:27">
      <c r="W1424" s="288"/>
      <c r="X1424" s="287"/>
      <c r="AA1424" s="289"/>
    </row>
    <row r="1425" spans="23:27">
      <c r="W1425" s="288"/>
      <c r="X1425" s="287"/>
      <c r="AA1425" s="289"/>
    </row>
    <row r="1426" spans="23:27">
      <c r="W1426" s="288"/>
      <c r="X1426" s="287"/>
      <c r="AA1426" s="289"/>
    </row>
    <row r="1427" spans="23:27">
      <c r="W1427" s="288"/>
      <c r="X1427" s="287"/>
      <c r="AA1427" s="289"/>
    </row>
    <row r="1428" spans="23:27">
      <c r="W1428" s="288"/>
      <c r="X1428" s="287"/>
      <c r="AA1428" s="289"/>
    </row>
    <row r="1429" spans="23:27">
      <c r="W1429" s="288"/>
      <c r="X1429" s="287"/>
      <c r="AA1429" s="289"/>
    </row>
    <row r="1430" spans="23:27">
      <c r="W1430" s="288"/>
      <c r="X1430" s="287"/>
      <c r="AA1430" s="289"/>
    </row>
    <row r="1431" spans="23:27">
      <c r="W1431" s="288"/>
      <c r="X1431" s="287"/>
      <c r="AA1431" s="289"/>
    </row>
    <row r="1432" spans="23:27">
      <c r="W1432" s="288"/>
      <c r="X1432" s="287"/>
      <c r="AA1432" s="289"/>
    </row>
    <row r="1433" spans="23:27">
      <c r="W1433" s="288"/>
      <c r="X1433" s="287"/>
      <c r="AA1433" s="289"/>
    </row>
    <row r="1434" spans="23:27">
      <c r="W1434" s="288"/>
      <c r="X1434" s="287"/>
      <c r="AA1434" s="289"/>
    </row>
    <row r="1435" spans="23:27">
      <c r="W1435" s="288"/>
      <c r="X1435" s="287"/>
      <c r="AA1435" s="289"/>
    </row>
    <row r="1436" spans="23:27">
      <c r="W1436" s="288"/>
      <c r="X1436" s="287"/>
      <c r="AA1436" s="289"/>
    </row>
    <row r="1437" spans="23:27">
      <c r="W1437" s="288"/>
      <c r="X1437" s="287"/>
      <c r="AA1437" s="289"/>
    </row>
    <row r="1438" spans="23:27">
      <c r="W1438" s="288"/>
      <c r="X1438" s="287"/>
      <c r="AA1438" s="289"/>
    </row>
    <row r="1439" spans="23:27">
      <c r="W1439" s="288"/>
      <c r="X1439" s="287"/>
      <c r="AA1439" s="289"/>
    </row>
    <row r="1440" spans="23:27">
      <c r="W1440" s="288"/>
      <c r="X1440" s="287"/>
      <c r="AA1440" s="289"/>
    </row>
    <row r="1441" spans="23:27">
      <c r="W1441" s="288"/>
      <c r="X1441" s="287"/>
      <c r="AA1441" s="289"/>
    </row>
    <row r="1442" spans="23:27">
      <c r="W1442" s="288"/>
      <c r="X1442" s="287"/>
      <c r="AA1442" s="289"/>
    </row>
    <row r="1443" spans="23:27">
      <c r="W1443" s="288"/>
      <c r="X1443" s="287"/>
      <c r="AA1443" s="289"/>
    </row>
    <row r="1444" spans="23:27">
      <c r="W1444" s="288"/>
      <c r="X1444" s="287"/>
      <c r="AA1444" s="289"/>
    </row>
    <row r="1445" spans="23:27">
      <c r="W1445" s="288"/>
      <c r="X1445" s="287"/>
      <c r="AA1445" s="289"/>
    </row>
    <row r="1446" spans="23:27">
      <c r="W1446" s="288"/>
      <c r="X1446" s="287"/>
      <c r="AA1446" s="289"/>
    </row>
    <row r="1447" spans="23:27">
      <c r="W1447" s="288"/>
      <c r="X1447" s="287"/>
      <c r="AA1447" s="289"/>
    </row>
    <row r="1448" spans="23:27">
      <c r="W1448" s="288"/>
      <c r="X1448" s="287"/>
      <c r="AA1448" s="289"/>
    </row>
    <row r="1449" spans="23:27">
      <c r="W1449" s="288"/>
      <c r="X1449" s="287"/>
      <c r="AA1449" s="289"/>
    </row>
    <row r="1450" spans="23:27">
      <c r="W1450" s="288"/>
      <c r="X1450" s="287"/>
      <c r="AA1450" s="289"/>
    </row>
    <row r="1451" spans="23:27">
      <c r="W1451" s="288"/>
      <c r="X1451" s="287"/>
      <c r="AA1451" s="289"/>
    </row>
    <row r="1452" spans="23:27">
      <c r="W1452" s="288"/>
      <c r="X1452" s="287"/>
      <c r="AA1452" s="289"/>
    </row>
    <row r="1453" spans="23:27">
      <c r="W1453" s="288"/>
      <c r="X1453" s="287"/>
      <c r="AA1453" s="289"/>
    </row>
    <row r="1454" spans="23:27">
      <c r="W1454" s="288"/>
      <c r="X1454" s="287"/>
      <c r="AA1454" s="289"/>
    </row>
    <row r="1455" spans="23:27">
      <c r="W1455" s="288"/>
      <c r="X1455" s="287"/>
      <c r="AA1455" s="289"/>
    </row>
    <row r="1456" spans="23:27">
      <c r="W1456" s="288"/>
      <c r="X1456" s="287"/>
      <c r="AA1456" s="289"/>
    </row>
    <row r="1457" spans="23:27">
      <c r="W1457" s="288"/>
      <c r="X1457" s="287"/>
      <c r="AA1457" s="289"/>
    </row>
    <row r="1458" spans="23:27">
      <c r="W1458" s="288"/>
      <c r="X1458" s="287"/>
      <c r="AA1458" s="289"/>
    </row>
    <row r="1459" spans="23:27">
      <c r="W1459" s="288"/>
      <c r="X1459" s="287"/>
      <c r="AA1459" s="289"/>
    </row>
    <row r="1460" spans="23:27">
      <c r="W1460" s="288"/>
      <c r="X1460" s="287"/>
      <c r="AA1460" s="289"/>
    </row>
    <row r="1461" spans="23:27">
      <c r="W1461" s="288"/>
      <c r="X1461" s="287"/>
      <c r="AA1461" s="289"/>
    </row>
    <row r="1462" spans="23:27">
      <c r="W1462" s="288"/>
      <c r="X1462" s="287"/>
      <c r="AA1462" s="289"/>
    </row>
    <row r="1463" spans="23:27">
      <c r="W1463" s="288"/>
      <c r="X1463" s="287"/>
      <c r="AA1463" s="289"/>
    </row>
    <row r="1464" spans="23:27">
      <c r="W1464" s="288"/>
      <c r="X1464" s="287"/>
      <c r="AA1464" s="289"/>
    </row>
    <row r="1465" spans="23:27">
      <c r="W1465" s="288"/>
      <c r="X1465" s="287"/>
      <c r="AA1465" s="289"/>
    </row>
    <row r="1466" spans="23:27">
      <c r="W1466" s="288"/>
      <c r="X1466" s="287"/>
      <c r="AA1466" s="289"/>
    </row>
    <row r="1467" spans="23:27">
      <c r="W1467" s="288"/>
      <c r="X1467" s="287"/>
      <c r="AA1467" s="289"/>
    </row>
    <row r="1468" spans="23:27">
      <c r="W1468" s="288"/>
      <c r="X1468" s="287"/>
      <c r="AA1468" s="289"/>
    </row>
    <row r="1469" spans="23:27">
      <c r="W1469" s="288"/>
      <c r="X1469" s="287"/>
      <c r="AA1469" s="289"/>
    </row>
    <row r="1470" spans="23:27">
      <c r="W1470" s="288"/>
      <c r="X1470" s="287"/>
      <c r="AA1470" s="289"/>
    </row>
    <row r="1471" spans="23:27">
      <c r="W1471" s="288"/>
      <c r="X1471" s="287"/>
      <c r="AA1471" s="289"/>
    </row>
    <row r="1472" spans="23:27">
      <c r="W1472" s="288"/>
      <c r="X1472" s="287"/>
      <c r="AA1472" s="289"/>
    </row>
    <row r="1473" spans="23:27">
      <c r="W1473" s="288"/>
      <c r="X1473" s="287"/>
      <c r="AA1473" s="289"/>
    </row>
    <row r="1474" spans="23:27">
      <c r="W1474" s="288"/>
      <c r="X1474" s="287"/>
      <c r="AA1474" s="289"/>
    </row>
    <row r="1475" spans="23:27">
      <c r="W1475" s="288"/>
      <c r="X1475" s="287"/>
      <c r="AA1475" s="289"/>
    </row>
    <row r="1476" spans="23:27">
      <c r="W1476" s="288"/>
      <c r="X1476" s="287"/>
      <c r="AA1476" s="289"/>
    </row>
    <row r="1477" spans="23:27">
      <c r="W1477" s="288"/>
      <c r="X1477" s="287"/>
      <c r="AA1477" s="289"/>
    </row>
    <row r="1478" spans="23:27">
      <c r="W1478" s="288"/>
      <c r="X1478" s="287"/>
      <c r="AA1478" s="289"/>
    </row>
    <row r="1479" spans="23:27">
      <c r="W1479" s="288"/>
      <c r="X1479" s="287"/>
      <c r="AA1479" s="289"/>
    </row>
    <row r="1480" spans="23:27">
      <c r="W1480" s="288"/>
      <c r="X1480" s="287"/>
      <c r="AA1480" s="289"/>
    </row>
    <row r="1481" spans="23:27">
      <c r="W1481" s="288"/>
      <c r="X1481" s="287"/>
      <c r="AA1481" s="289"/>
    </row>
    <row r="1482" spans="23:27">
      <c r="W1482" s="288"/>
      <c r="X1482" s="287"/>
      <c r="AA1482" s="289"/>
    </row>
    <row r="1483" spans="23:27">
      <c r="W1483" s="288"/>
      <c r="X1483" s="287"/>
      <c r="AA1483" s="289"/>
    </row>
    <row r="1484" spans="23:27">
      <c r="W1484" s="288"/>
      <c r="X1484" s="287"/>
      <c r="AA1484" s="289"/>
    </row>
    <row r="1485" spans="23:27">
      <c r="W1485" s="288"/>
      <c r="X1485" s="287"/>
      <c r="AA1485" s="289"/>
    </row>
    <row r="1486" spans="23:27">
      <c r="W1486" s="288"/>
      <c r="X1486" s="287"/>
      <c r="AA1486" s="289"/>
    </row>
    <row r="1487" spans="23:27">
      <c r="W1487" s="288"/>
      <c r="X1487" s="287"/>
      <c r="AA1487" s="289"/>
    </row>
    <row r="1488" spans="23:27">
      <c r="W1488" s="288"/>
      <c r="X1488" s="287"/>
      <c r="AA1488" s="289"/>
    </row>
    <row r="1489" spans="23:27">
      <c r="W1489" s="288"/>
      <c r="X1489" s="287"/>
      <c r="AA1489" s="289"/>
    </row>
    <row r="1490" spans="23:27">
      <c r="W1490" s="288"/>
      <c r="X1490" s="287"/>
      <c r="AA1490" s="289"/>
    </row>
    <row r="1491" spans="23:27">
      <c r="W1491" s="288"/>
      <c r="X1491" s="287"/>
      <c r="AA1491" s="289"/>
    </row>
    <row r="1492" spans="23:27">
      <c r="W1492" s="288"/>
      <c r="X1492" s="287"/>
      <c r="AA1492" s="289"/>
    </row>
    <row r="1493" spans="23:27">
      <c r="W1493" s="288"/>
      <c r="X1493" s="287"/>
      <c r="AA1493" s="289"/>
    </row>
    <row r="1494" spans="23:27">
      <c r="W1494" s="288"/>
      <c r="X1494" s="287"/>
      <c r="AA1494" s="289"/>
    </row>
    <row r="1495" spans="23:27">
      <c r="W1495" s="288"/>
      <c r="X1495" s="287"/>
      <c r="AA1495" s="289"/>
    </row>
    <row r="1496" spans="23:27">
      <c r="W1496" s="288"/>
      <c r="X1496" s="287"/>
      <c r="AA1496" s="289"/>
    </row>
    <row r="1497" spans="23:27">
      <c r="W1497" s="288"/>
      <c r="X1497" s="287"/>
      <c r="AA1497" s="289"/>
    </row>
    <row r="1498" spans="23:27">
      <c r="W1498" s="288"/>
      <c r="X1498" s="287"/>
      <c r="AA1498" s="289"/>
    </row>
    <row r="1499" spans="23:27">
      <c r="W1499" s="288"/>
      <c r="X1499" s="287"/>
      <c r="AA1499" s="289"/>
    </row>
    <row r="1500" spans="23:27">
      <c r="W1500" s="288"/>
      <c r="X1500" s="287"/>
      <c r="AA1500" s="289"/>
    </row>
    <row r="1501" spans="23:27">
      <c r="W1501" s="288"/>
      <c r="X1501" s="287"/>
      <c r="AA1501" s="289"/>
    </row>
    <row r="1502" spans="23:27">
      <c r="W1502" s="288"/>
      <c r="X1502" s="287"/>
      <c r="AA1502" s="289"/>
    </row>
    <row r="1503" spans="23:27">
      <c r="W1503" s="288"/>
      <c r="X1503" s="287"/>
      <c r="AA1503" s="289"/>
    </row>
    <row r="1504" spans="23:27">
      <c r="W1504" s="288"/>
      <c r="X1504" s="287"/>
      <c r="AA1504" s="289"/>
    </row>
    <row r="1505" spans="23:27">
      <c r="W1505" s="288"/>
      <c r="X1505" s="287"/>
      <c r="AA1505" s="289"/>
    </row>
    <row r="1506" spans="23:27">
      <c r="W1506" s="288"/>
      <c r="X1506" s="287"/>
      <c r="AA1506" s="289"/>
    </row>
    <row r="1507" spans="23:27">
      <c r="W1507" s="288"/>
      <c r="X1507" s="287"/>
      <c r="AA1507" s="289"/>
    </row>
    <row r="1508" spans="23:27">
      <c r="W1508" s="288"/>
      <c r="X1508" s="287"/>
      <c r="AA1508" s="289"/>
    </row>
    <row r="1509" spans="23:27">
      <c r="W1509" s="288"/>
      <c r="X1509" s="287"/>
      <c r="AA1509" s="289"/>
    </row>
    <row r="1510" spans="23:27">
      <c r="W1510" s="288"/>
      <c r="X1510" s="287"/>
      <c r="AA1510" s="289"/>
    </row>
    <row r="1511" spans="23:27">
      <c r="W1511" s="288"/>
      <c r="X1511" s="287"/>
      <c r="AA1511" s="289"/>
    </row>
    <row r="1512" spans="23:27">
      <c r="W1512" s="288"/>
      <c r="X1512" s="287"/>
      <c r="AA1512" s="289"/>
    </row>
    <row r="1513" spans="23:27">
      <c r="W1513" s="288"/>
      <c r="X1513" s="287"/>
      <c r="AA1513" s="289"/>
    </row>
    <row r="1514" spans="23:27">
      <c r="W1514" s="288"/>
      <c r="X1514" s="287"/>
      <c r="AA1514" s="289"/>
    </row>
    <row r="1515" spans="23:27">
      <c r="W1515" s="288"/>
      <c r="X1515" s="287"/>
      <c r="AA1515" s="289"/>
    </row>
    <row r="1516" spans="23:27">
      <c r="W1516" s="288"/>
      <c r="X1516" s="287"/>
      <c r="AA1516" s="289"/>
    </row>
    <row r="1517" spans="23:27">
      <c r="W1517" s="288"/>
      <c r="X1517" s="287"/>
      <c r="AA1517" s="289"/>
    </row>
    <row r="1518" spans="23:27">
      <c r="W1518" s="288"/>
      <c r="X1518" s="287"/>
      <c r="AA1518" s="289"/>
    </row>
    <row r="1519" spans="23:27">
      <c r="W1519" s="288"/>
      <c r="X1519" s="287"/>
      <c r="AA1519" s="289"/>
    </row>
    <row r="1520" spans="23:27">
      <c r="W1520" s="288"/>
      <c r="X1520" s="287"/>
      <c r="AA1520" s="289"/>
    </row>
    <row r="1521" spans="23:27">
      <c r="W1521" s="288"/>
      <c r="X1521" s="287"/>
      <c r="AA1521" s="289"/>
    </row>
    <row r="1522" spans="23:27">
      <c r="W1522" s="288"/>
      <c r="X1522" s="287"/>
      <c r="AA1522" s="289"/>
    </row>
    <row r="1523" spans="23:27">
      <c r="W1523" s="288"/>
      <c r="X1523" s="287"/>
      <c r="AA1523" s="289"/>
    </row>
    <row r="1524" spans="23:27">
      <c r="W1524" s="288"/>
      <c r="X1524" s="287"/>
      <c r="AA1524" s="289"/>
    </row>
    <row r="1525" spans="23:27">
      <c r="W1525" s="288"/>
      <c r="X1525" s="287"/>
      <c r="AA1525" s="289"/>
    </row>
    <row r="1526" spans="23:27">
      <c r="W1526" s="288"/>
      <c r="X1526" s="287"/>
      <c r="AA1526" s="289"/>
    </row>
    <row r="1527" spans="23:27">
      <c r="W1527" s="288"/>
      <c r="X1527" s="287"/>
      <c r="AA1527" s="289"/>
    </row>
    <row r="1528" spans="23:27">
      <c r="W1528" s="288"/>
      <c r="X1528" s="287"/>
      <c r="AA1528" s="289"/>
    </row>
    <row r="1529" spans="23:27">
      <c r="W1529" s="288"/>
      <c r="X1529" s="287"/>
      <c r="AA1529" s="289"/>
    </row>
    <row r="1530" spans="23:27">
      <c r="W1530" s="288"/>
      <c r="X1530" s="287"/>
      <c r="AA1530" s="289"/>
    </row>
    <row r="1531" spans="23:27">
      <c r="W1531" s="288"/>
      <c r="X1531" s="287"/>
      <c r="AA1531" s="289"/>
    </row>
    <row r="1532" spans="23:27">
      <c r="W1532" s="288"/>
      <c r="X1532" s="287"/>
      <c r="AA1532" s="289"/>
    </row>
    <row r="1533" spans="23:27">
      <c r="W1533" s="288"/>
      <c r="X1533" s="287"/>
      <c r="AA1533" s="289"/>
    </row>
    <row r="1534" spans="23:27">
      <c r="W1534" s="288"/>
      <c r="X1534" s="287"/>
      <c r="AA1534" s="289"/>
    </row>
    <row r="1535" spans="23:27">
      <c r="W1535" s="288"/>
      <c r="X1535" s="287"/>
      <c r="AA1535" s="289"/>
    </row>
    <row r="1536" spans="23:27">
      <c r="W1536" s="288"/>
      <c r="X1536" s="287"/>
      <c r="AA1536" s="289"/>
    </row>
    <row r="1537" spans="23:27">
      <c r="W1537" s="288"/>
      <c r="X1537" s="287"/>
      <c r="AA1537" s="289"/>
    </row>
    <row r="1538" spans="23:27">
      <c r="W1538" s="288"/>
      <c r="X1538" s="287"/>
      <c r="AA1538" s="289"/>
    </row>
    <row r="1539" spans="23:27">
      <c r="W1539" s="288"/>
      <c r="X1539" s="287"/>
      <c r="AA1539" s="289"/>
    </row>
    <row r="1540" spans="23:27">
      <c r="W1540" s="288"/>
      <c r="X1540" s="287"/>
      <c r="AA1540" s="289"/>
    </row>
    <row r="1541" spans="23:27">
      <c r="W1541" s="288"/>
      <c r="X1541" s="287"/>
      <c r="AA1541" s="289"/>
    </row>
    <row r="1542" spans="23:27">
      <c r="W1542" s="288"/>
      <c r="X1542" s="287"/>
      <c r="AA1542" s="289"/>
    </row>
    <row r="1543" spans="23:27">
      <c r="W1543" s="288"/>
      <c r="X1543" s="287"/>
      <c r="AA1543" s="289"/>
    </row>
    <row r="1544" spans="23:27">
      <c r="W1544" s="288"/>
      <c r="X1544" s="287"/>
      <c r="AA1544" s="289"/>
    </row>
    <row r="1545" spans="23:27">
      <c r="W1545" s="288"/>
      <c r="X1545" s="287"/>
      <c r="AA1545" s="289"/>
    </row>
    <row r="1546" spans="23:27">
      <c r="W1546" s="288"/>
      <c r="X1546" s="287"/>
      <c r="AA1546" s="289"/>
    </row>
    <row r="1547" spans="23:27">
      <c r="W1547" s="288"/>
      <c r="X1547" s="287"/>
      <c r="AA1547" s="289"/>
    </row>
    <row r="1548" spans="23:27">
      <c r="W1548" s="288"/>
      <c r="X1548" s="287"/>
      <c r="AA1548" s="289"/>
    </row>
    <row r="1549" spans="23:27">
      <c r="W1549" s="288"/>
      <c r="X1549" s="287"/>
      <c r="AA1549" s="289"/>
    </row>
    <row r="1550" spans="23:27">
      <c r="W1550" s="288"/>
      <c r="X1550" s="287"/>
      <c r="AA1550" s="289"/>
    </row>
    <row r="1551" spans="23:27">
      <c r="W1551" s="288"/>
      <c r="X1551" s="287"/>
      <c r="AA1551" s="289"/>
    </row>
    <row r="1552" spans="23:27">
      <c r="W1552" s="288"/>
      <c r="X1552" s="287"/>
      <c r="AA1552" s="289"/>
    </row>
    <row r="1553" spans="23:27">
      <c r="W1553" s="288"/>
      <c r="X1553" s="287"/>
      <c r="AA1553" s="289"/>
    </row>
    <row r="1554" spans="23:27">
      <c r="W1554" s="288"/>
      <c r="X1554" s="287"/>
      <c r="AA1554" s="289"/>
    </row>
    <row r="1555" spans="23:27">
      <c r="W1555" s="288"/>
      <c r="X1555" s="287"/>
      <c r="AA1555" s="289"/>
    </row>
    <row r="1556" spans="23:27">
      <c r="W1556" s="288"/>
      <c r="X1556" s="287"/>
      <c r="AA1556" s="289"/>
    </row>
    <row r="1557" spans="23:27">
      <c r="W1557" s="288"/>
      <c r="X1557" s="287"/>
      <c r="AA1557" s="289"/>
    </row>
    <row r="1558" spans="23:27">
      <c r="W1558" s="288"/>
      <c r="X1558" s="287"/>
      <c r="AA1558" s="289"/>
    </row>
    <row r="1559" spans="23:27">
      <c r="W1559" s="288"/>
      <c r="X1559" s="287"/>
      <c r="AA1559" s="289"/>
    </row>
    <row r="1560" spans="23:27">
      <c r="W1560" s="288"/>
      <c r="X1560" s="287"/>
      <c r="AA1560" s="289"/>
    </row>
    <row r="1561" spans="23:27">
      <c r="W1561" s="288"/>
      <c r="X1561" s="287"/>
      <c r="AA1561" s="289"/>
    </row>
    <row r="1562" spans="23:27">
      <c r="W1562" s="288"/>
      <c r="X1562" s="287"/>
      <c r="AA1562" s="289"/>
    </row>
    <row r="1563" spans="23:27">
      <c r="W1563" s="288"/>
      <c r="X1563" s="287"/>
      <c r="AA1563" s="289"/>
    </row>
    <row r="1564" spans="23:27">
      <c r="W1564" s="288"/>
      <c r="X1564" s="287"/>
      <c r="AA1564" s="289"/>
    </row>
    <row r="1565" spans="23:27">
      <c r="W1565" s="288"/>
      <c r="X1565" s="287"/>
      <c r="AA1565" s="289"/>
    </row>
    <row r="1566" spans="23:27">
      <c r="W1566" s="288"/>
      <c r="X1566" s="287"/>
      <c r="AA1566" s="289"/>
    </row>
    <row r="1567" spans="23:27">
      <c r="W1567" s="288"/>
      <c r="X1567" s="287"/>
      <c r="AA1567" s="289"/>
    </row>
    <row r="1568" spans="23:27">
      <c r="W1568" s="288"/>
      <c r="X1568" s="287"/>
      <c r="AA1568" s="289"/>
    </row>
    <row r="1569" spans="23:27">
      <c r="W1569" s="288"/>
      <c r="X1569" s="287"/>
      <c r="AA1569" s="289"/>
    </row>
    <row r="1570" spans="23:27">
      <c r="W1570" s="288"/>
      <c r="X1570" s="287"/>
      <c r="AA1570" s="289"/>
    </row>
    <row r="1571" spans="23:27">
      <c r="W1571" s="288"/>
      <c r="X1571" s="287"/>
      <c r="AA1571" s="289"/>
    </row>
    <row r="1572" spans="23:27">
      <c r="W1572" s="288"/>
      <c r="X1572" s="287"/>
      <c r="AA1572" s="289"/>
    </row>
    <row r="1573" spans="23:27">
      <c r="W1573" s="288"/>
      <c r="X1573" s="287"/>
      <c r="AA1573" s="289"/>
    </row>
    <row r="1574" spans="23:27">
      <c r="W1574" s="288"/>
      <c r="X1574" s="287"/>
      <c r="AA1574" s="289"/>
    </row>
    <row r="1575" spans="23:27">
      <c r="W1575" s="288"/>
      <c r="X1575" s="287"/>
      <c r="AA1575" s="289"/>
    </row>
    <row r="1576" spans="23:27">
      <c r="W1576" s="288"/>
      <c r="X1576" s="287"/>
      <c r="AA1576" s="289"/>
    </row>
    <row r="1577" spans="23:27">
      <c r="W1577" s="288"/>
      <c r="X1577" s="287"/>
      <c r="AA1577" s="289"/>
    </row>
    <row r="1578" spans="23:27">
      <c r="W1578" s="288"/>
      <c r="X1578" s="287"/>
      <c r="AA1578" s="289"/>
    </row>
    <row r="1579" spans="23:27">
      <c r="W1579" s="288"/>
      <c r="X1579" s="287"/>
      <c r="AA1579" s="289"/>
    </row>
    <row r="1580" spans="23:27">
      <c r="W1580" s="288"/>
      <c r="X1580" s="287"/>
      <c r="AA1580" s="289"/>
    </row>
    <row r="1581" spans="23:27">
      <c r="W1581" s="288"/>
      <c r="X1581" s="287"/>
      <c r="AA1581" s="289"/>
    </row>
    <row r="1582" spans="23:27">
      <c r="W1582" s="288"/>
      <c r="X1582" s="287"/>
      <c r="AA1582" s="289"/>
    </row>
    <row r="1583" spans="23:27">
      <c r="W1583" s="288"/>
      <c r="X1583" s="287"/>
      <c r="AA1583" s="289"/>
    </row>
    <row r="1584" spans="23:27">
      <c r="W1584" s="288"/>
      <c r="X1584" s="287"/>
      <c r="AA1584" s="289"/>
    </row>
    <row r="1585" spans="23:27">
      <c r="W1585" s="288"/>
      <c r="X1585" s="287"/>
      <c r="AA1585" s="289"/>
    </row>
    <row r="1586" spans="23:27">
      <c r="W1586" s="288"/>
      <c r="X1586" s="287"/>
      <c r="AA1586" s="289"/>
    </row>
    <row r="1587" spans="23:27">
      <c r="W1587" s="288"/>
      <c r="X1587" s="287"/>
      <c r="AA1587" s="289"/>
    </row>
    <row r="1588" spans="23:27">
      <c r="W1588" s="288"/>
      <c r="X1588" s="287"/>
      <c r="AA1588" s="289"/>
    </row>
    <row r="1589" spans="23:27">
      <c r="W1589" s="288"/>
      <c r="X1589" s="287"/>
      <c r="AA1589" s="289"/>
    </row>
    <row r="1590" spans="23:27">
      <c r="W1590" s="288"/>
      <c r="X1590" s="287"/>
      <c r="AA1590" s="289"/>
    </row>
    <row r="1591" spans="23:27">
      <c r="W1591" s="288"/>
      <c r="X1591" s="287"/>
      <c r="AA1591" s="289"/>
    </row>
    <row r="1592" spans="23:27">
      <c r="W1592" s="288"/>
      <c r="X1592" s="287"/>
      <c r="AA1592" s="289"/>
    </row>
    <row r="1593" spans="23:27">
      <c r="W1593" s="288"/>
      <c r="X1593" s="287"/>
      <c r="AA1593" s="289"/>
    </row>
    <row r="1594" spans="23:27">
      <c r="W1594" s="288"/>
      <c r="X1594" s="287"/>
      <c r="AA1594" s="289"/>
    </row>
    <row r="1595" spans="23:27">
      <c r="W1595" s="288"/>
      <c r="X1595" s="287"/>
      <c r="AA1595" s="289"/>
    </row>
    <row r="1596" spans="23:27">
      <c r="W1596" s="288"/>
      <c r="X1596" s="287"/>
      <c r="AA1596" s="289"/>
    </row>
    <row r="1597" spans="23:27">
      <c r="W1597" s="288"/>
      <c r="X1597" s="287"/>
      <c r="AA1597" s="289"/>
    </row>
    <row r="1598" spans="23:27">
      <c r="W1598" s="288"/>
      <c r="X1598" s="287"/>
      <c r="AA1598" s="289"/>
    </row>
    <row r="1599" spans="23:27">
      <c r="W1599" s="288"/>
      <c r="X1599" s="287"/>
      <c r="AA1599" s="289"/>
    </row>
    <row r="1600" spans="23:27">
      <c r="W1600" s="288"/>
      <c r="X1600" s="287"/>
      <c r="AA1600" s="289"/>
    </row>
    <row r="1601" spans="23:27">
      <c r="W1601" s="288"/>
      <c r="X1601" s="287"/>
      <c r="AA1601" s="289"/>
    </row>
    <row r="1602" spans="23:27">
      <c r="W1602" s="288"/>
      <c r="X1602" s="287"/>
      <c r="AA1602" s="289"/>
    </row>
    <row r="1603" spans="23:27">
      <c r="W1603" s="288"/>
      <c r="X1603" s="287"/>
      <c r="AA1603" s="289"/>
    </row>
    <row r="1604" spans="23:27">
      <c r="W1604" s="288"/>
      <c r="X1604" s="287"/>
      <c r="AA1604" s="289"/>
    </row>
    <row r="1605" spans="23:27">
      <c r="W1605" s="288"/>
      <c r="X1605" s="287"/>
      <c r="AA1605" s="289"/>
    </row>
    <row r="1606" spans="23:27">
      <c r="W1606" s="288"/>
      <c r="X1606" s="287"/>
      <c r="AA1606" s="289"/>
    </row>
    <row r="1607" spans="23:27">
      <c r="W1607" s="288"/>
      <c r="X1607" s="287"/>
      <c r="AA1607" s="289"/>
    </row>
    <row r="1608" spans="23:27">
      <c r="W1608" s="288"/>
      <c r="X1608" s="287"/>
      <c r="AA1608" s="289"/>
    </row>
    <row r="1609" spans="23:27">
      <c r="W1609" s="288"/>
      <c r="X1609" s="287"/>
      <c r="AA1609" s="289"/>
    </row>
    <row r="1610" spans="23:27">
      <c r="W1610" s="288"/>
      <c r="X1610" s="287"/>
      <c r="AA1610" s="289"/>
    </row>
    <row r="1611" spans="23:27">
      <c r="W1611" s="288"/>
      <c r="X1611" s="287"/>
      <c r="AA1611" s="289"/>
    </row>
    <row r="1612" spans="23:27">
      <c r="W1612" s="288"/>
      <c r="X1612" s="287"/>
      <c r="AA1612" s="289"/>
    </row>
    <row r="1613" spans="23:27">
      <c r="W1613" s="288"/>
      <c r="X1613" s="287"/>
      <c r="AA1613" s="289"/>
    </row>
    <row r="1614" spans="23:27">
      <c r="W1614" s="288"/>
      <c r="X1614" s="287"/>
      <c r="AA1614" s="289"/>
    </row>
    <row r="1615" spans="23:27">
      <c r="W1615" s="288"/>
      <c r="X1615" s="287"/>
      <c r="AA1615" s="289"/>
    </row>
    <row r="1616" spans="23:27">
      <c r="W1616" s="288"/>
      <c r="X1616" s="287"/>
      <c r="AA1616" s="289"/>
    </row>
    <row r="1617" spans="23:27">
      <c r="W1617" s="288"/>
      <c r="X1617" s="287"/>
      <c r="AA1617" s="289"/>
    </row>
    <row r="1618" spans="23:27">
      <c r="W1618" s="288"/>
      <c r="X1618" s="287"/>
      <c r="AA1618" s="289"/>
    </row>
    <row r="1619" spans="23:27">
      <c r="W1619" s="288"/>
      <c r="X1619" s="287"/>
      <c r="AA1619" s="289"/>
    </row>
    <row r="1620" spans="23:27">
      <c r="W1620" s="288"/>
      <c r="X1620" s="287"/>
      <c r="AA1620" s="289"/>
    </row>
    <row r="1621" spans="23:27">
      <c r="W1621" s="288"/>
      <c r="X1621" s="287"/>
      <c r="AA1621" s="289"/>
    </row>
    <row r="1622" spans="23:27">
      <c r="W1622" s="288"/>
      <c r="X1622" s="287"/>
      <c r="AA1622" s="289"/>
    </row>
    <row r="1623" spans="23:27">
      <c r="W1623" s="288"/>
      <c r="X1623" s="287"/>
      <c r="AA1623" s="289"/>
    </row>
    <row r="1624" spans="23:27">
      <c r="W1624" s="288"/>
      <c r="X1624" s="287"/>
      <c r="AA1624" s="289"/>
    </row>
    <row r="1625" spans="23:27">
      <c r="W1625" s="288"/>
      <c r="X1625" s="287"/>
      <c r="AA1625" s="289"/>
    </row>
    <row r="1626" spans="23:27">
      <c r="W1626" s="288"/>
      <c r="X1626" s="287"/>
      <c r="AA1626" s="289"/>
    </row>
    <row r="1627" spans="23:27">
      <c r="W1627" s="288"/>
      <c r="X1627" s="287"/>
      <c r="AA1627" s="289"/>
    </row>
    <row r="1628" spans="23:27">
      <c r="W1628" s="288"/>
      <c r="X1628" s="287"/>
      <c r="AA1628" s="289"/>
    </row>
    <row r="1629" spans="23:27">
      <c r="W1629" s="288"/>
      <c r="X1629" s="287"/>
      <c r="AA1629" s="289"/>
    </row>
    <row r="1630" spans="23:27">
      <c r="W1630" s="288"/>
      <c r="X1630" s="287"/>
      <c r="AA1630" s="289"/>
    </row>
    <row r="1631" spans="23:27">
      <c r="W1631" s="288"/>
      <c r="X1631" s="287"/>
      <c r="AA1631" s="289"/>
    </row>
    <row r="1632" spans="23:27">
      <c r="W1632" s="288"/>
      <c r="X1632" s="287"/>
      <c r="AA1632" s="289"/>
    </row>
    <row r="1633" spans="23:27">
      <c r="W1633" s="288"/>
      <c r="X1633" s="287"/>
      <c r="AA1633" s="289"/>
    </row>
    <row r="1634" spans="23:27">
      <c r="W1634" s="288"/>
      <c r="X1634" s="287"/>
      <c r="AA1634" s="289"/>
    </row>
    <row r="1635" spans="23:27">
      <c r="W1635" s="288"/>
      <c r="X1635" s="287"/>
      <c r="AA1635" s="289"/>
    </row>
    <row r="1636" spans="23:27">
      <c r="W1636" s="288"/>
      <c r="X1636" s="287"/>
      <c r="AA1636" s="289"/>
    </row>
    <row r="1637" spans="23:27">
      <c r="W1637" s="288"/>
      <c r="X1637" s="287"/>
      <c r="AA1637" s="289"/>
    </row>
    <row r="1638" spans="23:27">
      <c r="W1638" s="288"/>
      <c r="X1638" s="287"/>
      <c r="AA1638" s="289"/>
    </row>
    <row r="1639" spans="23:27">
      <c r="W1639" s="288"/>
      <c r="X1639" s="287"/>
      <c r="AA1639" s="289"/>
    </row>
    <row r="1640" spans="23:27">
      <c r="W1640" s="288"/>
      <c r="X1640" s="287"/>
      <c r="AA1640" s="289"/>
    </row>
    <row r="1641" spans="23:27">
      <c r="W1641" s="288"/>
      <c r="X1641" s="287"/>
      <c r="AA1641" s="289"/>
    </row>
    <row r="1642" spans="23:27">
      <c r="W1642" s="288"/>
      <c r="X1642" s="287"/>
      <c r="AA1642" s="289"/>
    </row>
    <row r="1643" spans="23:27">
      <c r="W1643" s="288"/>
      <c r="X1643" s="287"/>
      <c r="AA1643" s="289"/>
    </row>
    <row r="1644" spans="23:27">
      <c r="W1644" s="288"/>
      <c r="X1644" s="287"/>
      <c r="AA1644" s="289"/>
    </row>
    <row r="1645" spans="23:27">
      <c r="W1645" s="288"/>
      <c r="X1645" s="287"/>
      <c r="AA1645" s="289"/>
    </row>
    <row r="1646" spans="23:27">
      <c r="W1646" s="288"/>
      <c r="X1646" s="287"/>
      <c r="AA1646" s="289"/>
    </row>
    <row r="1647" spans="23:27">
      <c r="W1647" s="288"/>
      <c r="X1647" s="287"/>
      <c r="AA1647" s="289"/>
    </row>
    <row r="1648" spans="23:27">
      <c r="W1648" s="288"/>
      <c r="X1648" s="287"/>
      <c r="AA1648" s="289"/>
    </row>
    <row r="1649" spans="23:27">
      <c r="W1649" s="288"/>
      <c r="X1649" s="287"/>
      <c r="AA1649" s="289"/>
    </row>
    <row r="1650" spans="23:27">
      <c r="W1650" s="288"/>
      <c r="X1650" s="287"/>
      <c r="AA1650" s="289"/>
    </row>
    <row r="1651" spans="23:27">
      <c r="W1651" s="288"/>
      <c r="X1651" s="287"/>
      <c r="AA1651" s="289"/>
    </row>
    <row r="1652" spans="23:27">
      <c r="W1652" s="288"/>
      <c r="X1652" s="287"/>
      <c r="AA1652" s="289"/>
    </row>
    <row r="1653" spans="23:27">
      <c r="W1653" s="288"/>
      <c r="X1653" s="287"/>
      <c r="AA1653" s="289"/>
    </row>
    <row r="1654" spans="23:27">
      <c r="W1654" s="288"/>
      <c r="X1654" s="287"/>
      <c r="AA1654" s="289"/>
    </row>
    <row r="1655" spans="23:27">
      <c r="W1655" s="288"/>
      <c r="X1655" s="287"/>
      <c r="AA1655" s="289"/>
    </row>
    <row r="1656" spans="23:27">
      <c r="W1656" s="288"/>
      <c r="X1656" s="287"/>
      <c r="AA1656" s="289"/>
    </row>
    <row r="1657" spans="23:27">
      <c r="W1657" s="288"/>
      <c r="X1657" s="287"/>
      <c r="AA1657" s="289"/>
    </row>
    <row r="1658" spans="23:27">
      <c r="W1658" s="288"/>
      <c r="X1658" s="287"/>
      <c r="AA1658" s="289"/>
    </row>
    <row r="1659" spans="23:27">
      <c r="W1659" s="288"/>
      <c r="X1659" s="287"/>
      <c r="AA1659" s="289"/>
    </row>
    <row r="1660" spans="23:27">
      <c r="W1660" s="288"/>
      <c r="X1660" s="287"/>
      <c r="AA1660" s="289"/>
    </row>
    <row r="1661" spans="23:27">
      <c r="W1661" s="288"/>
      <c r="X1661" s="287"/>
      <c r="AA1661" s="289"/>
    </row>
    <row r="1662" spans="23:27">
      <c r="W1662" s="288"/>
      <c r="X1662" s="287"/>
      <c r="AA1662" s="289"/>
    </row>
    <row r="1663" spans="23:27">
      <c r="W1663" s="288"/>
      <c r="X1663" s="287"/>
      <c r="AA1663" s="289"/>
    </row>
    <row r="1664" spans="23:27">
      <c r="W1664" s="288"/>
      <c r="X1664" s="287"/>
      <c r="AA1664" s="289"/>
    </row>
    <row r="1665" spans="23:27">
      <c r="W1665" s="288"/>
      <c r="X1665" s="287"/>
      <c r="AA1665" s="289"/>
    </row>
    <row r="1666" spans="23:27">
      <c r="W1666" s="288"/>
      <c r="X1666" s="287"/>
      <c r="AA1666" s="289"/>
    </row>
    <row r="1667" spans="23:27">
      <c r="W1667" s="288"/>
      <c r="X1667" s="287"/>
      <c r="AA1667" s="289"/>
    </row>
    <row r="1668" spans="23:27">
      <c r="W1668" s="288"/>
      <c r="X1668" s="287"/>
      <c r="AA1668" s="289"/>
    </row>
    <row r="1669" spans="23:27">
      <c r="W1669" s="288"/>
      <c r="X1669" s="287"/>
      <c r="AA1669" s="289"/>
    </row>
    <row r="1670" spans="23:27">
      <c r="W1670" s="288"/>
      <c r="X1670" s="287"/>
      <c r="AA1670" s="289"/>
    </row>
    <row r="1671" spans="23:27">
      <c r="W1671" s="288"/>
      <c r="X1671" s="287"/>
      <c r="AA1671" s="289"/>
    </row>
    <row r="1672" spans="23:27">
      <c r="W1672" s="288"/>
      <c r="X1672" s="287"/>
      <c r="AA1672" s="289"/>
    </row>
    <row r="1673" spans="23:27">
      <c r="W1673" s="288"/>
      <c r="X1673" s="287"/>
      <c r="AA1673" s="289"/>
    </row>
    <row r="1674" spans="23:27">
      <c r="W1674" s="288"/>
      <c r="X1674" s="287"/>
      <c r="AA1674" s="289"/>
    </row>
    <row r="1675" spans="23:27">
      <c r="W1675" s="288"/>
      <c r="X1675" s="287"/>
      <c r="AA1675" s="289"/>
    </row>
    <row r="1676" spans="23:27">
      <c r="W1676" s="288"/>
      <c r="X1676" s="287"/>
      <c r="AA1676" s="289"/>
    </row>
    <row r="1677" spans="23:27">
      <c r="W1677" s="288"/>
      <c r="X1677" s="287"/>
      <c r="AA1677" s="289"/>
    </row>
    <row r="1678" spans="23:27">
      <c r="W1678" s="288"/>
      <c r="X1678" s="287"/>
      <c r="AA1678" s="289"/>
    </row>
    <row r="1679" spans="23:27">
      <c r="W1679" s="288"/>
      <c r="X1679" s="287"/>
      <c r="AA1679" s="289"/>
    </row>
    <row r="1680" spans="23:27">
      <c r="W1680" s="288"/>
      <c r="X1680" s="287"/>
      <c r="AA1680" s="289"/>
    </row>
    <row r="1681" spans="23:27">
      <c r="W1681" s="288"/>
      <c r="X1681" s="287"/>
      <c r="AA1681" s="289"/>
    </row>
    <row r="1682" spans="23:27">
      <c r="W1682" s="288"/>
      <c r="X1682" s="287"/>
      <c r="AA1682" s="289"/>
    </row>
    <row r="1683" spans="23:27">
      <c r="W1683" s="288"/>
      <c r="X1683" s="287"/>
      <c r="AA1683" s="289"/>
    </row>
    <row r="1684" spans="23:27">
      <c r="W1684" s="288"/>
      <c r="X1684" s="287"/>
      <c r="AA1684" s="289"/>
    </row>
    <row r="1685" spans="23:27">
      <c r="W1685" s="288"/>
      <c r="X1685" s="287"/>
      <c r="AA1685" s="289"/>
    </row>
    <row r="1686" spans="23:27">
      <c r="W1686" s="288"/>
      <c r="X1686" s="287"/>
      <c r="AA1686" s="289"/>
    </row>
    <row r="1687" spans="23:27">
      <c r="W1687" s="288"/>
      <c r="X1687" s="287"/>
      <c r="AA1687" s="289"/>
    </row>
    <row r="1688" spans="23:27">
      <c r="W1688" s="288"/>
      <c r="X1688" s="287"/>
      <c r="AA1688" s="289"/>
    </row>
    <row r="1689" spans="23:27">
      <c r="W1689" s="288"/>
      <c r="X1689" s="287"/>
      <c r="AA1689" s="289"/>
    </row>
    <row r="1690" spans="23:27">
      <c r="W1690" s="288"/>
      <c r="X1690" s="287"/>
      <c r="AA1690" s="289"/>
    </row>
    <row r="1691" spans="23:27">
      <c r="W1691" s="288"/>
      <c r="X1691" s="287"/>
      <c r="AA1691" s="289"/>
    </row>
    <row r="1692" spans="23:27">
      <c r="W1692" s="288"/>
      <c r="X1692" s="287"/>
      <c r="AA1692" s="289"/>
    </row>
    <row r="1693" spans="23:27">
      <c r="W1693" s="288"/>
      <c r="X1693" s="287"/>
      <c r="AA1693" s="289"/>
    </row>
    <row r="1694" spans="23:27">
      <c r="W1694" s="288"/>
      <c r="X1694" s="287"/>
      <c r="AA1694" s="289"/>
    </row>
    <row r="1695" spans="23:27">
      <c r="W1695" s="288"/>
      <c r="X1695" s="287"/>
      <c r="AA1695" s="289"/>
    </row>
    <row r="1696" spans="23:27">
      <c r="W1696" s="288"/>
      <c r="X1696" s="287"/>
      <c r="AA1696" s="289"/>
    </row>
    <row r="1697" spans="23:27">
      <c r="W1697" s="288"/>
      <c r="X1697" s="287"/>
      <c r="AA1697" s="289"/>
    </row>
    <row r="1698" spans="23:27">
      <c r="W1698" s="288"/>
      <c r="X1698" s="287"/>
      <c r="AA1698" s="289"/>
    </row>
    <row r="1699" spans="23:27">
      <c r="W1699" s="288"/>
      <c r="X1699" s="287"/>
      <c r="AA1699" s="289"/>
    </row>
    <row r="1700" spans="23:27">
      <c r="W1700" s="288"/>
      <c r="X1700" s="287"/>
      <c r="AA1700" s="289"/>
    </row>
    <row r="1701" spans="23:27">
      <c r="W1701" s="288"/>
      <c r="X1701" s="287"/>
      <c r="AA1701" s="289"/>
    </row>
    <row r="1702" spans="23:27">
      <c r="W1702" s="288"/>
      <c r="X1702" s="287"/>
      <c r="AA1702" s="289"/>
    </row>
    <row r="1703" spans="23:27">
      <c r="W1703" s="288"/>
      <c r="X1703" s="287"/>
      <c r="AA1703" s="289"/>
    </row>
    <row r="1704" spans="23:27">
      <c r="W1704" s="288"/>
      <c r="X1704" s="287"/>
      <c r="AA1704" s="289"/>
    </row>
    <row r="1705" spans="23:27">
      <c r="W1705" s="288"/>
      <c r="X1705" s="287"/>
      <c r="AA1705" s="289"/>
    </row>
    <row r="1706" spans="23:27">
      <c r="W1706" s="288"/>
      <c r="X1706" s="287"/>
      <c r="AA1706" s="289"/>
    </row>
    <row r="1707" spans="23:27">
      <c r="W1707" s="288"/>
      <c r="X1707" s="287"/>
      <c r="AA1707" s="289"/>
    </row>
    <row r="1708" spans="23:27">
      <c r="W1708" s="288"/>
      <c r="X1708" s="287"/>
      <c r="AA1708" s="289"/>
    </row>
    <row r="1709" spans="23:27">
      <c r="W1709" s="288"/>
      <c r="X1709" s="287"/>
      <c r="AA1709" s="289"/>
    </row>
    <row r="1710" spans="23:27">
      <c r="W1710" s="288"/>
      <c r="X1710" s="287"/>
      <c r="AA1710" s="289"/>
    </row>
    <row r="1711" spans="23:27">
      <c r="W1711" s="288"/>
      <c r="X1711" s="287"/>
      <c r="AA1711" s="289"/>
    </row>
    <row r="1712" spans="23:27">
      <c r="W1712" s="288"/>
      <c r="X1712" s="287"/>
      <c r="AA1712" s="289"/>
    </row>
    <row r="1713" spans="23:27">
      <c r="W1713" s="288"/>
      <c r="X1713" s="287"/>
      <c r="AA1713" s="289"/>
    </row>
    <row r="1714" spans="23:27">
      <c r="W1714" s="288"/>
      <c r="X1714" s="287"/>
      <c r="AA1714" s="289"/>
    </row>
    <row r="1715" spans="23:27">
      <c r="W1715" s="288"/>
      <c r="X1715" s="287"/>
      <c r="AA1715" s="289"/>
    </row>
    <row r="1716" spans="23:27">
      <c r="W1716" s="288"/>
      <c r="X1716" s="287"/>
      <c r="AA1716" s="289"/>
    </row>
    <row r="1717" spans="23:27">
      <c r="W1717" s="288"/>
      <c r="X1717" s="287"/>
      <c r="AA1717" s="289"/>
    </row>
    <row r="1718" spans="23:27">
      <c r="W1718" s="288"/>
      <c r="X1718" s="287"/>
      <c r="AA1718" s="289"/>
    </row>
    <row r="1719" spans="23:27">
      <c r="W1719" s="288"/>
      <c r="X1719" s="287"/>
      <c r="AA1719" s="289"/>
    </row>
    <row r="1720" spans="23:27">
      <c r="W1720" s="288"/>
      <c r="X1720" s="287"/>
      <c r="AA1720" s="289"/>
    </row>
    <row r="1721" spans="23:27">
      <c r="W1721" s="288"/>
      <c r="X1721" s="287"/>
      <c r="AA1721" s="289"/>
    </row>
    <row r="1722" spans="23:27">
      <c r="W1722" s="288"/>
      <c r="X1722" s="287"/>
      <c r="AA1722" s="289"/>
    </row>
    <row r="1723" spans="23:27">
      <c r="W1723" s="288"/>
      <c r="X1723" s="287"/>
      <c r="AA1723" s="289"/>
    </row>
    <row r="1724" spans="23:27">
      <c r="W1724" s="288"/>
      <c r="X1724" s="287"/>
      <c r="AA1724" s="289"/>
    </row>
    <row r="1725" spans="23:27">
      <c r="W1725" s="288"/>
      <c r="X1725" s="287"/>
      <c r="AA1725" s="289"/>
    </row>
    <row r="1726" spans="23:27">
      <c r="W1726" s="288"/>
      <c r="X1726" s="287"/>
      <c r="AA1726" s="289"/>
    </row>
    <row r="1727" spans="23:27">
      <c r="W1727" s="288"/>
      <c r="X1727" s="287"/>
      <c r="AA1727" s="289"/>
    </row>
    <row r="1728" spans="23:27">
      <c r="W1728" s="288"/>
      <c r="X1728" s="287"/>
      <c r="AA1728" s="289"/>
    </row>
    <row r="1729" spans="23:27">
      <c r="W1729" s="288"/>
      <c r="X1729" s="287"/>
      <c r="AA1729" s="289"/>
    </row>
    <row r="1730" spans="23:27">
      <c r="W1730" s="288"/>
      <c r="X1730" s="287"/>
      <c r="AA1730" s="289"/>
    </row>
    <row r="1731" spans="23:27">
      <c r="W1731" s="288"/>
      <c r="X1731" s="287"/>
      <c r="AA1731" s="289"/>
    </row>
    <row r="1732" spans="23:27">
      <c r="W1732" s="288"/>
      <c r="X1732" s="287"/>
      <c r="AA1732" s="289"/>
    </row>
    <row r="1733" spans="23:27">
      <c r="W1733" s="288"/>
      <c r="X1733" s="287"/>
      <c r="AA1733" s="289"/>
    </row>
    <row r="1734" spans="23:27">
      <c r="W1734" s="288"/>
      <c r="X1734" s="287"/>
      <c r="AA1734" s="289"/>
    </row>
    <row r="1735" spans="23:27">
      <c r="W1735" s="288"/>
      <c r="X1735" s="287"/>
      <c r="AA1735" s="289"/>
    </row>
    <row r="1736" spans="23:27">
      <c r="W1736" s="288"/>
      <c r="X1736" s="287"/>
      <c r="AA1736" s="289"/>
    </row>
    <row r="1737" spans="23:27">
      <c r="W1737" s="288"/>
      <c r="X1737" s="287"/>
      <c r="AA1737" s="289"/>
    </row>
    <row r="1738" spans="23:27">
      <c r="W1738" s="288"/>
      <c r="X1738" s="287"/>
      <c r="AA1738" s="289"/>
    </row>
    <row r="1739" spans="23:27">
      <c r="W1739" s="288"/>
      <c r="X1739" s="287"/>
      <c r="AA1739" s="289"/>
    </row>
    <row r="1740" spans="23:27">
      <c r="W1740" s="288"/>
      <c r="X1740" s="287"/>
      <c r="AA1740" s="289"/>
    </row>
    <row r="1741" spans="23:27">
      <c r="W1741" s="288"/>
      <c r="X1741" s="287"/>
      <c r="AA1741" s="289"/>
    </row>
    <row r="1742" spans="23:27">
      <c r="W1742" s="288"/>
      <c r="X1742" s="287"/>
      <c r="AA1742" s="289"/>
    </row>
    <row r="1743" spans="23:27">
      <c r="W1743" s="288"/>
      <c r="X1743" s="287"/>
      <c r="AA1743" s="289"/>
    </row>
    <row r="1744" spans="23:27">
      <c r="W1744" s="288"/>
      <c r="X1744" s="287"/>
      <c r="AA1744" s="289"/>
    </row>
    <row r="1745" spans="23:27">
      <c r="W1745" s="288"/>
      <c r="X1745" s="287"/>
      <c r="AA1745" s="289"/>
    </row>
    <row r="1746" spans="23:27">
      <c r="W1746" s="288"/>
      <c r="X1746" s="287"/>
      <c r="AA1746" s="289"/>
    </row>
    <row r="1747" spans="23:27">
      <c r="W1747" s="288"/>
      <c r="X1747" s="287"/>
      <c r="AA1747" s="289"/>
    </row>
    <row r="1748" spans="23:27">
      <c r="W1748" s="288"/>
      <c r="X1748" s="287"/>
      <c r="AA1748" s="289"/>
    </row>
    <row r="1749" spans="23:27">
      <c r="W1749" s="288"/>
      <c r="X1749" s="287"/>
      <c r="AA1749" s="289"/>
    </row>
    <row r="1750" spans="23:27">
      <c r="W1750" s="288"/>
      <c r="X1750" s="287"/>
      <c r="AA1750" s="289"/>
    </row>
    <row r="1751" spans="23:27">
      <c r="W1751" s="288"/>
      <c r="X1751" s="287"/>
      <c r="AA1751" s="289"/>
    </row>
    <row r="1752" spans="23:27">
      <c r="W1752" s="288"/>
      <c r="X1752" s="287"/>
      <c r="AA1752" s="289"/>
    </row>
    <row r="1753" spans="23:27">
      <c r="W1753" s="288"/>
      <c r="X1753" s="287"/>
      <c r="AA1753" s="289"/>
    </row>
    <row r="1754" spans="23:27">
      <c r="W1754" s="288"/>
      <c r="X1754" s="287"/>
      <c r="AA1754" s="289"/>
    </row>
    <row r="1755" spans="23:27">
      <c r="W1755" s="288"/>
      <c r="X1755" s="287"/>
      <c r="AA1755" s="289"/>
    </row>
    <row r="1756" spans="23:27">
      <c r="W1756" s="288"/>
      <c r="X1756" s="287"/>
      <c r="AA1756" s="289"/>
    </row>
    <row r="1757" spans="23:27">
      <c r="W1757" s="288"/>
      <c r="X1757" s="287"/>
      <c r="AA1757" s="289"/>
    </row>
    <row r="1758" spans="23:27">
      <c r="W1758" s="288"/>
      <c r="X1758" s="287"/>
      <c r="AA1758" s="289"/>
    </row>
    <row r="1759" spans="23:27">
      <c r="W1759" s="288"/>
      <c r="X1759" s="287"/>
      <c r="AA1759" s="289"/>
    </row>
    <row r="1760" spans="23:27">
      <c r="W1760" s="288"/>
      <c r="X1760" s="287"/>
      <c r="AA1760" s="289"/>
    </row>
    <row r="1761" spans="23:27">
      <c r="W1761" s="288"/>
      <c r="X1761" s="287"/>
      <c r="AA1761" s="289"/>
    </row>
    <row r="1762" spans="23:27">
      <c r="W1762" s="288"/>
      <c r="X1762" s="287"/>
      <c r="AA1762" s="289"/>
    </row>
    <row r="1763" spans="23:27">
      <c r="W1763" s="288"/>
      <c r="X1763" s="287"/>
      <c r="AA1763" s="289"/>
    </row>
    <row r="1764" spans="23:27">
      <c r="W1764" s="288"/>
      <c r="X1764" s="287"/>
      <c r="AA1764" s="289"/>
    </row>
    <row r="1765" spans="23:27">
      <c r="W1765" s="288"/>
      <c r="X1765" s="287"/>
      <c r="AA1765" s="289"/>
    </row>
    <row r="1766" spans="23:27">
      <c r="W1766" s="288"/>
      <c r="X1766" s="287"/>
      <c r="AA1766" s="289"/>
    </row>
    <row r="1767" spans="23:27">
      <c r="W1767" s="288"/>
      <c r="X1767" s="287"/>
      <c r="AA1767" s="289"/>
    </row>
    <row r="1768" spans="23:27">
      <c r="W1768" s="288"/>
      <c r="X1768" s="287"/>
      <c r="AA1768" s="289"/>
    </row>
    <row r="1769" spans="23:27">
      <c r="W1769" s="288"/>
      <c r="X1769" s="287"/>
      <c r="AA1769" s="289"/>
    </row>
    <row r="1770" spans="23:27">
      <c r="W1770" s="288"/>
      <c r="X1770" s="287"/>
      <c r="AA1770" s="289"/>
    </row>
    <row r="1771" spans="23:27">
      <c r="W1771" s="288"/>
      <c r="X1771" s="287"/>
      <c r="AA1771" s="289"/>
    </row>
    <row r="1772" spans="23:27">
      <c r="W1772" s="288"/>
      <c r="X1772" s="287"/>
      <c r="AA1772" s="289"/>
    </row>
    <row r="1773" spans="23:27">
      <c r="W1773" s="288"/>
      <c r="X1773" s="287"/>
      <c r="AA1773" s="289"/>
    </row>
    <row r="1774" spans="23:27">
      <c r="W1774" s="288"/>
      <c r="X1774" s="287"/>
      <c r="AA1774" s="289"/>
    </row>
    <row r="1775" spans="23:27">
      <c r="W1775" s="288"/>
      <c r="X1775" s="287"/>
      <c r="AA1775" s="289"/>
    </row>
    <row r="1776" spans="23:27">
      <c r="W1776" s="288"/>
      <c r="X1776" s="287"/>
      <c r="AA1776" s="289"/>
    </row>
    <row r="1777" spans="23:27">
      <c r="W1777" s="288"/>
      <c r="X1777" s="287"/>
      <c r="AA1777" s="289"/>
    </row>
    <row r="1778" spans="23:27">
      <c r="W1778" s="288"/>
      <c r="X1778" s="287"/>
      <c r="AA1778" s="289"/>
    </row>
    <row r="1779" spans="23:27">
      <c r="W1779" s="288"/>
      <c r="X1779" s="287"/>
      <c r="AA1779" s="289"/>
    </row>
    <row r="1780" spans="23:27">
      <c r="W1780" s="288"/>
      <c r="X1780" s="287"/>
      <c r="AA1780" s="289"/>
    </row>
    <row r="1781" spans="23:27">
      <c r="W1781" s="288"/>
      <c r="X1781" s="287"/>
      <c r="AA1781" s="289"/>
    </row>
    <row r="1782" spans="23:27">
      <c r="W1782" s="288"/>
      <c r="X1782" s="287"/>
      <c r="AA1782" s="289"/>
    </row>
    <row r="1783" spans="23:27">
      <c r="W1783" s="288"/>
      <c r="X1783" s="287"/>
      <c r="AA1783" s="289"/>
    </row>
    <row r="1784" spans="23:27">
      <c r="W1784" s="288"/>
      <c r="X1784" s="287"/>
      <c r="AA1784" s="289"/>
    </row>
    <row r="1785" spans="23:27">
      <c r="W1785" s="288"/>
      <c r="X1785" s="287"/>
      <c r="AA1785" s="289"/>
    </row>
    <row r="1786" spans="23:27">
      <c r="W1786" s="288"/>
      <c r="X1786" s="287"/>
      <c r="AA1786" s="289"/>
    </row>
    <row r="1787" spans="23:27">
      <c r="W1787" s="288"/>
      <c r="X1787" s="287"/>
      <c r="AA1787" s="289"/>
    </row>
    <row r="1788" spans="23:27">
      <c r="W1788" s="288"/>
      <c r="X1788" s="287"/>
      <c r="AA1788" s="289"/>
    </row>
    <row r="1789" spans="23:27">
      <c r="W1789" s="288"/>
      <c r="X1789" s="287"/>
      <c r="AA1789" s="289"/>
    </row>
    <row r="1790" spans="23:27">
      <c r="W1790" s="288"/>
      <c r="X1790" s="287"/>
      <c r="AA1790" s="289"/>
    </row>
    <row r="1791" spans="23:27">
      <c r="W1791" s="288"/>
      <c r="X1791" s="287"/>
      <c r="AA1791" s="289"/>
    </row>
    <row r="1792" spans="23:27">
      <c r="W1792" s="288"/>
      <c r="X1792" s="287"/>
      <c r="AA1792" s="289"/>
    </row>
    <row r="1793" spans="23:27">
      <c r="W1793" s="288"/>
      <c r="X1793" s="287"/>
      <c r="AA1793" s="289"/>
    </row>
    <row r="1794" spans="23:27">
      <c r="W1794" s="288"/>
      <c r="X1794" s="287"/>
      <c r="AA1794" s="289"/>
    </row>
    <row r="1795" spans="23:27">
      <c r="W1795" s="288"/>
      <c r="X1795" s="287"/>
      <c r="AA1795" s="289"/>
    </row>
    <row r="1796" spans="23:27">
      <c r="W1796" s="288"/>
      <c r="X1796" s="287"/>
      <c r="AA1796" s="289"/>
    </row>
    <row r="1797" spans="23:27">
      <c r="W1797" s="288"/>
      <c r="X1797" s="287"/>
      <c r="AA1797" s="289"/>
    </row>
    <row r="1798" spans="23:27">
      <c r="W1798" s="288"/>
      <c r="X1798" s="287"/>
      <c r="AA1798" s="289"/>
    </row>
    <row r="1799" spans="23:27">
      <c r="W1799" s="288"/>
      <c r="X1799" s="287"/>
      <c r="AA1799" s="289"/>
    </row>
    <row r="1800" spans="23:27">
      <c r="W1800" s="288"/>
      <c r="X1800" s="287"/>
      <c r="AA1800" s="289"/>
    </row>
    <row r="1801" spans="23:27">
      <c r="W1801" s="288"/>
      <c r="X1801" s="287"/>
      <c r="AA1801" s="289"/>
    </row>
    <row r="1802" spans="23:27">
      <c r="W1802" s="288"/>
      <c r="X1802" s="287"/>
      <c r="AA1802" s="289"/>
    </row>
    <row r="1803" spans="23:27">
      <c r="W1803" s="288"/>
      <c r="X1803" s="287"/>
      <c r="AA1803" s="289"/>
    </row>
    <row r="1804" spans="23:27">
      <c r="W1804" s="288"/>
      <c r="X1804" s="287"/>
      <c r="AA1804" s="289"/>
    </row>
    <row r="1805" spans="23:27">
      <c r="W1805" s="288"/>
      <c r="X1805" s="287"/>
      <c r="AA1805" s="289"/>
    </row>
    <row r="1806" spans="23:27">
      <c r="W1806" s="288"/>
      <c r="X1806" s="287"/>
      <c r="AA1806" s="289"/>
    </row>
    <row r="1807" spans="23:27">
      <c r="W1807" s="288"/>
      <c r="X1807" s="287"/>
      <c r="AA1807" s="289"/>
    </row>
    <row r="1808" spans="23:27">
      <c r="W1808" s="288"/>
      <c r="X1808" s="287"/>
      <c r="AA1808" s="289"/>
    </row>
    <row r="1809" spans="23:27">
      <c r="W1809" s="288"/>
      <c r="X1809" s="287"/>
      <c r="AA1809" s="289"/>
    </row>
    <row r="1810" spans="23:27">
      <c r="W1810" s="288"/>
      <c r="X1810" s="287"/>
      <c r="AA1810" s="289"/>
    </row>
    <row r="1811" spans="23:27">
      <c r="W1811" s="288"/>
      <c r="X1811" s="287"/>
      <c r="AA1811" s="289"/>
    </row>
    <row r="1812" spans="23:27">
      <c r="W1812" s="288"/>
      <c r="X1812" s="287"/>
      <c r="AA1812" s="289"/>
    </row>
    <row r="1813" spans="23:27">
      <c r="W1813" s="288"/>
      <c r="X1813" s="287"/>
      <c r="AA1813" s="289"/>
    </row>
    <row r="1814" spans="23:27">
      <c r="W1814" s="288"/>
      <c r="X1814" s="287"/>
      <c r="AA1814" s="289"/>
    </row>
    <row r="1815" spans="23:27">
      <c r="W1815" s="288"/>
      <c r="X1815" s="287"/>
      <c r="AA1815" s="289"/>
    </row>
    <row r="1816" spans="23:27">
      <c r="W1816" s="288"/>
      <c r="X1816" s="287"/>
      <c r="AA1816" s="289"/>
    </row>
    <row r="1817" spans="23:27">
      <c r="W1817" s="288"/>
      <c r="X1817" s="287"/>
      <c r="AA1817" s="289"/>
    </row>
    <row r="1818" spans="23:27">
      <c r="W1818" s="288"/>
      <c r="X1818" s="287"/>
      <c r="AA1818" s="289"/>
    </row>
    <row r="1819" spans="23:27">
      <c r="W1819" s="288"/>
      <c r="X1819" s="287"/>
      <c r="AA1819" s="289"/>
    </row>
    <row r="1820" spans="23:27">
      <c r="W1820" s="288"/>
      <c r="X1820" s="287"/>
      <c r="AA1820" s="289"/>
    </row>
    <row r="1821" spans="23:27">
      <c r="W1821" s="288"/>
      <c r="X1821" s="287"/>
      <c r="AA1821" s="289"/>
    </row>
    <row r="1822" spans="23:27">
      <c r="W1822" s="288"/>
      <c r="X1822" s="287"/>
      <c r="AA1822" s="289"/>
    </row>
    <row r="1823" spans="23:27">
      <c r="W1823" s="288"/>
      <c r="X1823" s="287"/>
      <c r="AA1823" s="289"/>
    </row>
    <row r="1824" spans="23:27">
      <c r="W1824" s="288"/>
      <c r="X1824" s="287"/>
      <c r="AA1824" s="289"/>
    </row>
    <row r="1825" spans="23:27">
      <c r="W1825" s="288"/>
      <c r="X1825" s="287"/>
      <c r="AA1825" s="289"/>
    </row>
    <row r="1826" spans="23:27">
      <c r="W1826" s="288"/>
      <c r="X1826" s="287"/>
      <c r="AA1826" s="289"/>
    </row>
    <row r="1827" spans="23:27">
      <c r="W1827" s="288"/>
      <c r="X1827" s="287"/>
      <c r="AA1827" s="289"/>
    </row>
    <row r="1828" spans="23:27">
      <c r="W1828" s="288"/>
      <c r="X1828" s="287"/>
      <c r="AA1828" s="289"/>
    </row>
    <row r="1829" spans="23:27">
      <c r="W1829" s="288"/>
      <c r="X1829" s="287"/>
      <c r="AA1829" s="289"/>
    </row>
    <row r="1830" spans="23:27">
      <c r="W1830" s="288"/>
      <c r="X1830" s="287"/>
      <c r="AA1830" s="289"/>
    </row>
    <row r="1831" spans="23:27">
      <c r="W1831" s="288"/>
      <c r="X1831" s="287"/>
      <c r="AA1831" s="289"/>
    </row>
    <row r="1832" spans="23:27">
      <c r="W1832" s="288"/>
      <c r="X1832" s="287"/>
      <c r="AA1832" s="289"/>
    </row>
    <row r="1833" spans="23:27">
      <c r="W1833" s="288"/>
      <c r="X1833" s="287"/>
      <c r="AA1833" s="289"/>
    </row>
    <row r="1834" spans="23:27">
      <c r="W1834" s="288"/>
      <c r="X1834" s="287"/>
      <c r="AA1834" s="289"/>
    </row>
    <row r="1835" spans="23:27">
      <c r="W1835" s="288"/>
      <c r="X1835" s="287"/>
      <c r="AA1835" s="289"/>
    </row>
    <row r="1836" spans="23:27">
      <c r="W1836" s="288"/>
      <c r="X1836" s="287"/>
      <c r="AA1836" s="289"/>
    </row>
    <row r="1837" spans="23:27">
      <c r="W1837" s="288"/>
      <c r="X1837" s="287"/>
      <c r="AA1837" s="289"/>
    </row>
    <row r="1838" spans="23:27">
      <c r="W1838" s="288"/>
      <c r="X1838" s="287"/>
      <c r="AA1838" s="289"/>
    </row>
    <row r="1839" spans="23:27">
      <c r="W1839" s="288"/>
      <c r="X1839" s="287"/>
      <c r="AA1839" s="289"/>
    </row>
    <row r="1840" spans="23:27">
      <c r="W1840" s="288"/>
      <c r="X1840" s="287"/>
      <c r="AA1840" s="289"/>
    </row>
    <row r="1841" spans="23:27">
      <c r="W1841" s="288"/>
      <c r="X1841" s="287"/>
      <c r="AA1841" s="289"/>
    </row>
    <row r="1842" spans="23:27">
      <c r="W1842" s="288"/>
      <c r="X1842" s="287"/>
      <c r="AA1842" s="289"/>
    </row>
    <row r="1843" spans="23:27">
      <c r="W1843" s="288"/>
      <c r="X1843" s="287"/>
      <c r="AA1843" s="289"/>
    </row>
    <row r="1844" spans="23:27">
      <c r="W1844" s="288"/>
      <c r="X1844" s="287"/>
      <c r="AA1844" s="289"/>
    </row>
    <row r="1845" spans="23:27">
      <c r="W1845" s="288"/>
      <c r="X1845" s="287"/>
      <c r="AA1845" s="289"/>
    </row>
    <row r="1846" spans="23:27">
      <c r="W1846" s="288"/>
      <c r="X1846" s="287"/>
      <c r="AA1846" s="289"/>
    </row>
    <row r="1847" spans="23:27">
      <c r="W1847" s="288"/>
      <c r="X1847" s="287"/>
      <c r="AA1847" s="289"/>
    </row>
    <row r="1848" spans="23:27">
      <c r="W1848" s="288"/>
      <c r="X1848" s="287"/>
      <c r="AA1848" s="289"/>
    </row>
    <row r="1849" spans="23:27">
      <c r="W1849" s="288"/>
      <c r="X1849" s="287"/>
      <c r="AA1849" s="289"/>
    </row>
    <row r="1850" spans="23:27">
      <c r="W1850" s="288"/>
      <c r="X1850" s="287"/>
      <c r="AA1850" s="289"/>
    </row>
    <row r="1851" spans="23:27">
      <c r="W1851" s="288"/>
      <c r="X1851" s="287"/>
      <c r="AA1851" s="289"/>
    </row>
    <row r="1852" spans="23:27">
      <c r="W1852" s="288"/>
      <c r="X1852" s="287"/>
      <c r="AA1852" s="289"/>
    </row>
    <row r="1853" spans="23:27">
      <c r="W1853" s="288"/>
      <c r="X1853" s="287"/>
      <c r="AA1853" s="289"/>
    </row>
    <row r="1854" spans="23:27">
      <c r="W1854" s="288"/>
      <c r="X1854" s="287"/>
      <c r="AA1854" s="289"/>
    </row>
    <row r="1855" spans="23:27">
      <c r="W1855" s="288"/>
      <c r="X1855" s="287"/>
      <c r="AA1855" s="289"/>
    </row>
    <row r="1856" spans="23:27">
      <c r="W1856" s="288"/>
      <c r="X1856" s="287"/>
      <c r="AA1856" s="289"/>
    </row>
    <row r="1857" spans="23:27">
      <c r="W1857" s="288"/>
      <c r="X1857" s="287"/>
      <c r="AA1857" s="289"/>
    </row>
    <row r="1858" spans="23:27">
      <c r="W1858" s="288"/>
      <c r="X1858" s="287"/>
      <c r="AA1858" s="289"/>
    </row>
    <row r="1859" spans="23:27">
      <c r="W1859" s="288"/>
      <c r="X1859" s="287"/>
      <c r="AA1859" s="289"/>
    </row>
    <row r="1860" spans="23:27">
      <c r="W1860" s="288"/>
      <c r="X1860" s="287"/>
      <c r="AA1860" s="289"/>
    </row>
    <row r="1861" spans="23:27">
      <c r="W1861" s="288"/>
      <c r="X1861" s="287"/>
      <c r="AA1861" s="289"/>
    </row>
    <row r="1862" spans="23:27">
      <c r="W1862" s="288"/>
      <c r="X1862" s="287"/>
      <c r="AA1862" s="289"/>
    </row>
    <row r="1863" spans="23:27">
      <c r="W1863" s="288"/>
      <c r="X1863" s="287"/>
      <c r="AA1863" s="289"/>
    </row>
    <row r="1864" spans="23:27">
      <c r="W1864" s="288"/>
      <c r="X1864" s="287"/>
      <c r="AA1864" s="289"/>
    </row>
    <row r="1865" spans="23:27">
      <c r="W1865" s="288"/>
      <c r="X1865" s="287"/>
      <c r="AA1865" s="289"/>
    </row>
    <row r="1866" spans="23:27">
      <c r="W1866" s="288"/>
      <c r="X1866" s="287"/>
      <c r="AA1866" s="289"/>
    </row>
    <row r="1867" spans="23:27">
      <c r="W1867" s="288"/>
      <c r="X1867" s="287"/>
      <c r="AA1867" s="289"/>
    </row>
    <row r="1868" spans="23:27">
      <c r="W1868" s="288"/>
      <c r="X1868" s="287"/>
      <c r="AA1868" s="289"/>
    </row>
    <row r="1869" spans="23:27">
      <c r="W1869" s="288"/>
      <c r="X1869" s="287"/>
      <c r="AA1869" s="289"/>
    </row>
    <row r="1870" spans="23:27">
      <c r="W1870" s="288"/>
      <c r="X1870" s="287"/>
      <c r="AA1870" s="289"/>
    </row>
    <row r="1871" spans="23:27">
      <c r="W1871" s="288"/>
      <c r="X1871" s="287"/>
      <c r="AA1871" s="289"/>
    </row>
    <row r="1872" spans="23:27">
      <c r="W1872" s="288"/>
      <c r="X1872" s="287"/>
      <c r="AA1872" s="289"/>
    </row>
    <row r="1873" spans="23:27">
      <c r="W1873" s="288"/>
      <c r="X1873" s="287"/>
      <c r="AA1873" s="289"/>
    </row>
    <row r="1874" spans="23:27">
      <c r="W1874" s="288"/>
      <c r="X1874" s="287"/>
      <c r="AA1874" s="289"/>
    </row>
    <row r="1875" spans="23:27">
      <c r="W1875" s="288"/>
      <c r="X1875" s="287"/>
      <c r="AA1875" s="289"/>
    </row>
    <row r="1876" spans="23:27">
      <c r="W1876" s="288"/>
      <c r="X1876" s="287"/>
      <c r="AA1876" s="289"/>
    </row>
    <row r="1877" spans="23:27">
      <c r="W1877" s="288"/>
      <c r="X1877" s="287"/>
      <c r="AA1877" s="289"/>
    </row>
    <row r="1878" spans="23:27">
      <c r="W1878" s="288"/>
      <c r="X1878" s="287"/>
      <c r="AA1878" s="289"/>
    </row>
    <row r="1879" spans="23:27">
      <c r="W1879" s="288"/>
      <c r="X1879" s="287"/>
      <c r="AA1879" s="289"/>
    </row>
    <row r="1880" spans="23:27">
      <c r="W1880" s="288"/>
      <c r="X1880" s="287"/>
      <c r="AA1880" s="289"/>
    </row>
    <row r="1881" spans="23:27">
      <c r="W1881" s="288"/>
      <c r="X1881" s="287"/>
      <c r="AA1881" s="289"/>
    </row>
    <row r="1882" spans="23:27">
      <c r="W1882" s="288"/>
      <c r="X1882" s="287"/>
      <c r="AA1882" s="289"/>
    </row>
    <row r="1883" spans="23:27">
      <c r="W1883" s="288"/>
      <c r="X1883" s="287"/>
      <c r="AA1883" s="289"/>
    </row>
    <row r="1884" spans="23:27">
      <c r="W1884" s="288"/>
      <c r="X1884" s="287"/>
      <c r="AA1884" s="289"/>
    </row>
    <row r="1885" spans="23:27">
      <c r="W1885" s="288"/>
      <c r="X1885" s="287"/>
      <c r="AA1885" s="289"/>
    </row>
    <row r="1886" spans="23:27">
      <c r="W1886" s="288"/>
      <c r="X1886" s="287"/>
      <c r="AA1886" s="289"/>
    </row>
    <row r="1887" spans="23:27">
      <c r="W1887" s="288"/>
      <c r="X1887" s="287"/>
      <c r="AA1887" s="289"/>
    </row>
    <row r="1888" spans="23:27">
      <c r="W1888" s="288"/>
      <c r="X1888" s="287"/>
      <c r="AA1888" s="289"/>
    </row>
    <row r="1889" spans="23:27">
      <c r="W1889" s="288"/>
      <c r="X1889" s="287"/>
      <c r="AA1889" s="289"/>
    </row>
    <row r="1890" spans="23:27">
      <c r="W1890" s="288"/>
      <c r="X1890" s="287"/>
      <c r="AA1890" s="289"/>
    </row>
    <row r="1891" spans="23:27">
      <c r="W1891" s="288"/>
      <c r="X1891" s="287"/>
      <c r="AA1891" s="289"/>
    </row>
    <row r="1892" spans="23:27">
      <c r="W1892" s="288"/>
      <c r="X1892" s="287"/>
      <c r="AA1892" s="289"/>
    </row>
    <row r="1893" spans="23:27">
      <c r="W1893" s="288"/>
      <c r="X1893" s="287"/>
      <c r="AA1893" s="289"/>
    </row>
    <row r="1894" spans="23:27">
      <c r="W1894" s="288"/>
      <c r="X1894" s="287"/>
      <c r="AA1894" s="289"/>
    </row>
    <row r="1895" spans="23:27">
      <c r="W1895" s="288"/>
      <c r="X1895" s="287"/>
      <c r="AA1895" s="289"/>
    </row>
    <row r="1896" spans="23:27">
      <c r="W1896" s="288"/>
      <c r="X1896" s="287"/>
      <c r="AA1896" s="289"/>
    </row>
    <row r="1897" spans="23:27">
      <c r="W1897" s="288"/>
      <c r="X1897" s="287"/>
      <c r="AA1897" s="289"/>
    </row>
    <row r="1898" spans="23:27">
      <c r="W1898" s="288"/>
      <c r="X1898" s="287"/>
      <c r="AA1898" s="289"/>
    </row>
    <row r="1899" spans="23:27">
      <c r="W1899" s="288"/>
      <c r="X1899" s="287"/>
      <c r="AA1899" s="289"/>
    </row>
    <row r="1900" spans="23:27">
      <c r="W1900" s="288"/>
      <c r="X1900" s="287"/>
      <c r="AA1900" s="289"/>
    </row>
    <row r="1901" spans="23:27">
      <c r="W1901" s="288"/>
      <c r="X1901" s="287"/>
      <c r="AA1901" s="289"/>
    </row>
    <row r="1902" spans="23:27">
      <c r="W1902" s="288"/>
      <c r="X1902" s="287"/>
      <c r="AA1902" s="289"/>
    </row>
    <row r="1903" spans="23:27">
      <c r="W1903" s="288"/>
      <c r="X1903" s="287"/>
      <c r="AA1903" s="289"/>
    </row>
    <row r="1904" spans="23:27">
      <c r="W1904" s="288"/>
      <c r="X1904" s="287"/>
      <c r="AA1904" s="289"/>
    </row>
    <row r="1905" spans="23:27">
      <c r="W1905" s="288"/>
      <c r="X1905" s="287"/>
      <c r="AA1905" s="289"/>
    </row>
    <row r="1906" spans="23:27">
      <c r="W1906" s="288"/>
      <c r="X1906" s="287"/>
      <c r="AA1906" s="289"/>
    </row>
    <row r="1907" spans="23:27">
      <c r="W1907" s="288"/>
      <c r="X1907" s="287"/>
      <c r="AA1907" s="289"/>
    </row>
    <row r="1908" spans="23:27">
      <c r="W1908" s="288"/>
      <c r="X1908" s="287"/>
      <c r="AA1908" s="289"/>
    </row>
    <row r="1909" spans="23:27">
      <c r="W1909" s="288"/>
      <c r="X1909" s="287"/>
      <c r="AA1909" s="289"/>
    </row>
    <row r="1910" spans="23:27">
      <c r="W1910" s="288"/>
      <c r="X1910" s="287"/>
      <c r="AA1910" s="289"/>
    </row>
    <row r="1911" spans="23:27">
      <c r="W1911" s="288"/>
      <c r="X1911" s="287"/>
      <c r="AA1911" s="289"/>
    </row>
    <row r="1912" spans="23:27">
      <c r="W1912" s="288"/>
      <c r="X1912" s="287"/>
      <c r="AA1912" s="289"/>
    </row>
    <row r="1913" spans="23:27">
      <c r="W1913" s="288"/>
      <c r="X1913" s="287"/>
      <c r="AA1913" s="289"/>
    </row>
    <row r="1914" spans="23:27">
      <c r="W1914" s="288"/>
      <c r="X1914" s="287"/>
      <c r="AA1914" s="289"/>
    </row>
    <row r="1915" spans="23:27">
      <c r="W1915" s="288"/>
      <c r="X1915" s="287"/>
      <c r="AA1915" s="289"/>
    </row>
    <row r="1916" spans="23:27">
      <c r="W1916" s="288"/>
      <c r="X1916" s="287"/>
      <c r="AA1916" s="289"/>
    </row>
    <row r="1917" spans="23:27">
      <c r="W1917" s="288"/>
      <c r="X1917" s="287"/>
      <c r="AA1917" s="289"/>
    </row>
    <row r="1918" spans="23:27">
      <c r="W1918" s="288"/>
      <c r="X1918" s="287"/>
      <c r="AA1918" s="289"/>
    </row>
    <row r="1919" spans="23:27">
      <c r="W1919" s="288"/>
      <c r="X1919" s="287"/>
      <c r="AA1919" s="289"/>
    </row>
    <row r="1920" spans="23:27">
      <c r="W1920" s="288"/>
      <c r="X1920" s="287"/>
      <c r="AA1920" s="289"/>
    </row>
    <row r="1921" spans="23:27">
      <c r="W1921" s="288"/>
      <c r="X1921" s="287"/>
      <c r="AA1921" s="289"/>
    </row>
    <row r="1922" spans="23:27">
      <c r="W1922" s="288"/>
      <c r="X1922" s="287"/>
      <c r="AA1922" s="289"/>
    </row>
    <row r="1923" spans="23:27">
      <c r="W1923" s="288"/>
      <c r="X1923" s="287"/>
      <c r="AA1923" s="289"/>
    </row>
    <row r="1924" spans="23:27">
      <c r="W1924" s="288"/>
      <c r="X1924" s="287"/>
      <c r="AA1924" s="289"/>
    </row>
    <row r="1925" spans="23:27">
      <c r="W1925" s="288"/>
      <c r="X1925" s="287"/>
      <c r="AA1925" s="289"/>
    </row>
    <row r="1926" spans="23:27">
      <c r="W1926" s="288"/>
      <c r="X1926" s="287"/>
      <c r="AA1926" s="289"/>
    </row>
    <row r="1927" spans="23:27">
      <c r="W1927" s="288"/>
      <c r="X1927" s="287"/>
      <c r="AA1927" s="289"/>
    </row>
    <row r="1928" spans="23:27">
      <c r="W1928" s="288"/>
      <c r="X1928" s="287"/>
      <c r="AA1928" s="289"/>
    </row>
    <row r="1929" spans="23:27">
      <c r="W1929" s="288"/>
      <c r="X1929" s="287"/>
      <c r="AA1929" s="289"/>
    </row>
    <row r="1930" spans="23:27">
      <c r="W1930" s="288"/>
      <c r="X1930" s="287"/>
      <c r="AA1930" s="289"/>
    </row>
    <row r="1931" spans="23:27">
      <c r="W1931" s="288"/>
      <c r="X1931" s="287"/>
      <c r="AA1931" s="289"/>
    </row>
    <row r="1932" spans="23:27">
      <c r="W1932" s="288"/>
      <c r="X1932" s="287"/>
      <c r="AA1932" s="289"/>
    </row>
    <row r="1933" spans="23:27">
      <c r="W1933" s="288"/>
      <c r="X1933" s="287"/>
      <c r="AA1933" s="289"/>
    </row>
    <row r="1934" spans="23:27">
      <c r="W1934" s="288"/>
      <c r="X1934" s="287"/>
      <c r="AA1934" s="289"/>
    </row>
    <row r="1935" spans="23:27">
      <c r="W1935" s="288"/>
      <c r="X1935" s="287"/>
      <c r="AA1935" s="289"/>
    </row>
    <row r="1936" spans="23:27">
      <c r="W1936" s="288"/>
      <c r="X1936" s="287"/>
      <c r="AA1936" s="289"/>
    </row>
    <row r="1937" spans="23:27">
      <c r="W1937" s="288"/>
      <c r="X1937" s="287"/>
      <c r="AA1937" s="289"/>
    </row>
    <row r="1938" spans="23:27">
      <c r="W1938" s="288"/>
      <c r="X1938" s="287"/>
      <c r="AA1938" s="289"/>
    </row>
    <row r="1939" spans="23:27">
      <c r="W1939" s="288"/>
      <c r="X1939" s="287"/>
      <c r="AA1939" s="289"/>
    </row>
    <row r="1940" spans="23:27">
      <c r="W1940" s="288"/>
      <c r="X1940" s="287"/>
      <c r="AA1940" s="289"/>
    </row>
    <row r="1941" spans="23:27">
      <c r="W1941" s="288"/>
      <c r="X1941" s="287"/>
      <c r="AA1941" s="289"/>
    </row>
    <row r="1942" spans="23:27">
      <c r="W1942" s="288"/>
      <c r="X1942" s="287"/>
      <c r="AA1942" s="289"/>
    </row>
    <row r="1943" spans="23:27">
      <c r="W1943" s="288"/>
      <c r="X1943" s="287"/>
      <c r="AA1943" s="289"/>
    </row>
    <row r="1944" spans="23:27">
      <c r="W1944" s="288"/>
      <c r="X1944" s="287"/>
      <c r="AA1944" s="289"/>
    </row>
    <row r="1945" spans="23:27">
      <c r="W1945" s="288"/>
      <c r="X1945" s="287"/>
      <c r="AA1945" s="289"/>
    </row>
    <row r="1946" spans="23:27">
      <c r="W1946" s="288"/>
      <c r="X1946" s="287"/>
      <c r="AA1946" s="289"/>
    </row>
    <row r="1947" spans="23:27">
      <c r="W1947" s="288"/>
      <c r="X1947" s="287"/>
      <c r="AA1947" s="289"/>
    </row>
    <row r="1948" spans="23:27">
      <c r="W1948" s="288"/>
      <c r="X1948" s="287"/>
      <c r="AA1948" s="289"/>
    </row>
    <row r="1949" spans="23:27">
      <c r="W1949" s="288"/>
      <c r="X1949" s="287"/>
      <c r="AA1949" s="289"/>
    </row>
    <row r="1950" spans="23:27">
      <c r="W1950" s="288"/>
      <c r="X1950" s="287"/>
      <c r="AA1950" s="289"/>
    </row>
    <row r="1951" spans="23:27">
      <c r="W1951" s="288"/>
      <c r="X1951" s="287"/>
      <c r="AA1951" s="289"/>
    </row>
    <row r="1952" spans="23:27">
      <c r="W1952" s="288"/>
      <c r="X1952" s="287"/>
      <c r="AA1952" s="289"/>
    </row>
    <row r="1953" spans="23:27">
      <c r="W1953" s="288"/>
      <c r="X1953" s="287"/>
      <c r="AA1953" s="289"/>
    </row>
    <row r="1954" spans="23:27">
      <c r="W1954" s="288"/>
      <c r="X1954" s="287"/>
      <c r="AA1954" s="289"/>
    </row>
    <row r="1955" spans="23:27">
      <c r="W1955" s="288"/>
      <c r="X1955" s="287"/>
      <c r="AA1955" s="289"/>
    </row>
    <row r="1956" spans="23:27">
      <c r="W1956" s="288"/>
      <c r="X1956" s="287"/>
      <c r="AA1956" s="289"/>
    </row>
    <row r="1957" spans="23:27">
      <c r="W1957" s="288"/>
      <c r="X1957" s="287"/>
      <c r="AA1957" s="289"/>
    </row>
    <row r="1958" spans="23:27">
      <c r="W1958" s="288"/>
      <c r="X1958" s="287"/>
      <c r="AA1958" s="289"/>
    </row>
    <row r="1959" spans="23:27">
      <c r="W1959" s="288"/>
      <c r="X1959" s="287"/>
      <c r="AA1959" s="289"/>
    </row>
    <row r="1960" spans="23:27">
      <c r="W1960" s="288"/>
      <c r="X1960" s="287"/>
      <c r="AA1960" s="289"/>
    </row>
    <row r="1961" spans="23:27">
      <c r="W1961" s="288"/>
      <c r="X1961" s="287"/>
      <c r="AA1961" s="289"/>
    </row>
    <row r="1962" spans="23:27">
      <c r="W1962" s="288"/>
      <c r="X1962" s="287"/>
      <c r="AA1962" s="289"/>
    </row>
    <row r="1963" spans="23:27">
      <c r="W1963" s="288"/>
      <c r="X1963" s="287"/>
      <c r="AA1963" s="289"/>
    </row>
    <row r="1964" spans="23:27">
      <c r="W1964" s="288"/>
      <c r="X1964" s="287"/>
      <c r="AA1964" s="289"/>
    </row>
    <row r="1965" spans="23:27">
      <c r="W1965" s="288"/>
      <c r="X1965" s="287"/>
      <c r="AA1965" s="289"/>
    </row>
    <row r="1966" spans="23:27">
      <c r="W1966" s="288"/>
      <c r="X1966" s="287"/>
      <c r="AA1966" s="289"/>
    </row>
    <row r="1967" spans="23:27">
      <c r="W1967" s="288"/>
      <c r="X1967" s="287"/>
      <c r="AA1967" s="289"/>
    </row>
    <row r="1968" spans="23:27">
      <c r="W1968" s="288"/>
      <c r="X1968" s="287"/>
      <c r="AA1968" s="289"/>
    </row>
    <row r="1969" spans="23:27">
      <c r="W1969" s="288"/>
      <c r="X1969" s="287"/>
      <c r="AA1969" s="289"/>
    </row>
    <row r="1970" spans="23:27">
      <c r="W1970" s="288"/>
      <c r="X1970" s="287"/>
      <c r="AA1970" s="289"/>
    </row>
    <row r="1971" spans="23:27">
      <c r="W1971" s="288"/>
      <c r="X1971" s="287"/>
      <c r="AA1971" s="289"/>
    </row>
    <row r="1972" spans="23:27">
      <c r="W1972" s="288"/>
      <c r="X1972" s="287"/>
      <c r="AA1972" s="289"/>
    </row>
    <row r="1973" spans="23:27">
      <c r="W1973" s="288"/>
      <c r="X1973" s="287"/>
      <c r="AA1973" s="289"/>
    </row>
    <row r="1974" spans="23:27">
      <c r="W1974" s="288"/>
      <c r="X1974" s="287"/>
      <c r="AA1974" s="289"/>
    </row>
    <row r="1975" spans="23:27">
      <c r="W1975" s="288"/>
      <c r="X1975" s="287"/>
      <c r="AA1975" s="289"/>
    </row>
    <row r="1976" spans="23:27">
      <c r="W1976" s="288"/>
      <c r="X1976" s="287"/>
      <c r="AA1976" s="289"/>
    </row>
    <row r="1977" spans="23:27">
      <c r="W1977" s="288"/>
      <c r="X1977" s="287"/>
      <c r="AA1977" s="289"/>
    </row>
    <row r="1978" spans="23:27">
      <c r="W1978" s="288"/>
      <c r="X1978" s="287"/>
      <c r="AA1978" s="289"/>
    </row>
    <row r="1979" spans="23:27">
      <c r="W1979" s="288"/>
      <c r="X1979" s="287"/>
      <c r="AA1979" s="289"/>
    </row>
    <row r="1980" spans="23:27">
      <c r="W1980" s="288"/>
      <c r="X1980" s="287"/>
      <c r="AA1980" s="289"/>
    </row>
    <row r="1981" spans="23:27">
      <c r="W1981" s="288"/>
      <c r="X1981" s="287"/>
      <c r="AA1981" s="289"/>
    </row>
    <row r="1982" spans="23:27">
      <c r="W1982" s="288"/>
      <c r="X1982" s="287"/>
      <c r="AA1982" s="289"/>
    </row>
    <row r="1983" spans="23:27">
      <c r="W1983" s="288"/>
      <c r="X1983" s="287"/>
      <c r="AA1983" s="289"/>
    </row>
    <row r="1984" spans="23:27">
      <c r="W1984" s="288"/>
      <c r="X1984" s="287"/>
      <c r="AA1984" s="289"/>
    </row>
    <row r="1985" spans="23:27">
      <c r="W1985" s="288"/>
      <c r="X1985" s="287"/>
      <c r="AA1985" s="289"/>
    </row>
    <row r="1986" spans="23:27">
      <c r="W1986" s="288"/>
      <c r="X1986" s="287"/>
      <c r="AA1986" s="289"/>
    </row>
    <row r="1987" spans="23:27">
      <c r="W1987" s="288"/>
      <c r="X1987" s="287"/>
      <c r="AA1987" s="289"/>
    </row>
    <row r="1988" spans="23:27">
      <c r="W1988" s="288"/>
      <c r="X1988" s="287"/>
      <c r="AA1988" s="289"/>
    </row>
    <row r="1989" spans="23:27">
      <c r="W1989" s="288"/>
      <c r="X1989" s="287"/>
      <c r="AA1989" s="289"/>
    </row>
    <row r="1990" spans="23:27">
      <c r="W1990" s="288"/>
      <c r="X1990" s="287"/>
      <c r="AA1990" s="289"/>
    </row>
    <row r="1991" spans="23:27">
      <c r="W1991" s="288"/>
      <c r="X1991" s="287"/>
      <c r="AA1991" s="289"/>
    </row>
    <row r="1992" spans="23:27">
      <c r="W1992" s="288"/>
      <c r="X1992" s="287"/>
      <c r="AA1992" s="289"/>
    </row>
    <row r="1993" spans="23:27">
      <c r="W1993" s="288"/>
      <c r="X1993" s="287"/>
      <c r="AA1993" s="289"/>
    </row>
    <row r="1994" spans="23:27">
      <c r="W1994" s="288"/>
      <c r="X1994" s="287"/>
      <c r="AA1994" s="289"/>
    </row>
    <row r="1995" spans="23:27">
      <c r="W1995" s="288"/>
      <c r="X1995" s="287"/>
      <c r="AA1995" s="289"/>
    </row>
    <row r="1996" spans="23:27">
      <c r="W1996" s="288"/>
      <c r="X1996" s="287"/>
      <c r="AA1996" s="289"/>
    </row>
    <row r="1997" spans="23:27">
      <c r="W1997" s="288"/>
      <c r="X1997" s="287"/>
      <c r="AA1997" s="289"/>
    </row>
    <row r="1998" spans="23:27">
      <c r="W1998" s="288"/>
      <c r="X1998" s="287"/>
      <c r="AA1998" s="289"/>
    </row>
    <row r="1999" spans="23:27">
      <c r="W1999" s="288"/>
      <c r="X1999" s="287"/>
      <c r="AA1999" s="289"/>
    </row>
    <row r="2000" spans="23:27">
      <c r="W2000" s="288"/>
      <c r="X2000" s="287"/>
      <c r="AA2000" s="289"/>
    </row>
    <row r="2001" spans="23:27">
      <c r="W2001" s="288"/>
      <c r="X2001" s="287"/>
      <c r="AA2001" s="289"/>
    </row>
    <row r="2002" spans="23:27">
      <c r="W2002" s="288"/>
      <c r="X2002" s="287"/>
      <c r="AA2002" s="289"/>
    </row>
    <row r="2003" spans="23:27">
      <c r="W2003" s="288"/>
      <c r="X2003" s="287"/>
      <c r="AA2003" s="289"/>
    </row>
    <row r="2004" spans="23:27">
      <c r="W2004" s="288"/>
      <c r="X2004" s="287"/>
      <c r="AA2004" s="289"/>
    </row>
    <row r="2005" spans="23:27">
      <c r="W2005" s="288"/>
      <c r="X2005" s="287"/>
      <c r="AA2005" s="289"/>
    </row>
    <row r="2006" spans="23:27">
      <c r="W2006" s="288"/>
      <c r="X2006" s="287"/>
      <c r="AA2006" s="289"/>
    </row>
    <row r="2007" spans="23:27">
      <c r="W2007" s="288"/>
      <c r="X2007" s="287"/>
      <c r="AA2007" s="289"/>
    </row>
    <row r="2008" spans="23:27">
      <c r="W2008" s="288"/>
      <c r="X2008" s="287"/>
      <c r="AA2008" s="289"/>
    </row>
    <row r="2009" spans="23:27">
      <c r="W2009" s="288"/>
      <c r="X2009" s="287"/>
      <c r="AA2009" s="289"/>
    </row>
    <row r="2010" spans="23:27">
      <c r="W2010" s="288"/>
      <c r="X2010" s="287"/>
      <c r="AA2010" s="289"/>
    </row>
    <row r="2011" spans="23:27">
      <c r="W2011" s="288"/>
      <c r="X2011" s="287"/>
      <c r="AA2011" s="289"/>
    </row>
    <row r="2012" spans="23:27">
      <c r="W2012" s="288"/>
      <c r="X2012" s="287"/>
      <c r="AA2012" s="289"/>
    </row>
    <row r="2013" spans="23:27">
      <c r="W2013" s="288"/>
      <c r="X2013" s="287"/>
      <c r="AA2013" s="289"/>
    </row>
    <row r="2014" spans="23:27">
      <c r="W2014" s="288"/>
      <c r="X2014" s="287"/>
      <c r="AA2014" s="289"/>
    </row>
    <row r="2015" spans="23:27">
      <c r="W2015" s="288"/>
      <c r="X2015" s="287"/>
      <c r="AA2015" s="289"/>
    </row>
    <row r="2016" spans="23:27">
      <c r="W2016" s="288"/>
      <c r="X2016" s="287"/>
      <c r="AA2016" s="289"/>
    </row>
    <row r="2017" spans="23:27">
      <c r="W2017" s="288"/>
      <c r="X2017" s="287"/>
      <c r="AA2017" s="289"/>
    </row>
    <row r="2018" spans="23:27">
      <c r="W2018" s="288"/>
      <c r="X2018" s="287"/>
      <c r="AA2018" s="289"/>
    </row>
    <row r="2019" spans="23:27">
      <c r="W2019" s="288"/>
      <c r="X2019" s="287"/>
      <c r="AA2019" s="289"/>
    </row>
    <row r="2020" spans="23:27">
      <c r="W2020" s="288"/>
      <c r="X2020" s="287"/>
      <c r="AA2020" s="289"/>
    </row>
    <row r="2021" spans="23:27">
      <c r="W2021" s="288"/>
      <c r="X2021" s="287"/>
      <c r="AA2021" s="289"/>
    </row>
    <row r="2022" spans="23:27">
      <c r="W2022" s="288"/>
      <c r="X2022" s="287"/>
      <c r="AA2022" s="289"/>
    </row>
    <row r="2023" spans="23:27">
      <c r="W2023" s="288"/>
      <c r="X2023" s="287"/>
      <c r="AA2023" s="289"/>
    </row>
    <row r="2024" spans="23:27">
      <c r="W2024" s="288"/>
      <c r="X2024" s="287"/>
      <c r="AA2024" s="289"/>
    </row>
    <row r="2025" spans="23:27">
      <c r="W2025" s="288"/>
      <c r="X2025" s="287"/>
      <c r="AA2025" s="289"/>
    </row>
    <row r="2026" spans="23:27">
      <c r="W2026" s="288"/>
      <c r="X2026" s="287"/>
      <c r="AA2026" s="289"/>
    </row>
    <row r="2027" spans="23:27">
      <c r="W2027" s="288"/>
      <c r="X2027" s="287"/>
      <c r="AA2027" s="289"/>
    </row>
    <row r="2028" spans="23:27">
      <c r="W2028" s="288"/>
      <c r="X2028" s="287"/>
      <c r="AA2028" s="289"/>
    </row>
    <row r="2029" spans="23:27">
      <c r="W2029" s="288"/>
      <c r="X2029" s="287"/>
      <c r="AA2029" s="289"/>
    </row>
    <row r="2030" spans="23:27">
      <c r="W2030" s="288"/>
      <c r="X2030" s="287"/>
      <c r="AA2030" s="289"/>
    </row>
    <row r="2031" spans="23:27">
      <c r="W2031" s="288"/>
      <c r="X2031" s="287"/>
      <c r="AA2031" s="289"/>
    </row>
    <row r="2032" spans="23:27">
      <c r="W2032" s="288"/>
      <c r="X2032" s="287"/>
      <c r="AA2032" s="289"/>
    </row>
    <row r="2033" spans="23:27">
      <c r="W2033" s="288"/>
      <c r="X2033" s="287"/>
      <c r="AA2033" s="289"/>
    </row>
    <row r="2034" spans="23:27">
      <c r="W2034" s="288"/>
      <c r="X2034" s="287"/>
      <c r="AA2034" s="289"/>
    </row>
    <row r="2035" spans="23:27">
      <c r="W2035" s="288"/>
      <c r="X2035" s="287"/>
      <c r="AA2035" s="289"/>
    </row>
    <row r="2036" spans="23:27">
      <c r="W2036" s="288"/>
      <c r="X2036" s="287"/>
      <c r="AA2036" s="289"/>
    </row>
    <row r="2037" spans="23:27">
      <c r="W2037" s="288"/>
      <c r="X2037" s="287"/>
      <c r="AA2037" s="289"/>
    </row>
    <row r="2038" spans="23:27">
      <c r="W2038" s="288"/>
      <c r="X2038" s="287"/>
      <c r="AA2038" s="289"/>
    </row>
    <row r="2039" spans="23:27">
      <c r="W2039" s="288"/>
      <c r="X2039" s="287"/>
      <c r="AA2039" s="289"/>
    </row>
    <row r="2040" spans="23:27">
      <c r="W2040" s="288"/>
      <c r="X2040" s="287"/>
      <c r="AA2040" s="289"/>
    </row>
    <row r="2041" spans="23:27">
      <c r="W2041" s="288"/>
      <c r="X2041" s="287"/>
      <c r="AA2041" s="289"/>
    </row>
    <row r="2042" spans="23:27">
      <c r="W2042" s="288"/>
      <c r="X2042" s="287"/>
      <c r="AA2042" s="289"/>
    </row>
    <row r="2043" spans="23:27">
      <c r="W2043" s="288"/>
      <c r="X2043" s="287"/>
      <c r="AA2043" s="289"/>
    </row>
    <row r="2044" spans="23:27">
      <c r="W2044" s="288"/>
      <c r="X2044" s="287"/>
      <c r="AA2044" s="289"/>
    </row>
    <row r="2045" spans="23:27">
      <c r="W2045" s="288"/>
      <c r="X2045" s="287"/>
      <c r="AA2045" s="289"/>
    </row>
    <row r="2046" spans="23:27">
      <c r="W2046" s="288"/>
      <c r="X2046" s="287"/>
      <c r="AA2046" s="289"/>
    </row>
    <row r="2047" spans="23:27">
      <c r="W2047" s="288"/>
      <c r="X2047" s="287"/>
      <c r="AA2047" s="289"/>
    </row>
    <row r="2048" spans="23:27">
      <c r="W2048" s="288"/>
      <c r="X2048" s="287"/>
      <c r="AA2048" s="289"/>
    </row>
    <row r="2049" spans="23:27">
      <c r="W2049" s="288"/>
      <c r="X2049" s="287"/>
      <c r="AA2049" s="289"/>
    </row>
    <row r="2050" spans="23:27">
      <c r="W2050" s="288"/>
      <c r="X2050" s="287"/>
      <c r="AA2050" s="289"/>
    </row>
    <row r="2051" spans="23:27">
      <c r="W2051" s="288"/>
      <c r="X2051" s="287"/>
      <c r="AA2051" s="289"/>
    </row>
    <row r="2052" spans="23:27">
      <c r="W2052" s="288"/>
      <c r="X2052" s="287"/>
      <c r="AA2052" s="289"/>
    </row>
    <row r="2053" spans="23:27">
      <c r="W2053" s="288"/>
      <c r="X2053" s="287"/>
      <c r="AA2053" s="289"/>
    </row>
    <row r="2054" spans="23:27">
      <c r="W2054" s="288"/>
      <c r="X2054" s="287"/>
      <c r="AA2054" s="289"/>
    </row>
    <row r="2055" spans="23:27">
      <c r="W2055" s="288"/>
      <c r="X2055" s="287"/>
      <c r="AA2055" s="289"/>
    </row>
    <row r="2056" spans="23:27">
      <c r="W2056" s="288"/>
      <c r="X2056" s="287"/>
      <c r="AA2056" s="289"/>
    </row>
    <row r="2057" spans="23:27">
      <c r="W2057" s="288"/>
      <c r="X2057" s="287"/>
      <c r="AA2057" s="289"/>
    </row>
    <row r="2058" spans="23:27">
      <c r="W2058" s="288"/>
      <c r="X2058" s="287"/>
      <c r="AA2058" s="289"/>
    </row>
    <row r="2059" spans="23:27">
      <c r="W2059" s="288"/>
      <c r="X2059" s="287"/>
      <c r="AA2059" s="289"/>
    </row>
    <row r="2060" spans="23:27">
      <c r="W2060" s="288"/>
      <c r="X2060" s="287"/>
      <c r="AA2060" s="289"/>
    </row>
    <row r="2061" spans="23:27">
      <c r="W2061" s="288"/>
      <c r="X2061" s="287"/>
      <c r="AA2061" s="289"/>
    </row>
    <row r="2062" spans="23:27">
      <c r="W2062" s="288"/>
      <c r="X2062" s="287"/>
      <c r="AA2062" s="289"/>
    </row>
    <row r="2063" spans="23:27">
      <c r="W2063" s="288"/>
      <c r="X2063" s="287"/>
      <c r="AA2063" s="289"/>
    </row>
    <row r="2064" spans="23:27">
      <c r="W2064" s="288"/>
      <c r="X2064" s="287"/>
      <c r="AA2064" s="289"/>
    </row>
    <row r="2065" spans="23:27">
      <c r="W2065" s="288"/>
      <c r="X2065" s="287"/>
      <c r="AA2065" s="289"/>
    </row>
    <row r="2066" spans="23:27">
      <c r="W2066" s="288"/>
      <c r="X2066" s="287"/>
      <c r="AA2066" s="289"/>
    </row>
    <row r="2067" spans="23:27">
      <c r="W2067" s="288"/>
      <c r="X2067" s="287"/>
      <c r="AA2067" s="289"/>
    </row>
    <row r="2068" spans="23:27">
      <c r="W2068" s="288"/>
      <c r="X2068" s="287"/>
      <c r="AA2068" s="289"/>
    </row>
    <row r="2069" spans="23:27">
      <c r="W2069" s="288"/>
      <c r="X2069" s="287"/>
      <c r="AA2069" s="289"/>
    </row>
    <row r="2070" spans="23:27">
      <c r="W2070" s="288"/>
      <c r="X2070" s="287"/>
      <c r="AA2070" s="289"/>
    </row>
    <row r="2071" spans="23:27">
      <c r="W2071" s="288"/>
      <c r="X2071" s="287"/>
      <c r="AA2071" s="289"/>
    </row>
    <row r="2072" spans="23:27">
      <c r="W2072" s="288"/>
      <c r="X2072" s="287"/>
      <c r="AA2072" s="289"/>
    </row>
    <row r="2073" spans="23:27">
      <c r="W2073" s="288"/>
      <c r="X2073" s="287"/>
      <c r="AA2073" s="289"/>
    </row>
    <row r="2074" spans="23:27">
      <c r="W2074" s="288"/>
      <c r="X2074" s="287"/>
      <c r="AA2074" s="289"/>
    </row>
    <row r="2075" spans="23:27">
      <c r="W2075" s="288"/>
      <c r="X2075" s="287"/>
      <c r="AA2075" s="289"/>
    </row>
    <row r="2076" spans="23:27">
      <c r="W2076" s="288"/>
      <c r="X2076" s="287"/>
      <c r="AA2076" s="289"/>
    </row>
    <row r="2077" spans="23:27">
      <c r="W2077" s="288"/>
      <c r="X2077" s="287"/>
      <c r="AA2077" s="289"/>
    </row>
    <row r="2078" spans="23:27">
      <c r="W2078" s="288"/>
      <c r="X2078" s="287"/>
      <c r="AA2078" s="289"/>
    </row>
    <row r="2079" spans="23:27">
      <c r="W2079" s="288"/>
      <c r="X2079" s="287"/>
      <c r="AA2079" s="289"/>
    </row>
    <row r="2080" spans="23:27">
      <c r="W2080" s="288"/>
      <c r="X2080" s="287"/>
      <c r="AA2080" s="289"/>
    </row>
    <row r="2081" spans="23:27">
      <c r="W2081" s="288"/>
      <c r="X2081" s="287"/>
      <c r="AA2081" s="289"/>
    </row>
    <row r="2082" spans="23:27">
      <c r="W2082" s="288"/>
      <c r="X2082" s="287"/>
      <c r="AA2082" s="289"/>
    </row>
    <row r="2083" spans="23:27">
      <c r="W2083" s="288"/>
      <c r="X2083" s="287"/>
      <c r="AA2083" s="289"/>
    </row>
    <row r="2084" spans="23:27">
      <c r="W2084" s="288"/>
      <c r="X2084" s="287"/>
      <c r="AA2084" s="289"/>
    </row>
    <row r="2085" spans="23:27">
      <c r="W2085" s="288"/>
      <c r="X2085" s="287"/>
      <c r="AA2085" s="289"/>
    </row>
    <row r="2086" spans="23:27">
      <c r="W2086" s="288"/>
      <c r="X2086" s="287"/>
      <c r="AA2086" s="289"/>
    </row>
    <row r="2087" spans="23:27">
      <c r="W2087" s="288"/>
      <c r="X2087" s="287"/>
      <c r="AA2087" s="289"/>
    </row>
    <row r="2088" spans="23:27">
      <c r="W2088" s="288"/>
      <c r="X2088" s="287"/>
      <c r="AA2088" s="289"/>
    </row>
    <row r="2089" spans="23:27">
      <c r="W2089" s="288"/>
      <c r="X2089" s="287"/>
      <c r="AA2089" s="289"/>
    </row>
    <row r="2090" spans="23:27">
      <c r="W2090" s="288"/>
      <c r="X2090" s="287"/>
      <c r="AA2090" s="289"/>
    </row>
    <row r="2091" spans="23:27">
      <c r="W2091" s="288"/>
      <c r="X2091" s="287"/>
      <c r="AA2091" s="289"/>
    </row>
    <row r="2092" spans="23:27">
      <c r="W2092" s="288"/>
      <c r="X2092" s="287"/>
      <c r="AA2092" s="289"/>
    </row>
    <row r="2093" spans="23:27">
      <c r="W2093" s="288"/>
      <c r="X2093" s="287"/>
      <c r="AA2093" s="289"/>
    </row>
    <row r="2094" spans="23:27">
      <c r="W2094" s="288"/>
      <c r="X2094" s="287"/>
      <c r="AA2094" s="289"/>
    </row>
    <row r="2095" spans="23:27">
      <c r="W2095" s="288"/>
      <c r="X2095" s="287"/>
      <c r="AA2095" s="289"/>
    </row>
    <row r="2096" spans="23:27">
      <c r="W2096" s="288"/>
      <c r="X2096" s="287"/>
      <c r="AA2096" s="289"/>
    </row>
    <row r="2097" spans="23:27">
      <c r="W2097" s="288"/>
      <c r="X2097" s="287"/>
      <c r="AA2097" s="289"/>
    </row>
    <row r="2098" spans="23:27">
      <c r="W2098" s="288"/>
      <c r="X2098" s="287"/>
      <c r="AA2098" s="289"/>
    </row>
    <row r="2099" spans="23:27">
      <c r="W2099" s="288"/>
      <c r="X2099" s="287"/>
      <c r="AA2099" s="289"/>
    </row>
    <row r="2100" spans="23:27">
      <c r="W2100" s="288"/>
      <c r="X2100" s="287"/>
      <c r="AA2100" s="289"/>
    </row>
    <row r="2101" spans="23:27">
      <c r="W2101" s="288"/>
      <c r="X2101" s="287"/>
      <c r="AA2101" s="289"/>
    </row>
    <row r="2102" spans="23:27">
      <c r="W2102" s="288"/>
      <c r="X2102" s="287"/>
      <c r="AA2102" s="289"/>
    </row>
    <row r="2103" spans="23:27">
      <c r="W2103" s="288"/>
      <c r="X2103" s="287"/>
      <c r="AA2103" s="289"/>
    </row>
    <row r="2104" spans="23:27">
      <c r="W2104" s="288"/>
      <c r="X2104" s="287"/>
      <c r="AA2104" s="289"/>
    </row>
    <row r="2105" spans="23:27">
      <c r="W2105" s="288"/>
      <c r="X2105" s="287"/>
      <c r="AA2105" s="289"/>
    </row>
    <row r="2106" spans="23:27">
      <c r="W2106" s="288"/>
      <c r="X2106" s="287"/>
      <c r="AA2106" s="289"/>
    </row>
    <row r="2107" spans="23:27">
      <c r="W2107" s="288"/>
      <c r="X2107" s="287"/>
      <c r="AA2107" s="289"/>
    </row>
    <row r="2108" spans="23:27">
      <c r="W2108" s="288"/>
      <c r="X2108" s="287"/>
      <c r="AA2108" s="289"/>
    </row>
    <row r="2109" spans="23:27">
      <c r="W2109" s="288"/>
      <c r="X2109" s="287"/>
      <c r="AA2109" s="289"/>
    </row>
    <row r="2110" spans="23:27">
      <c r="W2110" s="288"/>
      <c r="X2110" s="287"/>
      <c r="AA2110" s="289"/>
    </row>
    <row r="2111" spans="23:27">
      <c r="W2111" s="288"/>
      <c r="X2111" s="287"/>
      <c r="AA2111" s="289"/>
    </row>
    <row r="2112" spans="23:27">
      <c r="W2112" s="288"/>
      <c r="X2112" s="287"/>
      <c r="AA2112" s="289"/>
    </row>
    <row r="2113" spans="23:27">
      <c r="W2113" s="288"/>
      <c r="X2113" s="287"/>
      <c r="AA2113" s="289"/>
    </row>
    <row r="2114" spans="23:27">
      <c r="W2114" s="288"/>
      <c r="X2114" s="287"/>
      <c r="AA2114" s="289"/>
    </row>
    <row r="2115" spans="23:27">
      <c r="W2115" s="288"/>
      <c r="X2115" s="287"/>
      <c r="AA2115" s="289"/>
    </row>
    <row r="2116" spans="23:27">
      <c r="W2116" s="288"/>
      <c r="X2116" s="287"/>
      <c r="AA2116" s="289"/>
    </row>
    <row r="2117" spans="23:27">
      <c r="W2117" s="288"/>
      <c r="X2117" s="287"/>
      <c r="AA2117" s="289"/>
    </row>
    <row r="2118" spans="23:27">
      <c r="W2118" s="288"/>
      <c r="X2118" s="287"/>
      <c r="AA2118" s="289"/>
    </row>
    <row r="2119" spans="23:27">
      <c r="W2119" s="288"/>
      <c r="X2119" s="287"/>
      <c r="AA2119" s="289"/>
    </row>
    <row r="2120" spans="23:27">
      <c r="W2120" s="288"/>
      <c r="X2120" s="287"/>
      <c r="AA2120" s="289"/>
    </row>
    <row r="2121" spans="23:27">
      <c r="W2121" s="288"/>
      <c r="X2121" s="287"/>
      <c r="AA2121" s="289"/>
    </row>
    <row r="2122" spans="23:27">
      <c r="W2122" s="288"/>
      <c r="X2122" s="287"/>
      <c r="AA2122" s="289"/>
    </row>
    <row r="2123" spans="23:27">
      <c r="W2123" s="288"/>
      <c r="X2123" s="287"/>
      <c r="AA2123" s="289"/>
    </row>
    <row r="2124" spans="23:27">
      <c r="W2124" s="288"/>
      <c r="X2124" s="287"/>
      <c r="AA2124" s="289"/>
    </row>
    <row r="2125" spans="23:27">
      <c r="W2125" s="288"/>
      <c r="X2125" s="287"/>
      <c r="AA2125" s="289"/>
    </row>
    <row r="2126" spans="23:27">
      <c r="W2126" s="288"/>
      <c r="X2126" s="287"/>
      <c r="AA2126" s="289"/>
    </row>
    <row r="2127" spans="23:27">
      <c r="W2127" s="288"/>
      <c r="X2127" s="287"/>
      <c r="AA2127" s="289"/>
    </row>
    <row r="2128" spans="23:27">
      <c r="W2128" s="288"/>
      <c r="X2128" s="287"/>
      <c r="AA2128" s="289"/>
    </row>
    <row r="2129" spans="23:27">
      <c r="W2129" s="288"/>
      <c r="X2129" s="287"/>
      <c r="AA2129" s="289"/>
    </row>
    <row r="2130" spans="23:27">
      <c r="W2130" s="288"/>
      <c r="X2130" s="287"/>
      <c r="AA2130" s="289"/>
    </row>
    <row r="2131" spans="23:27">
      <c r="W2131" s="288"/>
      <c r="X2131" s="287"/>
      <c r="AA2131" s="289"/>
    </row>
    <row r="2132" spans="23:27">
      <c r="W2132" s="288"/>
      <c r="X2132" s="287"/>
      <c r="AA2132" s="289"/>
    </row>
    <row r="2133" spans="23:27">
      <c r="W2133" s="288"/>
      <c r="X2133" s="287"/>
      <c r="AA2133" s="289"/>
    </row>
    <row r="2134" spans="23:27">
      <c r="W2134" s="288"/>
      <c r="X2134" s="287"/>
      <c r="AA2134" s="289"/>
    </row>
    <row r="2135" spans="23:27">
      <c r="W2135" s="288"/>
      <c r="X2135" s="287"/>
      <c r="AA2135" s="289"/>
    </row>
    <row r="2136" spans="23:27">
      <c r="W2136" s="288"/>
      <c r="X2136" s="287"/>
      <c r="AA2136" s="289"/>
    </row>
    <row r="2137" spans="23:27">
      <c r="W2137" s="288"/>
      <c r="X2137" s="287"/>
      <c r="AA2137" s="289"/>
    </row>
    <row r="2138" spans="23:27">
      <c r="W2138" s="288"/>
      <c r="X2138" s="287"/>
      <c r="AA2138" s="289"/>
    </row>
    <row r="2139" spans="23:27">
      <c r="W2139" s="288"/>
      <c r="X2139" s="287"/>
      <c r="AA2139" s="289"/>
    </row>
    <row r="2140" spans="23:27">
      <c r="W2140" s="288"/>
      <c r="X2140" s="287"/>
      <c r="AA2140" s="289"/>
    </row>
    <row r="2141" spans="23:27">
      <c r="W2141" s="288"/>
      <c r="X2141" s="287"/>
      <c r="AA2141" s="289"/>
    </row>
    <row r="2142" spans="23:27">
      <c r="W2142" s="288"/>
      <c r="X2142" s="287"/>
      <c r="AA2142" s="289"/>
    </row>
    <row r="2143" spans="23:27">
      <c r="W2143" s="288"/>
      <c r="X2143" s="287"/>
      <c r="AA2143" s="289"/>
    </row>
    <row r="2144" spans="23:27">
      <c r="W2144" s="288"/>
      <c r="X2144" s="287"/>
      <c r="AA2144" s="289"/>
    </row>
    <row r="2145" spans="23:27">
      <c r="W2145" s="288"/>
      <c r="X2145" s="287"/>
      <c r="AA2145" s="289"/>
    </row>
    <row r="2146" spans="23:27">
      <c r="W2146" s="288"/>
      <c r="X2146" s="287"/>
      <c r="AA2146" s="289"/>
    </row>
    <row r="2147" spans="23:27">
      <c r="W2147" s="288"/>
      <c r="X2147" s="287"/>
      <c r="AA2147" s="289"/>
    </row>
    <row r="2148" spans="23:27">
      <c r="W2148" s="288"/>
      <c r="X2148" s="287"/>
      <c r="AA2148" s="289"/>
    </row>
    <row r="2149" spans="23:27">
      <c r="W2149" s="288"/>
      <c r="X2149" s="287"/>
      <c r="AA2149" s="289"/>
    </row>
    <row r="2150" spans="23:27">
      <c r="W2150" s="288"/>
      <c r="X2150" s="287"/>
      <c r="AA2150" s="289"/>
    </row>
    <row r="2151" spans="23:27">
      <c r="W2151" s="288"/>
      <c r="X2151" s="287"/>
      <c r="AA2151" s="289"/>
    </row>
    <row r="2152" spans="23:27">
      <c r="W2152" s="288"/>
      <c r="X2152" s="287"/>
      <c r="AA2152" s="289"/>
    </row>
    <row r="2153" spans="23:27">
      <c r="W2153" s="288"/>
      <c r="X2153" s="287"/>
      <c r="AA2153" s="289"/>
    </row>
    <row r="2154" spans="23:27">
      <c r="W2154" s="288"/>
      <c r="X2154" s="287"/>
      <c r="AA2154" s="289"/>
    </row>
    <row r="2155" spans="23:27">
      <c r="W2155" s="288"/>
      <c r="X2155" s="287"/>
      <c r="AA2155" s="289"/>
    </row>
    <row r="2156" spans="23:27">
      <c r="W2156" s="288"/>
      <c r="X2156" s="287"/>
      <c r="AA2156" s="289"/>
    </row>
    <row r="2157" spans="23:27">
      <c r="W2157" s="288"/>
      <c r="X2157" s="287"/>
      <c r="AA2157" s="289"/>
    </row>
    <row r="2158" spans="23:27">
      <c r="W2158" s="288"/>
      <c r="X2158" s="287"/>
      <c r="AA2158" s="289"/>
    </row>
    <row r="2159" spans="23:27">
      <c r="W2159" s="288"/>
      <c r="X2159" s="287"/>
      <c r="AA2159" s="289"/>
    </row>
    <row r="2160" spans="23:27">
      <c r="W2160" s="288"/>
      <c r="X2160" s="287"/>
      <c r="AA2160" s="289"/>
    </row>
    <row r="2161" spans="23:27">
      <c r="W2161" s="288"/>
      <c r="X2161" s="287"/>
      <c r="AA2161" s="289"/>
    </row>
    <row r="2162" spans="23:27">
      <c r="W2162" s="288"/>
      <c r="X2162" s="287"/>
      <c r="AA2162" s="289"/>
    </row>
    <row r="2163" spans="23:27">
      <c r="W2163" s="288"/>
      <c r="X2163" s="287"/>
      <c r="AA2163" s="289"/>
    </row>
    <row r="2164" spans="23:27">
      <c r="W2164" s="288"/>
      <c r="X2164" s="287"/>
      <c r="AA2164" s="289"/>
    </row>
    <row r="2165" spans="23:27">
      <c r="W2165" s="288"/>
      <c r="X2165" s="287"/>
      <c r="AA2165" s="289"/>
    </row>
    <row r="2166" spans="23:27">
      <c r="W2166" s="288"/>
      <c r="X2166" s="287"/>
      <c r="AA2166" s="289"/>
    </row>
    <row r="2167" spans="23:27">
      <c r="W2167" s="288"/>
      <c r="X2167" s="287"/>
      <c r="AA2167" s="289"/>
    </row>
    <row r="2168" spans="23:27">
      <c r="W2168" s="288"/>
      <c r="X2168" s="287"/>
      <c r="AA2168" s="289"/>
    </row>
    <row r="2169" spans="23:27">
      <c r="W2169" s="288"/>
      <c r="X2169" s="287"/>
      <c r="AA2169" s="289"/>
    </row>
    <row r="2170" spans="23:27">
      <c r="W2170" s="288"/>
      <c r="X2170" s="287"/>
      <c r="AA2170" s="289"/>
    </row>
    <row r="2171" spans="23:27">
      <c r="W2171" s="288"/>
      <c r="X2171" s="287"/>
      <c r="AA2171" s="289"/>
    </row>
    <row r="2172" spans="23:27">
      <c r="W2172" s="288"/>
      <c r="X2172" s="287"/>
      <c r="AA2172" s="289"/>
    </row>
    <row r="2173" spans="23:27">
      <c r="W2173" s="288"/>
      <c r="X2173" s="287"/>
      <c r="AA2173" s="289"/>
    </row>
    <row r="2174" spans="23:27">
      <c r="W2174" s="288"/>
      <c r="X2174" s="287"/>
      <c r="AA2174" s="289"/>
    </row>
    <row r="2175" spans="23:27">
      <c r="W2175" s="288"/>
      <c r="X2175" s="287"/>
      <c r="AA2175" s="289"/>
    </row>
    <row r="2176" spans="23:27">
      <c r="W2176" s="288"/>
      <c r="X2176" s="287"/>
      <c r="AA2176" s="289"/>
    </row>
    <row r="2177" spans="23:27">
      <c r="W2177" s="288"/>
      <c r="X2177" s="287"/>
      <c r="AA2177" s="289"/>
    </row>
    <row r="2178" spans="23:27">
      <c r="W2178" s="288"/>
      <c r="X2178" s="287"/>
      <c r="AA2178" s="289"/>
    </row>
    <row r="2179" spans="23:27">
      <c r="W2179" s="288"/>
      <c r="X2179" s="287"/>
      <c r="AA2179" s="289"/>
    </row>
    <row r="2180" spans="23:27">
      <c r="W2180" s="288"/>
      <c r="X2180" s="287"/>
      <c r="AA2180" s="289"/>
    </row>
    <row r="2181" spans="23:27">
      <c r="W2181" s="288"/>
      <c r="X2181" s="287"/>
      <c r="AA2181" s="289"/>
    </row>
    <row r="2182" spans="23:27">
      <c r="W2182" s="288"/>
      <c r="X2182" s="287"/>
      <c r="AA2182" s="289"/>
    </row>
    <row r="2183" spans="23:27">
      <c r="W2183" s="288"/>
      <c r="X2183" s="287"/>
      <c r="AA2183" s="289"/>
    </row>
    <row r="2184" spans="23:27">
      <c r="W2184" s="288"/>
      <c r="X2184" s="287"/>
      <c r="AA2184" s="289"/>
    </row>
    <row r="2185" spans="23:27">
      <c r="W2185" s="288"/>
      <c r="X2185" s="287"/>
      <c r="AA2185" s="289"/>
    </row>
    <row r="2186" spans="23:27">
      <c r="W2186" s="288"/>
      <c r="X2186" s="287"/>
      <c r="AA2186" s="289"/>
    </row>
    <row r="2187" spans="23:27">
      <c r="W2187" s="288"/>
      <c r="X2187" s="287"/>
      <c r="AA2187" s="289"/>
    </row>
    <row r="2188" spans="23:27">
      <c r="W2188" s="288"/>
      <c r="X2188" s="287"/>
      <c r="AA2188" s="289"/>
    </row>
    <row r="2189" spans="23:27">
      <c r="W2189" s="288"/>
      <c r="X2189" s="287"/>
      <c r="AA2189" s="289"/>
    </row>
    <row r="2190" spans="23:27">
      <c r="W2190" s="288"/>
      <c r="X2190" s="287"/>
      <c r="AA2190" s="289"/>
    </row>
    <row r="2191" spans="23:27">
      <c r="W2191" s="288"/>
      <c r="X2191" s="287"/>
      <c r="AA2191" s="289"/>
    </row>
    <row r="2192" spans="23:27">
      <c r="W2192" s="288"/>
      <c r="X2192" s="287"/>
      <c r="AA2192" s="289"/>
    </row>
    <row r="2193" spans="23:27">
      <c r="W2193" s="288"/>
      <c r="X2193" s="287"/>
      <c r="AA2193" s="289"/>
    </row>
    <row r="2194" spans="23:27">
      <c r="W2194" s="288"/>
      <c r="X2194" s="287"/>
      <c r="AA2194" s="289"/>
    </row>
    <row r="2195" spans="23:27">
      <c r="W2195" s="288"/>
      <c r="X2195" s="287"/>
      <c r="AA2195" s="289"/>
    </row>
    <row r="2196" spans="23:27">
      <c r="W2196" s="288"/>
      <c r="X2196" s="287"/>
      <c r="AA2196" s="289"/>
    </row>
    <row r="2197" spans="23:27">
      <c r="W2197" s="288"/>
      <c r="X2197" s="287"/>
      <c r="AA2197" s="289"/>
    </row>
    <row r="2198" spans="23:27">
      <c r="W2198" s="288"/>
      <c r="X2198" s="287"/>
      <c r="AA2198" s="289"/>
    </row>
    <row r="2199" spans="23:27">
      <c r="W2199" s="288"/>
      <c r="X2199" s="287"/>
      <c r="AA2199" s="289"/>
    </row>
    <row r="2200" spans="23:27">
      <c r="W2200" s="288"/>
      <c r="X2200" s="287"/>
      <c r="AA2200" s="289"/>
    </row>
    <row r="2201" spans="23:27">
      <c r="W2201" s="288"/>
      <c r="X2201" s="287"/>
      <c r="AA2201" s="289"/>
    </row>
    <row r="2202" spans="23:27">
      <c r="W2202" s="288"/>
      <c r="X2202" s="287"/>
      <c r="AA2202" s="289"/>
    </row>
    <row r="2203" spans="23:27">
      <c r="W2203" s="288"/>
      <c r="X2203" s="287"/>
      <c r="AA2203" s="289"/>
    </row>
    <row r="2204" spans="23:27">
      <c r="W2204" s="288"/>
      <c r="X2204" s="287"/>
      <c r="AA2204" s="289"/>
    </row>
    <row r="2205" spans="23:27">
      <c r="W2205" s="288"/>
      <c r="X2205" s="287"/>
      <c r="AA2205" s="289"/>
    </row>
    <row r="2206" spans="23:27">
      <c r="W2206" s="288"/>
      <c r="X2206" s="287"/>
      <c r="AA2206" s="289"/>
    </row>
    <row r="2207" spans="23:27">
      <c r="W2207" s="288"/>
      <c r="X2207" s="287"/>
      <c r="AA2207" s="289"/>
    </row>
    <row r="2208" spans="23:27">
      <c r="W2208" s="288"/>
      <c r="X2208" s="287"/>
      <c r="AA2208" s="289"/>
    </row>
    <row r="2209" spans="23:27">
      <c r="W2209" s="288"/>
      <c r="X2209" s="287"/>
      <c r="AA2209" s="289"/>
    </row>
    <row r="2210" spans="23:27">
      <c r="W2210" s="288"/>
      <c r="X2210" s="287"/>
      <c r="AA2210" s="289"/>
    </row>
    <row r="2211" spans="23:27">
      <c r="W2211" s="288"/>
      <c r="X2211" s="287"/>
      <c r="AA2211" s="289"/>
    </row>
    <row r="2212" spans="23:27">
      <c r="W2212" s="288"/>
      <c r="X2212" s="287"/>
      <c r="AA2212" s="289"/>
    </row>
    <row r="2213" spans="23:27">
      <c r="W2213" s="288"/>
      <c r="X2213" s="287"/>
      <c r="AA2213" s="289"/>
    </row>
    <row r="2214" spans="23:27">
      <c r="W2214" s="288"/>
      <c r="X2214" s="287"/>
      <c r="AA2214" s="289"/>
    </row>
    <row r="2215" spans="23:27">
      <c r="W2215" s="288"/>
      <c r="X2215" s="287"/>
      <c r="AA2215" s="289"/>
    </row>
    <row r="2216" spans="23:27">
      <c r="W2216" s="288"/>
      <c r="X2216" s="287"/>
      <c r="AA2216" s="289"/>
    </row>
    <row r="2217" spans="23:27">
      <c r="W2217" s="288"/>
      <c r="X2217" s="287"/>
      <c r="AA2217" s="289"/>
    </row>
    <row r="2218" spans="23:27">
      <c r="W2218" s="288"/>
      <c r="X2218" s="287"/>
      <c r="AA2218" s="289"/>
    </row>
    <row r="2219" spans="23:27">
      <c r="W2219" s="288"/>
      <c r="X2219" s="287"/>
      <c r="AA2219" s="289"/>
    </row>
    <row r="2220" spans="23:27">
      <c r="W2220" s="288"/>
      <c r="X2220" s="287"/>
      <c r="AA2220" s="289"/>
    </row>
    <row r="2221" spans="23:27">
      <c r="W2221" s="288"/>
      <c r="X2221" s="287"/>
      <c r="AA2221" s="289"/>
    </row>
    <row r="2222" spans="23:27">
      <c r="W2222" s="288"/>
      <c r="X2222" s="287"/>
      <c r="AA2222" s="289"/>
    </row>
    <row r="2223" spans="23:27">
      <c r="W2223" s="288"/>
      <c r="X2223" s="287"/>
      <c r="AA2223" s="289"/>
    </row>
    <row r="2224" spans="23:27">
      <c r="W2224" s="288"/>
      <c r="X2224" s="287"/>
      <c r="AA2224" s="289"/>
    </row>
    <row r="2225" spans="23:27">
      <c r="W2225" s="288"/>
      <c r="X2225" s="287"/>
      <c r="AA2225" s="289"/>
    </row>
    <row r="2226" spans="23:27">
      <c r="W2226" s="288"/>
      <c r="X2226" s="287"/>
      <c r="AA2226" s="289"/>
    </row>
    <row r="2227" spans="23:27">
      <c r="W2227" s="288"/>
      <c r="X2227" s="287"/>
      <c r="AA2227" s="289"/>
    </row>
    <row r="2228" spans="23:27">
      <c r="W2228" s="288"/>
      <c r="X2228" s="287"/>
      <c r="AA2228" s="289"/>
    </row>
    <row r="2229" spans="23:27">
      <c r="W2229" s="288"/>
      <c r="X2229" s="287"/>
      <c r="AA2229" s="289"/>
    </row>
    <row r="2230" spans="23:27">
      <c r="W2230" s="288"/>
      <c r="X2230" s="287"/>
      <c r="AA2230" s="289"/>
    </row>
    <row r="2231" spans="23:27">
      <c r="W2231" s="288"/>
      <c r="X2231" s="287"/>
      <c r="AA2231" s="289"/>
    </row>
    <row r="2232" spans="23:27">
      <c r="W2232" s="288"/>
      <c r="X2232" s="287"/>
      <c r="AA2232" s="289"/>
    </row>
    <row r="2233" spans="23:27">
      <c r="W2233" s="288"/>
      <c r="X2233" s="287"/>
      <c r="AA2233" s="289"/>
    </row>
    <row r="2234" spans="23:27">
      <c r="W2234" s="288"/>
      <c r="X2234" s="287"/>
      <c r="AA2234" s="289"/>
    </row>
    <row r="2235" spans="23:27">
      <c r="W2235" s="288"/>
      <c r="X2235" s="287"/>
      <c r="AA2235" s="289"/>
    </row>
    <row r="2236" spans="23:27">
      <c r="W2236" s="288"/>
      <c r="X2236" s="287"/>
      <c r="AA2236" s="289"/>
    </row>
    <row r="2237" spans="23:27">
      <c r="W2237" s="288"/>
      <c r="X2237" s="287"/>
      <c r="AA2237" s="289"/>
    </row>
    <row r="2238" spans="23:27">
      <c r="W2238" s="288"/>
      <c r="X2238" s="287"/>
      <c r="AA2238" s="289"/>
    </row>
    <row r="2239" spans="23:27">
      <c r="W2239" s="288"/>
      <c r="X2239" s="287"/>
      <c r="AA2239" s="289"/>
    </row>
    <row r="2240" spans="23:27">
      <c r="W2240" s="288"/>
      <c r="X2240" s="287"/>
      <c r="AA2240" s="289"/>
    </row>
    <row r="2241" spans="23:27">
      <c r="W2241" s="288"/>
      <c r="X2241" s="287"/>
      <c r="AA2241" s="289"/>
    </row>
    <row r="2242" spans="23:27">
      <c r="W2242" s="288"/>
      <c r="X2242" s="287"/>
      <c r="AA2242" s="289"/>
    </row>
    <row r="2243" spans="23:27">
      <c r="W2243" s="288"/>
      <c r="X2243" s="287"/>
      <c r="AA2243" s="289"/>
    </row>
    <row r="2244" spans="23:27">
      <c r="W2244" s="288"/>
      <c r="X2244" s="287"/>
      <c r="AA2244" s="289"/>
    </row>
    <row r="2245" spans="23:27">
      <c r="W2245" s="288"/>
      <c r="X2245" s="287"/>
      <c r="AA2245" s="289"/>
    </row>
    <row r="2246" spans="23:27">
      <c r="W2246" s="288"/>
      <c r="X2246" s="287"/>
      <c r="AA2246" s="289"/>
    </row>
    <row r="2247" spans="23:27">
      <c r="W2247" s="288"/>
      <c r="X2247" s="287"/>
      <c r="AA2247" s="289"/>
    </row>
    <row r="2248" spans="23:27">
      <c r="W2248" s="288"/>
      <c r="X2248" s="287"/>
      <c r="AA2248" s="289"/>
    </row>
    <row r="2249" spans="23:27">
      <c r="W2249" s="288"/>
      <c r="X2249" s="287"/>
      <c r="AA2249" s="289"/>
    </row>
    <row r="2250" spans="23:27">
      <c r="W2250" s="288"/>
      <c r="X2250" s="287"/>
      <c r="AA2250" s="289"/>
    </row>
    <row r="2251" spans="23:27">
      <c r="W2251" s="288"/>
      <c r="X2251" s="287"/>
      <c r="AA2251" s="289"/>
    </row>
    <row r="2252" spans="23:27">
      <c r="W2252" s="288"/>
      <c r="X2252" s="287"/>
      <c r="AA2252" s="289"/>
    </row>
    <row r="2253" spans="23:27">
      <c r="W2253" s="288"/>
      <c r="X2253" s="287"/>
      <c r="AA2253" s="289"/>
    </row>
    <row r="2254" spans="23:27">
      <c r="W2254" s="288"/>
      <c r="X2254" s="287"/>
      <c r="AA2254" s="289"/>
    </row>
    <row r="2255" spans="23:27">
      <c r="W2255" s="288"/>
      <c r="X2255" s="287"/>
      <c r="AA2255" s="289"/>
    </row>
    <row r="2256" spans="23:27">
      <c r="W2256" s="288"/>
      <c r="X2256" s="287"/>
      <c r="AA2256" s="289"/>
    </row>
    <row r="2257" spans="23:27">
      <c r="W2257" s="288"/>
      <c r="X2257" s="287"/>
      <c r="AA2257" s="289"/>
    </row>
    <row r="2258" spans="23:27">
      <c r="W2258" s="288"/>
      <c r="X2258" s="287"/>
      <c r="AA2258" s="289"/>
    </row>
    <row r="2259" spans="23:27">
      <c r="W2259" s="288"/>
      <c r="X2259" s="287"/>
      <c r="AA2259" s="289"/>
    </row>
    <row r="2260" spans="23:27">
      <c r="W2260" s="288"/>
      <c r="X2260" s="287"/>
      <c r="AA2260" s="289"/>
    </row>
    <row r="2261" spans="23:27">
      <c r="W2261" s="288"/>
      <c r="X2261" s="287"/>
      <c r="AA2261" s="289"/>
    </row>
    <row r="2262" spans="23:27">
      <c r="W2262" s="288"/>
      <c r="X2262" s="287"/>
      <c r="AA2262" s="289"/>
    </row>
    <row r="2263" spans="23:27">
      <c r="W2263" s="288"/>
      <c r="X2263" s="287"/>
      <c r="AA2263" s="289"/>
    </row>
    <row r="2264" spans="23:27">
      <c r="W2264" s="288"/>
      <c r="X2264" s="287"/>
      <c r="AA2264" s="289"/>
    </row>
    <row r="2265" spans="23:27">
      <c r="W2265" s="288"/>
      <c r="X2265" s="287"/>
      <c r="AA2265" s="289"/>
    </row>
    <row r="2266" spans="23:27">
      <c r="W2266" s="288"/>
      <c r="X2266" s="287"/>
      <c r="AA2266" s="289"/>
    </row>
    <row r="2267" spans="23:27">
      <c r="W2267" s="288"/>
      <c r="X2267" s="287"/>
      <c r="AA2267" s="289"/>
    </row>
    <row r="2268" spans="23:27">
      <c r="W2268" s="288"/>
      <c r="X2268" s="287"/>
      <c r="AA2268" s="289"/>
    </row>
    <row r="2269" spans="23:27">
      <c r="W2269" s="288"/>
      <c r="X2269" s="287"/>
      <c r="AA2269" s="289"/>
    </row>
    <row r="2270" spans="23:27">
      <c r="W2270" s="288"/>
      <c r="X2270" s="287"/>
      <c r="AA2270" s="289"/>
    </row>
    <row r="2271" spans="23:27">
      <c r="W2271" s="288"/>
      <c r="X2271" s="287"/>
      <c r="AA2271" s="289"/>
    </row>
    <row r="2272" spans="23:27">
      <c r="W2272" s="288"/>
      <c r="X2272" s="287"/>
      <c r="AA2272" s="289"/>
    </row>
    <row r="2273" spans="23:27">
      <c r="W2273" s="288"/>
      <c r="X2273" s="287"/>
      <c r="AA2273" s="289"/>
    </row>
    <row r="2274" spans="23:27">
      <c r="W2274" s="288"/>
      <c r="X2274" s="287"/>
      <c r="AA2274" s="289"/>
    </row>
    <row r="2275" spans="23:27">
      <c r="W2275" s="288"/>
      <c r="X2275" s="287"/>
      <c r="AA2275" s="289"/>
    </row>
    <row r="2276" spans="23:27">
      <c r="W2276" s="288"/>
      <c r="X2276" s="287"/>
      <c r="AA2276" s="289"/>
    </row>
    <row r="2277" spans="23:27">
      <c r="W2277" s="288"/>
      <c r="X2277" s="287"/>
      <c r="AA2277" s="289"/>
    </row>
    <row r="2278" spans="23:27">
      <c r="W2278" s="288"/>
      <c r="X2278" s="287"/>
      <c r="AA2278" s="289"/>
    </row>
    <row r="2279" spans="23:27">
      <c r="W2279" s="288"/>
      <c r="X2279" s="287"/>
      <c r="AA2279" s="289"/>
    </row>
    <row r="2280" spans="23:27">
      <c r="W2280" s="288"/>
      <c r="X2280" s="287"/>
      <c r="AA2280" s="289"/>
    </row>
    <row r="2281" spans="23:27">
      <c r="W2281" s="288"/>
      <c r="X2281" s="287"/>
      <c r="AA2281" s="289"/>
    </row>
    <row r="2282" spans="23:27">
      <c r="W2282" s="288"/>
      <c r="X2282" s="287"/>
      <c r="AA2282" s="289"/>
    </row>
    <row r="2283" spans="23:27">
      <c r="W2283" s="288"/>
      <c r="X2283" s="287"/>
      <c r="AA2283" s="289"/>
    </row>
    <row r="2284" spans="23:27">
      <c r="W2284" s="288"/>
      <c r="X2284" s="287"/>
      <c r="AA2284" s="289"/>
    </row>
    <row r="2285" spans="23:27">
      <c r="W2285" s="288"/>
      <c r="X2285" s="287"/>
      <c r="AA2285" s="289"/>
    </row>
    <row r="2286" spans="23:27">
      <c r="W2286" s="288"/>
      <c r="X2286" s="287"/>
      <c r="AA2286" s="289"/>
    </row>
    <row r="2287" spans="23:27">
      <c r="W2287" s="288"/>
      <c r="X2287" s="287"/>
      <c r="AA2287" s="289"/>
    </row>
    <row r="2288" spans="23:27">
      <c r="W2288" s="288"/>
      <c r="X2288" s="287"/>
      <c r="AA2288" s="289"/>
    </row>
    <row r="2289" spans="23:27">
      <c r="W2289" s="288"/>
      <c r="X2289" s="287"/>
      <c r="AA2289" s="289"/>
    </row>
    <row r="2290" spans="23:27">
      <c r="W2290" s="288"/>
      <c r="X2290" s="287"/>
      <c r="AA2290" s="289"/>
    </row>
    <row r="2291" spans="23:27">
      <c r="W2291" s="288"/>
      <c r="X2291" s="287"/>
      <c r="AA2291" s="289"/>
    </row>
    <row r="2292" spans="23:27">
      <c r="W2292" s="288"/>
      <c r="X2292" s="287"/>
      <c r="AA2292" s="289"/>
    </row>
    <row r="2293" spans="23:27">
      <c r="W2293" s="288"/>
      <c r="X2293" s="287"/>
      <c r="AA2293" s="289"/>
    </row>
    <row r="2294" spans="23:27">
      <c r="W2294" s="288"/>
      <c r="X2294" s="287"/>
      <c r="AA2294" s="289"/>
    </row>
    <row r="2295" spans="23:27">
      <c r="W2295" s="288"/>
      <c r="X2295" s="287"/>
      <c r="AA2295" s="289"/>
    </row>
    <row r="2296" spans="23:27">
      <c r="W2296" s="288"/>
      <c r="X2296" s="287"/>
      <c r="AA2296" s="289"/>
    </row>
    <row r="2297" spans="23:27">
      <c r="W2297" s="288"/>
      <c r="X2297" s="287"/>
      <c r="AA2297" s="289"/>
    </row>
    <row r="2298" spans="23:27">
      <c r="W2298" s="288"/>
      <c r="X2298" s="287"/>
      <c r="AA2298" s="289"/>
    </row>
    <row r="2299" spans="23:27">
      <c r="W2299" s="288"/>
      <c r="X2299" s="287"/>
      <c r="AA2299" s="289"/>
    </row>
    <row r="2300" spans="23:27">
      <c r="W2300" s="288"/>
      <c r="X2300" s="287"/>
      <c r="AA2300" s="289"/>
    </row>
    <row r="2301" spans="23:27">
      <c r="W2301" s="288"/>
      <c r="X2301" s="287"/>
      <c r="AA2301" s="289"/>
    </row>
    <row r="2302" spans="23:27">
      <c r="W2302" s="288"/>
      <c r="X2302" s="287"/>
      <c r="AA2302" s="289"/>
    </row>
    <row r="2303" spans="23:27">
      <c r="W2303" s="288"/>
      <c r="X2303" s="287"/>
      <c r="AA2303" s="289"/>
    </row>
    <row r="2304" spans="23:27">
      <c r="W2304" s="288"/>
      <c r="X2304" s="287"/>
      <c r="AA2304" s="289"/>
    </row>
    <row r="2305" spans="23:27">
      <c r="W2305" s="288"/>
      <c r="X2305" s="287"/>
      <c r="AA2305" s="289"/>
    </row>
    <row r="2306" spans="23:27">
      <c r="W2306" s="288"/>
      <c r="X2306" s="287"/>
      <c r="AA2306" s="289"/>
    </row>
    <row r="2307" spans="23:27">
      <c r="W2307" s="288"/>
      <c r="X2307" s="287"/>
      <c r="AA2307" s="289"/>
    </row>
    <row r="2308" spans="23:27">
      <c r="W2308" s="288"/>
      <c r="X2308" s="287"/>
      <c r="AA2308" s="289"/>
    </row>
    <row r="2309" spans="23:27">
      <c r="W2309" s="288"/>
      <c r="X2309" s="287"/>
      <c r="AA2309" s="289"/>
    </row>
    <row r="2310" spans="23:27">
      <c r="W2310" s="288"/>
      <c r="X2310" s="287"/>
      <c r="AA2310" s="289"/>
    </row>
    <row r="2311" spans="23:27">
      <c r="W2311" s="288"/>
      <c r="X2311" s="287"/>
      <c r="AA2311" s="289"/>
    </row>
    <row r="2312" spans="23:27">
      <c r="W2312" s="288"/>
      <c r="X2312" s="287"/>
      <c r="AA2312" s="289"/>
    </row>
    <row r="2313" spans="23:27">
      <c r="W2313" s="288"/>
      <c r="X2313" s="287"/>
      <c r="AA2313" s="289"/>
    </row>
    <row r="2314" spans="23:27">
      <c r="W2314" s="288"/>
      <c r="X2314" s="287"/>
      <c r="AA2314" s="289"/>
    </row>
    <row r="2315" spans="23:27">
      <c r="W2315" s="288"/>
      <c r="X2315" s="287"/>
      <c r="AA2315" s="289"/>
    </row>
    <row r="2316" spans="23:27">
      <c r="W2316" s="288"/>
      <c r="X2316" s="287"/>
      <c r="AA2316" s="289"/>
    </row>
    <row r="2317" spans="23:27">
      <c r="W2317" s="288"/>
      <c r="X2317" s="287"/>
      <c r="AA2317" s="289"/>
    </row>
    <row r="2318" spans="23:27">
      <c r="W2318" s="288"/>
      <c r="X2318" s="287"/>
      <c r="AA2318" s="289"/>
    </row>
    <row r="2319" spans="23:27">
      <c r="W2319" s="288"/>
      <c r="X2319" s="287"/>
      <c r="AA2319" s="289"/>
    </row>
    <row r="2320" spans="23:27">
      <c r="W2320" s="288"/>
      <c r="X2320" s="287"/>
      <c r="AA2320" s="289"/>
    </row>
    <row r="2321" spans="23:27">
      <c r="W2321" s="288"/>
      <c r="X2321" s="287"/>
      <c r="AA2321" s="289"/>
    </row>
    <row r="2322" spans="23:27">
      <c r="W2322" s="288"/>
      <c r="X2322" s="287"/>
      <c r="AA2322" s="289"/>
    </row>
    <row r="2323" spans="23:27">
      <c r="W2323" s="288"/>
      <c r="X2323" s="287"/>
      <c r="AA2323" s="289"/>
    </row>
    <row r="2324" spans="23:27">
      <c r="W2324" s="288"/>
      <c r="X2324" s="287"/>
      <c r="AA2324" s="289"/>
    </row>
    <row r="2325" spans="23:27">
      <c r="W2325" s="288"/>
      <c r="X2325" s="287"/>
      <c r="AA2325" s="289"/>
    </row>
    <row r="2326" spans="23:27">
      <c r="W2326" s="288"/>
      <c r="X2326" s="287"/>
      <c r="AA2326" s="289"/>
    </row>
    <row r="2327" spans="23:27">
      <c r="W2327" s="288"/>
      <c r="X2327" s="287"/>
      <c r="AA2327" s="289"/>
    </row>
    <row r="2328" spans="23:27">
      <c r="W2328" s="288"/>
      <c r="X2328" s="287"/>
      <c r="AA2328" s="289"/>
    </row>
    <row r="2329" spans="23:27">
      <c r="W2329" s="288"/>
      <c r="X2329" s="287"/>
      <c r="AA2329" s="289"/>
    </row>
    <row r="2330" spans="23:27">
      <c r="W2330" s="288"/>
      <c r="X2330" s="287"/>
      <c r="AA2330" s="289"/>
    </row>
    <row r="2331" spans="23:27">
      <c r="W2331" s="288"/>
      <c r="X2331" s="287"/>
      <c r="AA2331" s="289"/>
    </row>
    <row r="2332" spans="23:27">
      <c r="W2332" s="288"/>
      <c r="X2332" s="287"/>
      <c r="AA2332" s="289"/>
    </row>
    <row r="2333" spans="23:27">
      <c r="W2333" s="288"/>
      <c r="X2333" s="287"/>
      <c r="AA2333" s="289"/>
    </row>
    <row r="2334" spans="23:27">
      <c r="W2334" s="288"/>
      <c r="X2334" s="287"/>
      <c r="AA2334" s="289"/>
    </row>
    <row r="2335" spans="23:27">
      <c r="W2335" s="288"/>
      <c r="X2335" s="287"/>
      <c r="AA2335" s="289"/>
    </row>
    <row r="2336" spans="23:27">
      <c r="W2336" s="288"/>
      <c r="X2336" s="287"/>
      <c r="AA2336" s="289"/>
    </row>
    <row r="2337" spans="23:27">
      <c r="W2337" s="288"/>
      <c r="X2337" s="287"/>
      <c r="AA2337" s="289"/>
    </row>
    <row r="2338" spans="23:27">
      <c r="W2338" s="288"/>
      <c r="X2338" s="287"/>
      <c r="AA2338" s="289"/>
    </row>
    <row r="2339" spans="23:27">
      <c r="W2339" s="288"/>
      <c r="X2339" s="287"/>
      <c r="AA2339" s="289"/>
    </row>
    <row r="2340" spans="23:27">
      <c r="W2340" s="288"/>
      <c r="X2340" s="287"/>
      <c r="AA2340" s="289"/>
    </row>
    <row r="2341" spans="23:27">
      <c r="W2341" s="288"/>
      <c r="X2341" s="287"/>
      <c r="AA2341" s="289"/>
    </row>
    <row r="2342" spans="23:27">
      <c r="W2342" s="288"/>
      <c r="X2342" s="287"/>
      <c r="AA2342" s="289"/>
    </row>
    <row r="2343" spans="23:27">
      <c r="W2343" s="288"/>
      <c r="X2343" s="287"/>
      <c r="AA2343" s="289"/>
    </row>
    <row r="2344" spans="23:27">
      <c r="W2344" s="288"/>
      <c r="X2344" s="287"/>
      <c r="AA2344" s="289"/>
    </row>
    <row r="2345" spans="23:27">
      <c r="W2345" s="288"/>
      <c r="X2345" s="287"/>
      <c r="AA2345" s="289"/>
    </row>
    <row r="2346" spans="23:27">
      <c r="W2346" s="288"/>
      <c r="X2346" s="287"/>
      <c r="AA2346" s="289"/>
    </row>
    <row r="2347" spans="23:27">
      <c r="W2347" s="288"/>
      <c r="X2347" s="287"/>
      <c r="AA2347" s="289"/>
    </row>
    <row r="2348" spans="23:27">
      <c r="W2348" s="288"/>
      <c r="X2348" s="287"/>
      <c r="AA2348" s="289"/>
    </row>
    <row r="2349" spans="23:27">
      <c r="W2349" s="288"/>
      <c r="X2349" s="287"/>
      <c r="AA2349" s="289"/>
    </row>
    <row r="2350" spans="23:27">
      <c r="W2350" s="288"/>
      <c r="X2350" s="287"/>
      <c r="AA2350" s="289"/>
    </row>
    <row r="2351" spans="23:27">
      <c r="W2351" s="288"/>
      <c r="X2351" s="287"/>
      <c r="AA2351" s="289"/>
    </row>
    <row r="2352" spans="23:27">
      <c r="W2352" s="288"/>
      <c r="X2352" s="287"/>
      <c r="AA2352" s="289"/>
    </row>
    <row r="2353" spans="23:27">
      <c r="W2353" s="288"/>
      <c r="X2353" s="287"/>
      <c r="AA2353" s="289"/>
    </row>
    <row r="2354" spans="23:27">
      <c r="W2354" s="288"/>
      <c r="X2354" s="287"/>
      <c r="AA2354" s="289"/>
    </row>
    <row r="2355" spans="23:27">
      <c r="W2355" s="288"/>
      <c r="X2355" s="287"/>
      <c r="AA2355" s="289"/>
    </row>
    <row r="2356" spans="23:27">
      <c r="W2356" s="288"/>
      <c r="X2356" s="287"/>
      <c r="AA2356" s="289"/>
    </row>
    <row r="2357" spans="23:27">
      <c r="W2357" s="288"/>
      <c r="X2357" s="287"/>
      <c r="AA2357" s="289"/>
    </row>
    <row r="2358" spans="23:27">
      <c r="W2358" s="288"/>
      <c r="X2358" s="287"/>
      <c r="AA2358" s="289"/>
    </row>
    <row r="2359" spans="23:27">
      <c r="W2359" s="288"/>
      <c r="X2359" s="287"/>
      <c r="AA2359" s="289"/>
    </row>
    <row r="2360" spans="23:27">
      <c r="W2360" s="288"/>
      <c r="X2360" s="287"/>
      <c r="AA2360" s="289"/>
    </row>
    <row r="2361" spans="23:27">
      <c r="W2361" s="288"/>
      <c r="X2361" s="287"/>
      <c r="AA2361" s="289"/>
    </row>
    <row r="2362" spans="23:27">
      <c r="W2362" s="288"/>
      <c r="X2362" s="287"/>
      <c r="AA2362" s="289"/>
    </row>
    <row r="2363" spans="23:27">
      <c r="W2363" s="288"/>
      <c r="X2363" s="287"/>
      <c r="AA2363" s="289"/>
    </row>
    <row r="2364" spans="23:27">
      <c r="W2364" s="288"/>
      <c r="X2364" s="287"/>
      <c r="AA2364" s="289"/>
    </row>
    <row r="2365" spans="23:27">
      <c r="W2365" s="288"/>
      <c r="X2365" s="287"/>
      <c r="AA2365" s="289"/>
    </row>
    <row r="2366" spans="23:27">
      <c r="W2366" s="288"/>
      <c r="X2366" s="287"/>
      <c r="AA2366" s="289"/>
    </row>
    <row r="2367" spans="23:27">
      <c r="W2367" s="288"/>
      <c r="X2367" s="287"/>
      <c r="AA2367" s="289"/>
    </row>
    <row r="2368" spans="23:27">
      <c r="W2368" s="288"/>
      <c r="X2368" s="287"/>
      <c r="AA2368" s="289"/>
    </row>
    <row r="2369" spans="23:27">
      <c r="W2369" s="288"/>
      <c r="X2369" s="287"/>
      <c r="AA2369" s="289"/>
    </row>
    <row r="2370" spans="23:27">
      <c r="W2370" s="288"/>
      <c r="X2370" s="287"/>
      <c r="AA2370" s="289"/>
    </row>
    <row r="2371" spans="23:27">
      <c r="W2371" s="288"/>
      <c r="X2371" s="287"/>
      <c r="AA2371" s="289"/>
    </row>
    <row r="2372" spans="23:27">
      <c r="W2372" s="288"/>
      <c r="X2372" s="287"/>
      <c r="AA2372" s="289"/>
    </row>
    <row r="2373" spans="23:27">
      <c r="W2373" s="288"/>
      <c r="X2373" s="287"/>
      <c r="AA2373" s="289"/>
    </row>
    <row r="2374" spans="23:27">
      <c r="W2374" s="288"/>
      <c r="X2374" s="287"/>
      <c r="AA2374" s="289"/>
    </row>
    <row r="2375" spans="23:27">
      <c r="W2375" s="288"/>
      <c r="X2375" s="287"/>
      <c r="AA2375" s="289"/>
    </row>
    <row r="2376" spans="23:27">
      <c r="W2376" s="288"/>
      <c r="X2376" s="287"/>
      <c r="AA2376" s="289"/>
    </row>
    <row r="2377" spans="23:27">
      <c r="W2377" s="288"/>
      <c r="X2377" s="287"/>
      <c r="AA2377" s="289"/>
    </row>
    <row r="2378" spans="23:27">
      <c r="W2378" s="288"/>
      <c r="X2378" s="287"/>
      <c r="AA2378" s="289"/>
    </row>
    <row r="2379" spans="23:27">
      <c r="W2379" s="288"/>
      <c r="X2379" s="287"/>
      <c r="AA2379" s="289"/>
    </row>
    <row r="2380" spans="23:27">
      <c r="W2380" s="288"/>
      <c r="X2380" s="287"/>
      <c r="AA2380" s="289"/>
    </row>
    <row r="2381" spans="23:27">
      <c r="W2381" s="288"/>
      <c r="X2381" s="287"/>
      <c r="AA2381" s="289"/>
    </row>
    <row r="2382" spans="23:27">
      <c r="W2382" s="288"/>
      <c r="X2382" s="287"/>
      <c r="AA2382" s="289"/>
    </row>
    <row r="2383" spans="23:27">
      <c r="W2383" s="288"/>
      <c r="X2383" s="287"/>
      <c r="AA2383" s="289"/>
    </row>
    <row r="2384" spans="23:27">
      <c r="W2384" s="288"/>
      <c r="X2384" s="287"/>
      <c r="AA2384" s="289"/>
    </row>
    <row r="2385" spans="23:27">
      <c r="W2385" s="288"/>
      <c r="X2385" s="287"/>
      <c r="AA2385" s="289"/>
    </row>
    <row r="2386" spans="23:27">
      <c r="W2386" s="288"/>
      <c r="X2386" s="287"/>
      <c r="AA2386" s="289"/>
    </row>
    <row r="2387" spans="23:27">
      <c r="W2387" s="288"/>
      <c r="X2387" s="287"/>
      <c r="AA2387" s="289"/>
    </row>
    <row r="2388" spans="23:27">
      <c r="W2388" s="288"/>
      <c r="X2388" s="287"/>
      <c r="AA2388" s="289"/>
    </row>
    <row r="2389" spans="23:27">
      <c r="W2389" s="288"/>
      <c r="X2389" s="287"/>
      <c r="AA2389" s="289"/>
    </row>
    <row r="2390" spans="23:27">
      <c r="W2390" s="288"/>
      <c r="X2390" s="287"/>
      <c r="AA2390" s="289"/>
    </row>
    <row r="2391" spans="23:27">
      <c r="W2391" s="288"/>
      <c r="X2391" s="287"/>
      <c r="AA2391" s="289"/>
    </row>
    <row r="2392" spans="23:27">
      <c r="W2392" s="288"/>
      <c r="X2392" s="287"/>
      <c r="AA2392" s="289"/>
    </row>
    <row r="2393" spans="23:27">
      <c r="W2393" s="288"/>
      <c r="X2393" s="287"/>
      <c r="AA2393" s="289"/>
    </row>
    <row r="2394" spans="23:27">
      <c r="W2394" s="288"/>
      <c r="X2394" s="287"/>
      <c r="AA2394" s="289"/>
    </row>
    <row r="2395" spans="23:27">
      <c r="W2395" s="288"/>
      <c r="X2395" s="287"/>
      <c r="AA2395" s="289"/>
    </row>
    <row r="2396" spans="23:27">
      <c r="W2396" s="288"/>
      <c r="X2396" s="287"/>
      <c r="AA2396" s="289"/>
    </row>
    <row r="2397" spans="23:27">
      <c r="W2397" s="288"/>
      <c r="X2397" s="287"/>
      <c r="AA2397" s="289"/>
    </row>
    <row r="2398" spans="23:27">
      <c r="W2398" s="288"/>
      <c r="X2398" s="287"/>
      <c r="AA2398" s="289"/>
    </row>
    <row r="2399" spans="23:27">
      <c r="W2399" s="288"/>
      <c r="X2399" s="287"/>
      <c r="AA2399" s="289"/>
    </row>
    <row r="2400" spans="23:27">
      <c r="W2400" s="288"/>
      <c r="X2400" s="287"/>
      <c r="AA2400" s="289"/>
    </row>
    <row r="2401" spans="23:27">
      <c r="W2401" s="288"/>
      <c r="X2401" s="287"/>
      <c r="AA2401" s="289"/>
    </row>
    <row r="2402" spans="23:27">
      <c r="W2402" s="288"/>
      <c r="X2402" s="287"/>
      <c r="AA2402" s="289"/>
    </row>
    <row r="2403" spans="23:27">
      <c r="W2403" s="288"/>
      <c r="X2403" s="287"/>
      <c r="AA2403" s="289"/>
    </row>
    <row r="2404" spans="23:27">
      <c r="W2404" s="288"/>
      <c r="X2404" s="287"/>
      <c r="AA2404" s="289"/>
    </row>
    <row r="2405" spans="23:27">
      <c r="W2405" s="288"/>
      <c r="X2405" s="287"/>
      <c r="AA2405" s="289"/>
    </row>
    <row r="2406" spans="23:27">
      <c r="W2406" s="288"/>
      <c r="X2406" s="287"/>
      <c r="AA2406" s="289"/>
    </row>
    <row r="2407" spans="23:27">
      <c r="W2407" s="288"/>
      <c r="X2407" s="287"/>
      <c r="AA2407" s="289"/>
    </row>
    <row r="2408" spans="23:27">
      <c r="W2408" s="288"/>
      <c r="X2408" s="287"/>
      <c r="AA2408" s="289"/>
    </row>
    <row r="2409" spans="23:27">
      <c r="W2409" s="288"/>
      <c r="X2409" s="287"/>
      <c r="AA2409" s="289"/>
    </row>
    <row r="2410" spans="23:27">
      <c r="W2410" s="288"/>
      <c r="X2410" s="287"/>
      <c r="AA2410" s="289"/>
    </row>
    <row r="2411" spans="23:27">
      <c r="W2411" s="288"/>
      <c r="X2411" s="287"/>
      <c r="AA2411" s="289"/>
    </row>
    <row r="2412" spans="23:27">
      <c r="W2412" s="288"/>
      <c r="X2412" s="287"/>
      <c r="AA2412" s="289"/>
    </row>
    <row r="2413" spans="23:27">
      <c r="W2413" s="288"/>
      <c r="X2413" s="287"/>
      <c r="AA2413" s="289"/>
    </row>
    <row r="2414" spans="23:27">
      <c r="W2414" s="288"/>
      <c r="X2414" s="287"/>
      <c r="AA2414" s="289"/>
    </row>
    <row r="2415" spans="23:27">
      <c r="W2415" s="288"/>
      <c r="X2415" s="287"/>
      <c r="AA2415" s="289"/>
    </row>
    <row r="2416" spans="23:27">
      <c r="W2416" s="288"/>
      <c r="X2416" s="287"/>
      <c r="AA2416" s="289"/>
    </row>
    <row r="2417" spans="23:27">
      <c r="W2417" s="288"/>
      <c r="X2417" s="287"/>
      <c r="AA2417" s="289"/>
    </row>
    <row r="2418" spans="23:27">
      <c r="W2418" s="288"/>
      <c r="X2418" s="287"/>
      <c r="AA2418" s="289"/>
    </row>
    <row r="2419" spans="23:27">
      <c r="W2419" s="288"/>
      <c r="X2419" s="287"/>
      <c r="AA2419" s="289"/>
    </row>
    <row r="2420" spans="23:27">
      <c r="W2420" s="288"/>
      <c r="X2420" s="287"/>
      <c r="AA2420" s="289"/>
    </row>
    <row r="2421" spans="23:27">
      <c r="W2421" s="288"/>
      <c r="X2421" s="287"/>
      <c r="AA2421" s="289"/>
    </row>
    <row r="2422" spans="23:27">
      <c r="W2422" s="288"/>
      <c r="X2422" s="287"/>
      <c r="AA2422" s="289"/>
    </row>
    <row r="2423" spans="23:27">
      <c r="W2423" s="288"/>
      <c r="X2423" s="287"/>
      <c r="AA2423" s="289"/>
    </row>
    <row r="2424" spans="23:27">
      <c r="W2424" s="288"/>
      <c r="X2424" s="287"/>
      <c r="AA2424" s="289"/>
    </row>
    <row r="2425" spans="23:27">
      <c r="W2425" s="288"/>
      <c r="X2425" s="287"/>
      <c r="AA2425" s="289"/>
    </row>
    <row r="2426" spans="23:27">
      <c r="W2426" s="288"/>
      <c r="X2426" s="287"/>
      <c r="AA2426" s="289"/>
    </row>
    <row r="2427" spans="23:27">
      <c r="W2427" s="288"/>
      <c r="X2427" s="287"/>
      <c r="AA2427" s="289"/>
    </row>
    <row r="2428" spans="23:27">
      <c r="W2428" s="288"/>
      <c r="X2428" s="287"/>
      <c r="AA2428" s="289"/>
    </row>
    <row r="2429" spans="23:27">
      <c r="W2429" s="288"/>
      <c r="X2429" s="287"/>
      <c r="AA2429" s="289"/>
    </row>
    <row r="2430" spans="23:27">
      <c r="W2430" s="288"/>
      <c r="X2430" s="287"/>
      <c r="AA2430" s="289"/>
    </row>
    <row r="2431" spans="23:27">
      <c r="W2431" s="288"/>
      <c r="X2431" s="287"/>
      <c r="AA2431" s="289"/>
    </row>
    <row r="2432" spans="23:27">
      <c r="W2432" s="288"/>
      <c r="X2432" s="287"/>
      <c r="AA2432" s="289"/>
    </row>
    <row r="2433" spans="23:27">
      <c r="W2433" s="288"/>
      <c r="X2433" s="287"/>
      <c r="AA2433" s="289"/>
    </row>
    <row r="2434" spans="23:27">
      <c r="W2434" s="288"/>
      <c r="X2434" s="287"/>
      <c r="AA2434" s="289"/>
    </row>
    <row r="2435" spans="23:27">
      <c r="W2435" s="288"/>
      <c r="X2435" s="287"/>
      <c r="AA2435" s="289"/>
    </row>
    <row r="2436" spans="23:27">
      <c r="W2436" s="288"/>
      <c r="X2436" s="287"/>
      <c r="AA2436" s="289"/>
    </row>
    <row r="2437" spans="23:27">
      <c r="W2437" s="288"/>
      <c r="X2437" s="287"/>
      <c r="AA2437" s="289"/>
    </row>
    <row r="2438" spans="23:27">
      <c r="W2438" s="288"/>
      <c r="X2438" s="287"/>
      <c r="AA2438" s="289"/>
    </row>
    <row r="2439" spans="23:27">
      <c r="W2439" s="288"/>
      <c r="X2439" s="287"/>
      <c r="AA2439" s="289"/>
    </row>
    <row r="2440" spans="23:27">
      <c r="W2440" s="288"/>
      <c r="X2440" s="287"/>
      <c r="AA2440" s="289"/>
    </row>
    <row r="2441" spans="23:27">
      <c r="W2441" s="288"/>
      <c r="X2441" s="287"/>
      <c r="AA2441" s="289"/>
    </row>
    <row r="2442" spans="23:27">
      <c r="W2442" s="288"/>
      <c r="X2442" s="287"/>
      <c r="AA2442" s="289"/>
    </row>
    <row r="2443" spans="23:27">
      <c r="W2443" s="288"/>
      <c r="X2443" s="287"/>
      <c r="AA2443" s="289"/>
    </row>
    <row r="2444" spans="23:27">
      <c r="W2444" s="288"/>
      <c r="X2444" s="287"/>
      <c r="AA2444" s="289"/>
    </row>
    <row r="2445" spans="23:27">
      <c r="W2445" s="288"/>
      <c r="X2445" s="287"/>
      <c r="AA2445" s="289"/>
    </row>
    <row r="2446" spans="23:27">
      <c r="W2446" s="288"/>
      <c r="X2446" s="287"/>
      <c r="AA2446" s="289"/>
    </row>
    <row r="2447" spans="23:27">
      <c r="W2447" s="288"/>
      <c r="X2447" s="287"/>
      <c r="AA2447" s="289"/>
    </row>
    <row r="2448" spans="23:27">
      <c r="W2448" s="288"/>
      <c r="X2448" s="287"/>
      <c r="AA2448" s="289"/>
    </row>
    <row r="2449" spans="23:27">
      <c r="W2449" s="288"/>
      <c r="X2449" s="287"/>
      <c r="AA2449" s="289"/>
    </row>
    <row r="2450" spans="23:27">
      <c r="W2450" s="288"/>
      <c r="X2450" s="287"/>
      <c r="AA2450" s="289"/>
    </row>
    <row r="2451" spans="23:27">
      <c r="W2451" s="288"/>
      <c r="X2451" s="287"/>
      <c r="AA2451" s="289"/>
    </row>
    <row r="2452" spans="23:27">
      <c r="W2452" s="288"/>
      <c r="X2452" s="287"/>
      <c r="AA2452" s="289"/>
    </row>
    <row r="2453" spans="23:27">
      <c r="W2453" s="288"/>
      <c r="X2453" s="287"/>
      <c r="AA2453" s="289"/>
    </row>
    <row r="2454" spans="23:27">
      <c r="W2454" s="288"/>
      <c r="X2454" s="287"/>
      <c r="AA2454" s="289"/>
    </row>
    <row r="2455" spans="23:27">
      <c r="W2455" s="288"/>
      <c r="X2455" s="287"/>
      <c r="AA2455" s="289"/>
    </row>
    <row r="2456" spans="23:27">
      <c r="W2456" s="288"/>
      <c r="X2456" s="287"/>
      <c r="AA2456" s="289"/>
    </row>
    <row r="2457" spans="23:27">
      <c r="W2457" s="288"/>
      <c r="X2457" s="287"/>
      <c r="AA2457" s="289"/>
    </row>
    <row r="2458" spans="23:27">
      <c r="W2458" s="288"/>
      <c r="X2458" s="287"/>
      <c r="AA2458" s="289"/>
    </row>
    <row r="2459" spans="23:27">
      <c r="W2459" s="288"/>
      <c r="X2459" s="287"/>
      <c r="AA2459" s="289"/>
    </row>
    <row r="2460" spans="23:27">
      <c r="W2460" s="288"/>
      <c r="X2460" s="287"/>
      <c r="AA2460" s="289"/>
    </row>
    <row r="2461" spans="23:27">
      <c r="W2461" s="288"/>
      <c r="X2461" s="287"/>
      <c r="AA2461" s="289"/>
    </row>
    <row r="2462" spans="23:27">
      <c r="W2462" s="288"/>
      <c r="X2462" s="287"/>
      <c r="AA2462" s="289"/>
    </row>
    <row r="2463" spans="23:27">
      <c r="W2463" s="288"/>
      <c r="X2463" s="287"/>
      <c r="AA2463" s="289"/>
    </row>
    <row r="2464" spans="23:27">
      <c r="W2464" s="288"/>
      <c r="X2464" s="287"/>
      <c r="AA2464" s="289"/>
    </row>
    <row r="2465" spans="23:27">
      <c r="W2465" s="288"/>
      <c r="X2465" s="287"/>
      <c r="AA2465" s="289"/>
    </row>
    <row r="2466" spans="23:27">
      <c r="W2466" s="288"/>
      <c r="X2466" s="287"/>
      <c r="AA2466" s="289"/>
    </row>
    <row r="2467" spans="23:27">
      <c r="W2467" s="288"/>
      <c r="X2467" s="287"/>
      <c r="AA2467" s="289"/>
    </row>
    <row r="2468" spans="23:27">
      <c r="W2468" s="288"/>
      <c r="X2468" s="287"/>
      <c r="AA2468" s="289"/>
    </row>
    <row r="2469" spans="23:27">
      <c r="W2469" s="288"/>
      <c r="X2469" s="287"/>
      <c r="AA2469" s="289"/>
    </row>
    <row r="2470" spans="23:27">
      <c r="W2470" s="288"/>
      <c r="X2470" s="287"/>
      <c r="AA2470" s="289"/>
    </row>
    <row r="2471" spans="23:27">
      <c r="W2471" s="288"/>
      <c r="X2471" s="287"/>
      <c r="AA2471" s="289"/>
    </row>
    <row r="2472" spans="23:27">
      <c r="W2472" s="288"/>
      <c r="X2472" s="287"/>
      <c r="AA2472" s="289"/>
    </row>
    <row r="2473" spans="23:27">
      <c r="W2473" s="288"/>
      <c r="X2473" s="287"/>
      <c r="AA2473" s="289"/>
    </row>
    <row r="2474" spans="23:27">
      <c r="W2474" s="288"/>
      <c r="X2474" s="287"/>
      <c r="AA2474" s="289"/>
    </row>
    <row r="2475" spans="23:27">
      <c r="W2475" s="288"/>
      <c r="X2475" s="287"/>
      <c r="AA2475" s="289"/>
    </row>
    <row r="2476" spans="23:27">
      <c r="W2476" s="288"/>
      <c r="X2476" s="287"/>
      <c r="AA2476" s="289"/>
    </row>
    <row r="2477" spans="23:27">
      <c r="W2477" s="288"/>
      <c r="X2477" s="287"/>
      <c r="AA2477" s="289"/>
    </row>
    <row r="2478" spans="23:27">
      <c r="W2478" s="288"/>
      <c r="X2478" s="287"/>
      <c r="AA2478" s="289"/>
    </row>
    <row r="2479" spans="23:27">
      <c r="W2479" s="288"/>
      <c r="X2479" s="287"/>
      <c r="AA2479" s="289"/>
    </row>
    <row r="2480" spans="23:27">
      <c r="W2480" s="288"/>
      <c r="X2480" s="287"/>
      <c r="AA2480" s="289"/>
    </row>
    <row r="2481" spans="23:27">
      <c r="W2481" s="288"/>
      <c r="X2481" s="287"/>
      <c r="AA2481" s="289"/>
    </row>
    <row r="2482" spans="23:27">
      <c r="W2482" s="288"/>
      <c r="X2482" s="287"/>
      <c r="AA2482" s="289"/>
    </row>
    <row r="2483" spans="23:27">
      <c r="W2483" s="288"/>
      <c r="X2483" s="287"/>
      <c r="AA2483" s="289"/>
    </row>
    <row r="2484" spans="23:27">
      <c r="W2484" s="288"/>
      <c r="X2484" s="287"/>
      <c r="AA2484" s="289"/>
    </row>
    <row r="2485" spans="23:27">
      <c r="W2485" s="288"/>
      <c r="X2485" s="287"/>
      <c r="AA2485" s="289"/>
    </row>
    <row r="2486" spans="23:27">
      <c r="W2486" s="288"/>
      <c r="X2486" s="287"/>
      <c r="AA2486" s="289"/>
    </row>
    <row r="2487" spans="23:27">
      <c r="W2487" s="288"/>
      <c r="X2487" s="287"/>
      <c r="AA2487" s="289"/>
    </row>
    <row r="2488" spans="23:27">
      <c r="W2488" s="288"/>
      <c r="X2488" s="287"/>
      <c r="AA2488" s="289"/>
    </row>
    <row r="2489" spans="23:27">
      <c r="W2489" s="288"/>
      <c r="X2489" s="287"/>
      <c r="AA2489" s="289"/>
    </row>
    <row r="2490" spans="23:27">
      <c r="W2490" s="288"/>
      <c r="X2490" s="287"/>
      <c r="AA2490" s="289"/>
    </row>
    <row r="2491" spans="23:27">
      <c r="W2491" s="288"/>
      <c r="X2491" s="287"/>
      <c r="AA2491" s="289"/>
    </row>
    <row r="2492" spans="23:27">
      <c r="W2492" s="288"/>
      <c r="X2492" s="287"/>
      <c r="AA2492" s="289"/>
    </row>
    <row r="2493" spans="23:27">
      <c r="W2493" s="288"/>
      <c r="X2493" s="287"/>
      <c r="AA2493" s="289"/>
    </row>
    <row r="2494" spans="23:27">
      <c r="W2494" s="288"/>
      <c r="X2494" s="287"/>
      <c r="AA2494" s="289"/>
    </row>
    <row r="2495" spans="23:27">
      <c r="W2495" s="288"/>
      <c r="X2495" s="287"/>
      <c r="AA2495" s="289"/>
    </row>
    <row r="2496" spans="23:27">
      <c r="W2496" s="288"/>
      <c r="X2496" s="287"/>
      <c r="AA2496" s="289"/>
    </row>
    <row r="2497" spans="23:27">
      <c r="W2497" s="288"/>
      <c r="X2497" s="287"/>
      <c r="AA2497" s="289"/>
    </row>
    <row r="2498" spans="23:27">
      <c r="W2498" s="288"/>
      <c r="X2498" s="287"/>
      <c r="AA2498" s="289"/>
    </row>
    <row r="2499" spans="23:27">
      <c r="W2499" s="288"/>
      <c r="X2499" s="287"/>
      <c r="AA2499" s="289"/>
    </row>
    <row r="2500" spans="23:27">
      <c r="W2500" s="288"/>
      <c r="X2500" s="287"/>
      <c r="AA2500" s="289"/>
    </row>
    <row r="2501" spans="23:27">
      <c r="W2501" s="288"/>
      <c r="X2501" s="287"/>
      <c r="AA2501" s="289"/>
    </row>
    <row r="2502" spans="23:27">
      <c r="W2502" s="288"/>
      <c r="X2502" s="287"/>
      <c r="AA2502" s="289"/>
    </row>
    <row r="2503" spans="23:27">
      <c r="W2503" s="288"/>
      <c r="X2503" s="287"/>
      <c r="AA2503" s="289"/>
    </row>
    <row r="2504" spans="23:27">
      <c r="W2504" s="288"/>
      <c r="X2504" s="287"/>
      <c r="AA2504" s="289"/>
    </row>
    <row r="2505" spans="23:27">
      <c r="W2505" s="288"/>
      <c r="X2505" s="287"/>
      <c r="AA2505" s="289"/>
    </row>
    <row r="2506" spans="23:27">
      <c r="W2506" s="288"/>
      <c r="X2506" s="287"/>
      <c r="AA2506" s="289"/>
    </row>
    <row r="2507" spans="23:27">
      <c r="W2507" s="288"/>
      <c r="X2507" s="287"/>
      <c r="AA2507" s="289"/>
    </row>
    <row r="2508" spans="23:27">
      <c r="W2508" s="288"/>
      <c r="X2508" s="287"/>
      <c r="AA2508" s="289"/>
    </row>
    <row r="2509" spans="23:27">
      <c r="W2509" s="288"/>
      <c r="X2509" s="287"/>
      <c r="AA2509" s="289"/>
    </row>
    <row r="2510" spans="23:27">
      <c r="W2510" s="288"/>
      <c r="X2510" s="287"/>
      <c r="AA2510" s="289"/>
    </row>
    <row r="2511" spans="23:27">
      <c r="W2511" s="288"/>
      <c r="X2511" s="287"/>
      <c r="AA2511" s="289"/>
    </row>
    <row r="2512" spans="23:27">
      <c r="W2512" s="288"/>
      <c r="X2512" s="287"/>
      <c r="AA2512" s="289"/>
    </row>
    <row r="2513" spans="23:27">
      <c r="W2513" s="288"/>
      <c r="X2513" s="287"/>
      <c r="AA2513" s="289"/>
    </row>
    <row r="2514" spans="23:27">
      <c r="W2514" s="288"/>
      <c r="X2514" s="287"/>
      <c r="AA2514" s="289"/>
    </row>
    <row r="2515" spans="23:27">
      <c r="W2515" s="288"/>
      <c r="X2515" s="287"/>
      <c r="AA2515" s="289"/>
    </row>
    <row r="2516" spans="23:27">
      <c r="W2516" s="288"/>
      <c r="X2516" s="287"/>
      <c r="AA2516" s="289"/>
    </row>
    <row r="2517" spans="23:27">
      <c r="W2517" s="288"/>
      <c r="X2517" s="287"/>
      <c r="AA2517" s="289"/>
    </row>
    <row r="2518" spans="23:27">
      <c r="W2518" s="288"/>
      <c r="X2518" s="287"/>
      <c r="AA2518" s="289"/>
    </row>
    <row r="2519" spans="23:27">
      <c r="W2519" s="288"/>
      <c r="X2519" s="287"/>
      <c r="AA2519" s="289"/>
    </row>
    <row r="2520" spans="23:27">
      <c r="W2520" s="288"/>
      <c r="X2520" s="287"/>
      <c r="AA2520" s="289"/>
    </row>
    <row r="2521" spans="23:27">
      <c r="W2521" s="288"/>
      <c r="X2521" s="287"/>
      <c r="AA2521" s="289"/>
    </row>
    <row r="2522" spans="23:27">
      <c r="W2522" s="288"/>
      <c r="X2522" s="287"/>
      <c r="AA2522" s="289"/>
    </row>
    <row r="2523" spans="23:27">
      <c r="W2523" s="288"/>
      <c r="X2523" s="287"/>
      <c r="AA2523" s="289"/>
    </row>
    <row r="2524" spans="23:27">
      <c r="W2524" s="288"/>
      <c r="X2524" s="287"/>
      <c r="AA2524" s="289"/>
    </row>
    <row r="2525" spans="23:27">
      <c r="W2525" s="288"/>
      <c r="X2525" s="287"/>
      <c r="AA2525" s="289"/>
    </row>
    <row r="2526" spans="23:27">
      <c r="W2526" s="288"/>
      <c r="X2526" s="287"/>
      <c r="AA2526" s="289"/>
    </row>
    <row r="2527" spans="23:27">
      <c r="W2527" s="288"/>
      <c r="X2527" s="287"/>
      <c r="AA2527" s="289"/>
    </row>
    <row r="2528" spans="23:27">
      <c r="W2528" s="288"/>
      <c r="X2528" s="287"/>
      <c r="AA2528" s="289"/>
    </row>
    <row r="2529" spans="23:27">
      <c r="W2529" s="288"/>
      <c r="X2529" s="287"/>
      <c r="AA2529" s="289"/>
    </row>
    <row r="2530" spans="23:27">
      <c r="W2530" s="288"/>
      <c r="X2530" s="287"/>
      <c r="AA2530" s="289"/>
    </row>
    <row r="2531" spans="23:27">
      <c r="W2531" s="288"/>
      <c r="X2531" s="287"/>
      <c r="AA2531" s="289"/>
    </row>
    <row r="2532" spans="23:27">
      <c r="W2532" s="288"/>
      <c r="X2532" s="287"/>
      <c r="AA2532" s="289"/>
    </row>
    <row r="2533" spans="23:27">
      <c r="W2533" s="288"/>
      <c r="X2533" s="287"/>
      <c r="AA2533" s="289"/>
    </row>
    <row r="2534" spans="23:27">
      <c r="W2534" s="288"/>
      <c r="X2534" s="287"/>
      <c r="AA2534" s="289"/>
    </row>
    <row r="2535" spans="23:27">
      <c r="W2535" s="288"/>
      <c r="X2535" s="287"/>
      <c r="AA2535" s="289"/>
    </row>
    <row r="2536" spans="23:27">
      <c r="W2536" s="288"/>
      <c r="X2536" s="287"/>
      <c r="AA2536" s="289"/>
    </row>
    <row r="2537" spans="23:27">
      <c r="W2537" s="288"/>
      <c r="X2537" s="287"/>
      <c r="AA2537" s="289"/>
    </row>
    <row r="2538" spans="23:27">
      <c r="W2538" s="288"/>
      <c r="X2538" s="287"/>
      <c r="AA2538" s="289"/>
    </row>
    <row r="2539" spans="23:27">
      <c r="W2539" s="288"/>
      <c r="X2539" s="287"/>
      <c r="AA2539" s="289"/>
    </row>
    <row r="2540" spans="23:27">
      <c r="W2540" s="288"/>
      <c r="X2540" s="287"/>
      <c r="AA2540" s="289"/>
    </row>
    <row r="2541" spans="23:27">
      <c r="W2541" s="288"/>
      <c r="X2541" s="287"/>
      <c r="AA2541" s="289"/>
    </row>
    <row r="2542" spans="23:27">
      <c r="W2542" s="288"/>
      <c r="X2542" s="287"/>
      <c r="AA2542" s="289"/>
    </row>
    <row r="2543" spans="23:27">
      <c r="W2543" s="288"/>
      <c r="X2543" s="287"/>
      <c r="AA2543" s="289"/>
    </row>
    <row r="2544" spans="23:27">
      <c r="W2544" s="288"/>
      <c r="X2544" s="287"/>
      <c r="AA2544" s="289"/>
    </row>
    <row r="2545" spans="23:27">
      <c r="W2545" s="288"/>
      <c r="X2545" s="287"/>
      <c r="AA2545" s="289"/>
    </row>
    <row r="2546" spans="23:27">
      <c r="W2546" s="288"/>
      <c r="X2546" s="287"/>
      <c r="AA2546" s="289"/>
    </row>
    <row r="2547" spans="23:27">
      <c r="W2547" s="288"/>
      <c r="X2547" s="287"/>
      <c r="AA2547" s="289"/>
    </row>
    <row r="2548" spans="23:27">
      <c r="W2548" s="288"/>
      <c r="X2548" s="287"/>
      <c r="AA2548" s="289"/>
    </row>
    <row r="2549" spans="23:27">
      <c r="W2549" s="288"/>
      <c r="X2549" s="287"/>
      <c r="AA2549" s="289"/>
    </row>
    <row r="2550" spans="23:27">
      <c r="W2550" s="288"/>
      <c r="X2550" s="287"/>
      <c r="AA2550" s="289"/>
    </row>
    <row r="2551" spans="23:27">
      <c r="W2551" s="288"/>
      <c r="X2551" s="287"/>
      <c r="AA2551" s="289"/>
    </row>
    <row r="2552" spans="23:27">
      <c r="W2552" s="288"/>
      <c r="X2552" s="287"/>
      <c r="AA2552" s="289"/>
    </row>
    <row r="2553" spans="23:27">
      <c r="W2553" s="288"/>
      <c r="X2553" s="287"/>
      <c r="AA2553" s="289"/>
    </row>
    <row r="2554" spans="23:27">
      <c r="W2554" s="288"/>
      <c r="X2554" s="287"/>
      <c r="AA2554" s="289"/>
    </row>
    <row r="2555" spans="23:27">
      <c r="W2555" s="288"/>
      <c r="X2555" s="287"/>
      <c r="AA2555" s="289"/>
    </row>
    <row r="2556" spans="23:27">
      <c r="W2556" s="288"/>
      <c r="X2556" s="287"/>
      <c r="AA2556" s="289"/>
    </row>
    <row r="2557" spans="23:27">
      <c r="W2557" s="288"/>
      <c r="X2557" s="287"/>
      <c r="AA2557" s="289"/>
    </row>
    <row r="2558" spans="23:27">
      <c r="W2558" s="288"/>
      <c r="X2558" s="287"/>
      <c r="AA2558" s="289"/>
    </row>
    <row r="2559" spans="23:27">
      <c r="W2559" s="288"/>
      <c r="X2559" s="287"/>
      <c r="AA2559" s="289"/>
    </row>
    <row r="2560" spans="23:27">
      <c r="W2560" s="288"/>
      <c r="X2560" s="287"/>
      <c r="AA2560" s="289"/>
    </row>
    <row r="2561" spans="23:27">
      <c r="W2561" s="288"/>
      <c r="X2561" s="287"/>
      <c r="AA2561" s="289"/>
    </row>
    <row r="2562" spans="23:27">
      <c r="W2562" s="288"/>
      <c r="X2562" s="287"/>
      <c r="AA2562" s="289"/>
    </row>
    <row r="2563" spans="23:27">
      <c r="W2563" s="288"/>
      <c r="X2563" s="287"/>
      <c r="AA2563" s="289"/>
    </row>
    <row r="2564" spans="23:27">
      <c r="W2564" s="288"/>
      <c r="X2564" s="287"/>
      <c r="AA2564" s="289"/>
    </row>
    <row r="2565" spans="23:27">
      <c r="W2565" s="288"/>
      <c r="X2565" s="287"/>
      <c r="AA2565" s="289"/>
    </row>
    <row r="2566" spans="23:27">
      <c r="W2566" s="288"/>
      <c r="X2566" s="287"/>
      <c r="AA2566" s="289"/>
    </row>
    <row r="2567" spans="23:27">
      <c r="W2567" s="288"/>
      <c r="X2567" s="287"/>
      <c r="AA2567" s="289"/>
    </row>
    <row r="2568" spans="23:27">
      <c r="W2568" s="288"/>
      <c r="X2568" s="287"/>
      <c r="AA2568" s="289"/>
    </row>
    <row r="2569" spans="23:27">
      <c r="W2569" s="288"/>
      <c r="X2569" s="287"/>
      <c r="AA2569" s="289"/>
    </row>
    <row r="2570" spans="23:27">
      <c r="W2570" s="288"/>
      <c r="X2570" s="287"/>
      <c r="AA2570" s="289"/>
    </row>
    <row r="2571" spans="23:27">
      <c r="W2571" s="288"/>
      <c r="X2571" s="287"/>
      <c r="AA2571" s="289"/>
    </row>
    <row r="2572" spans="23:27">
      <c r="W2572" s="288"/>
      <c r="X2572" s="287"/>
      <c r="AA2572" s="289"/>
    </row>
    <row r="2573" spans="23:27">
      <c r="W2573" s="288"/>
      <c r="X2573" s="287"/>
      <c r="AA2573" s="289"/>
    </row>
    <row r="2574" spans="23:27">
      <c r="W2574" s="288"/>
      <c r="X2574" s="287"/>
      <c r="AA2574" s="289"/>
    </row>
    <row r="2575" spans="23:27">
      <c r="W2575" s="288"/>
      <c r="X2575" s="287"/>
      <c r="AA2575" s="289"/>
    </row>
    <row r="2576" spans="23:27">
      <c r="W2576" s="288"/>
      <c r="X2576" s="287"/>
      <c r="AA2576" s="289"/>
    </row>
    <row r="2577" spans="23:27">
      <c r="W2577" s="288"/>
      <c r="X2577" s="287"/>
      <c r="AA2577" s="289"/>
    </row>
    <row r="2578" spans="23:27">
      <c r="W2578" s="288"/>
      <c r="X2578" s="287"/>
      <c r="AA2578" s="289"/>
    </row>
    <row r="2579" spans="23:27">
      <c r="W2579" s="288"/>
      <c r="X2579" s="287"/>
      <c r="AA2579" s="289"/>
    </row>
    <row r="2580" spans="23:27">
      <c r="W2580" s="288"/>
      <c r="X2580" s="287"/>
      <c r="AA2580" s="289"/>
    </row>
    <row r="2581" spans="23:27">
      <c r="W2581" s="288"/>
      <c r="X2581" s="287"/>
      <c r="AA2581" s="289"/>
    </row>
    <row r="2582" spans="23:27">
      <c r="W2582" s="288"/>
      <c r="X2582" s="287"/>
      <c r="AA2582" s="289"/>
    </row>
    <row r="2583" spans="23:27">
      <c r="W2583" s="288"/>
      <c r="X2583" s="287"/>
      <c r="AA2583" s="289"/>
    </row>
    <row r="2584" spans="23:27">
      <c r="W2584" s="288"/>
      <c r="X2584" s="287"/>
      <c r="AA2584" s="289"/>
    </row>
    <row r="2585" spans="23:27">
      <c r="W2585" s="288"/>
      <c r="X2585" s="287"/>
      <c r="AA2585" s="289"/>
    </row>
    <row r="2586" spans="23:27">
      <c r="W2586" s="288"/>
      <c r="X2586" s="287"/>
      <c r="AA2586" s="289"/>
    </row>
    <row r="2587" spans="23:27">
      <c r="W2587" s="288"/>
      <c r="X2587" s="287"/>
      <c r="AA2587" s="289"/>
    </row>
    <row r="2588" spans="23:27">
      <c r="W2588" s="288"/>
      <c r="X2588" s="287"/>
      <c r="AA2588" s="289"/>
    </row>
    <row r="2589" spans="23:27">
      <c r="W2589" s="288"/>
      <c r="X2589" s="287"/>
      <c r="AA2589" s="289"/>
    </row>
    <row r="2590" spans="23:27">
      <c r="W2590" s="288"/>
      <c r="X2590" s="287"/>
      <c r="AA2590" s="289"/>
    </row>
    <row r="2591" spans="23:27">
      <c r="W2591" s="288"/>
      <c r="X2591" s="287"/>
      <c r="AA2591" s="289"/>
    </row>
    <row r="2592" spans="23:27">
      <c r="W2592" s="288"/>
      <c r="X2592" s="287"/>
      <c r="AA2592" s="289"/>
    </row>
    <row r="2593" spans="23:27">
      <c r="W2593" s="288"/>
      <c r="X2593" s="287"/>
      <c r="AA2593" s="289"/>
    </row>
    <row r="2594" spans="23:27">
      <c r="W2594" s="288"/>
      <c r="X2594" s="287"/>
      <c r="AA2594" s="289"/>
    </row>
    <row r="2595" spans="23:27">
      <c r="W2595" s="288"/>
      <c r="X2595" s="287"/>
      <c r="AA2595" s="289"/>
    </row>
    <row r="2596" spans="23:27">
      <c r="W2596" s="288"/>
      <c r="X2596" s="287"/>
      <c r="AA2596" s="289"/>
    </row>
    <row r="2597" spans="23:27">
      <c r="W2597" s="288"/>
      <c r="X2597" s="287"/>
      <c r="AA2597" s="289"/>
    </row>
    <row r="2598" spans="23:27">
      <c r="W2598" s="288"/>
      <c r="X2598" s="287"/>
      <c r="AA2598" s="289"/>
    </row>
    <row r="2599" spans="23:27">
      <c r="W2599" s="288"/>
      <c r="X2599" s="287"/>
      <c r="AA2599" s="289"/>
    </row>
    <row r="2600" spans="23:27">
      <c r="W2600" s="288"/>
      <c r="X2600" s="287"/>
      <c r="AA2600" s="289"/>
    </row>
    <row r="2601" spans="23:27">
      <c r="W2601" s="288"/>
      <c r="X2601" s="287"/>
      <c r="AA2601" s="289"/>
    </row>
    <row r="2602" spans="23:27">
      <c r="W2602" s="288"/>
      <c r="X2602" s="287"/>
      <c r="AA2602" s="289"/>
    </row>
    <row r="2603" spans="23:27">
      <c r="W2603" s="288"/>
      <c r="X2603" s="287"/>
      <c r="AA2603" s="289"/>
    </row>
    <row r="2604" spans="23:27">
      <c r="W2604" s="288"/>
      <c r="X2604" s="287"/>
      <c r="AA2604" s="289"/>
    </row>
    <row r="2605" spans="23:27">
      <c r="W2605" s="288"/>
      <c r="X2605" s="287"/>
      <c r="AA2605" s="289"/>
    </row>
    <row r="2606" spans="23:27">
      <c r="W2606" s="288"/>
      <c r="X2606" s="287"/>
      <c r="AA2606" s="289"/>
    </row>
    <row r="2607" spans="23:27">
      <c r="W2607" s="288"/>
      <c r="X2607" s="287"/>
      <c r="AA2607" s="289"/>
    </row>
    <row r="2608" spans="23:27">
      <c r="W2608" s="288"/>
      <c r="X2608" s="287"/>
      <c r="AA2608" s="289"/>
    </row>
    <row r="2609" spans="23:27">
      <c r="W2609" s="288"/>
      <c r="X2609" s="287"/>
      <c r="AA2609" s="289"/>
    </row>
    <row r="2610" spans="23:27">
      <c r="W2610" s="288"/>
      <c r="X2610" s="287"/>
      <c r="AA2610" s="289"/>
    </row>
    <row r="2611" spans="23:27">
      <c r="W2611" s="288"/>
      <c r="X2611" s="287"/>
      <c r="AA2611" s="289"/>
    </row>
    <row r="2612" spans="23:27">
      <c r="W2612" s="288"/>
      <c r="X2612" s="287"/>
      <c r="AA2612" s="289"/>
    </row>
    <row r="2613" spans="23:27">
      <c r="W2613" s="288"/>
      <c r="X2613" s="287"/>
      <c r="AA2613" s="289"/>
    </row>
    <row r="2614" spans="23:27">
      <c r="W2614" s="288"/>
      <c r="X2614" s="287"/>
      <c r="AA2614" s="289"/>
    </row>
    <row r="2615" spans="23:27">
      <c r="W2615" s="288"/>
      <c r="X2615" s="287"/>
      <c r="AA2615" s="289"/>
    </row>
    <row r="2616" spans="23:27">
      <c r="W2616" s="288"/>
      <c r="X2616" s="287"/>
      <c r="AA2616" s="289"/>
    </row>
    <row r="2617" spans="23:27">
      <c r="W2617" s="288"/>
      <c r="X2617" s="287"/>
      <c r="AA2617" s="289"/>
    </row>
    <row r="2618" spans="23:27">
      <c r="W2618" s="288"/>
      <c r="X2618" s="287"/>
      <c r="AA2618" s="289"/>
    </row>
    <row r="2619" spans="23:27">
      <c r="W2619" s="288"/>
      <c r="X2619" s="287"/>
      <c r="AA2619" s="289"/>
    </row>
    <row r="2620" spans="23:27">
      <c r="W2620" s="288"/>
      <c r="X2620" s="287"/>
      <c r="AA2620" s="289"/>
    </row>
    <row r="2621" spans="23:27">
      <c r="W2621" s="288"/>
      <c r="X2621" s="287"/>
      <c r="AA2621" s="289"/>
    </row>
    <row r="2622" spans="23:27">
      <c r="W2622" s="288"/>
      <c r="X2622" s="287"/>
      <c r="AA2622" s="289"/>
    </row>
    <row r="2623" spans="23:27">
      <c r="W2623" s="288"/>
      <c r="X2623" s="287"/>
      <c r="AA2623" s="289"/>
    </row>
    <row r="2624" spans="23:27">
      <c r="W2624" s="288"/>
      <c r="X2624" s="287"/>
      <c r="AA2624" s="289"/>
    </row>
    <row r="2625" spans="23:27">
      <c r="W2625" s="288"/>
      <c r="X2625" s="287"/>
      <c r="AA2625" s="289"/>
    </row>
    <row r="2626" spans="23:27">
      <c r="W2626" s="288"/>
      <c r="X2626" s="287"/>
      <c r="AA2626" s="289"/>
    </row>
    <row r="2627" spans="23:27">
      <c r="W2627" s="288"/>
      <c r="X2627" s="287"/>
      <c r="AA2627" s="289"/>
    </row>
    <row r="2628" spans="23:27">
      <c r="W2628" s="288"/>
      <c r="X2628" s="287"/>
      <c r="AA2628" s="289"/>
    </row>
    <row r="2629" spans="23:27">
      <c r="W2629" s="288"/>
      <c r="X2629" s="287"/>
      <c r="AA2629" s="289"/>
    </row>
    <row r="2630" spans="23:27">
      <c r="W2630" s="288"/>
      <c r="X2630" s="287"/>
      <c r="AA2630" s="289"/>
    </row>
    <row r="2631" spans="23:27">
      <c r="W2631" s="288"/>
      <c r="X2631" s="287"/>
      <c r="AA2631" s="289"/>
    </row>
    <row r="2632" spans="23:27">
      <c r="W2632" s="288"/>
      <c r="X2632" s="287"/>
      <c r="AA2632" s="289"/>
    </row>
    <row r="2633" spans="23:27">
      <c r="W2633" s="288"/>
      <c r="X2633" s="287"/>
      <c r="AA2633" s="289"/>
    </row>
    <row r="2634" spans="23:27">
      <c r="W2634" s="288"/>
      <c r="X2634" s="287"/>
      <c r="AA2634" s="289"/>
    </row>
    <row r="2635" spans="23:27">
      <c r="W2635" s="288"/>
      <c r="X2635" s="287"/>
      <c r="AA2635" s="289"/>
    </row>
    <row r="2636" spans="23:27">
      <c r="W2636" s="288"/>
      <c r="X2636" s="287"/>
      <c r="AA2636" s="289"/>
    </row>
    <row r="2637" spans="23:27">
      <c r="W2637" s="288"/>
      <c r="X2637" s="287"/>
      <c r="AA2637" s="289"/>
    </row>
    <row r="2638" spans="23:27">
      <c r="W2638" s="288"/>
      <c r="X2638" s="287"/>
      <c r="AA2638" s="289"/>
    </row>
    <row r="2639" spans="23:27">
      <c r="W2639" s="288"/>
      <c r="X2639" s="287"/>
      <c r="AA2639" s="289"/>
    </row>
    <row r="2640" spans="23:27">
      <c r="W2640" s="288"/>
      <c r="X2640" s="287"/>
      <c r="AA2640" s="289"/>
    </row>
    <row r="2641" spans="23:27">
      <c r="W2641" s="288"/>
      <c r="X2641" s="287"/>
      <c r="AA2641" s="289"/>
    </row>
    <row r="2642" spans="23:27">
      <c r="W2642" s="288"/>
      <c r="X2642" s="287"/>
      <c r="AA2642" s="289"/>
    </row>
    <row r="2643" spans="23:27">
      <c r="W2643" s="288"/>
      <c r="X2643" s="287"/>
      <c r="AA2643" s="289"/>
    </row>
    <row r="2644" spans="23:27">
      <c r="W2644" s="288"/>
      <c r="X2644" s="287"/>
      <c r="AA2644" s="289"/>
    </row>
    <row r="2645" spans="23:27">
      <c r="W2645" s="288"/>
      <c r="X2645" s="287"/>
      <c r="AA2645" s="289"/>
    </row>
    <row r="2646" spans="23:27">
      <c r="W2646" s="288"/>
      <c r="X2646" s="287"/>
      <c r="AA2646" s="289"/>
    </row>
    <row r="2647" spans="23:27">
      <c r="W2647" s="288"/>
      <c r="X2647" s="287"/>
      <c r="AA2647" s="289"/>
    </row>
    <row r="2648" spans="23:27">
      <c r="W2648" s="288"/>
      <c r="X2648" s="287"/>
      <c r="AA2648" s="289"/>
    </row>
    <row r="2649" spans="23:27">
      <c r="W2649" s="288"/>
      <c r="X2649" s="287"/>
      <c r="AA2649" s="289"/>
    </row>
    <row r="2650" spans="23:27">
      <c r="W2650" s="288"/>
      <c r="X2650" s="287"/>
      <c r="AA2650" s="289"/>
    </row>
    <row r="2651" spans="23:27">
      <c r="W2651" s="288"/>
      <c r="X2651" s="287"/>
      <c r="AA2651" s="289"/>
    </row>
    <row r="2652" spans="23:27">
      <c r="W2652" s="288"/>
      <c r="X2652" s="287"/>
      <c r="AA2652" s="289"/>
    </row>
    <row r="2653" spans="23:27">
      <c r="W2653" s="288"/>
      <c r="X2653" s="287"/>
      <c r="AA2653" s="289"/>
    </row>
    <row r="2654" spans="23:27">
      <c r="W2654" s="288"/>
      <c r="X2654" s="287"/>
      <c r="AA2654" s="289"/>
    </row>
    <row r="2655" spans="23:27">
      <c r="W2655" s="288"/>
      <c r="X2655" s="287"/>
      <c r="AA2655" s="289"/>
    </row>
    <row r="2656" spans="23:27">
      <c r="W2656" s="288"/>
      <c r="X2656" s="287"/>
      <c r="AA2656" s="289"/>
    </row>
    <row r="2657" spans="23:27">
      <c r="W2657" s="288"/>
      <c r="X2657" s="287"/>
      <c r="AA2657" s="289"/>
    </row>
    <row r="2658" spans="23:27">
      <c r="W2658" s="288"/>
      <c r="X2658" s="287"/>
      <c r="AA2658" s="289"/>
    </row>
    <row r="2659" spans="23:27">
      <c r="W2659" s="288"/>
      <c r="X2659" s="287"/>
      <c r="AA2659" s="289"/>
    </row>
    <row r="2660" spans="23:27">
      <c r="W2660" s="288"/>
      <c r="X2660" s="287"/>
      <c r="AA2660" s="289"/>
    </row>
    <row r="2661" spans="23:27">
      <c r="W2661" s="288"/>
      <c r="X2661" s="287"/>
      <c r="AA2661" s="289"/>
    </row>
    <row r="2662" spans="23:27">
      <c r="W2662" s="288"/>
      <c r="X2662" s="287"/>
      <c r="AA2662" s="289"/>
    </row>
    <row r="2663" spans="23:27">
      <c r="W2663" s="288"/>
      <c r="X2663" s="287"/>
      <c r="AA2663" s="289"/>
    </row>
    <row r="2664" spans="23:27">
      <c r="W2664" s="288"/>
      <c r="X2664" s="287"/>
      <c r="AA2664" s="289"/>
    </row>
    <row r="2665" spans="23:27">
      <c r="W2665" s="288"/>
      <c r="X2665" s="287"/>
      <c r="AA2665" s="289"/>
    </row>
    <row r="2666" spans="23:27">
      <c r="W2666" s="288"/>
      <c r="X2666" s="287"/>
      <c r="AA2666" s="289"/>
    </row>
    <row r="2667" spans="23:27">
      <c r="W2667" s="288"/>
      <c r="X2667" s="287"/>
      <c r="AA2667" s="289"/>
    </row>
    <row r="2668" spans="23:27">
      <c r="W2668" s="288"/>
      <c r="X2668" s="287"/>
      <c r="AA2668" s="289"/>
    </row>
    <row r="2669" spans="23:27">
      <c r="W2669" s="288"/>
      <c r="X2669" s="287"/>
      <c r="AA2669" s="289"/>
    </row>
    <row r="2670" spans="23:27">
      <c r="W2670" s="288"/>
      <c r="X2670" s="287"/>
      <c r="AA2670" s="289"/>
    </row>
    <row r="2671" spans="23:27">
      <c r="W2671" s="288"/>
      <c r="X2671" s="287"/>
      <c r="AA2671" s="289"/>
    </row>
    <row r="2672" spans="23:27">
      <c r="W2672" s="288"/>
      <c r="X2672" s="287"/>
      <c r="AA2672" s="289"/>
    </row>
    <row r="2673" spans="23:27">
      <c r="W2673" s="288"/>
      <c r="X2673" s="287"/>
      <c r="AA2673" s="289"/>
    </row>
    <row r="2674" spans="23:27">
      <c r="W2674" s="288"/>
      <c r="X2674" s="287"/>
      <c r="AA2674" s="289"/>
    </row>
    <row r="2675" spans="23:27">
      <c r="W2675" s="288"/>
      <c r="X2675" s="287"/>
      <c r="AA2675" s="289"/>
    </row>
    <row r="2676" spans="23:27">
      <c r="W2676" s="288"/>
      <c r="X2676" s="287"/>
      <c r="AA2676" s="289"/>
    </row>
    <row r="2677" spans="23:27">
      <c r="W2677" s="288"/>
      <c r="X2677" s="287"/>
      <c r="AA2677" s="289"/>
    </row>
    <row r="2678" spans="23:27">
      <c r="W2678" s="288"/>
      <c r="X2678" s="287"/>
      <c r="AA2678" s="289"/>
    </row>
    <row r="2679" spans="23:27">
      <c r="W2679" s="288"/>
      <c r="X2679" s="287"/>
      <c r="AA2679" s="289"/>
    </row>
    <row r="2680" spans="23:27">
      <c r="W2680" s="288"/>
      <c r="X2680" s="287"/>
      <c r="AA2680" s="289"/>
    </row>
    <row r="2681" spans="23:27">
      <c r="W2681" s="288"/>
      <c r="X2681" s="287"/>
      <c r="AA2681" s="289"/>
    </row>
    <row r="2682" spans="23:27">
      <c r="W2682" s="288"/>
      <c r="X2682" s="287"/>
      <c r="AA2682" s="289"/>
    </row>
    <row r="2683" spans="23:27">
      <c r="W2683" s="288"/>
      <c r="X2683" s="287"/>
      <c r="AA2683" s="289"/>
    </row>
    <row r="2684" spans="23:27">
      <c r="W2684" s="288"/>
      <c r="X2684" s="287"/>
      <c r="AA2684" s="289"/>
    </row>
    <row r="2685" spans="23:27">
      <c r="W2685" s="288"/>
      <c r="X2685" s="287"/>
      <c r="AA2685" s="289"/>
    </row>
    <row r="2686" spans="23:27">
      <c r="W2686" s="288"/>
      <c r="X2686" s="287"/>
      <c r="AA2686" s="289"/>
    </row>
    <row r="2687" spans="23:27">
      <c r="W2687" s="288"/>
      <c r="X2687" s="287"/>
      <c r="AA2687" s="289"/>
    </row>
    <row r="2688" spans="23:27">
      <c r="W2688" s="288"/>
      <c r="X2688" s="287"/>
      <c r="AA2688" s="289"/>
    </row>
    <row r="2689" spans="23:27">
      <c r="W2689" s="288"/>
      <c r="X2689" s="287"/>
      <c r="AA2689" s="289"/>
    </row>
    <row r="2690" spans="23:27">
      <c r="W2690" s="288"/>
      <c r="X2690" s="287"/>
      <c r="AA2690" s="289"/>
    </row>
    <row r="2691" spans="23:27">
      <c r="W2691" s="288"/>
      <c r="X2691" s="287"/>
      <c r="AA2691" s="289"/>
    </row>
    <row r="2692" spans="23:27">
      <c r="W2692" s="288"/>
      <c r="X2692" s="287"/>
      <c r="AA2692" s="289"/>
    </row>
    <row r="2693" spans="23:27">
      <c r="W2693" s="288"/>
      <c r="X2693" s="287"/>
      <c r="AA2693" s="289"/>
    </row>
    <row r="2694" spans="23:27">
      <c r="W2694" s="288"/>
      <c r="X2694" s="287"/>
      <c r="AA2694" s="289"/>
    </row>
    <row r="2695" spans="23:27">
      <c r="W2695" s="288"/>
      <c r="X2695" s="287"/>
      <c r="AA2695" s="289"/>
    </row>
    <row r="2696" spans="23:27">
      <c r="W2696" s="288"/>
      <c r="X2696" s="287"/>
      <c r="AA2696" s="289"/>
    </row>
    <row r="2697" spans="23:27">
      <c r="W2697" s="288"/>
      <c r="X2697" s="287"/>
      <c r="AA2697" s="289"/>
    </row>
    <row r="2698" spans="23:27">
      <c r="W2698" s="288"/>
      <c r="X2698" s="287"/>
      <c r="AA2698" s="289"/>
    </row>
    <row r="2699" spans="23:27">
      <c r="W2699" s="288"/>
      <c r="X2699" s="287"/>
      <c r="AA2699" s="289"/>
    </row>
    <row r="2700" spans="23:27">
      <c r="W2700" s="288"/>
      <c r="X2700" s="287"/>
      <c r="AA2700" s="289"/>
    </row>
    <row r="2701" spans="23:27">
      <c r="W2701" s="288"/>
      <c r="X2701" s="287"/>
      <c r="AA2701" s="289"/>
    </row>
    <row r="2702" spans="23:27">
      <c r="W2702" s="288"/>
      <c r="X2702" s="287"/>
      <c r="AA2702" s="289"/>
    </row>
    <row r="2703" spans="23:27">
      <c r="W2703" s="288"/>
      <c r="X2703" s="287"/>
      <c r="AA2703" s="289"/>
    </row>
    <row r="2704" spans="23:27">
      <c r="W2704" s="288"/>
      <c r="X2704" s="287"/>
      <c r="AA2704" s="289"/>
    </row>
    <row r="2705" spans="23:27">
      <c r="W2705" s="288"/>
      <c r="X2705" s="287"/>
      <c r="AA2705" s="289"/>
    </row>
    <row r="2706" spans="23:27">
      <c r="W2706" s="288"/>
      <c r="X2706" s="287"/>
      <c r="AA2706" s="289"/>
    </row>
    <row r="2707" spans="23:27">
      <c r="W2707" s="288"/>
      <c r="X2707" s="287"/>
      <c r="AA2707" s="289"/>
    </row>
    <row r="2708" spans="23:27">
      <c r="W2708" s="288"/>
      <c r="X2708" s="287"/>
      <c r="AA2708" s="289"/>
    </row>
    <row r="2709" spans="23:27">
      <c r="W2709" s="288"/>
      <c r="X2709" s="287"/>
      <c r="AA2709" s="289"/>
    </row>
    <row r="2710" spans="23:27">
      <c r="W2710" s="288"/>
      <c r="X2710" s="287"/>
      <c r="AA2710" s="289"/>
    </row>
    <row r="2711" spans="23:27">
      <c r="W2711" s="288"/>
      <c r="X2711" s="287"/>
      <c r="AA2711" s="289"/>
    </row>
    <row r="2712" spans="23:27">
      <c r="W2712" s="288"/>
      <c r="X2712" s="287"/>
      <c r="AA2712" s="289"/>
    </row>
    <row r="2713" spans="23:27">
      <c r="W2713" s="288"/>
      <c r="X2713" s="287"/>
      <c r="AA2713" s="289"/>
    </row>
    <row r="2714" spans="23:27">
      <c r="W2714" s="288"/>
      <c r="X2714" s="287"/>
      <c r="AA2714" s="289"/>
    </row>
    <row r="2715" spans="23:27">
      <c r="W2715" s="288"/>
      <c r="X2715" s="287"/>
      <c r="AA2715" s="289"/>
    </row>
    <row r="2716" spans="23:27">
      <c r="W2716" s="288"/>
      <c r="X2716" s="287"/>
      <c r="AA2716" s="289"/>
    </row>
    <row r="2717" spans="23:27">
      <c r="W2717" s="288"/>
      <c r="X2717" s="287"/>
      <c r="AA2717" s="289"/>
    </row>
    <row r="2718" spans="23:27">
      <c r="W2718" s="288"/>
      <c r="X2718" s="287"/>
      <c r="AA2718" s="289"/>
    </row>
    <row r="2719" spans="23:27">
      <c r="W2719" s="288"/>
      <c r="X2719" s="287"/>
      <c r="AA2719" s="289"/>
    </row>
    <row r="2720" spans="23:27">
      <c r="W2720" s="288"/>
      <c r="X2720" s="287"/>
      <c r="AA2720" s="289"/>
    </row>
    <row r="2721" spans="23:27">
      <c r="W2721" s="288"/>
      <c r="X2721" s="287"/>
      <c r="AA2721" s="289"/>
    </row>
    <row r="2722" spans="23:27">
      <c r="W2722" s="288"/>
      <c r="X2722" s="287"/>
      <c r="AA2722" s="289"/>
    </row>
    <row r="2723" spans="23:27">
      <c r="W2723" s="288"/>
      <c r="X2723" s="287"/>
      <c r="AA2723" s="289"/>
    </row>
    <row r="2724" spans="23:27">
      <c r="W2724" s="288"/>
      <c r="X2724" s="287"/>
      <c r="AA2724" s="289"/>
    </row>
    <row r="2725" spans="23:27">
      <c r="W2725" s="288"/>
      <c r="X2725" s="287"/>
      <c r="AA2725" s="289"/>
    </row>
    <row r="2726" spans="23:27">
      <c r="W2726" s="288"/>
      <c r="X2726" s="287"/>
      <c r="AA2726" s="289"/>
    </row>
    <row r="2727" spans="23:27">
      <c r="W2727" s="288"/>
      <c r="X2727" s="287"/>
      <c r="AA2727" s="289"/>
    </row>
    <row r="2728" spans="23:27">
      <c r="W2728" s="288"/>
      <c r="X2728" s="287"/>
      <c r="AA2728" s="289"/>
    </row>
    <row r="2729" spans="23:27">
      <c r="W2729" s="288"/>
      <c r="X2729" s="287"/>
      <c r="AA2729" s="289"/>
    </row>
    <row r="2730" spans="23:27">
      <c r="W2730" s="288"/>
      <c r="X2730" s="287"/>
      <c r="AA2730" s="289"/>
    </row>
    <row r="2731" spans="23:27">
      <c r="W2731" s="288"/>
      <c r="X2731" s="287"/>
      <c r="AA2731" s="289"/>
    </row>
    <row r="2732" spans="23:27">
      <c r="W2732" s="288"/>
      <c r="X2732" s="287"/>
      <c r="AA2732" s="289"/>
    </row>
    <row r="2733" spans="23:27">
      <c r="W2733" s="288"/>
      <c r="X2733" s="287"/>
      <c r="AA2733" s="289"/>
    </row>
    <row r="2734" spans="23:27">
      <c r="W2734" s="288"/>
      <c r="X2734" s="287"/>
      <c r="AA2734" s="289"/>
    </row>
    <row r="2735" spans="23:27">
      <c r="W2735" s="288"/>
      <c r="X2735" s="287"/>
      <c r="AA2735" s="289"/>
    </row>
    <row r="2736" spans="23:27">
      <c r="W2736" s="288"/>
      <c r="X2736" s="287"/>
      <c r="AA2736" s="289"/>
    </row>
    <row r="2737" spans="23:27">
      <c r="W2737" s="288"/>
      <c r="X2737" s="287"/>
      <c r="AA2737" s="289"/>
    </row>
    <row r="2738" spans="23:27">
      <c r="W2738" s="288"/>
      <c r="X2738" s="287"/>
      <c r="AA2738" s="289"/>
    </row>
    <row r="2739" spans="23:27">
      <c r="W2739" s="288"/>
      <c r="X2739" s="287"/>
      <c r="AA2739" s="289"/>
    </row>
    <row r="2740" spans="23:27">
      <c r="W2740" s="288"/>
      <c r="X2740" s="287"/>
      <c r="AA2740" s="289"/>
    </row>
    <row r="2741" spans="23:27">
      <c r="W2741" s="288"/>
      <c r="X2741" s="287"/>
      <c r="AA2741" s="289"/>
    </row>
    <row r="2742" spans="23:27">
      <c r="W2742" s="288"/>
      <c r="X2742" s="287"/>
      <c r="AA2742" s="289"/>
    </row>
    <row r="2743" spans="23:27">
      <c r="W2743" s="288"/>
      <c r="X2743" s="287"/>
      <c r="AA2743" s="289"/>
    </row>
    <row r="2744" spans="23:27">
      <c r="W2744" s="288"/>
      <c r="X2744" s="287"/>
      <c r="AA2744" s="289"/>
    </row>
    <row r="2745" spans="23:27">
      <c r="W2745" s="288"/>
      <c r="X2745" s="287"/>
      <c r="AA2745" s="289"/>
    </row>
    <row r="2746" spans="23:27">
      <c r="W2746" s="288"/>
      <c r="X2746" s="287"/>
      <c r="AA2746" s="289"/>
    </row>
    <row r="2747" spans="23:27">
      <c r="W2747" s="288"/>
      <c r="X2747" s="287"/>
      <c r="AA2747" s="289"/>
    </row>
    <row r="2748" spans="23:27">
      <c r="W2748" s="288"/>
      <c r="X2748" s="287"/>
      <c r="AA2748" s="289"/>
    </row>
    <row r="2749" spans="23:27">
      <c r="W2749" s="288"/>
      <c r="X2749" s="287"/>
      <c r="AA2749" s="289"/>
    </row>
    <row r="2750" spans="23:27">
      <c r="W2750" s="288"/>
      <c r="X2750" s="287"/>
      <c r="AA2750" s="289"/>
    </row>
    <row r="2751" spans="23:27">
      <c r="W2751" s="288"/>
      <c r="X2751" s="287"/>
      <c r="AA2751" s="289"/>
    </row>
    <row r="2752" spans="23:27">
      <c r="W2752" s="288"/>
      <c r="X2752" s="287"/>
      <c r="AA2752" s="289"/>
    </row>
    <row r="2753" spans="23:27">
      <c r="W2753" s="288"/>
      <c r="X2753" s="287"/>
      <c r="AA2753" s="289"/>
    </row>
    <row r="2754" spans="23:27">
      <c r="W2754" s="288"/>
      <c r="X2754" s="287"/>
      <c r="AA2754" s="289"/>
    </row>
    <row r="2755" spans="23:27">
      <c r="W2755" s="288"/>
      <c r="X2755" s="287"/>
      <c r="AA2755" s="289"/>
    </row>
    <row r="2756" spans="23:27">
      <c r="W2756" s="288"/>
      <c r="X2756" s="287"/>
      <c r="AA2756" s="289"/>
    </row>
    <row r="2757" spans="23:27">
      <c r="W2757" s="288"/>
      <c r="X2757" s="287"/>
      <c r="AA2757" s="289"/>
    </row>
    <row r="2758" spans="23:27">
      <c r="W2758" s="288"/>
      <c r="X2758" s="287"/>
      <c r="AA2758" s="289"/>
    </row>
    <row r="2759" spans="23:27">
      <c r="W2759" s="288"/>
      <c r="X2759" s="287"/>
      <c r="AA2759" s="289"/>
    </row>
    <row r="2760" spans="23:27">
      <c r="W2760" s="288"/>
      <c r="X2760" s="287"/>
      <c r="AA2760" s="289"/>
    </row>
    <row r="2761" spans="23:27">
      <c r="W2761" s="288"/>
      <c r="X2761" s="287"/>
      <c r="AA2761" s="289"/>
    </row>
    <row r="2762" spans="23:27">
      <c r="W2762" s="288"/>
      <c r="X2762" s="287"/>
      <c r="AA2762" s="289"/>
    </row>
    <row r="2763" spans="23:27">
      <c r="W2763" s="288"/>
      <c r="X2763" s="287"/>
      <c r="AA2763" s="289"/>
    </row>
    <row r="2764" spans="23:27">
      <c r="W2764" s="288"/>
      <c r="X2764" s="287"/>
      <c r="AA2764" s="289"/>
    </row>
    <row r="2765" spans="23:27">
      <c r="W2765" s="288"/>
      <c r="X2765" s="287"/>
      <c r="AA2765" s="289"/>
    </row>
    <row r="2766" spans="23:27">
      <c r="W2766" s="288"/>
      <c r="X2766" s="287"/>
      <c r="AA2766" s="289"/>
    </row>
    <row r="2767" spans="23:27">
      <c r="W2767" s="288"/>
      <c r="X2767" s="287"/>
      <c r="AA2767" s="289"/>
    </row>
    <row r="2768" spans="23:27">
      <c r="W2768" s="288"/>
      <c r="X2768" s="287"/>
      <c r="AA2768" s="289"/>
    </row>
    <row r="2769" spans="23:27">
      <c r="W2769" s="288"/>
      <c r="X2769" s="287"/>
      <c r="AA2769" s="289"/>
    </row>
    <row r="2770" spans="23:27">
      <c r="W2770" s="288"/>
      <c r="X2770" s="287"/>
      <c r="AA2770" s="289"/>
    </row>
    <row r="2771" spans="23:27">
      <c r="W2771" s="288"/>
      <c r="X2771" s="287"/>
      <c r="AA2771" s="289"/>
    </row>
    <row r="2772" spans="23:27">
      <c r="W2772" s="288"/>
      <c r="X2772" s="287"/>
      <c r="AA2772" s="289"/>
    </row>
    <row r="2773" spans="23:27">
      <c r="W2773" s="288"/>
      <c r="X2773" s="287"/>
      <c r="AA2773" s="289"/>
    </row>
    <row r="2774" spans="23:27">
      <c r="W2774" s="288"/>
      <c r="X2774" s="287"/>
      <c r="AA2774" s="289"/>
    </row>
    <row r="2775" spans="23:27">
      <c r="W2775" s="288"/>
      <c r="X2775" s="287"/>
      <c r="AA2775" s="289"/>
    </row>
    <row r="2776" spans="23:27">
      <c r="W2776" s="288"/>
      <c r="X2776" s="287"/>
      <c r="AA2776" s="289"/>
    </row>
    <row r="2777" spans="23:27">
      <c r="W2777" s="288"/>
      <c r="X2777" s="287"/>
      <c r="AA2777" s="289"/>
    </row>
    <row r="2778" spans="23:27">
      <c r="W2778" s="288"/>
      <c r="X2778" s="287"/>
      <c r="AA2778" s="289"/>
    </row>
    <row r="2779" spans="23:27">
      <c r="W2779" s="288"/>
      <c r="X2779" s="287"/>
      <c r="AA2779" s="289"/>
    </row>
    <row r="2780" spans="23:27">
      <c r="W2780" s="288"/>
      <c r="X2780" s="287"/>
      <c r="AA2780" s="289"/>
    </row>
    <row r="2781" spans="23:27">
      <c r="W2781" s="288"/>
      <c r="X2781" s="287"/>
      <c r="AA2781" s="289"/>
    </row>
    <row r="2782" spans="23:27">
      <c r="W2782" s="288"/>
      <c r="X2782" s="287"/>
      <c r="AA2782" s="289"/>
    </row>
    <row r="2783" spans="23:27">
      <c r="W2783" s="288"/>
      <c r="X2783" s="287"/>
      <c r="AA2783" s="289"/>
    </row>
    <row r="2784" spans="23:27">
      <c r="W2784" s="288"/>
      <c r="X2784" s="287"/>
      <c r="AA2784" s="289"/>
    </row>
    <row r="2785" spans="23:27">
      <c r="W2785" s="288"/>
      <c r="X2785" s="287"/>
      <c r="AA2785" s="289"/>
    </row>
    <row r="2786" spans="23:27">
      <c r="W2786" s="288"/>
      <c r="X2786" s="287"/>
      <c r="AA2786" s="289"/>
    </row>
    <row r="2787" spans="23:27">
      <c r="W2787" s="288"/>
      <c r="X2787" s="287"/>
      <c r="AA2787" s="289"/>
    </row>
    <row r="2788" spans="23:27">
      <c r="W2788" s="288"/>
      <c r="X2788" s="287"/>
      <c r="AA2788" s="289"/>
    </row>
    <row r="2789" spans="23:27">
      <c r="W2789" s="288"/>
      <c r="X2789" s="287"/>
      <c r="AA2789" s="289"/>
    </row>
    <row r="2790" spans="23:27">
      <c r="W2790" s="288"/>
      <c r="X2790" s="287"/>
      <c r="AA2790" s="289"/>
    </row>
    <row r="2791" spans="23:27">
      <c r="W2791" s="288"/>
      <c r="X2791" s="287"/>
      <c r="AA2791" s="289"/>
    </row>
    <row r="2792" spans="23:27">
      <c r="W2792" s="288"/>
      <c r="X2792" s="287"/>
      <c r="AA2792" s="289"/>
    </row>
    <row r="2793" spans="23:27">
      <c r="W2793" s="288"/>
      <c r="X2793" s="287"/>
      <c r="AA2793" s="289"/>
    </row>
    <row r="2794" spans="23:27">
      <c r="W2794" s="288"/>
      <c r="X2794" s="287"/>
      <c r="AA2794" s="289"/>
    </row>
    <row r="2795" spans="23:27">
      <c r="W2795" s="288"/>
      <c r="X2795" s="287"/>
      <c r="AA2795" s="289"/>
    </row>
    <row r="2796" spans="23:27">
      <c r="W2796" s="288"/>
      <c r="X2796" s="287"/>
      <c r="AA2796" s="289"/>
    </row>
    <row r="2797" spans="23:27">
      <c r="W2797" s="288"/>
      <c r="X2797" s="287"/>
      <c r="AA2797" s="289"/>
    </row>
    <row r="2798" spans="23:27">
      <c r="W2798" s="288"/>
      <c r="X2798" s="287"/>
      <c r="AA2798" s="289"/>
    </row>
    <row r="2799" spans="23:27">
      <c r="W2799" s="288"/>
      <c r="X2799" s="287"/>
      <c r="AA2799" s="289"/>
    </row>
    <row r="2800" spans="23:27">
      <c r="W2800" s="288"/>
      <c r="X2800" s="287"/>
      <c r="AA2800" s="289"/>
    </row>
    <row r="2801" spans="23:27">
      <c r="W2801" s="288"/>
      <c r="X2801" s="287"/>
      <c r="AA2801" s="289"/>
    </row>
    <row r="2802" spans="23:27">
      <c r="W2802" s="288"/>
      <c r="X2802" s="287"/>
      <c r="AA2802" s="289"/>
    </row>
    <row r="2803" spans="23:27">
      <c r="W2803" s="288"/>
      <c r="X2803" s="287"/>
      <c r="AA2803" s="289"/>
    </row>
    <row r="2804" spans="23:27">
      <c r="W2804" s="288"/>
      <c r="X2804" s="287"/>
      <c r="AA2804" s="289"/>
    </row>
    <row r="2805" spans="23:27">
      <c r="W2805" s="288"/>
      <c r="X2805" s="287"/>
      <c r="AA2805" s="289"/>
    </row>
    <row r="2806" spans="23:27">
      <c r="W2806" s="288"/>
      <c r="X2806" s="287"/>
      <c r="AA2806" s="289"/>
    </row>
    <row r="2807" spans="23:27">
      <c r="W2807" s="288"/>
      <c r="X2807" s="287"/>
      <c r="AA2807" s="289"/>
    </row>
    <row r="2808" spans="23:27">
      <c r="W2808" s="288"/>
      <c r="X2808" s="287"/>
      <c r="AA2808" s="289"/>
    </row>
    <row r="2809" spans="23:27">
      <c r="W2809" s="288"/>
      <c r="X2809" s="287"/>
      <c r="AA2809" s="289"/>
    </row>
    <row r="2810" spans="23:27">
      <c r="W2810" s="288"/>
      <c r="X2810" s="287"/>
      <c r="AA2810" s="289"/>
    </row>
    <row r="2811" spans="23:27">
      <c r="W2811" s="288"/>
      <c r="X2811" s="287"/>
      <c r="AA2811" s="289"/>
    </row>
    <row r="2812" spans="23:27">
      <c r="W2812" s="288"/>
      <c r="X2812" s="287"/>
      <c r="AA2812" s="289"/>
    </row>
    <row r="2813" spans="23:27">
      <c r="W2813" s="288"/>
      <c r="X2813" s="287"/>
      <c r="AA2813" s="289"/>
    </row>
    <row r="2814" spans="23:27">
      <c r="W2814" s="288"/>
      <c r="X2814" s="287"/>
      <c r="AA2814" s="289"/>
    </row>
    <row r="2815" spans="23:27">
      <c r="W2815" s="288"/>
      <c r="X2815" s="287"/>
      <c r="AA2815" s="289"/>
    </row>
    <row r="2816" spans="23:27">
      <c r="W2816" s="288"/>
      <c r="X2816" s="287"/>
      <c r="AA2816" s="289"/>
    </row>
    <row r="2817" spans="23:27">
      <c r="W2817" s="288"/>
      <c r="X2817" s="287"/>
      <c r="AA2817" s="289"/>
    </row>
    <row r="2818" spans="23:27">
      <c r="W2818" s="288"/>
      <c r="X2818" s="287"/>
      <c r="AA2818" s="289"/>
    </row>
    <row r="2819" spans="23:27">
      <c r="W2819" s="288"/>
      <c r="X2819" s="287"/>
      <c r="AA2819" s="289"/>
    </row>
    <row r="2820" spans="23:27">
      <c r="W2820" s="288"/>
      <c r="X2820" s="287"/>
      <c r="AA2820" s="289"/>
    </row>
    <row r="2821" spans="23:27">
      <c r="W2821" s="288"/>
      <c r="X2821" s="287"/>
      <c r="AA2821" s="289"/>
    </row>
    <row r="2822" spans="23:27">
      <c r="W2822" s="288"/>
      <c r="X2822" s="287"/>
      <c r="AA2822" s="289"/>
    </row>
    <row r="2823" spans="23:27">
      <c r="W2823" s="288"/>
      <c r="X2823" s="287"/>
      <c r="AA2823" s="289"/>
    </row>
    <row r="2824" spans="23:27">
      <c r="W2824" s="288"/>
      <c r="X2824" s="287"/>
      <c r="AA2824" s="289"/>
    </row>
    <row r="2825" spans="23:27">
      <c r="W2825" s="288"/>
      <c r="X2825" s="287"/>
      <c r="AA2825" s="289"/>
    </row>
    <row r="2826" spans="23:27">
      <c r="W2826" s="288"/>
      <c r="X2826" s="287"/>
      <c r="AA2826" s="289"/>
    </row>
    <row r="2827" spans="23:27">
      <c r="W2827" s="288"/>
      <c r="X2827" s="287"/>
      <c r="AA2827" s="289"/>
    </row>
    <row r="2828" spans="23:27">
      <c r="W2828" s="288"/>
      <c r="X2828" s="287"/>
      <c r="AA2828" s="289"/>
    </row>
    <row r="2829" spans="23:27">
      <c r="W2829" s="288"/>
      <c r="X2829" s="287"/>
      <c r="AA2829" s="289"/>
    </row>
    <row r="2830" spans="23:27">
      <c r="W2830" s="288"/>
      <c r="X2830" s="287"/>
      <c r="AA2830" s="289"/>
    </row>
    <row r="2831" spans="23:27">
      <c r="W2831" s="288"/>
      <c r="X2831" s="287"/>
      <c r="AA2831" s="289"/>
    </row>
    <row r="2832" spans="23:27">
      <c r="W2832" s="288"/>
      <c r="X2832" s="287"/>
      <c r="AA2832" s="289"/>
    </row>
    <row r="2833" spans="23:27">
      <c r="W2833" s="288"/>
      <c r="X2833" s="287"/>
      <c r="AA2833" s="289"/>
    </row>
    <row r="2834" spans="23:27">
      <c r="W2834" s="288"/>
      <c r="X2834" s="287"/>
      <c r="AA2834" s="289"/>
    </row>
    <row r="2835" spans="23:27">
      <c r="W2835" s="288"/>
      <c r="X2835" s="287"/>
      <c r="AA2835" s="289"/>
    </row>
    <row r="2836" spans="23:27">
      <c r="W2836" s="288"/>
      <c r="X2836" s="287"/>
      <c r="AA2836" s="289"/>
    </row>
    <row r="2837" spans="23:27">
      <c r="W2837" s="288"/>
      <c r="X2837" s="287"/>
      <c r="AA2837" s="289"/>
    </row>
    <row r="2838" spans="23:27">
      <c r="W2838" s="288"/>
      <c r="X2838" s="287"/>
      <c r="AA2838" s="289"/>
    </row>
    <row r="2839" spans="23:27">
      <c r="W2839" s="288"/>
      <c r="X2839" s="287"/>
      <c r="AA2839" s="289"/>
    </row>
    <row r="2840" spans="23:27">
      <c r="W2840" s="288"/>
      <c r="X2840" s="287"/>
      <c r="AA2840" s="289"/>
    </row>
    <row r="2841" spans="23:27">
      <c r="W2841" s="288"/>
      <c r="X2841" s="287"/>
      <c r="AA2841" s="289"/>
    </row>
    <row r="2842" spans="23:27">
      <c r="W2842" s="288"/>
      <c r="X2842" s="287"/>
      <c r="AA2842" s="289"/>
    </row>
    <row r="2843" spans="23:27">
      <c r="W2843" s="288"/>
      <c r="X2843" s="287"/>
      <c r="AA2843" s="289"/>
    </row>
    <row r="2844" spans="23:27">
      <c r="W2844" s="288"/>
      <c r="X2844" s="287"/>
      <c r="AA2844" s="289"/>
    </row>
    <row r="2845" spans="23:27">
      <c r="W2845" s="288"/>
      <c r="X2845" s="287"/>
      <c r="AA2845" s="289"/>
    </row>
    <row r="2846" spans="23:27">
      <c r="W2846" s="288"/>
      <c r="X2846" s="287"/>
      <c r="AA2846" s="289"/>
    </row>
    <row r="2847" spans="23:27">
      <c r="W2847" s="288"/>
      <c r="X2847" s="287"/>
      <c r="AA2847" s="289"/>
    </row>
    <row r="2848" spans="23:27">
      <c r="W2848" s="288"/>
      <c r="X2848" s="287"/>
      <c r="AA2848" s="289"/>
    </row>
    <row r="2849" spans="23:27">
      <c r="W2849" s="288"/>
      <c r="X2849" s="287"/>
      <c r="AA2849" s="289"/>
    </row>
    <row r="2850" spans="23:27">
      <c r="W2850" s="288"/>
      <c r="X2850" s="287"/>
      <c r="AA2850" s="289"/>
    </row>
    <row r="2851" spans="23:27">
      <c r="W2851" s="288"/>
      <c r="X2851" s="287"/>
      <c r="AA2851" s="289"/>
    </row>
    <row r="2852" spans="23:27">
      <c r="W2852" s="288"/>
      <c r="X2852" s="287"/>
      <c r="AA2852" s="289"/>
    </row>
    <row r="2853" spans="23:27">
      <c r="W2853" s="288"/>
      <c r="X2853" s="287"/>
      <c r="AA2853" s="289"/>
    </row>
    <row r="2854" spans="23:27">
      <c r="W2854" s="288"/>
      <c r="X2854" s="287"/>
      <c r="AA2854" s="289"/>
    </row>
    <row r="2855" spans="23:27">
      <c r="W2855" s="288"/>
      <c r="X2855" s="287"/>
      <c r="AA2855" s="289"/>
    </row>
    <row r="2856" spans="23:27">
      <c r="W2856" s="288"/>
      <c r="X2856" s="287"/>
      <c r="AA2856" s="289"/>
    </row>
    <row r="2857" spans="23:27">
      <c r="W2857" s="288"/>
      <c r="X2857" s="287"/>
      <c r="AA2857" s="289"/>
    </row>
    <row r="2858" spans="23:27">
      <c r="W2858" s="288"/>
      <c r="X2858" s="287"/>
      <c r="AA2858" s="289"/>
    </row>
    <row r="2859" spans="23:27">
      <c r="W2859" s="288"/>
      <c r="X2859" s="287"/>
      <c r="AA2859" s="289"/>
    </row>
    <row r="2860" spans="23:27">
      <c r="W2860" s="288"/>
      <c r="X2860" s="287"/>
      <c r="AA2860" s="289"/>
    </row>
    <row r="2861" spans="23:27">
      <c r="W2861" s="288"/>
      <c r="X2861" s="287"/>
      <c r="AA2861" s="289"/>
    </row>
    <row r="2862" spans="23:27">
      <c r="W2862" s="288"/>
      <c r="X2862" s="287"/>
      <c r="AA2862" s="289"/>
    </row>
    <row r="2863" spans="23:27">
      <c r="W2863" s="288"/>
      <c r="X2863" s="287"/>
      <c r="AA2863" s="289"/>
    </row>
    <row r="2864" spans="23:27">
      <c r="W2864" s="288"/>
      <c r="X2864" s="287"/>
      <c r="AA2864" s="289"/>
    </row>
    <row r="2865" spans="23:27">
      <c r="W2865" s="288"/>
      <c r="X2865" s="287"/>
      <c r="AA2865" s="289"/>
    </row>
    <row r="2866" spans="23:27">
      <c r="W2866" s="288"/>
      <c r="X2866" s="287"/>
      <c r="AA2866" s="289"/>
    </row>
    <row r="2867" spans="23:27">
      <c r="W2867" s="288"/>
      <c r="X2867" s="287"/>
      <c r="AA2867" s="289"/>
    </row>
    <row r="2868" spans="23:27">
      <c r="W2868" s="288"/>
      <c r="X2868" s="287"/>
      <c r="AA2868" s="289"/>
    </row>
    <row r="2869" spans="23:27">
      <c r="W2869" s="288"/>
      <c r="X2869" s="287"/>
      <c r="AA2869" s="289"/>
    </row>
    <row r="2870" spans="23:27">
      <c r="W2870" s="288"/>
      <c r="X2870" s="287"/>
      <c r="AA2870" s="289"/>
    </row>
    <row r="2871" spans="23:27">
      <c r="W2871" s="288"/>
      <c r="X2871" s="287"/>
      <c r="AA2871" s="289"/>
    </row>
    <row r="2872" spans="23:27">
      <c r="W2872" s="288"/>
      <c r="X2872" s="287"/>
      <c r="AA2872" s="289"/>
    </row>
    <row r="2873" spans="23:27">
      <c r="W2873" s="288"/>
      <c r="X2873" s="287"/>
      <c r="AA2873" s="289"/>
    </row>
    <row r="2874" spans="23:27">
      <c r="W2874" s="288"/>
      <c r="X2874" s="287"/>
      <c r="AA2874" s="289"/>
    </row>
    <row r="2875" spans="23:27">
      <c r="W2875" s="288"/>
      <c r="X2875" s="287"/>
      <c r="AA2875" s="289"/>
    </row>
    <row r="2876" spans="23:27">
      <c r="W2876" s="288"/>
      <c r="X2876" s="287"/>
      <c r="AA2876" s="289"/>
    </row>
    <row r="2877" spans="23:27">
      <c r="W2877" s="288"/>
      <c r="X2877" s="287"/>
      <c r="AA2877" s="289"/>
    </row>
    <row r="2878" spans="23:27">
      <c r="W2878" s="288"/>
      <c r="X2878" s="287"/>
      <c r="AA2878" s="289"/>
    </row>
    <row r="2879" spans="23:27">
      <c r="W2879" s="288"/>
      <c r="X2879" s="287"/>
      <c r="AA2879" s="289"/>
    </row>
    <row r="2880" spans="23:27">
      <c r="W2880" s="288"/>
      <c r="X2880" s="287"/>
      <c r="AA2880" s="289"/>
    </row>
    <row r="2881" spans="23:27">
      <c r="W2881" s="288"/>
      <c r="X2881" s="287"/>
      <c r="AA2881" s="289"/>
    </row>
    <row r="2882" spans="23:27">
      <c r="W2882" s="288"/>
      <c r="X2882" s="287"/>
      <c r="AA2882" s="289"/>
    </row>
    <row r="2883" spans="23:27">
      <c r="W2883" s="288"/>
      <c r="X2883" s="287"/>
      <c r="AA2883" s="289"/>
    </row>
    <row r="2884" spans="23:27">
      <c r="W2884" s="288"/>
      <c r="X2884" s="287"/>
      <c r="AA2884" s="289"/>
    </row>
    <row r="2885" spans="23:27">
      <c r="W2885" s="288"/>
      <c r="X2885" s="287"/>
      <c r="AA2885" s="289"/>
    </row>
    <row r="2886" spans="23:27">
      <c r="W2886" s="288"/>
      <c r="X2886" s="287"/>
      <c r="AA2886" s="289"/>
    </row>
    <row r="2887" spans="23:27">
      <c r="W2887" s="288"/>
      <c r="X2887" s="287"/>
      <c r="AA2887" s="289"/>
    </row>
    <row r="2888" spans="23:27">
      <c r="W2888" s="288"/>
      <c r="X2888" s="287"/>
      <c r="AA2888" s="289"/>
    </row>
    <row r="2889" spans="23:27">
      <c r="W2889" s="288"/>
      <c r="X2889" s="287"/>
      <c r="AA2889" s="289"/>
    </row>
    <row r="2890" spans="23:27">
      <c r="W2890" s="288"/>
      <c r="X2890" s="287"/>
      <c r="AA2890" s="289"/>
    </row>
    <row r="2891" spans="23:27">
      <c r="W2891" s="288"/>
      <c r="X2891" s="287"/>
      <c r="AA2891" s="289"/>
    </row>
    <row r="2892" spans="23:27">
      <c r="W2892" s="288"/>
      <c r="X2892" s="287"/>
      <c r="AA2892" s="289"/>
    </row>
    <row r="2893" spans="23:27">
      <c r="W2893" s="288"/>
      <c r="X2893" s="287"/>
      <c r="AA2893" s="289"/>
    </row>
    <row r="2894" spans="23:27">
      <c r="W2894" s="288"/>
      <c r="X2894" s="287"/>
      <c r="AA2894" s="289"/>
    </row>
    <row r="2895" spans="23:27">
      <c r="W2895" s="288"/>
      <c r="X2895" s="287"/>
      <c r="AA2895" s="289"/>
    </row>
    <row r="2896" spans="23:27">
      <c r="W2896" s="288"/>
      <c r="X2896" s="287"/>
      <c r="AA2896" s="289"/>
    </row>
    <row r="2897" spans="23:27">
      <c r="W2897" s="288"/>
      <c r="X2897" s="287"/>
      <c r="AA2897" s="289"/>
    </row>
    <row r="2898" spans="23:27">
      <c r="W2898" s="288"/>
      <c r="X2898" s="287"/>
      <c r="AA2898" s="289"/>
    </row>
    <row r="2899" spans="23:27">
      <c r="W2899" s="288"/>
      <c r="X2899" s="287"/>
      <c r="AA2899" s="289"/>
    </row>
    <row r="2900" spans="23:27">
      <c r="W2900" s="288"/>
      <c r="X2900" s="287"/>
      <c r="AA2900" s="289"/>
    </row>
    <row r="2901" spans="23:27">
      <c r="W2901" s="288"/>
      <c r="X2901" s="287"/>
      <c r="AA2901" s="289"/>
    </row>
    <row r="2902" spans="23:27">
      <c r="W2902" s="288"/>
      <c r="X2902" s="287"/>
      <c r="AA2902" s="289"/>
    </row>
    <row r="2903" spans="23:27">
      <c r="W2903" s="288"/>
      <c r="X2903" s="287"/>
      <c r="AA2903" s="289"/>
    </row>
    <row r="2904" spans="23:27">
      <c r="W2904" s="288"/>
      <c r="X2904" s="287"/>
      <c r="AA2904" s="289"/>
    </row>
    <row r="2905" spans="23:27">
      <c r="W2905" s="288"/>
      <c r="X2905" s="287"/>
      <c r="AA2905" s="289"/>
    </row>
    <row r="2906" spans="23:27">
      <c r="W2906" s="288"/>
      <c r="X2906" s="287"/>
      <c r="AA2906" s="289"/>
    </row>
    <row r="2907" spans="23:27">
      <c r="W2907" s="288"/>
      <c r="X2907" s="287"/>
      <c r="AA2907" s="289"/>
    </row>
    <row r="2908" spans="23:27">
      <c r="W2908" s="288"/>
      <c r="X2908" s="287"/>
      <c r="AA2908" s="289"/>
    </row>
    <row r="2909" spans="23:27">
      <c r="W2909" s="288"/>
      <c r="X2909" s="287"/>
      <c r="AA2909" s="289"/>
    </row>
    <row r="2910" spans="23:27">
      <c r="W2910" s="288"/>
      <c r="X2910" s="287"/>
      <c r="AA2910" s="289"/>
    </row>
    <row r="2911" spans="23:27">
      <c r="W2911" s="288"/>
      <c r="X2911" s="287"/>
      <c r="AA2911" s="289"/>
    </row>
    <row r="2912" spans="23:27">
      <c r="W2912" s="288"/>
      <c r="X2912" s="287"/>
      <c r="AA2912" s="289"/>
    </row>
    <row r="2913" spans="23:27">
      <c r="W2913" s="288"/>
      <c r="X2913" s="287"/>
      <c r="AA2913" s="289"/>
    </row>
    <row r="2914" spans="23:27">
      <c r="W2914" s="288"/>
      <c r="X2914" s="287"/>
      <c r="AA2914" s="289"/>
    </row>
    <row r="2915" spans="23:27">
      <c r="W2915" s="288"/>
      <c r="X2915" s="287"/>
      <c r="AA2915" s="289"/>
    </row>
    <row r="2916" spans="23:27">
      <c r="W2916" s="288"/>
      <c r="X2916" s="287"/>
      <c r="AA2916" s="289"/>
    </row>
    <row r="2917" spans="23:27">
      <c r="W2917" s="288"/>
      <c r="X2917" s="287"/>
      <c r="AA2917" s="289"/>
    </row>
    <row r="2918" spans="23:27">
      <c r="W2918" s="288"/>
      <c r="X2918" s="287"/>
      <c r="AA2918" s="289"/>
    </row>
    <row r="2919" spans="23:27">
      <c r="W2919" s="288"/>
      <c r="X2919" s="287"/>
      <c r="AA2919" s="289"/>
    </row>
    <row r="2920" spans="23:27">
      <c r="W2920" s="288"/>
      <c r="X2920" s="287"/>
      <c r="AA2920" s="289"/>
    </row>
    <row r="2921" spans="23:27">
      <c r="W2921" s="288"/>
      <c r="X2921" s="287"/>
      <c r="AA2921" s="289"/>
    </row>
    <row r="2922" spans="23:27">
      <c r="W2922" s="288"/>
      <c r="X2922" s="287"/>
      <c r="AA2922" s="289"/>
    </row>
    <row r="2923" spans="23:27">
      <c r="W2923" s="288"/>
      <c r="X2923" s="287"/>
      <c r="AA2923" s="289"/>
    </row>
    <row r="2924" spans="23:27">
      <c r="W2924" s="288"/>
      <c r="X2924" s="287"/>
      <c r="AA2924" s="289"/>
    </row>
    <row r="2925" spans="23:27">
      <c r="W2925" s="288"/>
      <c r="X2925" s="287"/>
      <c r="AA2925" s="289"/>
    </row>
    <row r="2926" spans="23:27">
      <c r="W2926" s="288"/>
      <c r="X2926" s="287"/>
      <c r="AA2926" s="289"/>
    </row>
    <row r="2927" spans="23:27">
      <c r="W2927" s="288"/>
      <c r="X2927" s="287"/>
      <c r="AA2927" s="289"/>
    </row>
    <row r="2928" spans="23:27">
      <c r="W2928" s="288"/>
      <c r="X2928" s="287"/>
      <c r="AA2928" s="289"/>
    </row>
    <row r="2929" spans="23:27">
      <c r="W2929" s="288"/>
      <c r="X2929" s="287"/>
      <c r="AA2929" s="289"/>
    </row>
    <row r="2930" spans="23:27">
      <c r="W2930" s="288"/>
      <c r="X2930" s="287"/>
      <c r="AA2930" s="289"/>
    </row>
    <row r="2931" spans="23:27">
      <c r="W2931" s="288"/>
      <c r="X2931" s="287"/>
      <c r="AA2931" s="289"/>
    </row>
    <row r="2932" spans="23:27">
      <c r="W2932" s="288"/>
      <c r="X2932" s="287"/>
      <c r="AA2932" s="289"/>
    </row>
    <row r="2933" spans="23:27">
      <c r="W2933" s="288"/>
      <c r="X2933" s="287"/>
      <c r="AA2933" s="289"/>
    </row>
    <row r="2934" spans="23:27">
      <c r="W2934" s="288"/>
      <c r="X2934" s="287"/>
      <c r="AA2934" s="289"/>
    </row>
    <row r="2935" spans="23:27">
      <c r="W2935" s="288"/>
      <c r="X2935" s="287"/>
      <c r="AA2935" s="289"/>
    </row>
    <row r="2936" spans="23:27">
      <c r="W2936" s="288"/>
      <c r="X2936" s="287"/>
      <c r="AA2936" s="289"/>
    </row>
    <row r="2937" spans="23:27">
      <c r="W2937" s="288"/>
      <c r="X2937" s="287"/>
      <c r="AA2937" s="289"/>
    </row>
    <row r="2938" spans="23:27">
      <c r="W2938" s="288"/>
      <c r="X2938" s="287"/>
      <c r="AA2938" s="289"/>
    </row>
    <row r="2939" spans="23:27">
      <c r="W2939" s="288"/>
      <c r="X2939" s="287"/>
      <c r="AA2939" s="289"/>
    </row>
    <row r="2940" spans="23:27">
      <c r="W2940" s="288"/>
      <c r="X2940" s="287"/>
      <c r="AA2940" s="289"/>
    </row>
    <row r="2941" spans="23:27">
      <c r="W2941" s="288"/>
      <c r="X2941" s="287"/>
      <c r="AA2941" s="289"/>
    </row>
    <row r="2942" spans="23:27">
      <c r="W2942" s="288"/>
      <c r="X2942" s="287"/>
      <c r="AA2942" s="289"/>
    </row>
    <row r="2943" spans="23:27">
      <c r="W2943" s="288"/>
      <c r="X2943" s="287"/>
      <c r="AA2943" s="289"/>
    </row>
    <row r="2944" spans="23:27">
      <c r="W2944" s="288"/>
      <c r="X2944" s="287"/>
      <c r="AA2944" s="289"/>
    </row>
    <row r="2945" spans="23:27">
      <c r="W2945" s="288"/>
      <c r="X2945" s="287"/>
      <c r="AA2945" s="289"/>
    </row>
    <row r="2946" spans="23:27">
      <c r="W2946" s="288"/>
      <c r="X2946" s="287"/>
      <c r="AA2946" s="289"/>
    </row>
    <row r="2947" spans="23:27">
      <c r="W2947" s="288"/>
      <c r="X2947" s="287"/>
      <c r="AA2947" s="289"/>
    </row>
    <row r="2948" spans="23:27">
      <c r="W2948" s="288"/>
      <c r="X2948" s="287"/>
      <c r="AA2948" s="289"/>
    </row>
    <row r="2949" spans="23:27">
      <c r="W2949" s="288"/>
      <c r="X2949" s="287"/>
      <c r="AA2949" s="289"/>
    </row>
    <row r="2950" spans="23:27">
      <c r="W2950" s="288"/>
      <c r="X2950" s="287"/>
      <c r="AA2950" s="289"/>
    </row>
    <row r="2951" spans="23:27">
      <c r="W2951" s="288"/>
      <c r="X2951" s="287"/>
      <c r="AA2951" s="289"/>
    </row>
    <row r="2952" spans="23:27">
      <c r="W2952" s="288"/>
      <c r="X2952" s="287"/>
      <c r="AA2952" s="289"/>
    </row>
    <row r="2953" spans="23:27">
      <c r="W2953" s="288"/>
      <c r="X2953" s="287"/>
      <c r="AA2953" s="289"/>
    </row>
    <row r="2954" spans="23:27">
      <c r="W2954" s="288"/>
      <c r="X2954" s="287"/>
      <c r="AA2954" s="289"/>
    </row>
    <row r="2955" spans="23:27">
      <c r="W2955" s="288"/>
      <c r="X2955" s="287"/>
      <c r="AA2955" s="289"/>
    </row>
    <row r="2956" spans="23:27">
      <c r="W2956" s="288"/>
      <c r="X2956" s="287"/>
      <c r="AA2956" s="289"/>
    </row>
    <row r="2957" spans="23:27">
      <c r="W2957" s="288"/>
      <c r="X2957" s="287"/>
      <c r="AA2957" s="289"/>
    </row>
    <row r="2958" spans="23:27">
      <c r="W2958" s="288"/>
      <c r="X2958" s="287"/>
      <c r="AA2958" s="289"/>
    </row>
    <row r="2959" spans="23:27">
      <c r="W2959" s="288"/>
      <c r="X2959" s="287"/>
      <c r="AA2959" s="289"/>
    </row>
    <row r="2960" spans="23:27">
      <c r="W2960" s="288"/>
      <c r="X2960" s="287"/>
      <c r="AA2960" s="289"/>
    </row>
    <row r="2961" spans="23:27">
      <c r="W2961" s="288"/>
      <c r="X2961" s="287"/>
      <c r="AA2961" s="289"/>
    </row>
    <row r="2962" spans="23:27">
      <c r="W2962" s="288"/>
      <c r="X2962" s="287"/>
      <c r="AA2962" s="289"/>
    </row>
    <row r="2963" spans="23:27">
      <c r="W2963" s="288"/>
      <c r="X2963" s="287"/>
      <c r="AA2963" s="289"/>
    </row>
    <row r="2964" spans="23:27">
      <c r="W2964" s="288"/>
      <c r="X2964" s="287"/>
      <c r="AA2964" s="289"/>
    </row>
    <row r="2965" spans="23:27">
      <c r="W2965" s="288"/>
      <c r="X2965" s="287"/>
      <c r="AA2965" s="289"/>
    </row>
    <row r="2966" spans="23:27">
      <c r="W2966" s="288"/>
      <c r="X2966" s="287"/>
      <c r="AA2966" s="289"/>
    </row>
    <row r="2967" spans="23:27">
      <c r="W2967" s="288"/>
      <c r="X2967" s="287"/>
      <c r="AA2967" s="289"/>
    </row>
    <row r="2968" spans="23:27">
      <c r="W2968" s="288"/>
      <c r="X2968" s="287"/>
      <c r="AA2968" s="289"/>
    </row>
    <row r="2969" spans="23:27">
      <c r="W2969" s="288"/>
      <c r="X2969" s="287"/>
      <c r="AA2969" s="289"/>
    </row>
    <row r="2970" spans="23:27">
      <c r="W2970" s="288"/>
      <c r="X2970" s="287"/>
      <c r="AA2970" s="289"/>
    </row>
    <row r="2971" spans="23:27">
      <c r="W2971" s="288"/>
      <c r="X2971" s="287"/>
      <c r="AA2971" s="289"/>
    </row>
    <row r="2972" spans="23:27">
      <c r="W2972" s="288"/>
      <c r="X2972" s="287"/>
      <c r="AA2972" s="289"/>
    </row>
    <row r="2973" spans="23:27">
      <c r="W2973" s="288"/>
      <c r="X2973" s="287"/>
      <c r="AA2973" s="289"/>
    </row>
    <row r="2974" spans="23:27">
      <c r="W2974" s="288"/>
      <c r="X2974" s="287"/>
      <c r="AA2974" s="289"/>
    </row>
    <row r="2975" spans="23:27">
      <c r="W2975" s="288"/>
      <c r="X2975" s="287"/>
      <c r="AA2975" s="289"/>
    </row>
    <row r="2976" spans="23:27">
      <c r="W2976" s="288"/>
      <c r="X2976" s="287"/>
      <c r="AA2976" s="289"/>
    </row>
    <row r="2977" spans="23:27">
      <c r="W2977" s="288"/>
      <c r="X2977" s="287"/>
      <c r="AA2977" s="289"/>
    </row>
    <row r="2978" spans="23:27">
      <c r="W2978" s="288"/>
      <c r="X2978" s="287"/>
      <c r="AA2978" s="289"/>
    </row>
    <row r="2979" spans="23:27">
      <c r="W2979" s="288"/>
      <c r="X2979" s="287"/>
      <c r="AA2979" s="289"/>
    </row>
    <row r="2980" spans="23:27">
      <c r="W2980" s="288"/>
      <c r="X2980" s="287"/>
      <c r="AA2980" s="289"/>
    </row>
    <row r="2981" spans="23:27">
      <c r="W2981" s="288"/>
      <c r="X2981" s="287"/>
      <c r="AA2981" s="289"/>
    </row>
    <row r="2982" spans="23:27">
      <c r="W2982" s="288"/>
      <c r="X2982" s="287"/>
      <c r="AA2982" s="289"/>
    </row>
    <row r="2983" spans="23:27">
      <c r="W2983" s="288"/>
      <c r="X2983" s="287"/>
      <c r="AA2983" s="289"/>
    </row>
    <row r="2984" spans="23:27">
      <c r="W2984" s="288"/>
      <c r="X2984" s="287"/>
      <c r="AA2984" s="289"/>
    </row>
    <row r="2985" spans="23:27">
      <c r="W2985" s="288"/>
      <c r="X2985" s="287"/>
      <c r="AA2985" s="289"/>
    </row>
    <row r="2986" spans="23:27">
      <c r="W2986" s="288"/>
      <c r="X2986" s="287"/>
      <c r="AA2986" s="289"/>
    </row>
    <row r="2987" spans="23:27">
      <c r="W2987" s="288"/>
      <c r="X2987" s="287"/>
      <c r="AA2987" s="289"/>
    </row>
    <row r="2988" spans="23:27">
      <c r="W2988" s="288"/>
      <c r="X2988" s="287"/>
      <c r="AA2988" s="289"/>
    </row>
    <row r="2989" spans="23:27">
      <c r="W2989" s="288"/>
      <c r="X2989" s="287"/>
      <c r="AA2989" s="289"/>
    </row>
    <row r="2990" spans="23:27">
      <c r="W2990" s="288"/>
      <c r="X2990" s="287"/>
      <c r="AA2990" s="289"/>
    </row>
    <row r="2991" spans="23:27">
      <c r="W2991" s="288"/>
      <c r="X2991" s="287"/>
      <c r="AA2991" s="289"/>
    </row>
    <row r="2992" spans="23:27">
      <c r="W2992" s="288"/>
      <c r="X2992" s="287"/>
      <c r="AA2992" s="289"/>
    </row>
    <row r="2993" spans="23:27">
      <c r="W2993" s="288"/>
      <c r="X2993" s="287"/>
      <c r="AA2993" s="289"/>
    </row>
    <row r="2994" spans="23:27">
      <c r="W2994" s="288"/>
      <c r="X2994" s="287"/>
      <c r="AA2994" s="289"/>
    </row>
    <row r="2995" spans="23:27">
      <c r="W2995" s="288"/>
      <c r="X2995" s="287"/>
      <c r="AA2995" s="289"/>
    </row>
    <row r="2996" spans="23:27">
      <c r="W2996" s="288"/>
      <c r="X2996" s="287"/>
      <c r="AA2996" s="289"/>
    </row>
    <row r="2997" spans="23:27">
      <c r="W2997" s="288"/>
      <c r="X2997" s="287"/>
      <c r="AA2997" s="289"/>
    </row>
    <row r="2998" spans="23:27">
      <c r="W2998" s="288"/>
      <c r="X2998" s="287"/>
      <c r="AA2998" s="289"/>
    </row>
    <row r="2999" spans="23:27">
      <c r="W2999" s="288"/>
      <c r="X2999" s="287"/>
      <c r="AA2999" s="289"/>
    </row>
    <row r="3000" spans="23:27">
      <c r="W3000" s="288"/>
      <c r="X3000" s="287"/>
      <c r="AA3000" s="289"/>
    </row>
    <row r="3001" spans="23:27">
      <c r="W3001" s="288"/>
      <c r="X3001" s="287"/>
      <c r="AA3001" s="289"/>
    </row>
    <row r="3002" spans="23:27">
      <c r="W3002" s="288"/>
      <c r="X3002" s="287"/>
      <c r="AA3002" s="289"/>
    </row>
    <row r="3003" spans="23:27">
      <c r="W3003" s="288"/>
      <c r="X3003" s="287"/>
      <c r="AA3003" s="289"/>
    </row>
    <row r="3004" spans="23:27">
      <c r="W3004" s="288"/>
      <c r="X3004" s="287"/>
      <c r="AA3004" s="289"/>
    </row>
    <row r="3005" spans="23:27">
      <c r="W3005" s="288"/>
      <c r="X3005" s="287"/>
      <c r="AA3005" s="289"/>
    </row>
    <row r="3006" spans="23:27">
      <c r="W3006" s="288"/>
      <c r="X3006" s="287"/>
      <c r="AA3006" s="289"/>
    </row>
    <row r="3007" spans="23:27">
      <c r="W3007" s="288"/>
      <c r="X3007" s="287"/>
      <c r="AA3007" s="289"/>
    </row>
    <row r="3008" spans="23:27">
      <c r="W3008" s="288"/>
      <c r="X3008" s="287"/>
      <c r="AA3008" s="289"/>
    </row>
    <row r="3009" spans="23:27">
      <c r="W3009" s="288"/>
      <c r="X3009" s="287"/>
      <c r="AA3009" s="289"/>
    </row>
    <row r="3010" spans="23:27">
      <c r="W3010" s="288"/>
      <c r="X3010" s="287"/>
      <c r="AA3010" s="289"/>
    </row>
    <row r="3011" spans="23:27">
      <c r="W3011" s="288"/>
      <c r="X3011" s="287"/>
      <c r="AA3011" s="289"/>
    </row>
    <row r="3012" spans="23:27">
      <c r="W3012" s="288"/>
      <c r="X3012" s="287"/>
      <c r="AA3012" s="289"/>
    </row>
    <row r="3013" spans="23:27">
      <c r="W3013" s="288"/>
      <c r="X3013" s="287"/>
      <c r="AA3013" s="289"/>
    </row>
    <row r="3014" spans="23:27">
      <c r="W3014" s="288"/>
      <c r="X3014" s="287"/>
      <c r="AA3014" s="289"/>
    </row>
    <row r="3015" spans="23:27">
      <c r="W3015" s="288"/>
      <c r="X3015" s="287"/>
      <c r="AA3015" s="289"/>
    </row>
    <row r="3016" spans="23:27">
      <c r="W3016" s="288"/>
      <c r="X3016" s="287"/>
      <c r="AA3016" s="289"/>
    </row>
    <row r="3017" spans="23:27">
      <c r="W3017" s="288"/>
      <c r="X3017" s="287"/>
      <c r="AA3017" s="289"/>
    </row>
    <row r="3018" spans="23:27">
      <c r="W3018" s="288"/>
      <c r="X3018" s="287"/>
      <c r="AA3018" s="289"/>
    </row>
    <row r="3019" spans="23:27">
      <c r="W3019" s="288"/>
      <c r="X3019" s="287"/>
      <c r="AA3019" s="289"/>
    </row>
    <row r="3020" spans="23:27">
      <c r="W3020" s="288"/>
      <c r="X3020" s="287"/>
      <c r="AA3020" s="289"/>
    </row>
    <row r="3021" spans="23:27">
      <c r="W3021" s="288"/>
      <c r="X3021" s="287"/>
      <c r="AA3021" s="289"/>
    </row>
    <row r="3022" spans="23:27">
      <c r="W3022" s="288"/>
      <c r="X3022" s="287"/>
      <c r="AA3022" s="289"/>
    </row>
    <row r="3023" spans="23:27">
      <c r="W3023" s="288"/>
      <c r="X3023" s="287"/>
      <c r="AA3023" s="289"/>
    </row>
    <row r="3024" spans="23:27">
      <c r="W3024" s="288"/>
      <c r="X3024" s="287"/>
      <c r="AA3024" s="289"/>
    </row>
    <row r="3025" spans="23:27">
      <c r="W3025" s="288"/>
      <c r="X3025" s="287"/>
      <c r="AA3025" s="289"/>
    </row>
    <row r="3026" spans="23:27">
      <c r="W3026" s="288"/>
      <c r="X3026" s="287"/>
      <c r="AA3026" s="289"/>
    </row>
    <row r="3027" spans="23:27">
      <c r="W3027" s="288"/>
      <c r="X3027" s="287"/>
      <c r="AA3027" s="289"/>
    </row>
    <row r="3028" spans="23:27">
      <c r="W3028" s="288"/>
      <c r="X3028" s="287"/>
      <c r="AA3028" s="289"/>
    </row>
    <row r="3029" spans="23:27">
      <c r="W3029" s="288"/>
      <c r="X3029" s="287"/>
      <c r="AA3029" s="289"/>
    </row>
    <row r="3030" spans="23:27">
      <c r="W3030" s="288"/>
      <c r="X3030" s="287"/>
      <c r="AA3030" s="289"/>
    </row>
    <row r="3031" spans="23:27">
      <c r="W3031" s="288"/>
      <c r="X3031" s="287"/>
      <c r="AA3031" s="289"/>
    </row>
    <row r="3032" spans="23:27">
      <c r="W3032" s="288"/>
      <c r="X3032" s="287"/>
      <c r="AA3032" s="289"/>
    </row>
    <row r="3033" spans="23:27">
      <c r="W3033" s="288"/>
      <c r="X3033" s="287"/>
      <c r="AA3033" s="289"/>
    </row>
    <row r="3034" spans="23:27">
      <c r="W3034" s="288"/>
      <c r="X3034" s="287"/>
      <c r="AA3034" s="289"/>
    </row>
    <row r="3035" spans="23:27">
      <c r="W3035" s="288"/>
      <c r="X3035" s="287"/>
      <c r="AA3035" s="289"/>
    </row>
    <row r="3036" spans="23:27">
      <c r="W3036" s="288"/>
      <c r="X3036" s="287"/>
      <c r="AA3036" s="289"/>
    </row>
    <row r="3037" spans="23:27">
      <c r="W3037" s="288"/>
      <c r="X3037" s="287"/>
      <c r="AA3037" s="289"/>
    </row>
    <row r="3038" spans="23:27">
      <c r="W3038" s="288"/>
      <c r="X3038" s="287"/>
      <c r="AA3038" s="289"/>
    </row>
    <row r="3039" spans="23:27">
      <c r="W3039" s="288"/>
      <c r="X3039" s="287"/>
      <c r="AA3039" s="289"/>
    </row>
    <row r="3040" spans="23:27">
      <c r="W3040" s="288"/>
      <c r="X3040" s="287"/>
      <c r="AA3040" s="289"/>
    </row>
    <row r="3041" spans="23:27">
      <c r="W3041" s="288"/>
      <c r="X3041" s="287"/>
      <c r="AA3041" s="289"/>
    </row>
    <row r="3042" spans="23:27">
      <c r="W3042" s="288"/>
      <c r="X3042" s="287"/>
      <c r="AA3042" s="289"/>
    </row>
    <row r="3043" spans="23:27">
      <c r="W3043" s="288"/>
      <c r="X3043" s="287"/>
      <c r="AA3043" s="289"/>
    </row>
    <row r="3044" spans="23:27">
      <c r="W3044" s="288"/>
      <c r="X3044" s="287"/>
      <c r="AA3044" s="289"/>
    </row>
    <row r="3045" spans="23:27">
      <c r="W3045" s="288"/>
      <c r="X3045" s="287"/>
      <c r="AA3045" s="289"/>
    </row>
    <row r="3046" spans="23:27">
      <c r="W3046" s="288"/>
      <c r="X3046" s="287"/>
      <c r="AA3046" s="289"/>
    </row>
    <row r="3047" spans="23:27">
      <c r="W3047" s="288"/>
      <c r="X3047" s="287"/>
      <c r="AA3047" s="289"/>
    </row>
    <row r="3048" spans="23:27">
      <c r="W3048" s="288"/>
      <c r="X3048" s="287"/>
      <c r="AA3048" s="289"/>
    </row>
    <row r="3049" spans="23:27">
      <c r="W3049" s="288"/>
      <c r="X3049" s="287"/>
      <c r="AA3049" s="289"/>
    </row>
    <row r="3050" spans="23:27">
      <c r="W3050" s="288"/>
      <c r="X3050" s="287"/>
      <c r="AA3050" s="289"/>
    </row>
    <row r="3051" spans="23:27">
      <c r="W3051" s="288"/>
      <c r="X3051" s="287"/>
      <c r="AA3051" s="289"/>
    </row>
    <row r="3052" spans="23:27">
      <c r="W3052" s="288"/>
      <c r="X3052" s="287"/>
      <c r="AA3052" s="289"/>
    </row>
    <row r="3053" spans="23:27">
      <c r="W3053" s="288"/>
      <c r="X3053" s="287"/>
      <c r="AA3053" s="289"/>
    </row>
    <row r="3054" spans="23:27">
      <c r="W3054" s="288"/>
      <c r="X3054" s="287"/>
      <c r="AA3054" s="289"/>
    </row>
    <row r="3055" spans="23:27">
      <c r="W3055" s="288"/>
      <c r="X3055" s="287"/>
      <c r="AA3055" s="289"/>
    </row>
    <row r="3056" spans="23:27">
      <c r="W3056" s="288"/>
      <c r="X3056" s="287"/>
      <c r="AA3056" s="289"/>
    </row>
    <row r="3057" spans="23:27">
      <c r="W3057" s="288"/>
      <c r="X3057" s="287"/>
      <c r="AA3057" s="289"/>
    </row>
    <row r="3058" spans="23:27">
      <c r="W3058" s="288"/>
      <c r="X3058" s="287"/>
      <c r="AA3058" s="289"/>
    </row>
    <row r="3059" spans="23:27">
      <c r="W3059" s="288"/>
      <c r="X3059" s="287"/>
      <c r="AA3059" s="289"/>
    </row>
    <row r="3060" spans="23:27">
      <c r="W3060" s="288"/>
      <c r="X3060" s="287"/>
      <c r="AA3060" s="289"/>
    </row>
    <row r="3061" spans="23:27">
      <c r="W3061" s="288"/>
      <c r="X3061" s="287"/>
      <c r="AA3061" s="289"/>
    </row>
    <row r="3062" spans="23:27">
      <c r="W3062" s="288"/>
      <c r="X3062" s="287"/>
      <c r="AA3062" s="289"/>
    </row>
    <row r="3063" spans="23:27">
      <c r="W3063" s="288"/>
      <c r="X3063" s="287"/>
      <c r="AA3063" s="289"/>
    </row>
    <row r="3064" spans="23:27">
      <c r="W3064" s="288"/>
      <c r="X3064" s="287"/>
      <c r="AA3064" s="289"/>
    </row>
    <row r="3065" spans="23:27">
      <c r="W3065" s="288"/>
      <c r="X3065" s="287"/>
      <c r="AA3065" s="289"/>
    </row>
    <row r="3066" spans="23:27">
      <c r="W3066" s="288"/>
      <c r="X3066" s="287"/>
      <c r="AA3066" s="289"/>
    </row>
    <row r="3067" spans="23:27">
      <c r="W3067" s="288"/>
      <c r="X3067" s="287"/>
      <c r="AA3067" s="289"/>
    </row>
    <row r="3068" spans="23:27">
      <c r="W3068" s="288"/>
      <c r="X3068" s="287"/>
      <c r="AA3068" s="289"/>
    </row>
    <row r="3069" spans="23:27">
      <c r="W3069" s="288"/>
      <c r="X3069" s="287"/>
      <c r="AA3069" s="289"/>
    </row>
    <row r="3070" spans="23:27">
      <c r="W3070" s="288"/>
      <c r="X3070" s="287"/>
      <c r="AA3070" s="289"/>
    </row>
    <row r="3071" spans="23:27">
      <c r="W3071" s="288"/>
      <c r="X3071" s="287"/>
      <c r="AA3071" s="289"/>
    </row>
    <row r="3072" spans="23:27">
      <c r="W3072" s="288"/>
      <c r="X3072" s="287"/>
      <c r="AA3072" s="289"/>
    </row>
    <row r="3073" spans="23:27">
      <c r="W3073" s="288"/>
      <c r="X3073" s="287"/>
      <c r="AA3073" s="289"/>
    </row>
    <row r="3074" spans="23:27">
      <c r="W3074" s="288"/>
      <c r="X3074" s="287"/>
      <c r="AA3074" s="289"/>
    </row>
    <row r="3075" spans="23:27">
      <c r="W3075" s="288"/>
      <c r="X3075" s="287"/>
      <c r="AA3075" s="289"/>
    </row>
    <row r="3076" spans="23:27">
      <c r="W3076" s="288"/>
      <c r="X3076" s="287"/>
      <c r="AA3076" s="289"/>
    </row>
    <row r="3077" spans="23:27">
      <c r="W3077" s="288"/>
      <c r="X3077" s="287"/>
      <c r="AA3077" s="289"/>
    </row>
    <row r="3078" spans="23:27">
      <c r="W3078" s="288"/>
      <c r="X3078" s="287"/>
      <c r="AA3078" s="289"/>
    </row>
    <row r="3079" spans="23:27">
      <c r="W3079" s="288"/>
      <c r="X3079" s="287"/>
      <c r="AA3079" s="289"/>
    </row>
    <row r="3080" spans="23:27">
      <c r="W3080" s="288"/>
      <c r="X3080" s="287"/>
      <c r="AA3080" s="289"/>
    </row>
    <row r="3081" spans="23:27">
      <c r="W3081" s="288"/>
      <c r="X3081" s="287"/>
      <c r="AA3081" s="289"/>
    </row>
    <row r="3082" spans="23:27">
      <c r="W3082" s="288"/>
      <c r="X3082" s="287"/>
      <c r="AA3082" s="289"/>
    </row>
    <row r="3083" spans="23:27">
      <c r="W3083" s="288"/>
      <c r="X3083" s="287"/>
      <c r="AA3083" s="289"/>
    </row>
    <row r="3084" spans="23:27">
      <c r="W3084" s="288"/>
      <c r="X3084" s="287"/>
      <c r="AA3084" s="289"/>
    </row>
    <row r="3085" spans="23:27">
      <c r="W3085" s="288"/>
      <c r="X3085" s="287"/>
      <c r="AA3085" s="289"/>
    </row>
    <row r="3086" spans="23:27">
      <c r="W3086" s="288"/>
      <c r="X3086" s="287"/>
      <c r="AA3086" s="289"/>
    </row>
    <row r="3087" spans="23:27">
      <c r="W3087" s="288"/>
      <c r="X3087" s="287"/>
      <c r="AA3087" s="289"/>
    </row>
    <row r="3088" spans="23:27">
      <c r="W3088" s="288"/>
      <c r="X3088" s="287"/>
      <c r="AA3088" s="289"/>
    </row>
    <row r="3089" spans="23:27">
      <c r="W3089" s="288"/>
      <c r="X3089" s="287"/>
      <c r="AA3089" s="289"/>
    </row>
    <row r="3090" spans="23:27">
      <c r="W3090" s="288"/>
      <c r="X3090" s="287"/>
      <c r="AA3090" s="289"/>
    </row>
    <row r="3091" spans="23:27">
      <c r="W3091" s="288"/>
      <c r="X3091" s="287"/>
      <c r="AA3091" s="289"/>
    </row>
    <row r="3092" spans="23:27">
      <c r="W3092" s="288"/>
      <c r="X3092" s="287"/>
      <c r="AA3092" s="289"/>
    </row>
    <row r="3093" spans="23:27">
      <c r="W3093" s="288"/>
      <c r="X3093" s="287"/>
      <c r="AA3093" s="289"/>
    </row>
    <row r="3094" spans="23:27">
      <c r="W3094" s="288"/>
      <c r="X3094" s="287"/>
      <c r="AA3094" s="289"/>
    </row>
    <row r="3095" spans="23:27">
      <c r="W3095" s="288"/>
      <c r="X3095" s="287"/>
      <c r="AA3095" s="289"/>
    </row>
    <row r="3096" spans="23:27">
      <c r="W3096" s="288"/>
      <c r="X3096" s="287"/>
      <c r="AA3096" s="289"/>
    </row>
    <row r="3097" spans="23:27">
      <c r="W3097" s="288"/>
      <c r="X3097" s="287"/>
      <c r="AA3097" s="289"/>
    </row>
    <row r="3098" spans="23:27">
      <c r="W3098" s="288"/>
      <c r="X3098" s="287"/>
      <c r="AA3098" s="289"/>
    </row>
    <row r="3099" spans="23:27">
      <c r="W3099" s="288"/>
      <c r="X3099" s="287"/>
      <c r="AA3099" s="289"/>
    </row>
    <row r="3100" spans="23:27">
      <c r="W3100" s="288"/>
      <c r="X3100" s="287"/>
      <c r="AA3100" s="289"/>
    </row>
    <row r="3101" spans="23:27">
      <c r="W3101" s="288"/>
      <c r="X3101" s="287"/>
      <c r="AA3101" s="289"/>
    </row>
    <row r="3102" spans="23:27">
      <c r="W3102" s="288"/>
      <c r="X3102" s="287"/>
      <c r="AA3102" s="289"/>
    </row>
    <row r="3103" spans="23:27">
      <c r="W3103" s="288"/>
      <c r="X3103" s="287"/>
      <c r="AA3103" s="289"/>
    </row>
    <row r="3104" spans="23:27">
      <c r="W3104" s="288"/>
      <c r="X3104" s="287"/>
      <c r="AA3104" s="289"/>
    </row>
    <row r="3105" spans="23:27">
      <c r="W3105" s="288"/>
      <c r="X3105" s="287"/>
      <c r="AA3105" s="289"/>
    </row>
    <row r="3106" spans="23:27">
      <c r="W3106" s="288"/>
      <c r="X3106" s="287"/>
      <c r="AA3106" s="289"/>
    </row>
    <row r="3107" spans="23:27">
      <c r="W3107" s="288"/>
      <c r="X3107" s="287"/>
      <c r="AA3107" s="289"/>
    </row>
    <row r="3108" spans="23:27">
      <c r="W3108" s="288"/>
      <c r="X3108" s="287"/>
      <c r="AA3108" s="289"/>
    </row>
    <row r="3109" spans="23:27">
      <c r="W3109" s="288"/>
      <c r="X3109" s="287"/>
      <c r="AA3109" s="289"/>
    </row>
    <row r="3110" spans="23:27">
      <c r="W3110" s="288"/>
      <c r="X3110" s="287"/>
      <c r="AA3110" s="289"/>
    </row>
    <row r="3111" spans="23:27">
      <c r="W3111" s="288"/>
      <c r="X3111" s="287"/>
      <c r="AA3111" s="289"/>
    </row>
    <row r="3112" spans="23:27">
      <c r="W3112" s="288"/>
      <c r="X3112" s="287"/>
      <c r="AA3112" s="289"/>
    </row>
    <row r="3113" spans="23:27">
      <c r="W3113" s="288"/>
      <c r="X3113" s="287"/>
      <c r="AA3113" s="289"/>
    </row>
    <row r="3114" spans="23:27">
      <c r="W3114" s="288"/>
      <c r="X3114" s="287"/>
      <c r="AA3114" s="289"/>
    </row>
    <row r="3115" spans="23:27">
      <c r="W3115" s="288"/>
      <c r="X3115" s="287"/>
      <c r="AA3115" s="289"/>
    </row>
    <row r="3116" spans="23:27">
      <c r="W3116" s="288"/>
      <c r="X3116" s="287"/>
      <c r="AA3116" s="289"/>
    </row>
    <row r="3117" spans="23:27">
      <c r="W3117" s="288"/>
      <c r="X3117" s="287"/>
      <c r="AA3117" s="289"/>
    </row>
    <row r="3118" spans="23:27">
      <c r="W3118" s="288"/>
      <c r="X3118" s="287"/>
      <c r="AA3118" s="289"/>
    </row>
    <row r="3119" spans="23:27">
      <c r="W3119" s="288"/>
      <c r="X3119" s="287"/>
      <c r="AA3119" s="289"/>
    </row>
    <row r="3120" spans="23:27">
      <c r="W3120" s="288"/>
      <c r="X3120" s="287"/>
      <c r="AA3120" s="289"/>
    </row>
    <row r="3121" spans="23:27">
      <c r="W3121" s="288"/>
      <c r="X3121" s="287"/>
      <c r="AA3121" s="289"/>
    </row>
    <row r="3122" spans="23:27">
      <c r="W3122" s="288"/>
      <c r="X3122" s="287"/>
      <c r="AA3122" s="289"/>
    </row>
    <row r="3123" spans="23:27">
      <c r="W3123" s="288"/>
      <c r="X3123" s="287"/>
      <c r="AA3123" s="289"/>
    </row>
    <row r="3124" spans="23:27">
      <c r="W3124" s="288"/>
      <c r="X3124" s="287"/>
      <c r="AA3124" s="289"/>
    </row>
    <row r="3125" spans="23:27">
      <c r="W3125" s="288"/>
      <c r="X3125" s="287"/>
      <c r="AA3125" s="289"/>
    </row>
    <row r="3126" spans="23:27">
      <c r="W3126" s="288"/>
      <c r="X3126" s="287"/>
      <c r="AA3126" s="289"/>
    </row>
    <row r="3127" spans="23:27">
      <c r="W3127" s="288"/>
      <c r="X3127" s="287"/>
      <c r="AA3127" s="289"/>
    </row>
    <row r="3128" spans="23:27">
      <c r="W3128" s="288"/>
      <c r="X3128" s="287"/>
      <c r="AA3128" s="289"/>
    </row>
    <row r="3129" spans="23:27">
      <c r="W3129" s="288"/>
      <c r="X3129" s="287"/>
      <c r="AA3129" s="289"/>
    </row>
    <row r="3130" spans="23:27">
      <c r="W3130" s="288"/>
      <c r="X3130" s="287"/>
      <c r="AA3130" s="289"/>
    </row>
    <row r="3131" spans="23:27">
      <c r="W3131" s="288"/>
      <c r="X3131" s="287"/>
      <c r="AA3131" s="289"/>
    </row>
    <row r="3132" spans="23:27">
      <c r="W3132" s="288"/>
      <c r="X3132" s="287"/>
      <c r="AA3132" s="289"/>
    </row>
    <row r="3133" spans="23:27">
      <c r="W3133" s="288"/>
      <c r="X3133" s="287"/>
      <c r="AA3133" s="289"/>
    </row>
    <row r="3134" spans="23:27">
      <c r="W3134" s="288"/>
      <c r="X3134" s="287"/>
      <c r="AA3134" s="289"/>
    </row>
    <row r="3135" spans="23:27">
      <c r="W3135" s="288"/>
      <c r="X3135" s="287"/>
      <c r="AA3135" s="289"/>
    </row>
    <row r="3136" spans="23:27">
      <c r="W3136" s="288"/>
      <c r="X3136" s="287"/>
      <c r="AA3136" s="289"/>
    </row>
    <row r="3137" spans="23:27">
      <c r="W3137" s="288"/>
      <c r="X3137" s="287"/>
      <c r="AA3137" s="289"/>
    </row>
    <row r="3138" spans="23:27">
      <c r="W3138" s="288"/>
      <c r="X3138" s="287"/>
      <c r="AA3138" s="289"/>
    </row>
    <row r="3139" spans="23:27">
      <c r="W3139" s="288"/>
      <c r="X3139" s="287"/>
      <c r="AA3139" s="289"/>
    </row>
    <row r="3140" spans="23:27">
      <c r="W3140" s="288"/>
      <c r="X3140" s="287"/>
      <c r="AA3140" s="289"/>
    </row>
    <row r="3141" spans="23:27">
      <c r="W3141" s="288"/>
      <c r="X3141" s="287"/>
      <c r="AA3141" s="289"/>
    </row>
    <row r="3142" spans="23:27">
      <c r="W3142" s="288"/>
      <c r="X3142" s="287"/>
      <c r="AA3142" s="289"/>
    </row>
    <row r="3143" spans="23:27">
      <c r="W3143" s="288"/>
      <c r="X3143" s="287"/>
      <c r="AA3143" s="289"/>
    </row>
    <row r="3144" spans="23:27">
      <c r="W3144" s="288"/>
      <c r="X3144" s="287"/>
      <c r="AA3144" s="289"/>
    </row>
    <row r="3145" spans="23:27">
      <c r="W3145" s="288"/>
      <c r="X3145" s="287"/>
      <c r="AA3145" s="289"/>
    </row>
    <row r="3146" spans="23:27">
      <c r="W3146" s="288"/>
      <c r="X3146" s="287"/>
      <c r="AA3146" s="289"/>
    </row>
    <row r="3147" spans="23:27">
      <c r="W3147" s="288"/>
      <c r="X3147" s="287"/>
      <c r="AA3147" s="289"/>
    </row>
    <row r="3148" spans="23:27">
      <c r="W3148" s="288"/>
      <c r="X3148" s="287"/>
      <c r="AA3148" s="289"/>
    </row>
    <row r="3149" spans="23:27">
      <c r="W3149" s="288"/>
      <c r="X3149" s="287"/>
      <c r="AA3149" s="289"/>
    </row>
    <row r="3150" spans="23:27">
      <c r="W3150" s="288"/>
      <c r="X3150" s="287"/>
      <c r="AA3150" s="289"/>
    </row>
    <row r="3151" spans="23:27">
      <c r="W3151" s="288"/>
      <c r="X3151" s="287"/>
      <c r="AA3151" s="289"/>
    </row>
    <row r="3152" spans="23:27">
      <c r="W3152" s="288"/>
      <c r="X3152" s="287"/>
      <c r="AA3152" s="289"/>
    </row>
    <row r="3153" spans="23:27">
      <c r="W3153" s="288"/>
      <c r="X3153" s="287"/>
      <c r="AA3153" s="289"/>
    </row>
    <row r="3154" spans="23:27">
      <c r="W3154" s="288"/>
      <c r="X3154" s="287"/>
      <c r="AA3154" s="289"/>
    </row>
    <row r="3155" spans="23:27">
      <c r="W3155" s="288"/>
      <c r="X3155" s="287"/>
      <c r="AA3155" s="289"/>
    </row>
    <row r="3156" spans="23:27">
      <c r="W3156" s="288"/>
      <c r="X3156" s="287"/>
      <c r="AA3156" s="289"/>
    </row>
    <row r="3157" spans="23:27">
      <c r="W3157" s="288"/>
      <c r="X3157" s="287"/>
      <c r="AA3157" s="289"/>
    </row>
    <row r="3158" spans="23:27">
      <c r="W3158" s="288"/>
      <c r="X3158" s="287"/>
      <c r="AA3158" s="289"/>
    </row>
    <row r="3159" spans="23:27">
      <c r="W3159" s="288"/>
      <c r="X3159" s="287"/>
      <c r="AA3159" s="289"/>
    </row>
    <row r="3160" spans="23:27">
      <c r="W3160" s="288"/>
      <c r="X3160" s="287"/>
      <c r="AA3160" s="289"/>
    </row>
    <row r="3161" spans="23:27">
      <c r="W3161" s="288"/>
      <c r="X3161" s="287"/>
      <c r="AA3161" s="289"/>
    </row>
    <row r="3162" spans="23:27">
      <c r="W3162" s="288"/>
      <c r="X3162" s="287"/>
      <c r="AA3162" s="289"/>
    </row>
    <row r="3163" spans="23:27">
      <c r="W3163" s="288"/>
      <c r="X3163" s="287"/>
      <c r="AA3163" s="289"/>
    </row>
    <row r="3164" spans="23:27">
      <c r="W3164" s="288"/>
      <c r="X3164" s="287"/>
      <c r="AA3164" s="289"/>
    </row>
    <row r="3165" spans="23:27">
      <c r="W3165" s="288"/>
      <c r="X3165" s="287"/>
      <c r="AA3165" s="289"/>
    </row>
    <row r="3166" spans="23:27">
      <c r="W3166" s="288"/>
      <c r="X3166" s="287"/>
      <c r="AA3166" s="289"/>
    </row>
    <row r="3167" spans="23:27">
      <c r="W3167" s="288"/>
      <c r="X3167" s="287"/>
      <c r="AA3167" s="289"/>
    </row>
    <row r="3168" spans="23:27">
      <c r="W3168" s="288"/>
      <c r="X3168" s="287"/>
      <c r="AA3168" s="289"/>
    </row>
    <row r="3169" spans="23:27">
      <c r="W3169" s="288"/>
      <c r="X3169" s="287"/>
      <c r="AA3169" s="289"/>
    </row>
    <row r="3170" spans="23:27">
      <c r="W3170" s="288"/>
      <c r="X3170" s="287"/>
      <c r="AA3170" s="289"/>
    </row>
    <row r="3171" spans="23:27">
      <c r="W3171" s="288"/>
      <c r="X3171" s="287"/>
      <c r="AA3171" s="289"/>
    </row>
    <row r="3172" spans="23:27">
      <c r="W3172" s="288"/>
      <c r="X3172" s="287"/>
      <c r="AA3172" s="289"/>
    </row>
    <row r="3173" spans="23:27">
      <c r="W3173" s="288"/>
      <c r="X3173" s="287"/>
      <c r="AA3173" s="289"/>
    </row>
    <row r="3174" spans="23:27">
      <c r="W3174" s="288"/>
      <c r="X3174" s="287"/>
      <c r="AA3174" s="289"/>
    </row>
    <row r="3175" spans="23:27">
      <c r="W3175" s="288"/>
      <c r="X3175" s="287"/>
      <c r="AA3175" s="289"/>
    </row>
    <row r="3176" spans="23:27">
      <c r="W3176" s="288"/>
      <c r="X3176" s="287"/>
      <c r="AA3176" s="289"/>
    </row>
    <row r="3177" spans="23:27">
      <c r="W3177" s="288"/>
      <c r="X3177" s="287"/>
      <c r="AA3177" s="289"/>
    </row>
    <row r="3178" spans="23:27">
      <c r="W3178" s="288"/>
      <c r="X3178" s="287"/>
      <c r="AA3178" s="289"/>
    </row>
    <row r="3179" spans="23:27">
      <c r="W3179" s="288"/>
      <c r="X3179" s="287"/>
      <c r="AA3179" s="289"/>
    </row>
    <row r="3180" spans="23:27">
      <c r="W3180" s="288"/>
      <c r="X3180" s="287"/>
      <c r="AA3180" s="289"/>
    </row>
    <row r="3181" spans="23:27">
      <c r="W3181" s="288"/>
      <c r="X3181" s="287"/>
      <c r="AA3181" s="289"/>
    </row>
    <row r="3182" spans="23:27">
      <c r="W3182" s="288"/>
      <c r="X3182" s="287"/>
      <c r="AA3182" s="289"/>
    </row>
    <row r="3183" spans="23:27">
      <c r="W3183" s="288"/>
      <c r="X3183" s="287"/>
      <c r="AA3183" s="289"/>
    </row>
    <row r="3184" spans="23:27">
      <c r="W3184" s="288"/>
      <c r="X3184" s="287"/>
      <c r="AA3184" s="289"/>
    </row>
    <row r="3185" spans="23:27">
      <c r="W3185" s="288"/>
      <c r="X3185" s="287"/>
      <c r="AA3185" s="289"/>
    </row>
    <row r="3186" spans="23:27">
      <c r="W3186" s="288"/>
      <c r="X3186" s="287"/>
      <c r="AA3186" s="289"/>
    </row>
    <row r="3187" spans="23:27">
      <c r="W3187" s="288"/>
      <c r="X3187" s="287"/>
      <c r="AA3187" s="289"/>
    </row>
    <row r="3188" spans="23:27">
      <c r="W3188" s="288"/>
      <c r="X3188" s="287"/>
      <c r="AA3188" s="289"/>
    </row>
    <row r="3189" spans="23:27">
      <c r="W3189" s="288"/>
      <c r="X3189" s="287"/>
      <c r="AA3189" s="289"/>
    </row>
    <row r="3190" spans="23:27">
      <c r="W3190" s="288"/>
      <c r="X3190" s="287"/>
      <c r="AA3190" s="289"/>
    </row>
    <row r="3191" spans="23:27">
      <c r="W3191" s="288"/>
      <c r="X3191" s="287"/>
      <c r="AA3191" s="289"/>
    </row>
    <row r="3192" spans="23:27">
      <c r="W3192" s="288"/>
      <c r="X3192" s="287"/>
      <c r="AA3192" s="289"/>
    </row>
    <row r="3193" spans="23:27">
      <c r="W3193" s="288"/>
      <c r="X3193" s="287"/>
      <c r="AA3193" s="289"/>
    </row>
    <row r="3194" spans="23:27">
      <c r="W3194" s="288"/>
      <c r="X3194" s="287"/>
      <c r="AA3194" s="289"/>
    </row>
    <row r="3195" spans="23:27">
      <c r="W3195" s="288"/>
      <c r="X3195" s="287"/>
      <c r="AA3195" s="289"/>
    </row>
    <row r="3196" spans="23:27">
      <c r="W3196" s="288"/>
      <c r="X3196" s="287"/>
      <c r="AA3196" s="289"/>
    </row>
    <row r="3197" spans="23:27">
      <c r="W3197" s="288"/>
      <c r="X3197" s="287"/>
      <c r="AA3197" s="289"/>
    </row>
    <row r="3198" spans="23:27">
      <c r="W3198" s="288"/>
      <c r="X3198" s="287"/>
      <c r="AA3198" s="289"/>
    </row>
    <row r="3199" spans="23:27">
      <c r="W3199" s="288"/>
      <c r="X3199" s="287"/>
      <c r="AA3199" s="289"/>
    </row>
    <row r="3200" spans="23:27">
      <c r="W3200" s="288"/>
      <c r="X3200" s="287"/>
      <c r="AA3200" s="289"/>
    </row>
    <row r="3201" spans="23:27">
      <c r="W3201" s="288"/>
      <c r="X3201" s="287"/>
      <c r="AA3201" s="289"/>
    </row>
    <row r="3202" spans="23:27">
      <c r="W3202" s="288"/>
      <c r="X3202" s="287"/>
      <c r="AA3202" s="289"/>
    </row>
    <row r="3203" spans="23:27">
      <c r="W3203" s="288"/>
      <c r="X3203" s="287"/>
      <c r="AA3203" s="289"/>
    </row>
    <row r="3204" spans="23:27">
      <c r="W3204" s="288"/>
      <c r="X3204" s="287"/>
      <c r="AA3204" s="289"/>
    </row>
    <row r="3205" spans="23:27">
      <c r="W3205" s="288"/>
      <c r="X3205" s="287"/>
      <c r="AA3205" s="289"/>
    </row>
    <row r="3206" spans="23:27">
      <c r="W3206" s="288"/>
      <c r="X3206" s="287"/>
      <c r="AA3206" s="289"/>
    </row>
    <row r="3207" spans="23:27">
      <c r="W3207" s="288"/>
      <c r="X3207" s="287"/>
      <c r="AA3207" s="289"/>
    </row>
    <row r="3208" spans="23:27">
      <c r="W3208" s="288"/>
      <c r="X3208" s="287"/>
      <c r="AA3208" s="289"/>
    </row>
    <row r="3209" spans="23:27">
      <c r="W3209" s="288"/>
      <c r="X3209" s="287"/>
      <c r="AA3209" s="289"/>
    </row>
    <row r="3210" spans="23:27">
      <c r="W3210" s="288"/>
      <c r="X3210" s="287"/>
      <c r="AA3210" s="289"/>
    </row>
    <row r="3211" spans="23:27">
      <c r="W3211" s="288"/>
      <c r="X3211" s="287"/>
      <c r="AA3211" s="289"/>
    </row>
    <row r="3212" spans="23:27">
      <c r="W3212" s="288"/>
      <c r="X3212" s="287"/>
      <c r="AA3212" s="289"/>
    </row>
    <row r="3213" spans="23:27">
      <c r="W3213" s="288"/>
      <c r="X3213" s="287"/>
      <c r="AA3213" s="289"/>
    </row>
    <row r="3214" spans="23:27">
      <c r="W3214" s="288"/>
      <c r="X3214" s="287"/>
      <c r="AA3214" s="289"/>
    </row>
    <row r="3215" spans="23:27">
      <c r="W3215" s="288"/>
      <c r="X3215" s="287"/>
      <c r="AA3215" s="289"/>
    </row>
    <row r="3216" spans="23:27">
      <c r="W3216" s="288"/>
      <c r="X3216" s="287"/>
      <c r="AA3216" s="289"/>
    </row>
    <row r="3217" spans="23:27">
      <c r="W3217" s="288"/>
      <c r="X3217" s="287"/>
      <c r="AA3217" s="289"/>
    </row>
    <row r="3218" spans="23:27">
      <c r="W3218" s="288"/>
      <c r="X3218" s="287"/>
      <c r="AA3218" s="289"/>
    </row>
    <row r="3219" spans="23:27">
      <c r="W3219" s="288"/>
      <c r="X3219" s="287"/>
      <c r="AA3219" s="289"/>
    </row>
    <row r="3220" spans="23:27">
      <c r="W3220" s="288"/>
      <c r="X3220" s="287"/>
      <c r="AA3220" s="289"/>
    </row>
    <row r="3221" spans="23:27">
      <c r="W3221" s="288"/>
      <c r="X3221" s="287"/>
      <c r="AA3221" s="289"/>
    </row>
    <row r="3222" spans="23:27">
      <c r="W3222" s="288"/>
      <c r="X3222" s="287"/>
      <c r="AA3222" s="289"/>
    </row>
    <row r="3223" spans="23:27">
      <c r="W3223" s="288"/>
      <c r="X3223" s="287"/>
      <c r="AA3223" s="289"/>
    </row>
    <row r="3224" spans="23:27">
      <c r="W3224" s="288"/>
      <c r="X3224" s="287"/>
      <c r="AA3224" s="289"/>
    </row>
    <row r="3225" spans="23:27">
      <c r="W3225" s="288"/>
      <c r="X3225" s="287"/>
      <c r="AA3225" s="289"/>
    </row>
    <row r="3226" spans="23:27">
      <c r="W3226" s="288"/>
      <c r="X3226" s="287"/>
      <c r="AA3226" s="289"/>
    </row>
    <row r="3227" spans="23:27">
      <c r="W3227" s="288"/>
      <c r="X3227" s="287"/>
      <c r="AA3227" s="289"/>
    </row>
    <row r="3228" spans="23:27">
      <c r="W3228" s="288"/>
      <c r="X3228" s="287"/>
      <c r="AA3228" s="289"/>
    </row>
    <row r="3229" spans="23:27">
      <c r="W3229" s="288"/>
      <c r="X3229" s="287"/>
      <c r="AA3229" s="289"/>
    </row>
    <row r="3230" spans="23:27">
      <c r="W3230" s="288"/>
      <c r="X3230" s="287"/>
      <c r="AA3230" s="289"/>
    </row>
    <row r="3231" spans="23:27">
      <c r="W3231" s="288"/>
      <c r="X3231" s="287"/>
      <c r="AA3231" s="289"/>
    </row>
    <row r="3232" spans="23:27">
      <c r="W3232" s="288"/>
      <c r="X3232" s="287"/>
      <c r="AA3232" s="289"/>
    </row>
    <row r="3233" spans="23:27">
      <c r="W3233" s="288"/>
      <c r="X3233" s="287"/>
      <c r="AA3233" s="289"/>
    </row>
    <row r="3234" spans="23:27">
      <c r="W3234" s="288"/>
      <c r="X3234" s="287"/>
      <c r="AA3234" s="289"/>
    </row>
    <row r="3235" spans="23:27">
      <c r="W3235" s="288"/>
      <c r="X3235" s="287"/>
      <c r="AA3235" s="289"/>
    </row>
    <row r="3236" spans="23:27">
      <c r="W3236" s="288"/>
      <c r="X3236" s="287"/>
      <c r="AA3236" s="289"/>
    </row>
    <row r="3237" spans="23:27">
      <c r="W3237" s="288"/>
      <c r="X3237" s="287"/>
      <c r="AA3237" s="289"/>
    </row>
    <row r="3238" spans="23:27">
      <c r="W3238" s="288"/>
      <c r="X3238" s="287"/>
      <c r="AA3238" s="289"/>
    </row>
    <row r="3239" spans="23:27">
      <c r="W3239" s="288"/>
      <c r="X3239" s="287"/>
      <c r="AA3239" s="289"/>
    </row>
    <row r="3240" spans="23:27">
      <c r="W3240" s="288"/>
      <c r="X3240" s="287"/>
      <c r="AA3240" s="289"/>
    </row>
    <row r="3241" spans="23:27">
      <c r="W3241" s="288"/>
      <c r="X3241" s="287"/>
      <c r="AA3241" s="289"/>
    </row>
    <row r="3242" spans="23:27">
      <c r="W3242" s="288"/>
      <c r="X3242" s="287"/>
      <c r="AA3242" s="289"/>
    </row>
    <row r="3243" spans="23:27">
      <c r="W3243" s="288"/>
      <c r="X3243" s="287"/>
      <c r="AA3243" s="289"/>
    </row>
    <row r="3244" spans="23:27">
      <c r="W3244" s="288"/>
      <c r="X3244" s="287"/>
      <c r="AA3244" s="289"/>
    </row>
    <row r="3245" spans="23:27">
      <c r="W3245" s="288"/>
      <c r="X3245" s="287"/>
      <c r="AA3245" s="289"/>
    </row>
    <row r="3246" spans="23:27">
      <c r="W3246" s="288"/>
      <c r="X3246" s="287"/>
      <c r="AA3246" s="289"/>
    </row>
    <row r="3247" spans="23:27">
      <c r="W3247" s="288"/>
      <c r="X3247" s="287"/>
      <c r="AA3247" s="289"/>
    </row>
    <row r="3248" spans="23:27">
      <c r="W3248" s="288"/>
      <c r="X3248" s="287"/>
      <c r="AA3248" s="289"/>
    </row>
    <row r="3249" spans="23:27">
      <c r="W3249" s="288"/>
      <c r="X3249" s="287"/>
      <c r="AA3249" s="289"/>
    </row>
    <row r="3250" spans="23:27">
      <c r="W3250" s="288"/>
      <c r="X3250" s="287"/>
      <c r="AA3250" s="289"/>
    </row>
    <row r="3251" spans="23:27">
      <c r="W3251" s="288"/>
      <c r="X3251" s="287"/>
      <c r="AA3251" s="289"/>
    </row>
    <row r="3252" spans="23:27">
      <c r="W3252" s="288"/>
      <c r="X3252" s="287"/>
      <c r="AA3252" s="289"/>
    </row>
    <row r="3253" spans="23:27">
      <c r="W3253" s="288"/>
      <c r="X3253" s="287"/>
      <c r="AA3253" s="289"/>
    </row>
    <row r="3254" spans="23:27">
      <c r="W3254" s="288"/>
      <c r="X3254" s="287"/>
      <c r="AA3254" s="289"/>
    </row>
    <row r="3255" spans="23:27">
      <c r="W3255" s="288"/>
      <c r="X3255" s="287"/>
      <c r="AA3255" s="289"/>
    </row>
    <row r="3256" spans="23:27">
      <c r="W3256" s="288"/>
      <c r="X3256" s="287"/>
      <c r="AA3256" s="289"/>
    </row>
    <row r="3257" spans="23:27">
      <c r="W3257" s="288"/>
      <c r="X3257" s="287"/>
      <c r="AA3257" s="289"/>
    </row>
    <row r="3258" spans="23:27">
      <c r="W3258" s="288"/>
      <c r="X3258" s="287"/>
      <c r="AA3258" s="289"/>
    </row>
    <row r="3259" spans="23:27">
      <c r="W3259" s="288"/>
      <c r="X3259" s="287"/>
      <c r="AA3259" s="289"/>
    </row>
    <row r="3260" spans="23:27">
      <c r="W3260" s="288"/>
      <c r="X3260" s="287"/>
      <c r="AA3260" s="289"/>
    </row>
    <row r="3261" spans="23:27">
      <c r="W3261" s="288"/>
      <c r="X3261" s="287"/>
      <c r="AA3261" s="289"/>
    </row>
    <row r="3262" spans="23:27">
      <c r="W3262" s="288"/>
      <c r="X3262" s="287"/>
      <c r="AA3262" s="289"/>
    </row>
    <row r="3263" spans="23:27">
      <c r="W3263" s="288"/>
      <c r="X3263" s="287"/>
      <c r="AA3263" s="289"/>
    </row>
    <row r="3264" spans="23:27">
      <c r="W3264" s="288"/>
      <c r="X3264" s="287"/>
      <c r="AA3264" s="289"/>
    </row>
    <row r="3265" spans="23:27">
      <c r="W3265" s="288"/>
      <c r="X3265" s="287"/>
      <c r="AA3265" s="289"/>
    </row>
    <row r="3266" spans="23:27">
      <c r="W3266" s="288"/>
      <c r="X3266" s="287"/>
      <c r="AA3266" s="289"/>
    </row>
    <row r="3267" spans="23:27">
      <c r="W3267" s="288"/>
      <c r="X3267" s="287"/>
      <c r="AA3267" s="289"/>
    </row>
    <row r="3268" spans="23:27">
      <c r="W3268" s="288"/>
      <c r="X3268" s="287"/>
      <c r="AA3268" s="289"/>
    </row>
    <row r="3269" spans="23:27">
      <c r="W3269" s="288"/>
      <c r="X3269" s="287"/>
      <c r="AA3269" s="289"/>
    </row>
    <row r="3270" spans="23:27">
      <c r="W3270" s="288"/>
      <c r="X3270" s="287"/>
      <c r="AA3270" s="289"/>
    </row>
    <row r="3271" spans="23:27">
      <c r="W3271" s="288"/>
      <c r="X3271" s="287"/>
      <c r="AA3271" s="289"/>
    </row>
    <row r="3272" spans="23:27">
      <c r="W3272" s="288"/>
      <c r="X3272" s="287"/>
      <c r="AA3272" s="289"/>
    </row>
    <row r="3273" spans="23:27">
      <c r="W3273" s="288"/>
      <c r="X3273" s="287"/>
      <c r="AA3273" s="289"/>
    </row>
    <row r="3274" spans="23:27">
      <c r="W3274" s="288"/>
      <c r="X3274" s="287"/>
      <c r="AA3274" s="289"/>
    </row>
    <row r="3275" spans="23:27">
      <c r="W3275" s="288"/>
      <c r="X3275" s="287"/>
      <c r="AA3275" s="289"/>
    </row>
    <row r="3276" spans="23:27">
      <c r="W3276" s="288"/>
      <c r="X3276" s="287"/>
      <c r="AA3276" s="289"/>
    </row>
    <row r="3277" spans="23:27">
      <c r="W3277" s="288"/>
      <c r="X3277" s="287"/>
      <c r="AA3277" s="289"/>
    </row>
    <row r="3278" spans="23:27">
      <c r="W3278" s="288"/>
      <c r="X3278" s="287"/>
      <c r="AA3278" s="289"/>
    </row>
    <row r="3279" spans="23:27">
      <c r="W3279" s="288"/>
      <c r="X3279" s="287"/>
      <c r="AA3279" s="289"/>
    </row>
    <row r="3280" spans="23:27">
      <c r="W3280" s="288"/>
      <c r="X3280" s="287"/>
      <c r="AA3280" s="289"/>
    </row>
    <row r="3281" spans="23:27">
      <c r="W3281" s="288"/>
      <c r="X3281" s="287"/>
      <c r="AA3281" s="289"/>
    </row>
    <row r="3282" spans="23:27">
      <c r="W3282" s="288"/>
      <c r="X3282" s="287"/>
      <c r="AA3282" s="289"/>
    </row>
    <row r="3283" spans="23:27">
      <c r="W3283" s="288"/>
      <c r="X3283" s="287"/>
      <c r="AA3283" s="289"/>
    </row>
    <row r="3284" spans="23:27">
      <c r="W3284" s="288"/>
      <c r="X3284" s="287"/>
      <c r="AA3284" s="289"/>
    </row>
    <row r="3285" spans="23:27">
      <c r="W3285" s="288"/>
      <c r="X3285" s="287"/>
      <c r="AA3285" s="289"/>
    </row>
    <row r="3286" spans="23:27">
      <c r="W3286" s="288"/>
      <c r="X3286" s="287"/>
      <c r="AA3286" s="289"/>
    </row>
    <row r="3287" spans="23:27">
      <c r="W3287" s="288"/>
      <c r="X3287" s="287"/>
      <c r="AA3287" s="289"/>
    </row>
    <row r="3288" spans="23:27">
      <c r="W3288" s="288"/>
      <c r="X3288" s="287"/>
      <c r="AA3288" s="289"/>
    </row>
    <row r="3289" spans="23:27">
      <c r="W3289" s="288"/>
      <c r="X3289" s="287"/>
      <c r="AA3289" s="289"/>
    </row>
    <row r="3290" spans="23:27">
      <c r="W3290" s="288"/>
      <c r="X3290" s="287"/>
      <c r="AA3290" s="289"/>
    </row>
    <row r="3291" spans="23:27">
      <c r="W3291" s="288"/>
      <c r="X3291" s="287"/>
      <c r="AA3291" s="289"/>
    </row>
    <row r="3292" spans="23:27">
      <c r="W3292" s="288"/>
      <c r="X3292" s="287"/>
      <c r="AA3292" s="289"/>
    </row>
    <row r="3293" spans="23:27">
      <c r="W3293" s="288"/>
      <c r="X3293" s="287"/>
      <c r="AA3293" s="289"/>
    </row>
    <row r="3294" spans="23:27">
      <c r="W3294" s="288"/>
      <c r="X3294" s="287"/>
      <c r="AA3294" s="289"/>
    </row>
    <row r="3295" spans="23:27">
      <c r="W3295" s="288"/>
      <c r="X3295" s="287"/>
      <c r="AA3295" s="289"/>
    </row>
    <row r="3296" spans="23:27">
      <c r="W3296" s="288"/>
      <c r="X3296" s="287"/>
      <c r="AA3296" s="289"/>
    </row>
    <row r="3297" spans="23:27">
      <c r="W3297" s="288"/>
      <c r="X3297" s="287"/>
      <c r="AA3297" s="289"/>
    </row>
    <row r="3298" spans="23:27">
      <c r="W3298" s="288"/>
      <c r="X3298" s="287"/>
      <c r="AA3298" s="289"/>
    </row>
    <row r="3299" spans="23:27">
      <c r="W3299" s="288"/>
      <c r="X3299" s="287"/>
      <c r="AA3299" s="289"/>
    </row>
    <row r="3300" spans="23:27">
      <c r="W3300" s="288"/>
      <c r="X3300" s="287"/>
      <c r="AA3300" s="289"/>
    </row>
    <row r="3301" spans="23:27">
      <c r="W3301" s="288"/>
      <c r="X3301" s="287"/>
      <c r="AA3301" s="289"/>
    </row>
    <row r="3302" spans="23:27">
      <c r="W3302" s="288"/>
      <c r="X3302" s="287"/>
      <c r="AA3302" s="289"/>
    </row>
    <row r="3303" spans="23:27">
      <c r="W3303" s="288"/>
      <c r="X3303" s="287"/>
      <c r="AA3303" s="289"/>
    </row>
    <row r="3304" spans="23:27">
      <c r="W3304" s="288"/>
      <c r="X3304" s="287"/>
      <c r="AA3304" s="289"/>
    </row>
    <row r="3305" spans="23:27">
      <c r="W3305" s="288"/>
      <c r="X3305" s="287"/>
      <c r="AA3305" s="289"/>
    </row>
    <row r="3306" spans="23:27">
      <c r="W3306" s="288"/>
      <c r="X3306" s="287"/>
      <c r="AA3306" s="289"/>
    </row>
    <row r="3307" spans="23:27">
      <c r="W3307" s="288"/>
      <c r="X3307" s="287"/>
      <c r="AA3307" s="289"/>
    </row>
    <row r="3308" spans="23:27">
      <c r="W3308" s="288"/>
      <c r="X3308" s="287"/>
      <c r="AA3308" s="289"/>
    </row>
    <row r="3309" spans="23:27">
      <c r="W3309" s="288"/>
      <c r="X3309" s="287"/>
      <c r="AA3309" s="289"/>
    </row>
    <row r="3310" spans="23:27">
      <c r="W3310" s="288"/>
      <c r="X3310" s="287"/>
      <c r="AA3310" s="289"/>
    </row>
    <row r="3311" spans="23:27">
      <c r="W3311" s="288"/>
      <c r="X3311" s="287"/>
      <c r="AA3311" s="289"/>
    </row>
    <row r="3312" spans="23:27">
      <c r="W3312" s="288"/>
      <c r="X3312" s="287"/>
      <c r="AA3312" s="289"/>
    </row>
    <row r="3313" spans="23:27">
      <c r="W3313" s="288"/>
      <c r="X3313" s="287"/>
      <c r="AA3313" s="289"/>
    </row>
    <row r="3314" spans="23:27">
      <c r="W3314" s="288"/>
      <c r="X3314" s="287"/>
      <c r="AA3314" s="289"/>
    </row>
    <row r="3315" spans="23:27">
      <c r="W3315" s="288"/>
      <c r="X3315" s="287"/>
      <c r="AA3315" s="289"/>
    </row>
    <row r="3316" spans="23:27">
      <c r="W3316" s="288"/>
      <c r="X3316" s="287"/>
      <c r="AA3316" s="289"/>
    </row>
    <row r="3317" spans="23:27">
      <c r="W3317" s="288"/>
      <c r="X3317" s="287"/>
      <c r="AA3317" s="289"/>
    </row>
    <row r="3318" spans="23:27">
      <c r="W3318" s="288"/>
      <c r="X3318" s="287"/>
      <c r="AA3318" s="289"/>
    </row>
    <row r="3319" spans="23:27">
      <c r="W3319" s="288"/>
      <c r="X3319" s="287"/>
      <c r="AA3319" s="289"/>
    </row>
    <row r="3320" spans="23:27">
      <c r="W3320" s="288"/>
      <c r="X3320" s="287"/>
      <c r="AA3320" s="289"/>
    </row>
    <row r="3321" spans="23:27">
      <c r="W3321" s="288"/>
      <c r="X3321" s="287"/>
      <c r="AA3321" s="289"/>
    </row>
    <row r="3322" spans="23:27">
      <c r="W3322" s="288"/>
      <c r="X3322" s="287"/>
      <c r="AA3322" s="289"/>
    </row>
    <row r="3323" spans="23:27">
      <c r="W3323" s="288"/>
      <c r="X3323" s="287"/>
      <c r="AA3323" s="289"/>
    </row>
    <row r="3324" spans="23:27">
      <c r="W3324" s="288"/>
      <c r="X3324" s="287"/>
      <c r="AA3324" s="289"/>
    </row>
    <row r="3325" spans="23:27">
      <c r="W3325" s="288"/>
      <c r="X3325" s="287"/>
      <c r="AA3325" s="289"/>
    </row>
    <row r="3326" spans="23:27">
      <c r="W3326" s="288"/>
      <c r="X3326" s="287"/>
      <c r="AA3326" s="289"/>
    </row>
    <row r="3327" spans="23:27">
      <c r="W3327" s="288"/>
      <c r="X3327" s="287"/>
      <c r="AA3327" s="289"/>
    </row>
    <row r="3328" spans="23:27">
      <c r="W3328" s="288"/>
      <c r="X3328" s="287"/>
      <c r="AA3328" s="289"/>
    </row>
    <row r="3329" spans="23:27">
      <c r="W3329" s="288"/>
      <c r="X3329" s="287"/>
      <c r="AA3329" s="289"/>
    </row>
    <row r="3330" spans="23:27">
      <c r="W3330" s="288"/>
      <c r="X3330" s="287"/>
      <c r="AA3330" s="289"/>
    </row>
    <row r="3331" spans="23:27">
      <c r="W3331" s="288"/>
      <c r="X3331" s="287"/>
      <c r="AA3331" s="289"/>
    </row>
    <row r="3332" spans="23:27">
      <c r="W3332" s="288"/>
      <c r="X3332" s="287"/>
      <c r="AA3332" s="289"/>
    </row>
    <row r="3333" spans="23:27">
      <c r="W3333" s="288"/>
      <c r="X3333" s="287"/>
      <c r="AA3333" s="289"/>
    </row>
    <row r="3334" spans="23:27">
      <c r="W3334" s="288"/>
      <c r="X3334" s="287"/>
      <c r="AA3334" s="289"/>
    </row>
    <row r="3335" spans="23:27">
      <c r="W3335" s="288"/>
      <c r="X3335" s="287"/>
      <c r="AA3335" s="289"/>
    </row>
    <row r="3336" spans="23:27">
      <c r="W3336" s="288"/>
      <c r="X3336" s="287"/>
      <c r="AA3336" s="289"/>
    </row>
    <row r="3337" spans="23:27">
      <c r="W3337" s="288"/>
      <c r="X3337" s="287"/>
      <c r="AA3337" s="289"/>
    </row>
    <row r="3338" spans="23:27">
      <c r="W3338" s="288"/>
      <c r="X3338" s="287"/>
      <c r="AA3338" s="289"/>
    </row>
    <row r="3339" spans="23:27">
      <c r="W3339" s="288"/>
      <c r="X3339" s="287"/>
      <c r="AA3339" s="289"/>
    </row>
    <row r="3340" spans="23:27">
      <c r="W3340" s="288"/>
      <c r="X3340" s="287"/>
      <c r="AA3340" s="289"/>
    </row>
    <row r="3341" spans="23:27">
      <c r="W3341" s="288"/>
      <c r="X3341" s="287"/>
      <c r="AA3341" s="289"/>
    </row>
    <row r="3342" spans="23:27">
      <c r="W3342" s="288"/>
      <c r="X3342" s="287"/>
      <c r="AA3342" s="289"/>
    </row>
    <row r="3343" spans="23:27">
      <c r="W3343" s="288"/>
      <c r="X3343" s="287"/>
      <c r="AA3343" s="289"/>
    </row>
    <row r="3344" spans="23:27">
      <c r="W3344" s="288"/>
      <c r="X3344" s="287"/>
      <c r="AA3344" s="289"/>
    </row>
    <row r="3345" spans="23:27">
      <c r="W3345" s="288"/>
      <c r="X3345" s="287"/>
      <c r="AA3345" s="289"/>
    </row>
    <row r="3346" spans="23:27">
      <c r="W3346" s="288"/>
      <c r="X3346" s="287"/>
      <c r="AA3346" s="289"/>
    </row>
    <row r="3347" spans="23:27">
      <c r="W3347" s="288"/>
      <c r="X3347" s="287"/>
      <c r="AA3347" s="289"/>
    </row>
    <row r="3348" spans="23:27">
      <c r="W3348" s="288"/>
      <c r="X3348" s="287"/>
      <c r="AA3348" s="289"/>
    </row>
    <row r="3349" spans="23:27">
      <c r="W3349" s="288"/>
      <c r="X3349" s="287"/>
      <c r="AA3349" s="289"/>
    </row>
    <row r="3350" spans="23:27">
      <c r="W3350" s="288"/>
      <c r="X3350" s="287"/>
      <c r="AA3350" s="289"/>
    </row>
    <row r="3351" spans="23:27">
      <c r="W3351" s="288"/>
      <c r="X3351" s="287"/>
      <c r="AA3351" s="289"/>
    </row>
    <row r="3352" spans="23:27">
      <c r="W3352" s="288"/>
      <c r="X3352" s="287"/>
      <c r="AA3352" s="289"/>
    </row>
    <row r="3353" spans="23:27">
      <c r="W3353" s="288"/>
      <c r="X3353" s="287"/>
      <c r="AA3353" s="289"/>
    </row>
    <row r="3354" spans="23:27">
      <c r="W3354" s="288"/>
      <c r="X3354" s="287"/>
      <c r="AA3354" s="289"/>
    </row>
    <row r="3355" spans="23:27">
      <c r="W3355" s="288"/>
      <c r="X3355" s="287"/>
      <c r="AA3355" s="289"/>
    </row>
    <row r="3356" spans="23:27">
      <c r="W3356" s="288"/>
      <c r="X3356" s="287"/>
      <c r="AA3356" s="289"/>
    </row>
    <row r="3357" spans="23:27">
      <c r="W3357" s="288"/>
      <c r="X3357" s="287"/>
      <c r="AA3357" s="289"/>
    </row>
    <row r="3358" spans="23:27">
      <c r="W3358" s="288"/>
      <c r="X3358" s="287"/>
      <c r="AA3358" s="289"/>
    </row>
    <row r="3359" spans="23:27">
      <c r="W3359" s="288"/>
      <c r="X3359" s="287"/>
      <c r="AA3359" s="289"/>
    </row>
    <row r="3360" spans="23:27">
      <c r="W3360" s="288"/>
      <c r="X3360" s="287"/>
      <c r="AA3360" s="289"/>
    </row>
    <row r="3361" spans="23:27">
      <c r="W3361" s="288"/>
      <c r="X3361" s="287"/>
      <c r="AA3361" s="289"/>
    </row>
    <row r="3362" spans="23:27">
      <c r="W3362" s="288"/>
      <c r="X3362" s="287"/>
      <c r="AA3362" s="289"/>
    </row>
    <row r="3363" spans="23:27">
      <c r="W3363" s="288"/>
      <c r="X3363" s="287"/>
      <c r="AA3363" s="289"/>
    </row>
    <row r="3364" spans="23:27">
      <c r="W3364" s="288"/>
      <c r="X3364" s="287"/>
      <c r="AA3364" s="289"/>
    </row>
    <row r="3365" spans="23:27">
      <c r="W3365" s="288"/>
      <c r="X3365" s="287"/>
      <c r="AA3365" s="289"/>
    </row>
    <row r="3366" spans="23:27">
      <c r="W3366" s="288"/>
      <c r="X3366" s="287"/>
      <c r="AA3366" s="289"/>
    </row>
    <row r="3367" spans="23:27">
      <c r="W3367" s="288"/>
      <c r="X3367" s="287"/>
      <c r="AA3367" s="289"/>
    </row>
    <row r="3368" spans="23:27">
      <c r="W3368" s="288"/>
      <c r="X3368" s="287"/>
      <c r="AA3368" s="289"/>
    </row>
    <row r="3369" spans="23:27">
      <c r="W3369" s="288"/>
      <c r="X3369" s="287"/>
      <c r="AA3369" s="289"/>
    </row>
    <row r="3370" spans="23:27">
      <c r="W3370" s="288"/>
      <c r="X3370" s="287"/>
      <c r="AA3370" s="289"/>
    </row>
    <row r="3371" spans="23:27">
      <c r="W3371" s="288"/>
      <c r="X3371" s="287"/>
      <c r="AA3371" s="289"/>
    </row>
    <row r="3372" spans="23:27">
      <c r="W3372" s="288"/>
      <c r="X3372" s="287"/>
      <c r="AA3372" s="289"/>
    </row>
    <row r="3373" spans="23:27">
      <c r="W3373" s="288"/>
      <c r="X3373" s="287"/>
      <c r="AA3373" s="289"/>
    </row>
    <row r="3374" spans="23:27">
      <c r="W3374" s="288"/>
      <c r="X3374" s="287"/>
      <c r="AA3374" s="289"/>
    </row>
    <row r="3375" spans="23:27">
      <c r="W3375" s="288"/>
      <c r="X3375" s="287"/>
      <c r="AA3375" s="289"/>
    </row>
    <row r="3376" spans="23:27">
      <c r="W3376" s="288"/>
      <c r="X3376" s="287"/>
      <c r="AA3376" s="289"/>
    </row>
    <row r="3377" spans="23:27">
      <c r="W3377" s="288"/>
      <c r="X3377" s="287"/>
      <c r="AA3377" s="289"/>
    </row>
    <row r="3378" spans="23:27">
      <c r="W3378" s="288"/>
      <c r="X3378" s="287"/>
      <c r="AA3378" s="289"/>
    </row>
    <row r="3379" spans="23:27">
      <c r="W3379" s="288"/>
      <c r="X3379" s="287"/>
      <c r="AA3379" s="289"/>
    </row>
    <row r="3380" spans="23:27">
      <c r="W3380" s="288"/>
      <c r="X3380" s="287"/>
      <c r="AA3380" s="289"/>
    </row>
    <row r="3381" spans="23:27">
      <c r="W3381" s="288"/>
      <c r="X3381" s="287"/>
      <c r="AA3381" s="289"/>
    </row>
    <row r="3382" spans="23:27">
      <c r="W3382" s="288"/>
      <c r="X3382" s="287"/>
      <c r="AA3382" s="289"/>
    </row>
    <row r="3383" spans="23:27">
      <c r="W3383" s="288"/>
      <c r="X3383" s="287"/>
      <c r="AA3383" s="289"/>
    </row>
    <row r="3384" spans="23:27">
      <c r="W3384" s="288"/>
      <c r="X3384" s="287"/>
      <c r="AA3384" s="289"/>
    </row>
    <row r="3385" spans="23:27">
      <c r="W3385" s="288"/>
      <c r="X3385" s="287"/>
      <c r="AA3385" s="289"/>
    </row>
    <row r="3386" spans="23:27">
      <c r="W3386" s="288"/>
      <c r="X3386" s="287"/>
      <c r="AA3386" s="289"/>
    </row>
    <row r="3387" spans="23:27">
      <c r="W3387" s="288"/>
      <c r="X3387" s="287"/>
      <c r="AA3387" s="289"/>
    </row>
    <row r="3388" spans="23:27">
      <c r="W3388" s="288"/>
      <c r="X3388" s="287"/>
      <c r="AA3388" s="289"/>
    </row>
    <row r="3389" spans="23:27">
      <c r="W3389" s="288"/>
      <c r="X3389" s="287"/>
      <c r="AA3389" s="289"/>
    </row>
    <row r="3390" spans="23:27">
      <c r="W3390" s="288"/>
      <c r="X3390" s="287"/>
      <c r="AA3390" s="289"/>
    </row>
    <row r="3391" spans="23:27">
      <c r="W3391" s="288"/>
      <c r="X3391" s="287"/>
      <c r="AA3391" s="289"/>
    </row>
    <row r="3392" spans="23:27">
      <c r="W3392" s="288"/>
      <c r="X3392" s="287"/>
      <c r="AA3392" s="289"/>
    </row>
    <row r="3393" spans="23:27">
      <c r="W3393" s="288"/>
      <c r="X3393" s="287"/>
      <c r="AA3393" s="289"/>
    </row>
    <row r="3394" spans="23:27">
      <c r="W3394" s="288"/>
      <c r="X3394" s="287"/>
      <c r="AA3394" s="289"/>
    </row>
    <row r="3395" spans="23:27">
      <c r="W3395" s="288"/>
      <c r="X3395" s="287"/>
      <c r="AA3395" s="289"/>
    </row>
    <row r="3396" spans="23:27">
      <c r="W3396" s="288"/>
      <c r="X3396" s="287"/>
      <c r="AA3396" s="289"/>
    </row>
    <row r="3397" spans="23:27">
      <c r="W3397" s="288"/>
      <c r="X3397" s="287"/>
      <c r="AA3397" s="289"/>
    </row>
    <row r="3398" spans="23:27">
      <c r="W3398" s="288"/>
      <c r="X3398" s="287"/>
      <c r="AA3398" s="289"/>
    </row>
    <row r="3399" spans="23:27">
      <c r="W3399" s="288"/>
      <c r="X3399" s="287"/>
      <c r="AA3399" s="289"/>
    </row>
    <row r="3400" spans="23:27">
      <c r="W3400" s="288"/>
      <c r="X3400" s="287"/>
      <c r="AA3400" s="289"/>
    </row>
    <row r="3401" spans="23:27">
      <c r="W3401" s="288"/>
      <c r="X3401" s="287"/>
      <c r="AA3401" s="289"/>
    </row>
    <row r="3402" spans="23:27">
      <c r="W3402" s="288"/>
      <c r="X3402" s="287"/>
      <c r="AA3402" s="289"/>
    </row>
    <row r="3403" spans="23:27">
      <c r="W3403" s="288"/>
      <c r="X3403" s="287"/>
      <c r="AA3403" s="289"/>
    </row>
    <row r="3404" spans="23:27">
      <c r="W3404" s="288"/>
      <c r="X3404" s="287"/>
      <c r="AA3404" s="289"/>
    </row>
    <row r="3405" spans="23:27">
      <c r="W3405" s="288"/>
      <c r="X3405" s="287"/>
      <c r="AA3405" s="289"/>
    </row>
    <row r="3406" spans="23:27">
      <c r="W3406" s="288"/>
      <c r="X3406" s="287"/>
      <c r="AA3406" s="289"/>
    </row>
    <row r="3407" spans="23:27">
      <c r="W3407" s="288"/>
      <c r="X3407" s="287"/>
      <c r="AA3407" s="289"/>
    </row>
    <row r="3408" spans="23:27">
      <c r="W3408" s="288"/>
      <c r="X3408" s="287"/>
      <c r="AA3408" s="289"/>
    </row>
    <row r="3409" spans="23:27">
      <c r="W3409" s="288"/>
      <c r="X3409" s="287"/>
      <c r="AA3409" s="289"/>
    </row>
    <row r="3410" spans="23:27">
      <c r="W3410" s="288"/>
      <c r="X3410" s="287"/>
      <c r="AA3410" s="289"/>
    </row>
    <row r="3411" spans="23:27">
      <c r="W3411" s="288"/>
      <c r="X3411" s="287"/>
      <c r="AA3411" s="289"/>
    </row>
    <row r="3412" spans="23:27">
      <c r="W3412" s="288"/>
      <c r="X3412" s="287"/>
      <c r="AA3412" s="289"/>
    </row>
    <row r="3413" spans="23:27">
      <c r="W3413" s="288"/>
      <c r="X3413" s="287"/>
      <c r="AA3413" s="289"/>
    </row>
    <row r="3414" spans="23:27">
      <c r="W3414" s="288"/>
      <c r="X3414" s="287"/>
      <c r="AA3414" s="289"/>
    </row>
    <row r="3415" spans="23:27">
      <c r="W3415" s="288"/>
      <c r="X3415" s="287"/>
      <c r="AA3415" s="289"/>
    </row>
    <row r="3416" spans="23:27">
      <c r="W3416" s="288"/>
      <c r="X3416" s="287"/>
      <c r="AA3416" s="289"/>
    </row>
    <row r="3417" spans="23:27">
      <c r="W3417" s="288"/>
      <c r="X3417" s="287"/>
      <c r="AA3417" s="289"/>
    </row>
    <row r="3418" spans="23:27">
      <c r="W3418" s="288"/>
      <c r="X3418" s="287"/>
      <c r="AA3418" s="289"/>
    </row>
    <row r="3419" spans="23:27">
      <c r="W3419" s="288"/>
      <c r="X3419" s="287"/>
      <c r="AA3419" s="289"/>
    </row>
    <row r="3420" spans="23:27">
      <c r="W3420" s="288"/>
      <c r="X3420" s="287"/>
      <c r="AA3420" s="289"/>
    </row>
    <row r="3421" spans="23:27">
      <c r="W3421" s="288"/>
      <c r="X3421" s="287"/>
      <c r="AA3421" s="289"/>
    </row>
    <row r="3422" spans="23:27">
      <c r="W3422" s="288"/>
      <c r="X3422" s="287"/>
      <c r="AA3422" s="289"/>
    </row>
    <row r="3423" spans="23:27">
      <c r="W3423" s="288"/>
      <c r="X3423" s="287"/>
      <c r="AA3423" s="289"/>
    </row>
    <row r="3424" spans="23:27">
      <c r="W3424" s="288"/>
      <c r="X3424" s="287"/>
      <c r="AA3424" s="289"/>
    </row>
    <row r="3425" spans="23:27">
      <c r="W3425" s="288"/>
      <c r="X3425" s="287"/>
      <c r="AA3425" s="289"/>
    </row>
    <row r="3426" spans="23:27">
      <c r="W3426" s="288"/>
      <c r="X3426" s="287"/>
      <c r="AA3426" s="289"/>
    </row>
    <row r="3427" spans="23:27">
      <c r="W3427" s="288"/>
      <c r="X3427" s="287"/>
      <c r="AA3427" s="289"/>
    </row>
    <row r="3428" spans="23:27">
      <c r="W3428" s="288"/>
      <c r="X3428" s="287"/>
      <c r="AA3428" s="289"/>
    </row>
    <row r="3429" spans="23:27">
      <c r="W3429" s="288"/>
      <c r="X3429" s="287"/>
      <c r="AA3429" s="289"/>
    </row>
    <row r="3430" spans="23:27">
      <c r="W3430" s="288"/>
      <c r="X3430" s="287"/>
      <c r="AA3430" s="289"/>
    </row>
    <row r="3431" spans="23:27">
      <c r="W3431" s="288"/>
      <c r="X3431" s="287"/>
      <c r="AA3431" s="289"/>
    </row>
    <row r="3432" spans="23:27">
      <c r="W3432" s="288"/>
      <c r="X3432" s="287"/>
      <c r="AA3432" s="289"/>
    </row>
    <row r="3433" spans="23:27">
      <c r="W3433" s="288"/>
      <c r="X3433" s="287"/>
      <c r="AA3433" s="289"/>
    </row>
    <row r="3434" spans="23:27">
      <c r="W3434" s="288"/>
      <c r="X3434" s="287"/>
      <c r="AA3434" s="289"/>
    </row>
    <row r="3435" spans="23:27">
      <c r="W3435" s="288"/>
      <c r="X3435" s="287"/>
      <c r="AA3435" s="289"/>
    </row>
    <row r="3436" spans="23:27">
      <c r="W3436" s="288"/>
      <c r="X3436" s="287"/>
      <c r="AA3436" s="289"/>
    </row>
    <row r="3437" spans="23:27">
      <c r="W3437" s="288"/>
      <c r="X3437" s="287"/>
      <c r="AA3437" s="289"/>
    </row>
    <row r="3438" spans="23:27">
      <c r="W3438" s="288"/>
      <c r="X3438" s="287"/>
      <c r="AA3438" s="289"/>
    </row>
    <row r="3439" spans="23:27">
      <c r="W3439" s="288"/>
      <c r="X3439" s="287"/>
      <c r="AA3439" s="289"/>
    </row>
    <row r="3440" spans="23:27">
      <c r="W3440" s="288"/>
      <c r="X3440" s="287"/>
      <c r="AA3440" s="289"/>
    </row>
    <row r="3441" spans="23:27">
      <c r="W3441" s="288"/>
      <c r="X3441" s="287"/>
      <c r="AA3441" s="289"/>
    </row>
    <row r="3442" spans="23:27">
      <c r="W3442" s="288"/>
      <c r="X3442" s="287"/>
      <c r="AA3442" s="289"/>
    </row>
    <row r="3443" spans="23:27">
      <c r="W3443" s="288"/>
      <c r="X3443" s="287"/>
      <c r="AA3443" s="289"/>
    </row>
    <row r="3444" spans="23:27">
      <c r="W3444" s="288"/>
      <c r="X3444" s="287"/>
      <c r="AA3444" s="289"/>
    </row>
    <row r="3445" spans="23:27">
      <c r="W3445" s="288"/>
      <c r="X3445" s="287"/>
      <c r="AA3445" s="289"/>
    </row>
    <row r="3446" spans="23:27">
      <c r="W3446" s="288"/>
      <c r="X3446" s="287"/>
      <c r="AA3446" s="289"/>
    </row>
    <row r="3447" spans="23:27">
      <c r="W3447" s="288"/>
      <c r="X3447" s="287"/>
      <c r="AA3447" s="289"/>
    </row>
    <row r="3448" spans="23:27">
      <c r="W3448" s="288"/>
      <c r="X3448" s="287"/>
      <c r="AA3448" s="289"/>
    </row>
    <row r="3449" spans="23:27">
      <c r="W3449" s="288"/>
      <c r="X3449" s="287"/>
      <c r="AA3449" s="289"/>
    </row>
    <row r="3450" spans="23:27">
      <c r="W3450" s="288"/>
      <c r="X3450" s="287"/>
      <c r="AA3450" s="289"/>
    </row>
    <row r="3451" spans="23:27">
      <c r="W3451" s="288"/>
      <c r="X3451" s="287"/>
      <c r="AA3451" s="289"/>
    </row>
    <row r="3452" spans="23:27">
      <c r="W3452" s="288"/>
      <c r="X3452" s="287"/>
      <c r="AA3452" s="289"/>
    </row>
    <row r="3453" spans="23:27">
      <c r="W3453" s="288"/>
      <c r="X3453" s="287"/>
      <c r="AA3453" s="289"/>
    </row>
    <row r="3454" spans="23:27">
      <c r="W3454" s="288"/>
      <c r="X3454" s="287"/>
      <c r="AA3454" s="289"/>
    </row>
    <row r="3455" spans="23:27">
      <c r="W3455" s="288"/>
      <c r="X3455" s="287"/>
      <c r="AA3455" s="289"/>
    </row>
    <row r="3456" spans="23:27">
      <c r="W3456" s="288"/>
      <c r="X3456" s="287"/>
      <c r="AA3456" s="289"/>
    </row>
    <row r="3457" spans="23:27">
      <c r="W3457" s="288"/>
      <c r="X3457" s="287"/>
      <c r="AA3457" s="289"/>
    </row>
    <row r="3458" spans="23:27">
      <c r="W3458" s="288"/>
      <c r="X3458" s="287"/>
      <c r="AA3458" s="289"/>
    </row>
    <row r="3459" spans="23:27">
      <c r="W3459" s="288"/>
      <c r="X3459" s="287"/>
      <c r="AA3459" s="289"/>
    </row>
    <row r="3460" spans="23:27">
      <c r="W3460" s="288"/>
      <c r="X3460" s="287"/>
      <c r="AA3460" s="289"/>
    </row>
    <row r="3461" spans="23:27">
      <c r="W3461" s="288"/>
      <c r="X3461" s="287"/>
      <c r="AA3461" s="289"/>
    </row>
    <row r="3462" spans="23:27">
      <c r="W3462" s="288"/>
      <c r="X3462" s="287"/>
      <c r="AA3462" s="289"/>
    </row>
    <row r="3463" spans="23:27">
      <c r="W3463" s="288"/>
      <c r="X3463" s="287"/>
      <c r="AA3463" s="289"/>
    </row>
    <row r="3464" spans="23:27">
      <c r="W3464" s="288"/>
      <c r="X3464" s="287"/>
      <c r="AA3464" s="289"/>
    </row>
    <row r="3465" spans="23:27">
      <c r="W3465" s="288"/>
      <c r="X3465" s="287"/>
      <c r="AA3465" s="289"/>
    </row>
    <row r="3466" spans="23:27">
      <c r="W3466" s="288"/>
      <c r="X3466" s="287"/>
      <c r="AA3466" s="289"/>
    </row>
    <row r="3467" spans="23:27">
      <c r="W3467" s="288"/>
      <c r="X3467" s="287"/>
      <c r="AA3467" s="289"/>
    </row>
    <row r="3468" spans="23:27">
      <c r="W3468" s="288"/>
      <c r="X3468" s="287"/>
      <c r="AA3468" s="289"/>
    </row>
    <row r="3469" spans="23:27">
      <c r="W3469" s="288"/>
      <c r="X3469" s="287"/>
      <c r="AA3469" s="289"/>
    </row>
    <row r="3470" spans="23:27">
      <c r="W3470" s="288"/>
      <c r="X3470" s="287"/>
      <c r="AA3470" s="289"/>
    </row>
    <row r="3471" spans="23:27">
      <c r="W3471" s="288"/>
      <c r="X3471" s="287"/>
      <c r="AA3471" s="289"/>
    </row>
    <row r="3472" spans="23:27">
      <c r="W3472" s="288"/>
      <c r="X3472" s="287"/>
      <c r="AA3472" s="289"/>
    </row>
    <row r="3473" spans="23:27">
      <c r="W3473" s="288"/>
      <c r="X3473" s="287"/>
      <c r="AA3473" s="289"/>
    </row>
    <row r="3474" spans="23:27">
      <c r="W3474" s="288"/>
      <c r="X3474" s="287"/>
      <c r="AA3474" s="289"/>
    </row>
    <row r="3475" spans="23:27">
      <c r="W3475" s="288"/>
      <c r="X3475" s="287"/>
      <c r="AA3475" s="289"/>
    </row>
    <row r="3476" spans="23:27">
      <c r="W3476" s="288"/>
      <c r="X3476" s="287"/>
      <c r="AA3476" s="289"/>
    </row>
    <row r="3477" spans="23:27">
      <c r="W3477" s="288"/>
      <c r="X3477" s="287"/>
      <c r="AA3477" s="289"/>
    </row>
    <row r="3478" spans="23:27">
      <c r="W3478" s="288"/>
      <c r="X3478" s="287"/>
      <c r="AA3478" s="289"/>
    </row>
    <row r="3479" spans="23:27">
      <c r="W3479" s="288"/>
      <c r="X3479" s="287"/>
      <c r="AA3479" s="289"/>
    </row>
    <row r="3480" spans="23:27">
      <c r="W3480" s="288"/>
      <c r="X3480" s="287"/>
      <c r="AA3480" s="289"/>
    </row>
    <row r="3481" spans="23:27">
      <c r="W3481" s="288"/>
      <c r="X3481" s="287"/>
      <c r="AA3481" s="289"/>
    </row>
    <row r="3482" spans="23:27">
      <c r="W3482" s="288"/>
      <c r="X3482" s="287"/>
      <c r="AA3482" s="289"/>
    </row>
    <row r="3483" spans="23:27">
      <c r="W3483" s="288"/>
      <c r="X3483" s="287"/>
      <c r="AA3483" s="289"/>
    </row>
    <row r="3484" spans="23:27">
      <c r="W3484" s="288"/>
      <c r="X3484" s="287"/>
      <c r="AA3484" s="289"/>
    </row>
    <row r="3485" spans="23:27">
      <c r="W3485" s="288"/>
      <c r="X3485" s="287"/>
      <c r="AA3485" s="289"/>
    </row>
    <row r="3486" spans="23:27">
      <c r="W3486" s="288"/>
      <c r="X3486" s="287"/>
      <c r="AA3486" s="289"/>
    </row>
    <row r="3487" spans="23:27">
      <c r="W3487" s="288"/>
      <c r="X3487" s="287"/>
      <c r="AA3487" s="289"/>
    </row>
    <row r="3488" spans="23:27">
      <c r="W3488" s="288"/>
      <c r="X3488" s="287"/>
      <c r="AA3488" s="289"/>
    </row>
    <row r="3489" spans="23:27">
      <c r="W3489" s="288"/>
      <c r="X3489" s="287"/>
      <c r="AA3489" s="289"/>
    </row>
    <row r="3490" spans="23:27">
      <c r="W3490" s="288"/>
      <c r="X3490" s="287"/>
      <c r="AA3490" s="289"/>
    </row>
    <row r="3491" spans="23:27">
      <c r="W3491" s="288"/>
      <c r="X3491" s="287"/>
      <c r="AA3491" s="289"/>
    </row>
    <row r="3492" spans="23:27">
      <c r="W3492" s="288"/>
      <c r="X3492" s="287"/>
      <c r="AA3492" s="289"/>
    </row>
    <row r="3493" spans="23:27">
      <c r="W3493" s="288"/>
      <c r="X3493" s="287"/>
      <c r="AA3493" s="289"/>
    </row>
    <row r="3494" spans="23:27">
      <c r="W3494" s="288"/>
      <c r="X3494" s="287"/>
      <c r="AA3494" s="289"/>
    </row>
    <row r="3495" spans="23:27">
      <c r="W3495" s="288"/>
      <c r="X3495" s="287"/>
      <c r="AA3495" s="289"/>
    </row>
    <row r="3496" spans="23:27">
      <c r="W3496" s="288"/>
      <c r="X3496" s="287"/>
      <c r="AA3496" s="289"/>
    </row>
    <row r="3497" spans="23:27">
      <c r="W3497" s="288"/>
      <c r="X3497" s="287"/>
      <c r="AA3497" s="289"/>
    </row>
    <row r="3498" spans="23:27">
      <c r="W3498" s="288"/>
      <c r="X3498" s="287"/>
      <c r="AA3498" s="289"/>
    </row>
    <row r="3499" spans="23:27">
      <c r="W3499" s="288"/>
      <c r="X3499" s="287"/>
      <c r="AA3499" s="289"/>
    </row>
    <row r="3500" spans="23:27">
      <c r="W3500" s="288"/>
      <c r="X3500" s="287"/>
      <c r="AA3500" s="289"/>
    </row>
    <row r="3501" spans="23:27">
      <c r="W3501" s="288"/>
      <c r="X3501" s="287"/>
      <c r="AA3501" s="289"/>
    </row>
    <row r="3502" spans="23:27">
      <c r="W3502" s="288"/>
      <c r="X3502" s="287"/>
      <c r="AA3502" s="289"/>
    </row>
    <row r="3503" spans="23:27">
      <c r="W3503" s="288"/>
      <c r="X3503" s="287"/>
      <c r="AA3503" s="289"/>
    </row>
    <row r="3504" spans="23:27">
      <c r="W3504" s="288"/>
      <c r="X3504" s="287"/>
      <c r="AA3504" s="289"/>
    </row>
    <row r="3505" spans="23:27">
      <c r="W3505" s="288"/>
      <c r="X3505" s="287"/>
      <c r="AA3505" s="289"/>
    </row>
    <row r="3506" spans="23:27">
      <c r="W3506" s="288"/>
      <c r="X3506" s="287"/>
      <c r="AA3506" s="289"/>
    </row>
    <row r="3507" spans="23:27">
      <c r="W3507" s="288"/>
      <c r="X3507" s="287"/>
      <c r="AA3507" s="289"/>
    </row>
    <row r="3508" spans="23:27">
      <c r="W3508" s="288"/>
      <c r="X3508" s="287"/>
      <c r="AA3508" s="289"/>
    </row>
    <row r="3509" spans="23:27">
      <c r="W3509" s="288"/>
      <c r="X3509" s="287"/>
      <c r="AA3509" s="289"/>
    </row>
    <row r="3510" spans="23:27">
      <c r="W3510" s="288"/>
      <c r="X3510" s="287"/>
      <c r="AA3510" s="289"/>
    </row>
    <row r="3511" spans="23:27">
      <c r="W3511" s="288"/>
      <c r="X3511" s="287"/>
      <c r="AA3511" s="289"/>
    </row>
    <row r="3512" spans="23:27">
      <c r="W3512" s="288"/>
      <c r="X3512" s="287"/>
      <c r="AA3512" s="289"/>
    </row>
    <row r="3513" spans="23:27">
      <c r="W3513" s="288"/>
      <c r="X3513" s="287"/>
      <c r="AA3513" s="289"/>
    </row>
    <row r="3514" spans="23:27">
      <c r="W3514" s="288"/>
      <c r="X3514" s="287"/>
      <c r="AA3514" s="289"/>
    </row>
    <row r="3515" spans="23:27">
      <c r="W3515" s="288"/>
      <c r="X3515" s="287"/>
      <c r="AA3515" s="289"/>
    </row>
    <row r="3516" spans="23:27">
      <c r="W3516" s="288"/>
      <c r="X3516" s="287"/>
      <c r="AA3516" s="289"/>
    </row>
    <row r="3517" spans="23:27">
      <c r="W3517" s="288"/>
      <c r="X3517" s="287"/>
      <c r="AA3517" s="289"/>
    </row>
    <row r="3518" spans="23:27">
      <c r="W3518" s="288"/>
      <c r="X3518" s="287"/>
      <c r="AA3518" s="289"/>
    </row>
    <row r="3519" spans="23:27">
      <c r="W3519" s="288"/>
      <c r="X3519" s="287"/>
      <c r="AA3519" s="289"/>
    </row>
    <row r="3520" spans="23:27">
      <c r="W3520" s="288"/>
      <c r="X3520" s="287"/>
      <c r="AA3520" s="289"/>
    </row>
    <row r="3521" spans="23:27">
      <c r="W3521" s="288"/>
      <c r="X3521" s="287"/>
      <c r="AA3521" s="289"/>
    </row>
    <row r="3522" spans="23:27">
      <c r="W3522" s="288"/>
      <c r="X3522" s="287"/>
      <c r="AA3522" s="289"/>
    </row>
    <row r="3523" spans="23:27">
      <c r="W3523" s="288"/>
      <c r="X3523" s="287"/>
      <c r="AA3523" s="289"/>
    </row>
    <row r="3524" spans="23:27">
      <c r="W3524" s="288"/>
      <c r="X3524" s="287"/>
      <c r="AA3524" s="289"/>
    </row>
    <row r="3525" spans="23:27">
      <c r="W3525" s="288"/>
      <c r="X3525" s="287"/>
      <c r="AA3525" s="289"/>
    </row>
    <row r="3526" spans="23:27">
      <c r="W3526" s="288"/>
      <c r="X3526" s="287"/>
      <c r="AA3526" s="289"/>
    </row>
    <row r="3527" spans="23:27">
      <c r="W3527" s="288"/>
      <c r="X3527" s="287"/>
      <c r="AA3527" s="289"/>
    </row>
    <row r="3528" spans="23:27">
      <c r="W3528" s="288"/>
      <c r="X3528" s="287"/>
      <c r="AA3528" s="289"/>
    </row>
    <row r="3529" spans="23:27">
      <c r="W3529" s="288"/>
      <c r="X3529" s="287"/>
      <c r="AA3529" s="289"/>
    </row>
    <row r="3530" spans="23:27">
      <c r="W3530" s="288"/>
      <c r="X3530" s="287"/>
      <c r="AA3530" s="289"/>
    </row>
    <row r="3531" spans="23:27">
      <c r="W3531" s="288"/>
      <c r="X3531" s="287"/>
      <c r="AA3531" s="289"/>
    </row>
    <row r="3532" spans="23:27">
      <c r="W3532" s="288"/>
      <c r="X3532" s="287"/>
      <c r="AA3532" s="289"/>
    </row>
    <row r="3533" spans="23:27">
      <c r="W3533" s="288"/>
      <c r="X3533" s="287"/>
      <c r="AA3533" s="289"/>
    </row>
    <row r="3534" spans="23:27">
      <c r="W3534" s="288"/>
      <c r="X3534" s="287"/>
      <c r="AA3534" s="289"/>
    </row>
    <row r="3535" spans="23:27">
      <c r="W3535" s="288"/>
      <c r="X3535" s="287"/>
      <c r="AA3535" s="289"/>
    </row>
    <row r="3536" spans="23:27">
      <c r="W3536" s="288"/>
      <c r="X3536" s="287"/>
      <c r="AA3536" s="289"/>
    </row>
    <row r="3537" spans="23:27">
      <c r="W3537" s="288"/>
      <c r="X3537" s="287"/>
      <c r="AA3537" s="289"/>
    </row>
    <row r="3538" spans="23:27">
      <c r="W3538" s="288"/>
      <c r="X3538" s="287"/>
      <c r="AA3538" s="289"/>
    </row>
    <row r="3539" spans="23:27">
      <c r="W3539" s="288"/>
      <c r="X3539" s="287"/>
      <c r="AA3539" s="289"/>
    </row>
    <row r="3540" spans="23:27">
      <c r="W3540" s="288"/>
      <c r="X3540" s="287"/>
      <c r="AA3540" s="289"/>
    </row>
    <row r="3541" spans="23:27">
      <c r="W3541" s="288"/>
      <c r="X3541" s="287"/>
      <c r="AA3541" s="289"/>
    </row>
    <row r="3542" spans="23:27">
      <c r="W3542" s="288"/>
      <c r="X3542" s="287"/>
      <c r="AA3542" s="289"/>
    </row>
    <row r="3543" spans="23:27">
      <c r="W3543" s="288"/>
      <c r="X3543" s="287"/>
      <c r="AA3543" s="289"/>
    </row>
    <row r="3544" spans="23:27">
      <c r="W3544" s="288"/>
      <c r="X3544" s="287"/>
      <c r="AA3544" s="289"/>
    </row>
    <row r="3545" spans="23:27">
      <c r="W3545" s="288"/>
      <c r="X3545" s="287"/>
      <c r="AA3545" s="289"/>
    </row>
    <row r="3546" spans="23:27">
      <c r="W3546" s="288"/>
      <c r="X3546" s="287"/>
      <c r="AA3546" s="289"/>
    </row>
    <row r="3547" spans="23:27">
      <c r="W3547" s="288"/>
      <c r="X3547" s="287"/>
      <c r="AA3547" s="289"/>
    </row>
    <row r="3548" spans="23:27">
      <c r="W3548" s="288"/>
      <c r="X3548" s="287"/>
      <c r="AA3548" s="289"/>
    </row>
    <row r="3549" spans="23:27">
      <c r="W3549" s="288"/>
      <c r="X3549" s="287"/>
      <c r="AA3549" s="289"/>
    </row>
    <row r="3550" spans="23:27">
      <c r="W3550" s="288"/>
      <c r="X3550" s="287"/>
      <c r="AA3550" s="289"/>
    </row>
    <row r="3551" spans="23:27">
      <c r="W3551" s="288"/>
      <c r="X3551" s="287"/>
      <c r="AA3551" s="289"/>
    </row>
    <row r="3552" spans="23:27">
      <c r="W3552" s="288"/>
      <c r="X3552" s="287"/>
      <c r="AA3552" s="289"/>
    </row>
    <row r="3553" spans="23:27">
      <c r="W3553" s="288"/>
      <c r="X3553" s="287"/>
      <c r="AA3553" s="289"/>
    </row>
    <row r="3554" spans="23:27">
      <c r="W3554" s="288"/>
      <c r="X3554" s="287"/>
      <c r="AA3554" s="289"/>
    </row>
    <row r="3555" spans="23:27">
      <c r="W3555" s="288"/>
      <c r="X3555" s="287"/>
      <c r="AA3555" s="289"/>
    </row>
    <row r="3556" spans="23:27">
      <c r="W3556" s="288"/>
      <c r="X3556" s="287"/>
      <c r="AA3556" s="289"/>
    </row>
    <row r="3557" spans="23:27">
      <c r="W3557" s="288"/>
      <c r="X3557" s="287"/>
      <c r="AA3557" s="289"/>
    </row>
    <row r="3558" spans="23:27">
      <c r="W3558" s="288"/>
      <c r="X3558" s="287"/>
      <c r="AA3558" s="289"/>
    </row>
    <row r="3559" spans="23:27">
      <c r="W3559" s="288"/>
      <c r="X3559" s="287"/>
      <c r="AA3559" s="289"/>
    </row>
    <row r="3560" spans="23:27">
      <c r="W3560" s="288"/>
      <c r="X3560" s="287"/>
      <c r="AA3560" s="289"/>
    </row>
    <row r="3561" spans="23:27">
      <c r="W3561" s="288"/>
      <c r="X3561" s="287"/>
      <c r="AA3561" s="289"/>
    </row>
    <row r="3562" spans="23:27">
      <c r="W3562" s="288"/>
      <c r="X3562" s="287"/>
      <c r="AA3562" s="289"/>
    </row>
    <row r="3563" spans="23:27">
      <c r="W3563" s="288"/>
      <c r="X3563" s="287"/>
      <c r="AA3563" s="289"/>
    </row>
    <row r="3564" spans="23:27">
      <c r="W3564" s="288"/>
      <c r="X3564" s="287"/>
      <c r="AA3564" s="289"/>
    </row>
    <row r="3565" spans="23:27">
      <c r="W3565" s="288"/>
      <c r="X3565" s="287"/>
      <c r="AA3565" s="289"/>
    </row>
    <row r="3566" spans="23:27">
      <c r="W3566" s="288"/>
      <c r="X3566" s="287"/>
      <c r="AA3566" s="289"/>
    </row>
    <row r="3567" spans="23:27">
      <c r="W3567" s="288"/>
      <c r="X3567" s="287"/>
      <c r="AA3567" s="289"/>
    </row>
    <row r="3568" spans="23:27">
      <c r="W3568" s="288"/>
      <c r="X3568" s="287"/>
      <c r="AA3568" s="289"/>
    </row>
    <row r="3569" spans="23:27">
      <c r="W3569" s="288"/>
      <c r="X3569" s="287"/>
      <c r="AA3569" s="289"/>
    </row>
    <row r="3570" spans="23:27">
      <c r="W3570" s="288"/>
      <c r="X3570" s="287"/>
      <c r="AA3570" s="289"/>
    </row>
    <row r="3571" spans="23:27">
      <c r="W3571" s="288"/>
      <c r="X3571" s="287"/>
      <c r="AA3571" s="289"/>
    </row>
    <row r="3572" spans="23:27">
      <c r="W3572" s="288"/>
      <c r="X3572" s="287"/>
      <c r="AA3572" s="289"/>
    </row>
    <row r="3573" spans="23:27">
      <c r="W3573" s="288"/>
      <c r="X3573" s="287"/>
      <c r="AA3573" s="289"/>
    </row>
    <row r="3574" spans="23:27">
      <c r="W3574" s="288"/>
      <c r="X3574" s="287"/>
      <c r="AA3574" s="289"/>
    </row>
    <row r="3575" spans="23:27">
      <c r="W3575" s="288"/>
      <c r="X3575" s="287"/>
      <c r="AA3575" s="289"/>
    </row>
    <row r="3576" spans="23:27">
      <c r="W3576" s="288"/>
      <c r="X3576" s="287"/>
      <c r="AA3576" s="289"/>
    </row>
    <row r="3577" spans="23:27">
      <c r="W3577" s="288"/>
      <c r="X3577" s="287"/>
      <c r="AA3577" s="289"/>
    </row>
    <row r="3578" spans="23:27">
      <c r="W3578" s="288"/>
      <c r="X3578" s="287"/>
      <c r="AA3578" s="289"/>
    </row>
    <row r="3579" spans="23:27">
      <c r="W3579" s="288"/>
      <c r="X3579" s="287"/>
      <c r="AA3579" s="289"/>
    </row>
    <row r="3580" spans="23:27">
      <c r="W3580" s="288"/>
      <c r="X3580" s="287"/>
      <c r="AA3580" s="289"/>
    </row>
    <row r="3581" spans="23:27">
      <c r="W3581" s="288"/>
      <c r="X3581" s="287"/>
      <c r="AA3581" s="289"/>
    </row>
    <row r="3582" spans="23:27">
      <c r="W3582" s="288"/>
      <c r="X3582" s="287"/>
      <c r="AA3582" s="289"/>
    </row>
    <row r="3583" spans="23:27">
      <c r="W3583" s="288"/>
      <c r="X3583" s="287"/>
      <c r="AA3583" s="289"/>
    </row>
    <row r="3584" spans="23:27">
      <c r="W3584" s="288"/>
      <c r="X3584" s="287"/>
      <c r="AA3584" s="289"/>
    </row>
    <row r="3585" spans="23:27">
      <c r="W3585" s="288"/>
      <c r="X3585" s="287"/>
      <c r="AA3585" s="289"/>
    </row>
    <row r="3586" spans="23:27">
      <c r="W3586" s="288"/>
      <c r="X3586" s="287"/>
      <c r="AA3586" s="289"/>
    </row>
    <row r="3587" spans="23:27">
      <c r="W3587" s="288"/>
      <c r="X3587" s="287"/>
      <c r="AA3587" s="289"/>
    </row>
    <row r="3588" spans="23:27">
      <c r="W3588" s="288"/>
      <c r="X3588" s="287"/>
      <c r="AA3588" s="289"/>
    </row>
    <row r="3589" spans="23:27">
      <c r="W3589" s="288"/>
      <c r="X3589" s="287"/>
      <c r="AA3589" s="289"/>
    </row>
    <row r="3590" spans="23:27">
      <c r="W3590" s="288"/>
      <c r="X3590" s="287"/>
      <c r="AA3590" s="289"/>
    </row>
    <row r="3591" spans="23:27">
      <c r="W3591" s="288"/>
      <c r="X3591" s="287"/>
      <c r="AA3591" s="289"/>
    </row>
    <row r="3592" spans="23:27">
      <c r="W3592" s="288"/>
      <c r="X3592" s="287"/>
      <c r="AA3592" s="289"/>
    </row>
    <row r="3593" spans="23:27">
      <c r="W3593" s="288"/>
      <c r="X3593" s="287"/>
      <c r="AA3593" s="289"/>
    </row>
    <row r="3594" spans="23:27">
      <c r="W3594" s="288"/>
      <c r="X3594" s="287"/>
      <c r="AA3594" s="289"/>
    </row>
    <row r="3595" spans="23:27">
      <c r="W3595" s="288"/>
      <c r="X3595" s="287"/>
      <c r="AA3595" s="289"/>
    </row>
    <row r="3596" spans="23:27">
      <c r="W3596" s="288"/>
      <c r="X3596" s="287"/>
      <c r="AA3596" s="289"/>
    </row>
    <row r="3597" spans="23:27">
      <c r="W3597" s="288"/>
      <c r="X3597" s="287"/>
      <c r="AA3597" s="289"/>
    </row>
    <row r="3598" spans="23:27">
      <c r="W3598" s="288"/>
      <c r="X3598" s="287"/>
      <c r="AA3598" s="289"/>
    </row>
    <row r="3599" spans="23:27">
      <c r="W3599" s="288"/>
      <c r="X3599" s="287"/>
      <c r="AA3599" s="289"/>
    </row>
    <row r="3600" spans="23:27">
      <c r="W3600" s="288"/>
      <c r="X3600" s="287"/>
      <c r="AA3600" s="289"/>
    </row>
    <row r="3601" spans="23:27">
      <c r="W3601" s="288"/>
      <c r="X3601" s="287"/>
      <c r="AA3601" s="289"/>
    </row>
    <row r="3602" spans="23:27">
      <c r="W3602" s="288"/>
      <c r="X3602" s="287"/>
      <c r="AA3602" s="289"/>
    </row>
    <row r="3603" spans="23:27">
      <c r="W3603" s="288"/>
      <c r="X3603" s="287"/>
      <c r="AA3603" s="289"/>
    </row>
    <row r="3604" spans="23:27">
      <c r="W3604" s="288"/>
      <c r="X3604" s="287"/>
      <c r="AA3604" s="289"/>
    </row>
    <row r="3605" spans="23:27">
      <c r="W3605" s="288"/>
      <c r="X3605" s="287"/>
      <c r="AA3605" s="289"/>
    </row>
    <row r="3606" spans="23:27">
      <c r="W3606" s="288"/>
      <c r="X3606" s="287"/>
      <c r="AA3606" s="289"/>
    </row>
    <row r="3607" spans="23:27">
      <c r="W3607" s="288"/>
      <c r="X3607" s="287"/>
      <c r="AA3607" s="289"/>
    </row>
    <row r="3608" spans="23:27">
      <c r="W3608" s="288"/>
      <c r="X3608" s="287"/>
      <c r="AA3608" s="289"/>
    </row>
    <row r="3609" spans="23:27">
      <c r="W3609" s="288"/>
      <c r="X3609" s="287"/>
      <c r="AA3609" s="289"/>
    </row>
    <row r="3610" spans="23:27">
      <c r="W3610" s="288"/>
      <c r="X3610" s="287"/>
      <c r="AA3610" s="289"/>
    </row>
    <row r="3611" spans="23:27">
      <c r="W3611" s="288"/>
      <c r="X3611" s="287"/>
      <c r="AA3611" s="289"/>
    </row>
    <row r="3612" spans="23:27">
      <c r="W3612" s="288"/>
      <c r="X3612" s="287"/>
      <c r="AA3612" s="289"/>
    </row>
    <row r="3613" spans="23:27">
      <c r="W3613" s="288"/>
      <c r="X3613" s="287"/>
      <c r="AA3613" s="289"/>
    </row>
    <row r="3614" spans="23:27">
      <c r="W3614" s="288"/>
      <c r="X3614" s="287"/>
      <c r="AA3614" s="289"/>
    </row>
    <row r="3615" spans="23:27">
      <c r="W3615" s="288"/>
      <c r="X3615" s="287"/>
      <c r="AA3615" s="289"/>
    </row>
    <row r="3616" spans="23:27">
      <c r="W3616" s="288"/>
      <c r="X3616" s="287"/>
      <c r="AA3616" s="289"/>
    </row>
    <row r="3617" spans="23:27">
      <c r="W3617" s="288"/>
      <c r="X3617" s="287"/>
      <c r="AA3617" s="289"/>
    </row>
    <row r="3618" spans="23:27">
      <c r="W3618" s="288"/>
      <c r="X3618" s="287"/>
      <c r="AA3618" s="289"/>
    </row>
    <row r="3619" spans="23:27">
      <c r="W3619" s="288"/>
      <c r="X3619" s="287"/>
      <c r="AA3619" s="289"/>
    </row>
    <row r="3620" spans="23:27">
      <c r="W3620" s="288"/>
      <c r="X3620" s="287"/>
      <c r="AA3620" s="289"/>
    </row>
    <row r="3621" spans="23:27">
      <c r="W3621" s="288"/>
      <c r="X3621" s="287"/>
      <c r="AA3621" s="289"/>
    </row>
    <row r="3622" spans="23:27">
      <c r="W3622" s="288"/>
      <c r="X3622" s="287"/>
      <c r="AA3622" s="289"/>
    </row>
    <row r="3623" spans="23:27">
      <c r="W3623" s="288"/>
      <c r="X3623" s="287"/>
      <c r="AA3623" s="289"/>
    </row>
    <row r="3624" spans="23:27">
      <c r="W3624" s="288"/>
      <c r="X3624" s="287"/>
      <c r="AA3624" s="289"/>
    </row>
    <row r="3625" spans="23:27">
      <c r="W3625" s="288"/>
      <c r="X3625" s="287"/>
      <c r="AA3625" s="289"/>
    </row>
    <row r="3626" spans="23:27">
      <c r="W3626" s="288"/>
      <c r="X3626" s="287"/>
      <c r="AA3626" s="289"/>
    </row>
    <row r="3627" spans="23:27">
      <c r="W3627" s="288"/>
      <c r="X3627" s="287"/>
      <c r="AA3627" s="289"/>
    </row>
    <row r="3628" spans="23:27">
      <c r="W3628" s="288"/>
      <c r="X3628" s="287"/>
      <c r="AA3628" s="289"/>
    </row>
    <row r="3629" spans="23:27">
      <c r="W3629" s="288"/>
      <c r="X3629" s="287"/>
      <c r="AA3629" s="289"/>
    </row>
    <row r="3630" spans="23:27">
      <c r="W3630" s="288"/>
      <c r="X3630" s="287"/>
      <c r="AA3630" s="289"/>
    </row>
    <row r="3631" spans="23:27">
      <c r="W3631" s="288"/>
      <c r="X3631" s="287"/>
      <c r="AA3631" s="289"/>
    </row>
    <row r="3632" spans="23:27">
      <c r="W3632" s="288"/>
      <c r="X3632" s="287"/>
      <c r="AA3632" s="289"/>
    </row>
    <row r="3633" spans="23:27">
      <c r="W3633" s="288"/>
      <c r="X3633" s="287"/>
      <c r="AA3633" s="289"/>
    </row>
    <row r="3634" spans="23:27">
      <c r="W3634" s="288"/>
      <c r="X3634" s="287"/>
      <c r="AA3634" s="289"/>
    </row>
    <row r="3635" spans="23:27">
      <c r="W3635" s="288"/>
      <c r="X3635" s="287"/>
      <c r="AA3635" s="289"/>
    </row>
    <row r="3636" spans="23:27">
      <c r="W3636" s="288"/>
      <c r="X3636" s="287"/>
      <c r="AA3636" s="289"/>
    </row>
    <row r="3637" spans="23:27">
      <c r="W3637" s="288"/>
      <c r="X3637" s="287"/>
      <c r="AA3637" s="289"/>
    </row>
    <row r="3638" spans="23:27">
      <c r="W3638" s="288"/>
      <c r="X3638" s="287"/>
      <c r="AA3638" s="289"/>
    </row>
    <row r="3639" spans="23:27">
      <c r="W3639" s="288"/>
      <c r="X3639" s="287"/>
      <c r="AA3639" s="289"/>
    </row>
    <row r="3640" spans="23:27">
      <c r="W3640" s="288"/>
      <c r="X3640" s="287"/>
      <c r="AA3640" s="289"/>
    </row>
    <row r="3641" spans="23:27">
      <c r="W3641" s="288"/>
      <c r="X3641" s="287"/>
      <c r="AA3641" s="289"/>
    </row>
    <row r="3642" spans="23:27">
      <c r="W3642" s="288"/>
      <c r="X3642" s="287"/>
      <c r="AA3642" s="289"/>
    </row>
    <row r="3643" spans="23:27">
      <c r="W3643" s="288"/>
      <c r="X3643" s="287"/>
      <c r="AA3643" s="289"/>
    </row>
    <row r="3644" spans="23:27">
      <c r="W3644" s="288"/>
      <c r="X3644" s="287"/>
      <c r="AA3644" s="289"/>
    </row>
    <row r="3645" spans="23:27">
      <c r="W3645" s="288"/>
      <c r="X3645" s="287"/>
      <c r="AA3645" s="289"/>
    </row>
    <row r="3646" spans="23:27">
      <c r="W3646" s="288"/>
      <c r="X3646" s="287"/>
      <c r="AA3646" s="289"/>
    </row>
    <row r="3647" spans="23:27">
      <c r="W3647" s="288"/>
      <c r="X3647" s="287"/>
      <c r="AA3647" s="289"/>
    </row>
    <row r="3648" spans="23:27">
      <c r="W3648" s="288"/>
      <c r="X3648" s="287"/>
      <c r="AA3648" s="289"/>
    </row>
    <row r="3649" spans="23:27">
      <c r="W3649" s="288"/>
      <c r="X3649" s="287"/>
      <c r="AA3649" s="289"/>
    </row>
    <row r="3650" spans="23:27">
      <c r="W3650" s="288"/>
      <c r="X3650" s="287"/>
      <c r="AA3650" s="289"/>
    </row>
    <row r="3651" spans="23:27">
      <c r="W3651" s="288"/>
      <c r="X3651" s="287"/>
      <c r="AA3651" s="289"/>
    </row>
    <row r="3652" spans="23:27">
      <c r="W3652" s="288"/>
      <c r="X3652" s="287"/>
      <c r="AA3652" s="289"/>
    </row>
    <row r="3653" spans="23:27">
      <c r="W3653" s="288"/>
      <c r="X3653" s="287"/>
      <c r="AA3653" s="289"/>
    </row>
    <row r="3654" spans="23:27">
      <c r="W3654" s="288"/>
      <c r="X3654" s="287"/>
      <c r="AA3654" s="289"/>
    </row>
    <row r="3655" spans="23:27">
      <c r="W3655" s="288"/>
      <c r="X3655" s="287"/>
      <c r="AA3655" s="289"/>
    </row>
    <row r="3656" spans="23:27">
      <c r="W3656" s="288"/>
      <c r="X3656" s="287"/>
      <c r="AA3656" s="289"/>
    </row>
    <row r="3657" spans="23:27">
      <c r="W3657" s="288"/>
      <c r="X3657" s="287"/>
      <c r="AA3657" s="289"/>
    </row>
    <row r="3658" spans="23:27">
      <c r="W3658" s="288"/>
      <c r="X3658" s="287"/>
      <c r="AA3658" s="289"/>
    </row>
    <row r="3659" spans="23:27">
      <c r="W3659" s="288"/>
      <c r="X3659" s="287"/>
      <c r="AA3659" s="289"/>
    </row>
    <row r="3660" spans="23:27">
      <c r="W3660" s="288"/>
      <c r="X3660" s="287"/>
      <c r="AA3660" s="289"/>
    </row>
    <row r="3661" spans="23:27">
      <c r="W3661" s="288"/>
      <c r="X3661" s="287"/>
      <c r="AA3661" s="289"/>
    </row>
    <row r="3662" spans="23:27">
      <c r="W3662" s="288"/>
      <c r="X3662" s="287"/>
      <c r="AA3662" s="289"/>
    </row>
    <row r="3663" spans="23:27">
      <c r="W3663" s="288"/>
      <c r="X3663" s="287"/>
      <c r="AA3663" s="289"/>
    </row>
    <row r="3664" spans="23:27">
      <c r="W3664" s="288"/>
      <c r="X3664" s="287"/>
      <c r="AA3664" s="289"/>
    </row>
    <row r="3665" spans="23:27">
      <c r="W3665" s="288"/>
      <c r="X3665" s="287"/>
      <c r="AA3665" s="289"/>
    </row>
    <row r="3666" spans="23:27">
      <c r="W3666" s="288"/>
      <c r="X3666" s="287"/>
      <c r="AA3666" s="289"/>
    </row>
    <row r="3667" spans="23:27">
      <c r="W3667" s="288"/>
      <c r="X3667" s="287"/>
      <c r="AA3667" s="289"/>
    </row>
    <row r="3668" spans="23:27">
      <c r="W3668" s="288"/>
      <c r="X3668" s="287"/>
      <c r="AA3668" s="289"/>
    </row>
    <row r="3669" spans="23:27">
      <c r="W3669" s="288"/>
      <c r="X3669" s="287"/>
      <c r="AA3669" s="289"/>
    </row>
    <row r="3670" spans="23:27">
      <c r="W3670" s="288"/>
      <c r="X3670" s="287"/>
      <c r="AA3670" s="289"/>
    </row>
    <row r="3671" spans="23:27">
      <c r="W3671" s="288"/>
      <c r="X3671" s="287"/>
      <c r="AA3671" s="289"/>
    </row>
    <row r="3672" spans="23:27">
      <c r="W3672" s="288"/>
      <c r="X3672" s="287"/>
      <c r="AA3672" s="289"/>
    </row>
    <row r="3673" spans="23:27">
      <c r="W3673" s="288"/>
      <c r="X3673" s="287"/>
      <c r="AA3673" s="289"/>
    </row>
    <row r="3674" spans="23:27">
      <c r="W3674" s="288"/>
      <c r="X3674" s="287"/>
      <c r="AA3674" s="289"/>
    </row>
    <row r="3675" spans="23:27">
      <c r="W3675" s="288"/>
      <c r="X3675" s="287"/>
      <c r="AA3675" s="289"/>
    </row>
    <row r="3676" spans="23:27">
      <c r="W3676" s="288"/>
      <c r="X3676" s="287"/>
      <c r="AA3676" s="289"/>
    </row>
    <row r="3677" spans="23:27">
      <c r="W3677" s="288"/>
      <c r="X3677" s="287"/>
      <c r="AA3677" s="289"/>
    </row>
    <row r="3678" spans="23:27">
      <c r="W3678" s="288"/>
      <c r="X3678" s="287"/>
      <c r="AA3678" s="289"/>
    </row>
    <row r="3679" spans="23:27">
      <c r="W3679" s="288"/>
      <c r="X3679" s="287"/>
      <c r="AA3679" s="289"/>
    </row>
    <row r="3680" spans="23:27">
      <c r="W3680" s="288"/>
      <c r="X3680" s="287"/>
      <c r="AA3680" s="289"/>
    </row>
    <row r="3681" spans="23:27">
      <c r="W3681" s="288"/>
      <c r="X3681" s="287"/>
      <c r="AA3681" s="289"/>
    </row>
    <row r="3682" spans="23:27">
      <c r="W3682" s="288"/>
      <c r="X3682" s="287"/>
      <c r="AA3682" s="289"/>
    </row>
    <row r="3683" spans="23:27">
      <c r="W3683" s="288"/>
      <c r="X3683" s="287"/>
      <c r="AA3683" s="289"/>
    </row>
    <row r="3684" spans="23:27">
      <c r="W3684" s="288"/>
      <c r="X3684" s="287"/>
      <c r="AA3684" s="289"/>
    </row>
    <row r="3685" spans="23:27">
      <c r="W3685" s="288"/>
      <c r="X3685" s="287"/>
      <c r="AA3685" s="289"/>
    </row>
    <row r="3686" spans="23:27">
      <c r="W3686" s="288"/>
      <c r="X3686" s="287"/>
      <c r="AA3686" s="289"/>
    </row>
    <row r="3687" spans="23:27">
      <c r="W3687" s="288"/>
      <c r="X3687" s="287"/>
      <c r="AA3687" s="289"/>
    </row>
    <row r="3688" spans="23:27">
      <c r="W3688" s="288"/>
      <c r="X3688" s="287"/>
      <c r="AA3688" s="289"/>
    </row>
    <row r="3689" spans="23:27">
      <c r="W3689" s="288"/>
      <c r="X3689" s="287"/>
      <c r="AA3689" s="289"/>
    </row>
    <row r="3690" spans="23:27">
      <c r="W3690" s="288"/>
      <c r="X3690" s="287"/>
      <c r="AA3690" s="289"/>
    </row>
    <row r="3691" spans="23:27">
      <c r="W3691" s="288"/>
      <c r="X3691" s="287"/>
      <c r="AA3691" s="289"/>
    </row>
    <row r="3692" spans="23:27">
      <c r="W3692" s="288"/>
      <c r="X3692" s="287"/>
      <c r="AA3692" s="289"/>
    </row>
    <row r="3693" spans="23:27">
      <c r="W3693" s="288"/>
      <c r="X3693" s="287"/>
      <c r="AA3693" s="289"/>
    </row>
    <row r="3694" spans="23:27">
      <c r="W3694" s="288"/>
      <c r="X3694" s="287"/>
      <c r="AA3694" s="289"/>
    </row>
    <row r="3695" spans="23:27">
      <c r="W3695" s="288"/>
      <c r="X3695" s="287"/>
      <c r="AA3695" s="289"/>
    </row>
    <row r="3696" spans="23:27">
      <c r="W3696" s="288"/>
      <c r="X3696" s="287"/>
      <c r="AA3696" s="289"/>
    </row>
    <row r="3697" spans="23:27">
      <c r="W3697" s="288"/>
      <c r="X3697" s="287"/>
      <c r="AA3697" s="289"/>
    </row>
    <row r="3698" spans="23:27">
      <c r="W3698" s="288"/>
      <c r="X3698" s="287"/>
      <c r="AA3698" s="289"/>
    </row>
    <row r="3699" spans="23:27">
      <c r="W3699" s="288"/>
      <c r="X3699" s="287"/>
      <c r="AA3699" s="289"/>
    </row>
    <row r="3700" spans="23:27">
      <c r="W3700" s="288"/>
      <c r="X3700" s="287"/>
      <c r="AA3700" s="289"/>
    </row>
    <row r="3701" spans="23:27">
      <c r="W3701" s="288"/>
      <c r="X3701" s="287"/>
      <c r="AA3701" s="289"/>
    </row>
    <row r="3702" spans="23:27">
      <c r="W3702" s="288"/>
      <c r="X3702" s="287"/>
      <c r="AA3702" s="289"/>
    </row>
    <row r="3703" spans="23:27">
      <c r="W3703" s="288"/>
      <c r="X3703" s="287"/>
      <c r="AA3703" s="289"/>
    </row>
    <row r="3704" spans="23:27">
      <c r="W3704" s="288"/>
      <c r="X3704" s="287"/>
      <c r="AA3704" s="289"/>
    </row>
    <row r="3705" spans="23:27">
      <c r="W3705" s="288"/>
      <c r="X3705" s="287"/>
      <c r="AA3705" s="289"/>
    </row>
    <row r="3706" spans="23:27">
      <c r="W3706" s="288"/>
      <c r="X3706" s="287"/>
      <c r="AA3706" s="289"/>
    </row>
    <row r="3707" spans="23:27">
      <c r="W3707" s="288"/>
      <c r="X3707" s="287"/>
      <c r="AA3707" s="289"/>
    </row>
    <row r="3708" spans="23:27">
      <c r="W3708" s="288"/>
      <c r="X3708" s="287"/>
      <c r="AA3708" s="289"/>
    </row>
    <row r="3709" spans="23:27">
      <c r="W3709" s="288"/>
      <c r="X3709" s="287"/>
      <c r="AA3709" s="289"/>
    </row>
    <row r="3710" spans="23:27">
      <c r="W3710" s="288"/>
      <c r="X3710" s="287"/>
      <c r="AA3710" s="289"/>
    </row>
    <row r="3711" spans="23:27">
      <c r="W3711" s="288"/>
      <c r="X3711" s="287"/>
      <c r="AA3711" s="289"/>
    </row>
    <row r="3712" spans="23:27">
      <c r="W3712" s="288"/>
      <c r="X3712" s="287"/>
      <c r="AA3712" s="289"/>
    </row>
    <row r="3713" spans="23:27">
      <c r="W3713" s="288"/>
      <c r="X3713" s="287"/>
      <c r="AA3713" s="289"/>
    </row>
    <row r="3714" spans="23:27">
      <c r="W3714" s="288"/>
      <c r="X3714" s="287"/>
      <c r="AA3714" s="289"/>
    </row>
    <row r="3715" spans="23:27">
      <c r="W3715" s="288"/>
      <c r="X3715" s="287"/>
      <c r="AA3715" s="289"/>
    </row>
    <row r="3716" spans="23:27">
      <c r="W3716" s="288"/>
      <c r="X3716" s="287"/>
      <c r="AA3716" s="289"/>
    </row>
    <row r="3717" spans="23:27">
      <c r="W3717" s="288"/>
      <c r="X3717" s="287"/>
      <c r="AA3717" s="289"/>
    </row>
    <row r="3718" spans="23:27">
      <c r="W3718" s="288"/>
      <c r="X3718" s="287"/>
      <c r="AA3718" s="289"/>
    </row>
    <row r="3719" spans="23:27">
      <c r="W3719" s="288"/>
      <c r="X3719" s="287"/>
      <c r="AA3719" s="289"/>
    </row>
    <row r="3720" spans="23:27">
      <c r="W3720" s="288"/>
      <c r="X3720" s="287"/>
      <c r="AA3720" s="289"/>
    </row>
    <row r="3721" spans="23:27">
      <c r="W3721" s="288"/>
      <c r="X3721" s="287"/>
      <c r="AA3721" s="289"/>
    </row>
    <row r="3722" spans="23:27">
      <c r="W3722" s="288"/>
      <c r="X3722" s="287"/>
      <c r="AA3722" s="289"/>
    </row>
    <row r="3723" spans="23:27">
      <c r="W3723" s="288"/>
      <c r="X3723" s="287"/>
      <c r="AA3723" s="289"/>
    </row>
    <row r="3724" spans="23:27">
      <c r="W3724" s="288"/>
      <c r="X3724" s="287"/>
      <c r="AA3724" s="289"/>
    </row>
    <row r="3725" spans="23:27">
      <c r="W3725" s="288"/>
      <c r="X3725" s="287"/>
      <c r="AA3725" s="289"/>
    </row>
    <row r="3726" spans="23:27">
      <c r="W3726" s="288"/>
      <c r="X3726" s="287"/>
      <c r="AA3726" s="289"/>
    </row>
    <row r="3727" spans="23:27">
      <c r="W3727" s="288"/>
      <c r="X3727" s="287"/>
      <c r="AA3727" s="289"/>
    </row>
    <row r="3728" spans="23:27">
      <c r="W3728" s="288"/>
      <c r="X3728" s="287"/>
      <c r="AA3728" s="289"/>
    </row>
    <row r="3729" spans="23:27">
      <c r="W3729" s="288"/>
      <c r="X3729" s="287"/>
      <c r="AA3729" s="289"/>
    </row>
    <row r="3730" spans="23:27">
      <c r="W3730" s="288"/>
      <c r="X3730" s="287"/>
      <c r="AA3730" s="289"/>
    </row>
    <row r="3731" spans="23:27">
      <c r="W3731" s="288"/>
      <c r="X3731" s="287"/>
      <c r="AA3731" s="289"/>
    </row>
    <row r="3732" spans="23:27">
      <c r="W3732" s="288"/>
      <c r="X3732" s="287"/>
      <c r="AA3732" s="289"/>
    </row>
    <row r="3733" spans="23:27">
      <c r="W3733" s="288"/>
      <c r="X3733" s="287"/>
      <c r="AA3733" s="289"/>
    </row>
    <row r="3734" spans="23:27">
      <c r="W3734" s="288"/>
      <c r="X3734" s="287"/>
      <c r="AA3734" s="289"/>
    </row>
    <row r="3735" spans="23:27">
      <c r="W3735" s="288"/>
      <c r="X3735" s="287"/>
      <c r="AA3735" s="289"/>
    </row>
    <row r="3736" spans="23:27">
      <c r="W3736" s="288"/>
      <c r="X3736" s="287"/>
      <c r="AA3736" s="289"/>
    </row>
    <row r="3737" spans="23:27">
      <c r="W3737" s="288"/>
      <c r="X3737" s="287"/>
      <c r="AA3737" s="289"/>
    </row>
    <row r="3738" spans="23:27">
      <c r="W3738" s="288"/>
      <c r="X3738" s="287"/>
      <c r="AA3738" s="289"/>
    </row>
    <row r="3739" spans="23:27">
      <c r="W3739" s="288"/>
      <c r="X3739" s="287"/>
      <c r="AA3739" s="289"/>
    </row>
    <row r="3740" spans="23:27">
      <c r="W3740" s="288"/>
      <c r="X3740" s="287"/>
      <c r="AA3740" s="289"/>
    </row>
    <row r="3741" spans="23:27">
      <c r="W3741" s="288"/>
      <c r="X3741" s="287"/>
      <c r="AA3741" s="289"/>
    </row>
    <row r="3742" spans="23:27">
      <c r="W3742" s="288"/>
      <c r="X3742" s="287"/>
      <c r="AA3742" s="289"/>
    </row>
    <row r="3743" spans="23:27">
      <c r="W3743" s="288"/>
      <c r="X3743" s="287"/>
      <c r="AA3743" s="289"/>
    </row>
    <row r="3744" spans="23:27">
      <c r="W3744" s="288"/>
      <c r="X3744" s="287"/>
      <c r="AA3744" s="289"/>
    </row>
    <row r="3745" spans="23:27">
      <c r="W3745" s="288"/>
      <c r="X3745" s="287"/>
      <c r="AA3745" s="289"/>
    </row>
    <row r="3746" spans="23:27">
      <c r="W3746" s="288"/>
      <c r="X3746" s="287"/>
      <c r="AA3746" s="289"/>
    </row>
    <row r="3747" spans="23:27">
      <c r="W3747" s="288"/>
      <c r="X3747" s="287"/>
      <c r="AA3747" s="289"/>
    </row>
    <row r="3748" spans="23:27">
      <c r="W3748" s="288"/>
      <c r="X3748" s="287"/>
      <c r="AA3748" s="289"/>
    </row>
    <row r="3749" spans="23:27">
      <c r="W3749" s="288"/>
      <c r="X3749" s="287"/>
      <c r="AA3749" s="289"/>
    </row>
    <row r="3750" spans="23:27">
      <c r="W3750" s="288"/>
      <c r="X3750" s="287"/>
      <c r="AA3750" s="289"/>
    </row>
    <row r="3751" spans="23:27">
      <c r="W3751" s="288"/>
      <c r="X3751" s="287"/>
      <c r="AA3751" s="289"/>
    </row>
    <row r="3752" spans="23:27">
      <c r="W3752" s="288"/>
      <c r="X3752" s="287"/>
      <c r="AA3752" s="289"/>
    </row>
    <row r="3753" spans="23:27">
      <c r="W3753" s="288"/>
      <c r="X3753" s="287"/>
      <c r="AA3753" s="289"/>
    </row>
    <row r="3754" spans="23:27">
      <c r="W3754" s="288"/>
      <c r="X3754" s="287"/>
      <c r="AA3754" s="289"/>
    </row>
    <row r="3755" spans="23:27">
      <c r="W3755" s="288"/>
      <c r="X3755" s="287"/>
      <c r="AA3755" s="289"/>
    </row>
    <row r="3756" spans="23:27">
      <c r="W3756" s="288"/>
      <c r="X3756" s="287"/>
      <c r="AA3756" s="289"/>
    </row>
    <row r="3757" spans="23:27">
      <c r="W3757" s="288"/>
      <c r="X3757" s="287"/>
      <c r="AA3757" s="289"/>
    </row>
    <row r="3758" spans="23:27">
      <c r="W3758" s="288"/>
      <c r="X3758" s="287"/>
      <c r="AA3758" s="289"/>
    </row>
    <row r="3759" spans="23:27">
      <c r="W3759" s="288"/>
      <c r="X3759" s="287"/>
      <c r="AA3759" s="289"/>
    </row>
    <row r="3760" spans="23:27">
      <c r="W3760" s="288"/>
      <c r="X3760" s="287"/>
      <c r="AA3760" s="289"/>
    </row>
    <row r="3761" spans="23:27">
      <c r="W3761" s="288"/>
      <c r="X3761" s="287"/>
      <c r="AA3761" s="289"/>
    </row>
    <row r="3762" spans="23:27">
      <c r="W3762" s="288"/>
      <c r="X3762" s="287"/>
      <c r="AA3762" s="289"/>
    </row>
    <row r="3763" spans="23:27">
      <c r="W3763" s="288"/>
      <c r="X3763" s="287"/>
      <c r="AA3763" s="289"/>
    </row>
    <row r="3764" spans="23:27">
      <c r="W3764" s="288"/>
      <c r="X3764" s="287"/>
      <c r="AA3764" s="289"/>
    </row>
    <row r="3765" spans="23:27">
      <c r="W3765" s="288"/>
      <c r="X3765" s="287"/>
      <c r="AA3765" s="289"/>
    </row>
    <row r="3766" spans="23:27">
      <c r="W3766" s="288"/>
      <c r="X3766" s="287"/>
      <c r="AA3766" s="289"/>
    </row>
    <row r="3767" spans="23:27">
      <c r="W3767" s="288"/>
      <c r="X3767" s="287"/>
      <c r="AA3767" s="289"/>
    </row>
    <row r="3768" spans="23:27">
      <c r="W3768" s="288"/>
      <c r="X3768" s="287"/>
      <c r="AA3768" s="289"/>
    </row>
    <row r="3769" spans="23:27">
      <c r="W3769" s="288"/>
      <c r="X3769" s="287"/>
      <c r="AA3769" s="289"/>
    </row>
    <row r="3770" spans="23:27">
      <c r="W3770" s="288"/>
      <c r="X3770" s="287"/>
      <c r="AA3770" s="289"/>
    </row>
    <row r="3771" spans="23:27">
      <c r="W3771" s="288"/>
      <c r="X3771" s="287"/>
      <c r="AA3771" s="289"/>
    </row>
    <row r="3772" spans="23:27">
      <c r="W3772" s="288"/>
      <c r="X3772" s="287"/>
      <c r="AA3772" s="289"/>
    </row>
    <row r="3773" spans="23:27">
      <c r="W3773" s="288"/>
      <c r="X3773" s="287"/>
      <c r="AA3773" s="289"/>
    </row>
    <row r="3774" spans="23:27">
      <c r="W3774" s="288"/>
      <c r="X3774" s="287"/>
      <c r="AA3774" s="289"/>
    </row>
    <row r="3775" spans="23:27">
      <c r="W3775" s="288"/>
      <c r="X3775" s="287"/>
      <c r="AA3775" s="289"/>
    </row>
    <row r="3776" spans="23:27">
      <c r="W3776" s="288"/>
      <c r="X3776" s="287"/>
      <c r="AA3776" s="289"/>
    </row>
    <row r="3777" spans="23:27">
      <c r="W3777" s="288"/>
      <c r="X3777" s="287"/>
      <c r="AA3777" s="289"/>
    </row>
    <row r="3778" spans="23:27">
      <c r="W3778" s="288"/>
      <c r="X3778" s="287"/>
      <c r="AA3778" s="289"/>
    </row>
    <row r="3779" spans="23:27">
      <c r="W3779" s="288"/>
      <c r="X3779" s="287"/>
      <c r="AA3779" s="289"/>
    </row>
    <row r="3780" spans="23:27">
      <c r="W3780" s="288"/>
      <c r="X3780" s="287"/>
      <c r="AA3780" s="289"/>
    </row>
    <row r="3781" spans="23:27">
      <c r="W3781" s="288"/>
      <c r="X3781" s="287"/>
      <c r="AA3781" s="289"/>
    </row>
    <row r="3782" spans="23:27">
      <c r="W3782" s="288"/>
      <c r="X3782" s="287"/>
      <c r="AA3782" s="289"/>
    </row>
    <row r="3783" spans="23:27">
      <c r="W3783" s="288"/>
      <c r="X3783" s="287"/>
      <c r="AA3783" s="289"/>
    </row>
    <row r="3784" spans="23:27">
      <c r="W3784" s="288"/>
      <c r="X3784" s="287"/>
      <c r="AA3784" s="289"/>
    </row>
    <row r="3785" spans="23:27">
      <c r="W3785" s="288"/>
      <c r="X3785" s="287"/>
      <c r="AA3785" s="289"/>
    </row>
    <row r="3786" spans="23:27">
      <c r="W3786" s="288"/>
      <c r="X3786" s="287"/>
      <c r="AA3786" s="289"/>
    </row>
    <row r="3787" spans="23:27">
      <c r="W3787" s="288"/>
      <c r="X3787" s="287"/>
      <c r="AA3787" s="289"/>
    </row>
    <row r="3788" spans="23:27">
      <c r="W3788" s="288"/>
      <c r="X3788" s="287"/>
      <c r="AA3788" s="289"/>
    </row>
    <row r="3789" spans="23:27">
      <c r="W3789" s="288"/>
      <c r="X3789" s="287"/>
      <c r="AA3789" s="289"/>
    </row>
    <row r="3790" spans="23:27">
      <c r="W3790" s="288"/>
      <c r="X3790" s="287"/>
      <c r="AA3790" s="289"/>
    </row>
    <row r="3791" spans="23:27">
      <c r="W3791" s="288"/>
      <c r="X3791" s="287"/>
      <c r="AA3791" s="289"/>
    </row>
    <row r="3792" spans="23:27">
      <c r="W3792" s="288"/>
      <c r="X3792" s="287"/>
      <c r="AA3792" s="289"/>
    </row>
    <row r="3793" spans="23:27">
      <c r="W3793" s="288"/>
      <c r="X3793" s="287"/>
      <c r="AA3793" s="289"/>
    </row>
    <row r="3794" spans="23:27">
      <c r="W3794" s="288"/>
      <c r="X3794" s="287"/>
      <c r="AA3794" s="289"/>
    </row>
    <row r="3795" spans="23:27">
      <c r="W3795" s="288"/>
      <c r="X3795" s="287"/>
      <c r="AA3795" s="289"/>
    </row>
    <row r="3796" spans="23:27">
      <c r="W3796" s="288"/>
      <c r="X3796" s="287"/>
      <c r="AA3796" s="289"/>
    </row>
    <row r="3797" spans="23:27">
      <c r="W3797" s="288"/>
      <c r="X3797" s="287"/>
      <c r="AA3797" s="289"/>
    </row>
    <row r="3798" spans="23:27">
      <c r="W3798" s="288"/>
      <c r="X3798" s="287"/>
      <c r="AA3798" s="289"/>
    </row>
    <row r="3799" spans="23:27">
      <c r="W3799" s="288"/>
      <c r="X3799" s="287"/>
      <c r="AA3799" s="289"/>
    </row>
    <row r="3800" spans="23:27">
      <c r="W3800" s="288"/>
      <c r="X3800" s="287"/>
      <c r="AA3800" s="289"/>
    </row>
    <row r="3801" spans="23:27">
      <c r="W3801" s="288"/>
      <c r="X3801" s="287"/>
      <c r="AA3801" s="289"/>
    </row>
    <row r="3802" spans="23:27">
      <c r="W3802" s="288"/>
      <c r="X3802" s="287"/>
      <c r="AA3802" s="289"/>
    </row>
    <row r="3803" spans="23:27">
      <c r="W3803" s="288"/>
      <c r="X3803" s="287"/>
      <c r="AA3803" s="289"/>
    </row>
    <row r="3804" spans="23:27">
      <c r="W3804" s="288"/>
      <c r="X3804" s="287"/>
      <c r="AA3804" s="289"/>
    </row>
    <row r="3805" spans="23:27">
      <c r="W3805" s="288"/>
      <c r="X3805" s="287"/>
      <c r="AA3805" s="289"/>
    </row>
    <row r="3806" spans="23:27">
      <c r="W3806" s="288"/>
      <c r="X3806" s="287"/>
      <c r="AA3806" s="289"/>
    </row>
    <row r="3807" spans="23:27">
      <c r="W3807" s="288"/>
      <c r="X3807" s="287"/>
      <c r="AA3807" s="289"/>
    </row>
    <row r="3808" spans="23:27">
      <c r="W3808" s="288"/>
      <c r="X3808" s="287"/>
      <c r="AA3808" s="289"/>
    </row>
    <row r="3809" spans="23:27">
      <c r="W3809" s="288"/>
      <c r="X3809" s="287"/>
      <c r="AA3809" s="289"/>
    </row>
    <row r="3810" spans="23:27">
      <c r="W3810" s="288"/>
      <c r="X3810" s="287"/>
      <c r="AA3810" s="289"/>
    </row>
    <row r="3811" spans="23:27">
      <c r="W3811" s="288"/>
      <c r="X3811" s="287"/>
      <c r="AA3811" s="289"/>
    </row>
    <row r="3812" spans="23:27">
      <c r="W3812" s="288"/>
      <c r="X3812" s="287"/>
      <c r="AA3812" s="289"/>
    </row>
    <row r="3813" spans="23:27">
      <c r="W3813" s="288"/>
      <c r="X3813" s="287"/>
      <c r="AA3813" s="289"/>
    </row>
    <row r="3814" spans="23:27">
      <c r="W3814" s="288"/>
      <c r="X3814" s="287"/>
      <c r="AA3814" s="289"/>
    </row>
    <row r="3815" spans="23:27">
      <c r="W3815" s="288"/>
      <c r="X3815" s="287"/>
      <c r="AA3815" s="289"/>
    </row>
    <row r="3816" spans="23:27">
      <c r="W3816" s="288"/>
      <c r="X3816" s="287"/>
      <c r="AA3816" s="289"/>
    </row>
    <row r="3817" spans="23:27">
      <c r="W3817" s="288"/>
      <c r="X3817" s="287"/>
      <c r="AA3817" s="289"/>
    </row>
    <row r="3818" spans="23:27">
      <c r="W3818" s="288"/>
      <c r="X3818" s="287"/>
      <c r="AA3818" s="289"/>
    </row>
    <row r="3819" spans="23:27">
      <c r="W3819" s="288"/>
      <c r="X3819" s="287"/>
      <c r="AA3819" s="289"/>
    </row>
    <row r="3820" spans="23:27">
      <c r="W3820" s="288"/>
      <c r="X3820" s="287"/>
      <c r="AA3820" s="289"/>
    </row>
    <row r="3821" spans="23:27">
      <c r="W3821" s="288"/>
      <c r="X3821" s="287"/>
      <c r="AA3821" s="289"/>
    </row>
    <row r="3822" spans="23:27">
      <c r="W3822" s="288"/>
      <c r="X3822" s="287"/>
      <c r="AA3822" s="289"/>
    </row>
    <row r="3823" spans="23:27">
      <c r="W3823" s="288"/>
      <c r="X3823" s="287"/>
      <c r="AA3823" s="289"/>
    </row>
    <row r="3824" spans="23:27">
      <c r="W3824" s="288"/>
      <c r="X3824" s="287"/>
      <c r="AA3824" s="289"/>
    </row>
    <row r="3825" spans="23:27">
      <c r="W3825" s="288"/>
      <c r="X3825" s="287"/>
      <c r="AA3825" s="289"/>
    </row>
    <row r="3826" spans="23:27">
      <c r="W3826" s="288"/>
      <c r="X3826" s="287"/>
      <c r="AA3826" s="289"/>
    </row>
    <row r="3827" spans="23:27">
      <c r="W3827" s="288"/>
      <c r="X3827" s="287"/>
      <c r="AA3827" s="289"/>
    </row>
    <row r="3828" spans="23:27">
      <c r="W3828" s="288"/>
      <c r="X3828" s="287"/>
      <c r="AA3828" s="289"/>
    </row>
    <row r="3829" spans="23:27">
      <c r="W3829" s="288"/>
      <c r="X3829" s="287"/>
      <c r="AA3829" s="289"/>
    </row>
    <row r="3830" spans="23:27">
      <c r="W3830" s="288"/>
      <c r="X3830" s="287"/>
      <c r="AA3830" s="289"/>
    </row>
    <row r="3831" spans="23:27">
      <c r="W3831" s="288"/>
      <c r="X3831" s="287"/>
      <c r="AA3831" s="289"/>
    </row>
    <row r="3832" spans="23:27">
      <c r="W3832" s="288"/>
      <c r="X3832" s="287"/>
      <c r="AA3832" s="289"/>
    </row>
    <row r="3833" spans="23:27">
      <c r="W3833" s="288"/>
      <c r="X3833" s="287"/>
      <c r="AA3833" s="289"/>
    </row>
    <row r="3834" spans="23:27">
      <c r="W3834" s="288"/>
      <c r="X3834" s="287"/>
      <c r="AA3834" s="289"/>
    </row>
    <row r="3835" spans="23:27">
      <c r="W3835" s="288"/>
      <c r="X3835" s="287"/>
      <c r="AA3835" s="289"/>
    </row>
    <row r="3836" spans="23:27">
      <c r="W3836" s="288"/>
      <c r="X3836" s="287"/>
      <c r="AA3836" s="289"/>
    </row>
    <row r="3837" spans="23:27">
      <c r="W3837" s="288"/>
      <c r="X3837" s="287"/>
      <c r="AA3837" s="289"/>
    </row>
    <row r="3838" spans="23:27">
      <c r="W3838" s="288"/>
      <c r="X3838" s="287"/>
      <c r="AA3838" s="289"/>
    </row>
    <row r="3839" spans="23:27">
      <c r="W3839" s="288"/>
      <c r="X3839" s="287"/>
      <c r="AA3839" s="289"/>
    </row>
    <row r="3840" spans="23:27">
      <c r="W3840" s="288"/>
      <c r="X3840" s="287"/>
      <c r="AA3840" s="289"/>
    </row>
    <row r="3841" spans="23:27">
      <c r="W3841" s="288"/>
      <c r="X3841" s="287"/>
      <c r="AA3841" s="289"/>
    </row>
    <row r="3842" spans="23:27">
      <c r="W3842" s="288"/>
      <c r="X3842" s="287"/>
      <c r="AA3842" s="289"/>
    </row>
    <row r="3843" spans="23:27">
      <c r="W3843" s="288"/>
      <c r="X3843" s="287"/>
      <c r="AA3843" s="289"/>
    </row>
    <row r="3844" spans="23:27">
      <c r="W3844" s="288"/>
      <c r="X3844" s="287"/>
      <c r="AA3844" s="289"/>
    </row>
    <row r="3845" spans="23:27">
      <c r="W3845" s="288"/>
      <c r="X3845" s="287"/>
      <c r="AA3845" s="289"/>
    </row>
    <row r="3846" spans="23:27">
      <c r="W3846" s="288"/>
      <c r="X3846" s="287"/>
      <c r="AA3846" s="289"/>
    </row>
    <row r="3847" spans="23:27">
      <c r="W3847" s="288"/>
      <c r="X3847" s="287"/>
      <c r="AA3847" s="289"/>
    </row>
    <row r="3848" spans="23:27">
      <c r="W3848" s="288"/>
      <c r="X3848" s="287"/>
      <c r="AA3848" s="289"/>
    </row>
    <row r="3849" spans="23:27">
      <c r="W3849" s="288"/>
      <c r="X3849" s="287"/>
      <c r="AA3849" s="289"/>
    </row>
    <row r="3850" spans="23:27">
      <c r="W3850" s="288"/>
      <c r="X3850" s="287"/>
      <c r="AA3850" s="289"/>
    </row>
    <row r="3851" spans="23:27">
      <c r="W3851" s="288"/>
      <c r="X3851" s="287"/>
      <c r="AA3851" s="289"/>
    </row>
    <row r="3852" spans="23:27">
      <c r="W3852" s="288"/>
      <c r="X3852" s="287"/>
      <c r="AA3852" s="289"/>
    </row>
    <row r="3853" spans="23:27">
      <c r="W3853" s="288"/>
      <c r="X3853" s="287"/>
      <c r="AA3853" s="289"/>
    </row>
    <row r="3854" spans="23:27">
      <c r="W3854" s="288"/>
      <c r="X3854" s="287"/>
      <c r="AA3854" s="289"/>
    </row>
    <row r="3855" spans="23:27">
      <c r="W3855" s="288"/>
      <c r="X3855" s="287"/>
      <c r="AA3855" s="289"/>
    </row>
    <row r="3856" spans="23:27">
      <c r="W3856" s="288"/>
      <c r="X3856" s="287"/>
      <c r="AA3856" s="289"/>
    </row>
    <row r="3857" spans="23:27">
      <c r="W3857" s="288"/>
      <c r="X3857" s="287"/>
      <c r="AA3857" s="289"/>
    </row>
    <row r="3858" spans="23:27">
      <c r="W3858" s="288"/>
      <c r="X3858" s="287"/>
      <c r="AA3858" s="289"/>
    </row>
    <row r="3859" spans="23:27">
      <c r="W3859" s="288"/>
      <c r="X3859" s="287"/>
      <c r="AA3859" s="289"/>
    </row>
    <row r="3860" spans="23:27">
      <c r="W3860" s="288"/>
      <c r="X3860" s="287"/>
      <c r="AA3860" s="289"/>
    </row>
    <row r="3861" spans="23:27">
      <c r="W3861" s="288"/>
      <c r="X3861" s="287"/>
      <c r="AA3861" s="289"/>
    </row>
    <row r="3862" spans="23:27">
      <c r="W3862" s="288"/>
      <c r="X3862" s="287"/>
      <c r="AA3862" s="289"/>
    </row>
    <row r="3863" spans="23:27">
      <c r="W3863" s="288"/>
      <c r="X3863" s="287"/>
      <c r="AA3863" s="289"/>
    </row>
    <row r="3864" spans="23:27">
      <c r="W3864" s="288"/>
      <c r="X3864" s="287"/>
      <c r="AA3864" s="289"/>
    </row>
    <row r="3865" spans="23:27">
      <c r="W3865" s="288"/>
      <c r="X3865" s="287"/>
      <c r="AA3865" s="289"/>
    </row>
    <row r="3866" spans="23:27">
      <c r="W3866" s="288"/>
      <c r="X3866" s="287"/>
      <c r="AA3866" s="289"/>
    </row>
    <row r="3867" spans="23:27">
      <c r="W3867" s="288"/>
      <c r="X3867" s="287"/>
      <c r="AA3867" s="289"/>
    </row>
    <row r="3868" spans="23:27">
      <c r="W3868" s="288"/>
      <c r="X3868" s="287"/>
      <c r="AA3868" s="289"/>
    </row>
    <row r="3869" spans="23:27">
      <c r="W3869" s="288"/>
      <c r="X3869" s="287"/>
      <c r="AA3869" s="289"/>
    </row>
    <row r="3870" spans="23:27">
      <c r="W3870" s="288"/>
      <c r="X3870" s="287"/>
      <c r="AA3870" s="289"/>
    </row>
    <row r="3871" spans="23:27">
      <c r="W3871" s="288"/>
      <c r="X3871" s="287"/>
      <c r="AA3871" s="289"/>
    </row>
    <row r="3872" spans="23:27">
      <c r="W3872" s="288"/>
      <c r="X3872" s="287"/>
      <c r="AA3872" s="289"/>
    </row>
    <row r="3873" spans="23:27">
      <c r="W3873" s="288"/>
      <c r="X3873" s="287"/>
      <c r="AA3873" s="289"/>
    </row>
    <row r="3874" spans="23:27">
      <c r="W3874" s="288"/>
      <c r="X3874" s="287"/>
      <c r="AA3874" s="289"/>
    </row>
    <row r="3875" spans="23:27">
      <c r="W3875" s="288"/>
      <c r="X3875" s="287"/>
      <c r="AA3875" s="289"/>
    </row>
    <row r="3876" spans="23:27">
      <c r="W3876" s="288"/>
      <c r="X3876" s="287"/>
      <c r="AA3876" s="289"/>
    </row>
    <row r="3877" spans="23:27">
      <c r="W3877" s="288"/>
      <c r="X3877" s="287"/>
      <c r="AA3877" s="289"/>
    </row>
    <row r="3878" spans="23:27">
      <c r="W3878" s="288"/>
      <c r="X3878" s="287"/>
      <c r="AA3878" s="289"/>
    </row>
    <row r="3879" spans="23:27">
      <c r="W3879" s="288"/>
      <c r="X3879" s="287"/>
      <c r="AA3879" s="289"/>
    </row>
    <row r="3880" spans="23:27">
      <c r="W3880" s="288"/>
      <c r="X3880" s="287"/>
      <c r="AA3880" s="289"/>
    </row>
    <row r="3881" spans="23:27">
      <c r="W3881" s="288"/>
      <c r="X3881" s="287"/>
      <c r="AA3881" s="289"/>
    </row>
    <row r="3882" spans="23:27">
      <c r="W3882" s="288"/>
      <c r="X3882" s="287"/>
      <c r="AA3882" s="289"/>
    </row>
    <row r="3883" spans="23:27">
      <c r="W3883" s="288"/>
      <c r="X3883" s="287"/>
      <c r="AA3883" s="289"/>
    </row>
    <row r="3884" spans="23:27">
      <c r="W3884" s="288"/>
      <c r="X3884" s="287"/>
      <c r="AA3884" s="289"/>
    </row>
    <row r="3885" spans="23:27">
      <c r="W3885" s="288"/>
      <c r="X3885" s="287"/>
      <c r="AA3885" s="289"/>
    </row>
    <row r="3886" spans="23:27">
      <c r="W3886" s="288"/>
      <c r="X3886" s="287"/>
      <c r="AA3886" s="289"/>
    </row>
    <row r="3887" spans="23:27">
      <c r="W3887" s="288"/>
      <c r="X3887" s="287"/>
      <c r="AA3887" s="289"/>
    </row>
    <row r="3888" spans="23:27">
      <c r="W3888" s="288"/>
      <c r="X3888" s="287"/>
      <c r="AA3888" s="289"/>
    </row>
    <row r="3889" spans="23:27">
      <c r="W3889" s="288"/>
      <c r="X3889" s="287"/>
      <c r="AA3889" s="289"/>
    </row>
    <row r="3890" spans="23:27">
      <c r="W3890" s="288"/>
      <c r="X3890" s="287"/>
      <c r="AA3890" s="289"/>
    </row>
    <row r="3891" spans="23:27">
      <c r="W3891" s="288"/>
      <c r="X3891" s="287"/>
      <c r="AA3891" s="289"/>
    </row>
    <row r="3892" spans="23:27">
      <c r="W3892" s="288"/>
      <c r="X3892" s="287"/>
      <c r="AA3892" s="289"/>
    </row>
    <row r="3893" spans="23:27">
      <c r="W3893" s="288"/>
      <c r="X3893" s="287"/>
      <c r="AA3893" s="289"/>
    </row>
    <row r="3894" spans="23:27">
      <c r="W3894" s="288"/>
      <c r="X3894" s="287"/>
      <c r="AA3894" s="289"/>
    </row>
    <row r="3895" spans="23:27">
      <c r="W3895" s="288"/>
      <c r="X3895" s="287"/>
      <c r="AA3895" s="289"/>
    </row>
    <row r="3896" spans="23:27">
      <c r="W3896" s="288"/>
      <c r="X3896" s="287"/>
      <c r="AA3896" s="289"/>
    </row>
    <row r="3897" spans="23:27">
      <c r="W3897" s="288"/>
      <c r="X3897" s="287"/>
      <c r="AA3897" s="289"/>
    </row>
    <row r="3898" spans="23:27">
      <c r="W3898" s="288"/>
      <c r="X3898" s="287"/>
      <c r="AA3898" s="289"/>
    </row>
    <row r="3899" spans="23:27">
      <c r="W3899" s="288"/>
      <c r="X3899" s="287"/>
      <c r="AA3899" s="289"/>
    </row>
    <row r="3900" spans="23:27">
      <c r="W3900" s="288"/>
      <c r="X3900" s="287"/>
      <c r="AA3900" s="289"/>
    </row>
    <row r="3901" spans="23:27">
      <c r="W3901" s="288"/>
      <c r="X3901" s="287"/>
      <c r="AA3901" s="289"/>
    </row>
    <row r="3902" spans="23:27">
      <c r="W3902" s="288"/>
      <c r="X3902" s="287"/>
      <c r="AA3902" s="289"/>
    </row>
    <row r="3903" spans="23:27">
      <c r="W3903" s="288"/>
      <c r="X3903" s="287"/>
      <c r="AA3903" s="289"/>
    </row>
    <row r="3904" spans="23:27">
      <c r="W3904" s="288"/>
      <c r="X3904" s="287"/>
      <c r="AA3904" s="289"/>
    </row>
    <row r="3905" spans="23:27">
      <c r="W3905" s="288"/>
      <c r="X3905" s="287"/>
      <c r="AA3905" s="289"/>
    </row>
    <row r="3906" spans="23:27">
      <c r="W3906" s="288"/>
      <c r="X3906" s="287"/>
      <c r="AA3906" s="289"/>
    </row>
    <row r="3907" spans="23:27">
      <c r="W3907" s="288"/>
      <c r="X3907" s="287"/>
      <c r="AA3907" s="289"/>
    </row>
    <row r="3908" spans="23:27">
      <c r="W3908" s="288"/>
      <c r="X3908" s="287"/>
      <c r="AA3908" s="289"/>
    </row>
    <row r="3909" spans="23:27">
      <c r="W3909" s="288"/>
      <c r="X3909" s="287"/>
      <c r="AA3909" s="289"/>
    </row>
    <row r="3910" spans="23:27">
      <c r="W3910" s="288"/>
      <c r="X3910" s="287"/>
      <c r="AA3910" s="289"/>
    </row>
    <row r="3911" spans="23:27">
      <c r="W3911" s="288"/>
      <c r="X3911" s="287"/>
      <c r="AA3911" s="289"/>
    </row>
    <row r="3912" spans="23:27">
      <c r="W3912" s="288"/>
      <c r="X3912" s="287"/>
      <c r="AA3912" s="289"/>
    </row>
    <row r="3913" spans="23:27">
      <c r="W3913" s="288"/>
      <c r="X3913" s="287"/>
      <c r="AA3913" s="289"/>
    </row>
    <row r="3914" spans="23:27">
      <c r="W3914" s="288"/>
      <c r="X3914" s="287"/>
      <c r="AA3914" s="289"/>
    </row>
    <row r="3915" spans="23:27">
      <c r="W3915" s="288"/>
      <c r="X3915" s="287"/>
      <c r="AA3915" s="289"/>
    </row>
    <row r="3916" spans="23:27">
      <c r="W3916" s="288"/>
      <c r="X3916" s="287"/>
      <c r="AA3916" s="289"/>
    </row>
    <row r="3917" spans="23:27">
      <c r="W3917" s="288"/>
      <c r="X3917" s="287"/>
      <c r="AA3917" s="289"/>
    </row>
    <row r="3918" spans="23:27">
      <c r="W3918" s="288"/>
      <c r="X3918" s="287"/>
      <c r="AA3918" s="289"/>
    </row>
    <row r="3919" spans="23:27">
      <c r="W3919" s="288"/>
      <c r="X3919" s="287"/>
      <c r="AA3919" s="289"/>
    </row>
    <row r="3920" spans="23:27">
      <c r="W3920" s="288"/>
      <c r="X3920" s="287"/>
      <c r="AA3920" s="289"/>
    </row>
    <row r="3921" spans="23:27">
      <c r="W3921" s="288"/>
      <c r="X3921" s="287"/>
      <c r="AA3921" s="289"/>
    </row>
    <row r="3922" spans="23:27">
      <c r="W3922" s="288"/>
      <c r="X3922" s="287"/>
      <c r="AA3922" s="289"/>
    </row>
    <row r="3923" spans="23:27">
      <c r="W3923" s="288"/>
      <c r="X3923" s="287"/>
      <c r="AA3923" s="289"/>
    </row>
    <row r="3924" spans="23:27">
      <c r="W3924" s="288"/>
      <c r="X3924" s="287"/>
      <c r="AA3924" s="289"/>
    </row>
    <row r="3925" spans="23:27">
      <c r="W3925" s="288"/>
      <c r="X3925" s="287"/>
      <c r="AA3925" s="289"/>
    </row>
    <row r="3926" spans="23:27">
      <c r="W3926" s="288"/>
      <c r="X3926" s="287"/>
      <c r="AA3926" s="289"/>
    </row>
    <row r="3927" spans="23:27">
      <c r="W3927" s="288"/>
      <c r="X3927" s="287"/>
      <c r="AA3927" s="289"/>
    </row>
    <row r="3928" spans="23:27">
      <c r="W3928" s="288"/>
      <c r="X3928" s="287"/>
      <c r="AA3928" s="289"/>
    </row>
    <row r="3929" spans="23:27">
      <c r="W3929" s="288"/>
      <c r="X3929" s="287"/>
      <c r="AA3929" s="289"/>
    </row>
    <row r="3930" spans="23:27">
      <c r="W3930" s="288"/>
      <c r="X3930" s="287"/>
      <c r="AA3930" s="289"/>
    </row>
    <row r="3931" spans="23:27">
      <c r="W3931" s="288"/>
      <c r="X3931" s="287"/>
      <c r="AA3931" s="289"/>
    </row>
    <row r="3932" spans="23:27">
      <c r="W3932" s="288"/>
      <c r="X3932" s="287"/>
      <c r="AA3932" s="289"/>
    </row>
    <row r="3933" spans="23:27">
      <c r="W3933" s="288"/>
      <c r="X3933" s="287"/>
      <c r="AA3933" s="289"/>
    </row>
    <row r="3934" spans="23:27">
      <c r="W3934" s="288"/>
      <c r="X3934" s="287"/>
      <c r="AA3934" s="289"/>
    </row>
    <row r="3935" spans="23:27">
      <c r="W3935" s="288"/>
      <c r="X3935" s="287"/>
      <c r="AA3935" s="289"/>
    </row>
    <row r="3936" spans="23:27">
      <c r="W3936" s="288"/>
      <c r="X3936" s="287"/>
      <c r="AA3936" s="289"/>
    </row>
    <row r="3937" spans="23:27">
      <c r="W3937" s="288"/>
      <c r="X3937" s="287"/>
      <c r="AA3937" s="289"/>
    </row>
    <row r="3938" spans="23:27">
      <c r="W3938" s="288"/>
      <c r="X3938" s="287"/>
      <c r="AA3938" s="289"/>
    </row>
    <row r="3939" spans="23:27">
      <c r="W3939" s="288"/>
      <c r="X3939" s="287"/>
      <c r="AA3939" s="289"/>
    </row>
    <row r="3940" spans="23:27">
      <c r="W3940" s="288"/>
      <c r="X3940" s="287"/>
      <c r="AA3940" s="289"/>
    </row>
    <row r="3941" spans="23:27">
      <c r="W3941" s="288"/>
      <c r="X3941" s="287"/>
      <c r="AA3941" s="289"/>
    </row>
    <row r="3942" spans="23:27">
      <c r="W3942" s="288"/>
      <c r="X3942" s="287"/>
      <c r="AA3942" s="289"/>
    </row>
    <row r="3943" spans="23:27">
      <c r="W3943" s="288"/>
      <c r="X3943" s="287"/>
      <c r="AA3943" s="289"/>
    </row>
    <row r="3944" spans="23:27">
      <c r="W3944" s="288"/>
      <c r="X3944" s="287"/>
      <c r="AA3944" s="289"/>
    </row>
    <row r="3945" spans="23:27">
      <c r="W3945" s="288"/>
      <c r="X3945" s="287"/>
      <c r="AA3945" s="289"/>
    </row>
    <row r="3946" spans="23:27">
      <c r="W3946" s="288"/>
      <c r="X3946" s="287"/>
      <c r="AA3946" s="289"/>
    </row>
    <row r="3947" spans="23:27">
      <c r="W3947" s="288"/>
      <c r="X3947" s="287"/>
      <c r="AA3947" s="289"/>
    </row>
    <row r="3948" spans="23:27">
      <c r="W3948" s="288"/>
      <c r="X3948" s="287"/>
      <c r="AA3948" s="289"/>
    </row>
    <row r="3949" spans="23:27">
      <c r="W3949" s="288"/>
      <c r="X3949" s="287"/>
      <c r="AA3949" s="289"/>
    </row>
    <row r="3950" spans="23:27">
      <c r="W3950" s="288"/>
      <c r="X3950" s="287"/>
      <c r="AA3950" s="289"/>
    </row>
    <row r="3951" spans="23:27">
      <c r="W3951" s="288"/>
      <c r="X3951" s="287"/>
      <c r="AA3951" s="289"/>
    </row>
    <row r="3952" spans="23:27">
      <c r="W3952" s="288"/>
      <c r="X3952" s="287"/>
      <c r="AA3952" s="289"/>
    </row>
    <row r="3953" spans="23:27">
      <c r="W3953" s="288"/>
      <c r="X3953" s="287"/>
      <c r="AA3953" s="289"/>
    </row>
    <row r="3954" spans="23:27">
      <c r="W3954" s="288"/>
      <c r="X3954" s="287"/>
      <c r="AA3954" s="289"/>
    </row>
    <row r="3955" spans="23:27">
      <c r="W3955" s="288"/>
      <c r="X3955" s="287"/>
      <c r="AA3955" s="289"/>
    </row>
    <row r="3956" spans="23:27">
      <c r="W3956" s="288"/>
      <c r="X3956" s="287"/>
      <c r="AA3956" s="289"/>
    </row>
    <row r="3957" spans="23:27">
      <c r="W3957" s="288"/>
      <c r="X3957" s="287"/>
      <c r="AA3957" s="289"/>
    </row>
    <row r="3958" spans="23:27">
      <c r="W3958" s="288"/>
      <c r="X3958" s="287"/>
      <c r="AA3958" s="289"/>
    </row>
    <row r="3959" spans="23:27">
      <c r="W3959" s="288"/>
      <c r="X3959" s="287"/>
      <c r="AA3959" s="289"/>
    </row>
    <row r="3960" spans="23:27">
      <c r="W3960" s="288"/>
      <c r="X3960" s="287"/>
      <c r="AA3960" s="289"/>
    </row>
    <row r="3961" spans="23:27">
      <c r="W3961" s="288"/>
      <c r="X3961" s="287"/>
      <c r="AA3961" s="289"/>
    </row>
    <row r="3962" spans="23:27">
      <c r="W3962" s="288"/>
      <c r="X3962" s="287"/>
      <c r="AA3962" s="289"/>
    </row>
    <row r="3963" spans="23:27">
      <c r="W3963" s="288"/>
      <c r="X3963" s="287"/>
      <c r="AA3963" s="289"/>
    </row>
    <row r="3964" spans="23:27">
      <c r="W3964" s="288"/>
      <c r="X3964" s="287"/>
      <c r="AA3964" s="289"/>
    </row>
    <row r="3965" spans="23:27">
      <c r="W3965" s="288"/>
      <c r="X3965" s="287"/>
      <c r="AA3965" s="289"/>
    </row>
    <row r="3966" spans="23:27">
      <c r="W3966" s="288"/>
      <c r="X3966" s="287"/>
      <c r="AA3966" s="289"/>
    </row>
    <row r="3967" spans="23:27">
      <c r="W3967" s="288"/>
      <c r="X3967" s="287"/>
      <c r="AA3967" s="289"/>
    </row>
    <row r="3968" spans="23:27">
      <c r="W3968" s="288"/>
      <c r="X3968" s="287"/>
      <c r="AA3968" s="289"/>
    </row>
    <row r="3969" spans="23:27">
      <c r="W3969" s="288"/>
      <c r="X3969" s="287"/>
      <c r="AA3969" s="289"/>
    </row>
    <row r="3970" spans="23:27">
      <c r="W3970" s="288"/>
      <c r="X3970" s="287"/>
      <c r="AA3970" s="289"/>
    </row>
    <row r="3971" spans="23:27">
      <c r="W3971" s="288"/>
      <c r="X3971" s="287"/>
      <c r="AA3971" s="289"/>
    </row>
    <row r="3972" spans="23:27">
      <c r="W3972" s="288"/>
      <c r="X3972" s="287"/>
      <c r="AA3972" s="289"/>
    </row>
    <row r="3973" spans="23:27">
      <c r="W3973" s="288"/>
      <c r="X3973" s="287"/>
      <c r="AA3973" s="289"/>
    </row>
    <row r="3974" spans="23:27">
      <c r="W3974" s="288"/>
      <c r="X3974" s="287"/>
      <c r="AA3974" s="289"/>
    </row>
    <row r="3975" spans="23:27">
      <c r="W3975" s="288"/>
      <c r="X3975" s="287"/>
      <c r="AA3975" s="289"/>
    </row>
    <row r="3976" spans="23:27">
      <c r="W3976" s="288"/>
      <c r="X3976" s="287"/>
      <c r="AA3976" s="289"/>
    </row>
    <row r="3977" spans="23:27">
      <c r="W3977" s="288"/>
      <c r="X3977" s="287"/>
      <c r="AA3977" s="289"/>
    </row>
    <row r="3978" spans="23:27">
      <c r="W3978" s="288"/>
      <c r="X3978" s="287"/>
      <c r="AA3978" s="289"/>
    </row>
    <row r="3979" spans="23:27">
      <c r="W3979" s="288"/>
      <c r="X3979" s="287"/>
      <c r="AA3979" s="289"/>
    </row>
    <row r="3980" spans="23:27">
      <c r="W3980" s="288"/>
      <c r="X3980" s="287"/>
      <c r="AA3980" s="289"/>
    </row>
    <row r="3981" spans="23:27">
      <c r="W3981" s="288"/>
      <c r="X3981" s="287"/>
      <c r="AA3981" s="289"/>
    </row>
    <row r="3982" spans="23:27">
      <c r="W3982" s="288"/>
      <c r="X3982" s="287"/>
      <c r="AA3982" s="289"/>
    </row>
    <row r="3983" spans="23:27">
      <c r="W3983" s="288"/>
      <c r="X3983" s="287"/>
      <c r="AA3983" s="289"/>
    </row>
    <row r="3984" spans="23:27">
      <c r="W3984" s="288"/>
      <c r="X3984" s="287"/>
      <c r="AA3984" s="289"/>
    </row>
    <row r="3985" spans="23:27">
      <c r="W3985" s="288"/>
      <c r="X3985" s="287"/>
      <c r="AA3985" s="289"/>
    </row>
    <row r="3986" spans="23:27">
      <c r="W3986" s="288"/>
      <c r="X3986" s="287"/>
      <c r="AA3986" s="289"/>
    </row>
    <row r="3987" spans="23:27">
      <c r="W3987" s="288"/>
      <c r="X3987" s="287"/>
      <c r="AA3987" s="289"/>
    </row>
    <row r="3988" spans="23:27">
      <c r="W3988" s="288"/>
      <c r="X3988" s="287"/>
      <c r="AA3988" s="289"/>
    </row>
    <row r="3989" spans="23:27">
      <c r="W3989" s="288"/>
      <c r="X3989" s="287"/>
      <c r="AA3989" s="289"/>
    </row>
    <row r="3990" spans="23:27">
      <c r="W3990" s="288"/>
      <c r="X3990" s="287"/>
      <c r="AA3990" s="289"/>
    </row>
    <row r="3991" spans="23:27">
      <c r="W3991" s="288"/>
      <c r="X3991" s="287"/>
      <c r="AA3991" s="289"/>
    </row>
    <row r="3992" spans="23:27">
      <c r="W3992" s="288"/>
      <c r="X3992" s="287"/>
      <c r="AA3992" s="289"/>
    </row>
    <row r="3993" spans="23:27">
      <c r="W3993" s="288"/>
      <c r="X3993" s="287"/>
      <c r="AA3993" s="289"/>
    </row>
    <row r="3994" spans="23:27">
      <c r="W3994" s="288"/>
      <c r="X3994" s="287"/>
      <c r="AA3994" s="289"/>
    </row>
    <row r="3995" spans="23:27">
      <c r="W3995" s="288"/>
      <c r="X3995" s="287"/>
      <c r="AA3995" s="289"/>
    </row>
    <row r="3996" spans="23:27">
      <c r="W3996" s="288"/>
      <c r="X3996" s="287"/>
      <c r="AA3996" s="289"/>
    </row>
    <row r="3997" spans="23:27">
      <c r="W3997" s="288"/>
      <c r="X3997" s="287"/>
      <c r="AA3997" s="289"/>
    </row>
    <row r="3998" spans="23:27">
      <c r="W3998" s="288"/>
      <c r="X3998" s="287"/>
      <c r="AA3998" s="289"/>
    </row>
    <row r="3999" spans="23:27">
      <c r="W3999" s="288"/>
      <c r="X3999" s="287"/>
      <c r="AA3999" s="289"/>
    </row>
    <row r="4000" spans="23:27">
      <c r="W4000" s="288"/>
      <c r="X4000" s="287"/>
      <c r="AA4000" s="289"/>
    </row>
    <row r="4001" spans="23:27">
      <c r="W4001" s="288"/>
      <c r="X4001" s="287"/>
      <c r="AA4001" s="289"/>
    </row>
    <row r="4002" spans="23:27">
      <c r="W4002" s="288"/>
      <c r="X4002" s="287"/>
      <c r="AA4002" s="289"/>
    </row>
    <row r="4003" spans="23:27">
      <c r="W4003" s="288"/>
      <c r="X4003" s="287"/>
      <c r="AA4003" s="289"/>
    </row>
    <row r="4004" spans="23:27">
      <c r="W4004" s="288"/>
      <c r="X4004" s="287"/>
      <c r="AA4004" s="289"/>
    </row>
    <row r="4005" spans="23:27">
      <c r="W4005" s="288"/>
      <c r="X4005" s="287"/>
      <c r="AA4005" s="289"/>
    </row>
    <row r="4006" spans="23:27">
      <c r="W4006" s="288"/>
      <c r="X4006" s="287"/>
      <c r="AA4006" s="289"/>
    </row>
    <row r="4007" spans="23:27">
      <c r="W4007" s="288"/>
      <c r="X4007" s="287"/>
      <c r="AA4007" s="289"/>
    </row>
    <row r="4008" spans="23:27">
      <c r="W4008" s="288"/>
      <c r="X4008" s="287"/>
      <c r="AA4008" s="289"/>
    </row>
    <row r="4009" spans="23:27">
      <c r="W4009" s="288"/>
      <c r="X4009" s="287"/>
      <c r="AA4009" s="289"/>
    </row>
    <row r="4010" spans="23:27">
      <c r="W4010" s="288"/>
      <c r="X4010" s="287"/>
      <c r="AA4010" s="289"/>
    </row>
    <row r="4011" spans="23:27">
      <c r="W4011" s="288"/>
      <c r="X4011" s="287"/>
      <c r="AA4011" s="289"/>
    </row>
    <row r="4012" spans="23:27">
      <c r="W4012" s="288"/>
      <c r="X4012" s="287"/>
      <c r="AA4012" s="289"/>
    </row>
    <row r="4013" spans="23:27">
      <c r="W4013" s="288"/>
      <c r="X4013" s="287"/>
      <c r="AA4013" s="289"/>
    </row>
    <row r="4014" spans="23:27">
      <c r="W4014" s="288"/>
      <c r="X4014" s="287"/>
      <c r="AA4014" s="289"/>
    </row>
    <row r="4015" spans="23:27">
      <c r="W4015" s="288"/>
      <c r="X4015" s="287"/>
      <c r="AA4015" s="289"/>
    </row>
    <row r="4016" spans="23:27">
      <c r="W4016" s="288"/>
      <c r="X4016" s="287"/>
      <c r="AA4016" s="289"/>
    </row>
    <row r="4017" spans="23:27">
      <c r="W4017" s="288"/>
      <c r="X4017" s="287"/>
      <c r="AA4017" s="289"/>
    </row>
    <row r="4018" spans="23:27">
      <c r="W4018" s="288"/>
      <c r="X4018" s="287"/>
      <c r="AA4018" s="289"/>
    </row>
    <row r="4019" spans="23:27">
      <c r="W4019" s="288"/>
      <c r="X4019" s="287"/>
      <c r="AA4019" s="289"/>
    </row>
    <row r="4020" spans="23:27">
      <c r="W4020" s="288"/>
      <c r="X4020" s="287"/>
      <c r="AA4020" s="289"/>
    </row>
    <row r="4021" spans="23:27">
      <c r="W4021" s="288"/>
      <c r="X4021" s="287"/>
      <c r="AA4021" s="289"/>
    </row>
    <row r="4022" spans="23:27">
      <c r="W4022" s="288"/>
      <c r="X4022" s="287"/>
      <c r="AA4022" s="289"/>
    </row>
    <row r="4023" spans="23:27">
      <c r="W4023" s="288"/>
      <c r="X4023" s="287"/>
      <c r="AA4023" s="289"/>
    </row>
    <row r="4024" spans="23:27">
      <c r="W4024" s="288"/>
      <c r="X4024" s="287"/>
      <c r="AA4024" s="289"/>
    </row>
    <row r="4025" spans="23:27">
      <c r="W4025" s="288"/>
      <c r="X4025" s="287"/>
      <c r="AA4025" s="289"/>
    </row>
    <row r="4026" spans="23:27">
      <c r="W4026" s="288"/>
      <c r="X4026" s="287"/>
      <c r="AA4026" s="289"/>
    </row>
    <row r="4027" spans="23:27">
      <c r="W4027" s="288"/>
      <c r="X4027" s="287"/>
      <c r="AA4027" s="289"/>
    </row>
    <row r="4028" spans="23:27">
      <c r="W4028" s="288"/>
      <c r="X4028" s="287"/>
      <c r="AA4028" s="289"/>
    </row>
    <row r="4029" spans="23:27">
      <c r="W4029" s="288"/>
      <c r="X4029" s="287"/>
      <c r="AA4029" s="289"/>
    </row>
    <row r="4030" spans="23:27">
      <c r="W4030" s="288"/>
      <c r="X4030" s="287"/>
      <c r="AA4030" s="289"/>
    </row>
    <row r="4031" spans="23:27">
      <c r="W4031" s="288"/>
      <c r="X4031" s="287"/>
      <c r="AA4031" s="289"/>
    </row>
    <row r="4032" spans="23:27">
      <c r="W4032" s="288"/>
      <c r="X4032" s="287"/>
      <c r="AA4032" s="289"/>
    </row>
    <row r="4033" spans="23:27">
      <c r="W4033" s="288"/>
      <c r="X4033" s="287"/>
      <c r="AA4033" s="289"/>
    </row>
    <row r="4034" spans="23:27">
      <c r="W4034" s="288"/>
      <c r="X4034" s="287"/>
      <c r="AA4034" s="289"/>
    </row>
    <row r="4035" spans="23:27">
      <c r="W4035" s="288"/>
      <c r="X4035" s="287"/>
      <c r="AA4035" s="289"/>
    </row>
    <row r="4036" spans="23:27">
      <c r="W4036" s="288"/>
      <c r="X4036" s="287"/>
      <c r="AA4036" s="289"/>
    </row>
    <row r="4037" spans="23:27">
      <c r="W4037" s="288"/>
      <c r="X4037" s="287"/>
      <c r="AA4037" s="289"/>
    </row>
    <row r="4038" spans="23:27">
      <c r="W4038" s="288"/>
      <c r="X4038" s="287"/>
      <c r="AA4038" s="289"/>
    </row>
    <row r="4039" spans="23:27">
      <c r="W4039" s="288"/>
      <c r="X4039" s="287"/>
      <c r="AA4039" s="289"/>
    </row>
    <row r="4040" spans="23:27">
      <c r="W4040" s="288"/>
      <c r="X4040" s="287"/>
      <c r="AA4040" s="289"/>
    </row>
    <row r="4041" spans="23:27">
      <c r="W4041" s="288"/>
      <c r="X4041" s="287"/>
      <c r="AA4041" s="289"/>
    </row>
    <row r="4042" spans="23:27">
      <c r="W4042" s="288"/>
      <c r="X4042" s="287"/>
      <c r="AA4042" s="289"/>
    </row>
    <row r="4043" spans="23:27">
      <c r="W4043" s="288"/>
      <c r="X4043" s="287"/>
      <c r="AA4043" s="289"/>
    </row>
    <row r="4044" spans="23:27">
      <c r="W4044" s="288"/>
      <c r="X4044" s="287"/>
      <c r="AA4044" s="289"/>
    </row>
    <row r="4045" spans="23:27">
      <c r="W4045" s="288"/>
      <c r="X4045" s="287"/>
      <c r="AA4045" s="289"/>
    </row>
    <row r="4046" spans="23:27">
      <c r="W4046" s="288"/>
      <c r="X4046" s="287"/>
      <c r="AA4046" s="289"/>
    </row>
    <row r="4047" spans="23:27">
      <c r="W4047" s="288"/>
      <c r="X4047" s="287"/>
      <c r="AA4047" s="289"/>
    </row>
    <row r="4048" spans="23:27">
      <c r="W4048" s="288"/>
      <c r="X4048" s="287"/>
      <c r="AA4048" s="289"/>
    </row>
    <row r="4049" spans="23:27">
      <c r="W4049" s="288"/>
      <c r="X4049" s="287"/>
      <c r="AA4049" s="289"/>
    </row>
    <row r="4050" spans="23:27">
      <c r="W4050" s="288"/>
      <c r="X4050" s="287"/>
      <c r="AA4050" s="289"/>
    </row>
    <row r="4051" spans="23:27">
      <c r="W4051" s="288"/>
      <c r="X4051" s="287"/>
      <c r="AA4051" s="289"/>
    </row>
    <row r="4052" spans="23:27">
      <c r="W4052" s="288"/>
      <c r="X4052" s="287"/>
      <c r="AA4052" s="289"/>
    </row>
    <row r="4053" spans="23:27">
      <c r="W4053" s="288"/>
      <c r="X4053" s="287"/>
      <c r="AA4053" s="289"/>
    </row>
    <row r="4054" spans="23:27">
      <c r="W4054" s="288"/>
      <c r="X4054" s="287"/>
      <c r="AA4054" s="289"/>
    </row>
    <row r="4055" spans="23:27">
      <c r="W4055" s="288"/>
      <c r="X4055" s="287"/>
      <c r="AA4055" s="289"/>
    </row>
    <row r="4056" spans="23:27">
      <c r="W4056" s="288"/>
      <c r="X4056" s="287"/>
      <c r="AA4056" s="289"/>
    </row>
    <row r="4057" spans="23:27">
      <c r="W4057" s="288"/>
      <c r="X4057" s="287"/>
      <c r="AA4057" s="289"/>
    </row>
    <row r="4058" spans="23:27">
      <c r="W4058" s="288"/>
      <c r="X4058" s="287"/>
      <c r="AA4058" s="289"/>
    </row>
    <row r="4059" spans="23:27">
      <c r="W4059" s="288"/>
      <c r="X4059" s="287"/>
      <c r="AA4059" s="289"/>
    </row>
    <row r="4060" spans="23:27">
      <c r="W4060" s="288"/>
      <c r="X4060" s="287"/>
      <c r="AA4060" s="289"/>
    </row>
    <row r="4061" spans="23:27">
      <c r="W4061" s="288"/>
      <c r="X4061" s="287"/>
      <c r="AA4061" s="289"/>
    </row>
    <row r="4062" spans="23:27">
      <c r="W4062" s="288"/>
      <c r="X4062" s="287"/>
      <c r="AA4062" s="289"/>
    </row>
    <row r="4063" spans="23:27">
      <c r="W4063" s="288"/>
      <c r="X4063" s="287"/>
      <c r="AA4063" s="289"/>
    </row>
    <row r="4064" spans="23:27">
      <c r="W4064" s="288"/>
      <c r="X4064" s="287"/>
      <c r="AA4064" s="289"/>
    </row>
    <row r="4065" spans="23:27">
      <c r="W4065" s="288"/>
      <c r="X4065" s="287"/>
      <c r="AA4065" s="289"/>
    </row>
    <row r="4066" spans="23:27">
      <c r="W4066" s="288"/>
      <c r="X4066" s="287"/>
      <c r="AA4066" s="289"/>
    </row>
    <row r="4067" spans="23:27">
      <c r="W4067" s="288"/>
      <c r="X4067" s="287"/>
      <c r="AA4067" s="289"/>
    </row>
    <row r="4068" spans="23:27">
      <c r="W4068" s="288"/>
      <c r="X4068" s="287"/>
      <c r="AA4068" s="289"/>
    </row>
    <row r="4069" spans="23:27">
      <c r="W4069" s="288"/>
      <c r="X4069" s="287"/>
      <c r="AA4069" s="289"/>
    </row>
    <row r="4070" spans="23:27">
      <c r="W4070" s="288"/>
      <c r="X4070" s="287"/>
      <c r="AA4070" s="289"/>
    </row>
    <row r="4071" spans="23:27">
      <c r="W4071" s="288"/>
      <c r="X4071" s="287"/>
      <c r="AA4071" s="289"/>
    </row>
    <row r="4072" spans="23:27">
      <c r="W4072" s="288"/>
      <c r="X4072" s="287"/>
      <c r="AA4072" s="289"/>
    </row>
    <row r="4073" spans="23:27">
      <c r="W4073" s="288"/>
      <c r="X4073" s="287"/>
      <c r="AA4073" s="289"/>
    </row>
    <row r="4074" spans="23:27">
      <c r="W4074" s="288"/>
      <c r="X4074" s="287"/>
      <c r="AA4074" s="289"/>
    </row>
    <row r="4075" spans="23:27">
      <c r="W4075" s="288"/>
      <c r="X4075" s="287"/>
      <c r="AA4075" s="289"/>
    </row>
    <row r="4076" spans="23:27">
      <c r="W4076" s="288"/>
      <c r="X4076" s="287"/>
      <c r="AA4076" s="289"/>
    </row>
    <row r="4077" spans="23:27">
      <c r="W4077" s="288"/>
      <c r="X4077" s="287"/>
      <c r="AA4077" s="289"/>
    </row>
    <row r="4078" spans="23:27">
      <c r="W4078" s="288"/>
      <c r="X4078" s="287"/>
      <c r="AA4078" s="289"/>
    </row>
    <row r="4079" spans="23:27">
      <c r="W4079" s="288"/>
      <c r="X4079" s="287"/>
      <c r="AA4079" s="289"/>
    </row>
    <row r="4080" spans="23:27">
      <c r="W4080" s="288"/>
      <c r="X4080" s="287"/>
      <c r="AA4080" s="289"/>
    </row>
    <row r="4081" spans="23:27">
      <c r="W4081" s="288"/>
      <c r="X4081" s="287"/>
      <c r="AA4081" s="289"/>
    </row>
    <row r="4082" spans="23:27">
      <c r="W4082" s="288"/>
      <c r="X4082" s="287"/>
      <c r="AA4082" s="289"/>
    </row>
    <row r="4083" spans="23:27">
      <c r="W4083" s="288"/>
      <c r="X4083" s="287"/>
      <c r="AA4083" s="289"/>
    </row>
    <row r="4084" spans="23:27">
      <c r="W4084" s="288"/>
      <c r="X4084" s="287"/>
      <c r="AA4084" s="289"/>
    </row>
    <row r="4085" spans="23:27">
      <c r="W4085" s="288"/>
      <c r="X4085" s="287"/>
      <c r="AA4085" s="289"/>
    </row>
    <row r="4086" spans="23:27">
      <c r="W4086" s="288"/>
      <c r="X4086" s="287"/>
      <c r="AA4086" s="289"/>
    </row>
    <row r="4087" spans="23:27">
      <c r="W4087" s="288"/>
      <c r="X4087" s="287"/>
      <c r="AA4087" s="289"/>
    </row>
    <row r="4088" spans="23:27">
      <c r="W4088" s="288"/>
      <c r="X4088" s="287"/>
      <c r="AA4088" s="289"/>
    </row>
    <row r="4089" spans="23:27">
      <c r="W4089" s="288"/>
      <c r="X4089" s="287"/>
      <c r="AA4089" s="289"/>
    </row>
    <row r="4090" spans="23:27">
      <c r="W4090" s="288"/>
      <c r="X4090" s="287"/>
      <c r="AA4090" s="289"/>
    </row>
    <row r="4091" spans="23:27">
      <c r="W4091" s="288"/>
      <c r="X4091" s="287"/>
      <c r="AA4091" s="289"/>
    </row>
    <row r="4092" spans="23:27">
      <c r="W4092" s="288"/>
      <c r="X4092" s="287"/>
      <c r="AA4092" s="289"/>
    </row>
    <row r="4093" spans="23:27">
      <c r="W4093" s="288"/>
      <c r="X4093" s="287"/>
      <c r="AA4093" s="289"/>
    </row>
    <row r="4094" spans="23:27">
      <c r="W4094" s="288"/>
      <c r="X4094" s="287"/>
      <c r="AA4094" s="289"/>
    </row>
    <row r="4095" spans="23:27">
      <c r="W4095" s="288"/>
      <c r="X4095" s="287"/>
      <c r="AA4095" s="289"/>
    </row>
    <row r="4096" spans="23:27">
      <c r="W4096" s="288"/>
      <c r="X4096" s="287"/>
      <c r="AA4096" s="289"/>
    </row>
    <row r="4097" spans="23:27">
      <c r="W4097" s="288"/>
      <c r="X4097" s="287"/>
      <c r="AA4097" s="289"/>
    </row>
    <row r="4098" spans="23:27">
      <c r="W4098" s="288"/>
      <c r="X4098" s="287"/>
      <c r="AA4098" s="289"/>
    </row>
    <row r="4099" spans="23:27">
      <c r="W4099" s="288"/>
      <c r="X4099" s="287"/>
      <c r="AA4099" s="289"/>
    </row>
    <row r="4100" spans="23:27">
      <c r="W4100" s="288"/>
      <c r="X4100" s="287"/>
      <c r="AA4100" s="289"/>
    </row>
    <row r="4101" spans="23:27">
      <c r="W4101" s="288"/>
      <c r="X4101" s="287"/>
      <c r="AA4101" s="289"/>
    </row>
    <row r="4102" spans="23:27">
      <c r="W4102" s="288"/>
      <c r="X4102" s="287"/>
      <c r="AA4102" s="289"/>
    </row>
    <row r="4103" spans="23:27">
      <c r="W4103" s="288"/>
      <c r="X4103" s="287"/>
      <c r="AA4103" s="289"/>
    </row>
    <row r="4104" spans="23:27">
      <c r="W4104" s="288"/>
      <c r="X4104" s="287"/>
      <c r="AA4104" s="289"/>
    </row>
    <row r="4105" spans="23:27">
      <c r="W4105" s="288"/>
      <c r="X4105" s="287"/>
      <c r="AA4105" s="289"/>
    </row>
    <row r="4106" spans="23:27">
      <c r="W4106" s="288"/>
      <c r="X4106" s="287"/>
      <c r="AA4106" s="289"/>
    </row>
    <row r="4107" spans="23:27">
      <c r="W4107" s="288"/>
      <c r="X4107" s="287"/>
      <c r="AA4107" s="289"/>
    </row>
    <row r="4108" spans="23:27">
      <c r="W4108" s="288"/>
      <c r="X4108" s="287"/>
      <c r="AA4108" s="289"/>
    </row>
    <row r="4109" spans="23:27">
      <c r="W4109" s="288"/>
      <c r="X4109" s="287"/>
      <c r="AA4109" s="289"/>
    </row>
    <row r="4110" spans="23:27">
      <c r="W4110" s="288"/>
      <c r="X4110" s="287"/>
      <c r="AA4110" s="289"/>
    </row>
    <row r="4111" spans="23:27">
      <c r="W4111" s="288"/>
      <c r="X4111" s="287"/>
      <c r="AA4111" s="289"/>
    </row>
    <row r="4112" spans="23:27">
      <c r="W4112" s="288"/>
      <c r="X4112" s="287"/>
      <c r="AA4112" s="289"/>
    </row>
    <row r="4113" spans="23:27">
      <c r="W4113" s="288"/>
      <c r="X4113" s="287"/>
      <c r="AA4113" s="289"/>
    </row>
    <row r="4114" spans="23:27">
      <c r="W4114" s="288"/>
      <c r="X4114" s="287"/>
      <c r="AA4114" s="289"/>
    </row>
    <row r="4115" spans="23:27">
      <c r="W4115" s="288"/>
      <c r="X4115" s="287"/>
      <c r="AA4115" s="289"/>
    </row>
    <row r="4116" spans="23:27">
      <c r="W4116" s="288"/>
      <c r="X4116" s="287"/>
      <c r="AA4116" s="289"/>
    </row>
    <row r="4117" spans="23:27">
      <c r="W4117" s="288"/>
      <c r="X4117" s="287"/>
      <c r="AA4117" s="289"/>
    </row>
    <row r="4118" spans="23:27">
      <c r="W4118" s="288"/>
      <c r="X4118" s="287"/>
      <c r="AA4118" s="289"/>
    </row>
    <row r="4119" spans="23:27">
      <c r="W4119" s="288"/>
      <c r="X4119" s="287"/>
      <c r="AA4119" s="289"/>
    </row>
    <row r="4120" spans="23:27">
      <c r="W4120" s="288"/>
      <c r="X4120" s="287"/>
      <c r="AA4120" s="289"/>
    </row>
    <row r="4121" spans="23:27">
      <c r="W4121" s="288"/>
      <c r="X4121" s="287"/>
      <c r="AA4121" s="289"/>
    </row>
    <row r="4122" spans="23:27">
      <c r="W4122" s="288"/>
      <c r="X4122" s="287"/>
      <c r="AA4122" s="289"/>
    </row>
    <row r="4123" spans="23:27">
      <c r="W4123" s="288"/>
      <c r="X4123" s="287"/>
      <c r="AA4123" s="289"/>
    </row>
    <row r="4124" spans="23:27">
      <c r="W4124" s="288"/>
      <c r="X4124" s="287"/>
      <c r="AA4124" s="289"/>
    </row>
    <row r="4125" spans="23:27">
      <c r="W4125" s="288"/>
      <c r="X4125" s="287"/>
      <c r="AA4125" s="289"/>
    </row>
    <row r="4126" spans="23:27">
      <c r="W4126" s="288"/>
      <c r="X4126" s="287"/>
      <c r="AA4126" s="289"/>
    </row>
    <row r="4127" spans="23:27">
      <c r="W4127" s="288"/>
      <c r="X4127" s="287"/>
      <c r="AA4127" s="289"/>
    </row>
    <row r="4128" spans="23:27">
      <c r="W4128" s="288"/>
      <c r="X4128" s="287"/>
      <c r="AA4128" s="289"/>
    </row>
    <row r="4129" spans="23:27">
      <c r="W4129" s="288"/>
      <c r="X4129" s="287"/>
      <c r="AA4129" s="289"/>
    </row>
    <row r="4130" spans="23:27">
      <c r="W4130" s="288"/>
      <c r="X4130" s="287"/>
      <c r="AA4130" s="289"/>
    </row>
    <row r="4131" spans="23:27">
      <c r="W4131" s="288"/>
      <c r="X4131" s="287"/>
      <c r="AA4131" s="289"/>
    </row>
    <row r="4132" spans="23:27">
      <c r="W4132" s="288"/>
      <c r="X4132" s="287"/>
      <c r="AA4132" s="289"/>
    </row>
    <row r="4133" spans="23:27">
      <c r="W4133" s="288"/>
      <c r="X4133" s="287"/>
      <c r="AA4133" s="289"/>
    </row>
    <row r="4134" spans="23:27">
      <c r="W4134" s="288"/>
      <c r="X4134" s="287"/>
      <c r="AA4134" s="289"/>
    </row>
    <row r="4135" spans="23:27">
      <c r="W4135" s="288"/>
      <c r="X4135" s="287"/>
      <c r="AA4135" s="289"/>
    </row>
    <row r="4136" spans="23:27">
      <c r="W4136" s="288"/>
      <c r="X4136" s="287"/>
      <c r="AA4136" s="289"/>
    </row>
    <row r="4137" spans="23:27">
      <c r="W4137" s="288"/>
      <c r="X4137" s="287"/>
      <c r="AA4137" s="289"/>
    </row>
    <row r="4138" spans="23:27">
      <c r="W4138" s="288"/>
      <c r="X4138" s="287"/>
      <c r="AA4138" s="289"/>
    </row>
    <row r="4139" spans="23:27">
      <c r="W4139" s="288"/>
      <c r="X4139" s="287"/>
      <c r="AA4139" s="289"/>
    </row>
    <row r="4140" spans="23:27">
      <c r="W4140" s="288"/>
      <c r="X4140" s="287"/>
      <c r="AA4140" s="289"/>
    </row>
    <row r="4141" spans="23:27">
      <c r="W4141" s="288"/>
      <c r="X4141" s="287"/>
      <c r="AA4141" s="289"/>
    </row>
    <row r="4142" spans="23:27">
      <c r="W4142" s="288"/>
      <c r="X4142" s="287"/>
      <c r="AA4142" s="289"/>
    </row>
    <row r="4143" spans="23:27">
      <c r="W4143" s="288"/>
      <c r="X4143" s="287"/>
      <c r="AA4143" s="289"/>
    </row>
    <row r="4144" spans="23:27">
      <c r="W4144" s="288"/>
      <c r="X4144" s="287"/>
      <c r="AA4144" s="289"/>
    </row>
    <row r="4145" spans="23:27">
      <c r="W4145" s="288"/>
      <c r="X4145" s="287"/>
      <c r="AA4145" s="289"/>
    </row>
    <row r="4146" spans="23:27">
      <c r="W4146" s="288"/>
      <c r="X4146" s="287"/>
      <c r="AA4146" s="289"/>
    </row>
    <row r="4147" spans="23:27">
      <c r="W4147" s="288"/>
      <c r="X4147" s="287"/>
      <c r="AA4147" s="289"/>
    </row>
    <row r="4148" spans="23:27">
      <c r="W4148" s="288"/>
      <c r="X4148" s="287"/>
      <c r="AA4148" s="289"/>
    </row>
    <row r="4149" spans="23:27">
      <c r="W4149" s="288"/>
      <c r="X4149" s="287"/>
      <c r="AA4149" s="289"/>
    </row>
    <row r="4150" spans="23:27">
      <c r="W4150" s="288"/>
      <c r="X4150" s="287"/>
      <c r="AA4150" s="289"/>
    </row>
    <row r="4151" spans="23:27">
      <c r="W4151" s="288"/>
      <c r="X4151" s="287"/>
      <c r="AA4151" s="289"/>
    </row>
    <row r="4152" spans="23:27">
      <c r="W4152" s="288"/>
      <c r="X4152" s="287"/>
      <c r="AA4152" s="289"/>
    </row>
    <row r="4153" spans="23:27">
      <c r="W4153" s="288"/>
      <c r="X4153" s="287"/>
      <c r="AA4153" s="289"/>
    </row>
    <row r="4154" spans="23:27">
      <c r="W4154" s="288"/>
      <c r="X4154" s="287"/>
      <c r="AA4154" s="289"/>
    </row>
    <row r="4155" spans="23:27">
      <c r="W4155" s="288"/>
      <c r="X4155" s="287"/>
      <c r="AA4155" s="289"/>
    </row>
    <row r="4156" spans="23:27">
      <c r="W4156" s="288"/>
      <c r="X4156" s="287"/>
      <c r="AA4156" s="289"/>
    </row>
    <row r="4157" spans="23:27">
      <c r="W4157" s="288"/>
      <c r="X4157" s="287"/>
      <c r="AA4157" s="289"/>
    </row>
    <row r="4158" spans="23:27">
      <c r="W4158" s="288"/>
      <c r="X4158" s="287"/>
      <c r="AA4158" s="289"/>
    </row>
    <row r="4159" spans="23:27">
      <c r="W4159" s="288"/>
      <c r="X4159" s="287"/>
      <c r="AA4159" s="289"/>
    </row>
    <row r="4160" spans="23:27">
      <c r="W4160" s="288"/>
      <c r="X4160" s="287"/>
      <c r="AA4160" s="289"/>
    </row>
    <row r="4161" spans="23:27">
      <c r="W4161" s="288"/>
      <c r="X4161" s="287"/>
      <c r="AA4161" s="289"/>
    </row>
    <row r="4162" spans="23:27">
      <c r="W4162" s="288"/>
      <c r="X4162" s="287"/>
      <c r="AA4162" s="289"/>
    </row>
    <row r="4163" spans="23:27">
      <c r="W4163" s="288"/>
      <c r="X4163" s="287"/>
      <c r="AA4163" s="289"/>
    </row>
    <row r="4164" spans="23:27">
      <c r="W4164" s="288"/>
      <c r="X4164" s="287"/>
      <c r="AA4164" s="289"/>
    </row>
    <row r="4165" spans="23:27">
      <c r="W4165" s="288"/>
      <c r="X4165" s="287"/>
      <c r="AA4165" s="289"/>
    </row>
    <row r="4166" spans="23:27">
      <c r="W4166" s="288"/>
      <c r="X4166" s="287"/>
      <c r="AA4166" s="289"/>
    </row>
    <row r="4167" spans="23:27">
      <c r="W4167" s="288"/>
      <c r="X4167" s="287"/>
      <c r="AA4167" s="289"/>
    </row>
    <row r="4168" spans="23:27">
      <c r="W4168" s="288"/>
      <c r="X4168" s="287"/>
      <c r="AA4168" s="289"/>
    </row>
    <row r="4169" spans="23:27">
      <c r="W4169" s="288"/>
      <c r="X4169" s="287"/>
      <c r="AA4169" s="289"/>
    </row>
    <row r="4170" spans="23:27">
      <c r="W4170" s="288"/>
      <c r="X4170" s="287"/>
      <c r="AA4170" s="289"/>
    </row>
    <row r="4171" spans="23:27">
      <c r="W4171" s="288"/>
      <c r="X4171" s="287"/>
      <c r="AA4171" s="289"/>
    </row>
    <row r="4172" spans="23:27">
      <c r="W4172" s="288"/>
      <c r="X4172" s="287"/>
      <c r="AA4172" s="289"/>
    </row>
    <row r="4173" spans="23:27">
      <c r="W4173" s="288"/>
      <c r="X4173" s="287"/>
      <c r="AA4173" s="289"/>
    </row>
    <row r="4174" spans="23:27">
      <c r="W4174" s="288"/>
      <c r="X4174" s="287"/>
      <c r="AA4174" s="289"/>
    </row>
    <row r="4175" spans="23:27">
      <c r="W4175" s="288"/>
      <c r="X4175" s="287"/>
      <c r="AA4175" s="289"/>
    </row>
    <row r="4176" spans="23:27">
      <c r="W4176" s="288"/>
      <c r="X4176" s="287"/>
      <c r="AA4176" s="289"/>
    </row>
    <row r="4177" spans="23:27">
      <c r="W4177" s="288"/>
      <c r="X4177" s="287"/>
      <c r="AA4177" s="289"/>
    </row>
    <row r="4178" spans="23:27">
      <c r="W4178" s="288"/>
      <c r="X4178" s="287"/>
      <c r="AA4178" s="289"/>
    </row>
    <row r="4179" spans="23:27">
      <c r="W4179" s="288"/>
      <c r="X4179" s="287"/>
      <c r="AA4179" s="289"/>
    </row>
    <row r="4180" spans="23:27">
      <c r="W4180" s="288"/>
      <c r="X4180" s="287"/>
      <c r="AA4180" s="289"/>
    </row>
    <row r="4181" spans="23:27">
      <c r="W4181" s="288"/>
      <c r="X4181" s="287"/>
      <c r="AA4181" s="289"/>
    </row>
    <row r="4182" spans="23:27">
      <c r="W4182" s="288"/>
      <c r="X4182" s="287"/>
      <c r="AA4182" s="289"/>
    </row>
    <row r="4183" spans="23:27">
      <c r="W4183" s="288"/>
      <c r="X4183" s="287"/>
      <c r="AA4183" s="289"/>
    </row>
    <row r="4184" spans="23:27">
      <c r="W4184" s="288"/>
      <c r="X4184" s="287"/>
      <c r="AA4184" s="289"/>
    </row>
    <row r="4185" spans="23:27">
      <c r="W4185" s="288"/>
      <c r="X4185" s="287"/>
      <c r="AA4185" s="289"/>
    </row>
    <row r="4186" spans="23:27">
      <c r="W4186" s="288"/>
      <c r="X4186" s="287"/>
      <c r="AA4186" s="289"/>
    </row>
    <row r="4187" spans="23:27">
      <c r="W4187" s="288"/>
      <c r="X4187" s="287"/>
      <c r="AA4187" s="289"/>
    </row>
    <row r="4188" spans="23:27">
      <c r="W4188" s="288"/>
      <c r="X4188" s="287"/>
      <c r="AA4188" s="289"/>
    </row>
    <row r="4189" spans="23:27">
      <c r="W4189" s="288"/>
      <c r="X4189" s="287"/>
      <c r="AA4189" s="289"/>
    </row>
    <row r="4190" spans="23:27">
      <c r="W4190" s="288"/>
      <c r="X4190" s="287"/>
      <c r="AA4190" s="289"/>
    </row>
    <row r="4191" spans="23:27">
      <c r="W4191" s="288"/>
      <c r="X4191" s="287"/>
      <c r="AA4191" s="289"/>
    </row>
    <row r="4192" spans="23:27">
      <c r="W4192" s="288"/>
      <c r="X4192" s="287"/>
      <c r="AA4192" s="289"/>
    </row>
    <row r="4193" spans="23:27">
      <c r="W4193" s="288"/>
      <c r="X4193" s="287"/>
      <c r="AA4193" s="289"/>
    </row>
    <row r="4194" spans="23:27">
      <c r="W4194" s="288"/>
      <c r="X4194" s="287"/>
      <c r="AA4194" s="289"/>
    </row>
    <row r="4195" spans="23:27">
      <c r="W4195" s="288"/>
      <c r="X4195" s="287"/>
      <c r="AA4195" s="289"/>
    </row>
    <row r="4196" spans="23:27">
      <c r="W4196" s="288"/>
      <c r="X4196" s="287"/>
      <c r="AA4196" s="289"/>
    </row>
    <row r="4197" spans="23:27">
      <c r="W4197" s="288"/>
      <c r="X4197" s="287"/>
      <c r="AA4197" s="289"/>
    </row>
    <row r="4198" spans="23:27">
      <c r="W4198" s="288"/>
      <c r="X4198" s="287"/>
      <c r="AA4198" s="289"/>
    </row>
    <row r="4199" spans="23:27">
      <c r="W4199" s="288"/>
      <c r="X4199" s="287"/>
      <c r="AA4199" s="289"/>
    </row>
    <row r="4200" spans="23:27">
      <c r="W4200" s="288"/>
      <c r="X4200" s="287"/>
      <c r="AA4200" s="289"/>
    </row>
    <row r="4201" spans="23:27">
      <c r="W4201" s="288"/>
      <c r="X4201" s="287"/>
      <c r="AA4201" s="289"/>
    </row>
    <row r="4202" spans="23:27">
      <c r="W4202" s="288"/>
      <c r="X4202" s="287"/>
      <c r="AA4202" s="289"/>
    </row>
    <row r="4203" spans="23:27">
      <c r="W4203" s="288"/>
      <c r="X4203" s="287"/>
      <c r="AA4203" s="289"/>
    </row>
    <row r="4204" spans="23:27">
      <c r="W4204" s="288"/>
      <c r="X4204" s="287"/>
      <c r="AA4204" s="289"/>
    </row>
    <row r="4205" spans="23:27">
      <c r="W4205" s="288"/>
      <c r="X4205" s="287"/>
      <c r="AA4205" s="289"/>
    </row>
    <row r="4206" spans="23:27">
      <c r="W4206" s="288"/>
      <c r="X4206" s="287"/>
      <c r="AA4206" s="289"/>
    </row>
    <row r="4207" spans="23:27">
      <c r="W4207" s="288"/>
      <c r="X4207" s="287"/>
      <c r="AA4207" s="289"/>
    </row>
    <row r="4208" spans="23:27">
      <c r="W4208" s="288"/>
      <c r="X4208" s="287"/>
      <c r="AA4208" s="289"/>
    </row>
    <row r="4209" spans="23:27">
      <c r="W4209" s="288"/>
      <c r="X4209" s="287"/>
      <c r="AA4209" s="289"/>
    </row>
    <row r="4210" spans="23:27">
      <c r="W4210" s="288"/>
      <c r="X4210" s="287"/>
      <c r="AA4210" s="289"/>
    </row>
    <row r="4211" spans="23:27">
      <c r="W4211" s="288"/>
      <c r="X4211" s="287"/>
      <c r="AA4211" s="289"/>
    </row>
    <row r="4212" spans="23:27">
      <c r="W4212" s="288"/>
      <c r="X4212" s="287"/>
      <c r="AA4212" s="289"/>
    </row>
    <row r="4213" spans="23:27">
      <c r="W4213" s="288"/>
      <c r="X4213" s="287"/>
      <c r="AA4213" s="289"/>
    </row>
    <row r="4214" spans="23:27">
      <c r="W4214" s="288"/>
      <c r="X4214" s="287"/>
      <c r="AA4214" s="289"/>
    </row>
    <row r="4215" spans="23:27">
      <c r="W4215" s="288"/>
      <c r="X4215" s="287"/>
      <c r="AA4215" s="289"/>
    </row>
    <row r="4216" spans="23:27">
      <c r="W4216" s="288"/>
      <c r="X4216" s="287"/>
      <c r="AA4216" s="289"/>
    </row>
    <row r="4217" spans="23:27">
      <c r="W4217" s="288"/>
      <c r="X4217" s="287"/>
      <c r="AA4217" s="289"/>
    </row>
    <row r="4218" spans="23:27">
      <c r="W4218" s="288"/>
      <c r="X4218" s="287"/>
      <c r="AA4218" s="289"/>
    </row>
    <row r="4219" spans="23:27">
      <c r="W4219" s="288"/>
      <c r="X4219" s="287"/>
      <c r="AA4219" s="289"/>
    </row>
    <row r="4220" spans="23:27">
      <c r="W4220" s="288"/>
      <c r="X4220" s="287"/>
      <c r="AA4220" s="289"/>
    </row>
    <row r="4221" spans="23:27">
      <c r="W4221" s="288"/>
      <c r="X4221" s="287"/>
      <c r="AA4221" s="289"/>
    </row>
    <row r="4222" spans="23:27">
      <c r="W4222" s="288"/>
      <c r="X4222" s="287"/>
      <c r="AA4222" s="289"/>
    </row>
    <row r="4223" spans="23:27">
      <c r="W4223" s="288"/>
      <c r="X4223" s="287"/>
      <c r="AA4223" s="289"/>
    </row>
    <row r="4224" spans="23:27">
      <c r="W4224" s="288"/>
      <c r="X4224" s="287"/>
      <c r="AA4224" s="289"/>
    </row>
    <row r="4225" spans="23:27">
      <c r="W4225" s="288"/>
      <c r="X4225" s="287"/>
      <c r="AA4225" s="289"/>
    </row>
    <row r="4226" spans="23:27">
      <c r="W4226" s="288"/>
      <c r="X4226" s="287"/>
      <c r="AA4226" s="289"/>
    </row>
    <row r="4227" spans="23:27">
      <c r="W4227" s="288"/>
      <c r="X4227" s="287"/>
      <c r="AA4227" s="289"/>
    </row>
    <row r="4228" spans="23:27">
      <c r="W4228" s="288"/>
      <c r="X4228" s="287"/>
      <c r="AA4228" s="289"/>
    </row>
    <row r="4229" spans="23:27">
      <c r="W4229" s="288"/>
      <c r="X4229" s="287"/>
      <c r="AA4229" s="289"/>
    </row>
    <row r="4230" spans="23:27">
      <c r="W4230" s="288"/>
      <c r="X4230" s="287"/>
      <c r="AA4230" s="289"/>
    </row>
    <row r="4231" spans="23:27">
      <c r="W4231" s="288"/>
      <c r="X4231" s="287"/>
      <c r="AA4231" s="289"/>
    </row>
    <row r="4232" spans="23:27">
      <c r="W4232" s="288"/>
      <c r="X4232" s="287"/>
      <c r="AA4232" s="289"/>
    </row>
    <row r="4233" spans="23:27">
      <c r="W4233" s="288"/>
      <c r="X4233" s="287"/>
      <c r="AA4233" s="289"/>
    </row>
    <row r="4234" spans="23:27">
      <c r="W4234" s="288"/>
      <c r="X4234" s="287"/>
      <c r="AA4234" s="289"/>
    </row>
    <row r="4235" spans="23:27">
      <c r="W4235" s="288"/>
      <c r="X4235" s="287"/>
      <c r="AA4235" s="289"/>
    </row>
    <row r="4236" spans="23:27">
      <c r="W4236" s="288"/>
      <c r="X4236" s="287"/>
      <c r="AA4236" s="289"/>
    </row>
    <row r="4237" spans="23:27">
      <c r="W4237" s="288"/>
      <c r="X4237" s="287"/>
      <c r="AA4237" s="289"/>
    </row>
    <row r="4238" spans="23:27">
      <c r="W4238" s="288"/>
      <c r="X4238" s="287"/>
      <c r="AA4238" s="289"/>
    </row>
    <row r="4239" spans="23:27">
      <c r="W4239" s="288"/>
      <c r="X4239" s="287"/>
      <c r="AA4239" s="289"/>
    </row>
    <row r="4240" spans="23:27">
      <c r="W4240" s="288"/>
      <c r="X4240" s="287"/>
      <c r="AA4240" s="289"/>
    </row>
    <row r="4241" spans="23:27">
      <c r="W4241" s="288"/>
      <c r="X4241" s="287"/>
      <c r="AA4241" s="289"/>
    </row>
    <row r="4242" spans="23:27">
      <c r="W4242" s="288"/>
      <c r="X4242" s="287"/>
      <c r="AA4242" s="289"/>
    </row>
    <row r="4243" spans="23:27">
      <c r="W4243" s="288"/>
      <c r="X4243" s="287"/>
      <c r="AA4243" s="289"/>
    </row>
    <row r="4244" spans="23:27">
      <c r="W4244" s="288"/>
      <c r="X4244" s="287"/>
      <c r="AA4244" s="289"/>
    </row>
    <row r="4245" spans="23:27">
      <c r="W4245" s="288"/>
      <c r="X4245" s="287"/>
      <c r="AA4245" s="289"/>
    </row>
    <row r="4246" spans="23:27">
      <c r="W4246" s="288"/>
      <c r="X4246" s="287"/>
      <c r="AA4246" s="289"/>
    </row>
    <row r="4247" spans="23:27">
      <c r="W4247" s="288"/>
      <c r="X4247" s="287"/>
      <c r="AA4247" s="289"/>
    </row>
    <row r="4248" spans="23:27">
      <c r="W4248" s="288"/>
      <c r="X4248" s="287"/>
      <c r="AA4248" s="289"/>
    </row>
    <row r="4249" spans="23:27">
      <c r="W4249" s="288"/>
      <c r="X4249" s="287"/>
      <c r="AA4249" s="289"/>
    </row>
    <row r="4250" spans="23:27">
      <c r="W4250" s="288"/>
      <c r="X4250" s="287"/>
      <c r="AA4250" s="289"/>
    </row>
    <row r="4251" spans="23:27">
      <c r="W4251" s="288"/>
      <c r="X4251" s="287"/>
      <c r="AA4251" s="289"/>
    </row>
    <row r="4252" spans="23:27">
      <c r="W4252" s="288"/>
      <c r="X4252" s="287"/>
      <c r="AA4252" s="289"/>
    </row>
    <row r="4253" spans="23:27">
      <c r="W4253" s="288"/>
      <c r="X4253" s="287"/>
      <c r="AA4253" s="289"/>
    </row>
    <row r="4254" spans="23:27">
      <c r="W4254" s="288"/>
      <c r="X4254" s="287"/>
      <c r="AA4254" s="289"/>
    </row>
    <row r="4255" spans="23:27">
      <c r="W4255" s="288"/>
      <c r="X4255" s="287"/>
      <c r="AA4255" s="289"/>
    </row>
    <row r="4256" spans="23:27">
      <c r="W4256" s="288"/>
      <c r="X4256" s="287"/>
      <c r="AA4256" s="289"/>
    </row>
    <row r="4257" spans="23:27">
      <c r="W4257" s="288"/>
      <c r="X4257" s="287"/>
      <c r="AA4257" s="289"/>
    </row>
    <row r="4258" spans="23:27">
      <c r="W4258" s="288"/>
      <c r="X4258" s="287"/>
      <c r="AA4258" s="289"/>
    </row>
    <row r="4259" spans="23:27">
      <c r="W4259" s="288"/>
      <c r="X4259" s="287"/>
      <c r="AA4259" s="289"/>
    </row>
    <row r="4260" spans="23:27">
      <c r="W4260" s="288"/>
      <c r="X4260" s="287"/>
      <c r="AA4260" s="289"/>
    </row>
    <row r="4261" spans="23:27">
      <c r="W4261" s="288"/>
      <c r="X4261" s="287"/>
      <c r="AA4261" s="289"/>
    </row>
    <row r="4262" spans="23:27">
      <c r="W4262" s="288"/>
      <c r="X4262" s="287"/>
      <c r="AA4262" s="289"/>
    </row>
    <row r="4263" spans="23:27">
      <c r="W4263" s="288"/>
      <c r="X4263" s="287"/>
      <c r="AA4263" s="289"/>
    </row>
    <row r="4264" spans="23:27">
      <c r="W4264" s="288"/>
      <c r="X4264" s="287"/>
      <c r="AA4264" s="289"/>
    </row>
    <row r="4265" spans="23:27">
      <c r="W4265" s="288"/>
      <c r="X4265" s="287"/>
      <c r="AA4265" s="289"/>
    </row>
    <row r="4266" spans="23:27">
      <c r="W4266" s="288"/>
      <c r="X4266" s="287"/>
      <c r="AA4266" s="289"/>
    </row>
    <row r="4267" spans="23:27">
      <c r="W4267" s="288"/>
      <c r="X4267" s="287"/>
      <c r="AA4267" s="289"/>
    </row>
    <row r="4268" spans="23:27">
      <c r="W4268" s="288"/>
      <c r="X4268" s="287"/>
      <c r="AA4268" s="289"/>
    </row>
    <row r="4269" spans="23:27">
      <c r="W4269" s="288"/>
      <c r="X4269" s="287"/>
      <c r="AA4269" s="289"/>
    </row>
    <row r="4270" spans="23:27">
      <c r="W4270" s="288"/>
      <c r="X4270" s="287"/>
      <c r="AA4270" s="289"/>
    </row>
    <row r="4271" spans="23:27">
      <c r="W4271" s="288"/>
      <c r="X4271" s="287"/>
      <c r="AA4271" s="289"/>
    </row>
    <row r="4272" spans="23:27">
      <c r="W4272" s="288"/>
      <c r="X4272" s="287"/>
      <c r="AA4272" s="289"/>
    </row>
    <row r="4273" spans="23:27">
      <c r="W4273" s="288"/>
      <c r="X4273" s="287"/>
      <c r="AA4273" s="289"/>
    </row>
    <row r="4274" spans="23:27">
      <c r="W4274" s="288"/>
      <c r="X4274" s="287"/>
      <c r="AA4274" s="289"/>
    </row>
    <row r="4275" spans="23:27">
      <c r="W4275" s="288"/>
      <c r="X4275" s="287"/>
      <c r="AA4275" s="289"/>
    </row>
    <row r="4276" spans="23:27">
      <c r="W4276" s="288"/>
      <c r="X4276" s="287"/>
      <c r="AA4276" s="289"/>
    </row>
    <row r="4277" spans="23:27">
      <c r="W4277" s="288"/>
      <c r="X4277" s="287"/>
      <c r="AA4277" s="289"/>
    </row>
    <row r="4278" spans="23:27">
      <c r="W4278" s="288"/>
      <c r="X4278" s="287"/>
      <c r="AA4278" s="289"/>
    </row>
    <row r="4279" spans="23:27">
      <c r="W4279" s="288"/>
      <c r="X4279" s="287"/>
      <c r="AA4279" s="289"/>
    </row>
    <row r="4280" spans="23:27">
      <c r="W4280" s="288"/>
      <c r="X4280" s="287"/>
      <c r="AA4280" s="289"/>
    </row>
    <row r="4281" spans="23:27">
      <c r="W4281" s="288"/>
      <c r="X4281" s="287"/>
      <c r="AA4281" s="289"/>
    </row>
    <row r="4282" spans="23:27">
      <c r="W4282" s="288"/>
      <c r="X4282" s="287"/>
      <c r="AA4282" s="289"/>
    </row>
    <row r="4283" spans="23:27">
      <c r="W4283" s="288"/>
      <c r="X4283" s="287"/>
      <c r="AA4283" s="289"/>
    </row>
    <row r="4284" spans="23:27">
      <c r="W4284" s="288"/>
      <c r="X4284" s="287"/>
      <c r="AA4284" s="289"/>
    </row>
    <row r="4285" spans="23:27">
      <c r="W4285" s="288"/>
      <c r="X4285" s="287"/>
      <c r="AA4285" s="289"/>
    </row>
    <row r="4286" spans="23:27">
      <c r="W4286" s="288"/>
      <c r="X4286" s="287"/>
      <c r="AA4286" s="289"/>
    </row>
    <row r="4287" spans="23:27">
      <c r="W4287" s="288"/>
      <c r="X4287" s="287"/>
      <c r="AA4287" s="289"/>
    </row>
    <row r="4288" spans="23:27">
      <c r="W4288" s="288"/>
      <c r="X4288" s="287"/>
      <c r="AA4288" s="289"/>
    </row>
    <row r="4289" spans="23:27">
      <c r="W4289" s="288"/>
      <c r="X4289" s="287"/>
      <c r="AA4289" s="289"/>
    </row>
    <row r="4290" spans="23:27">
      <c r="W4290" s="288"/>
      <c r="X4290" s="287"/>
      <c r="AA4290" s="289"/>
    </row>
    <row r="4291" spans="23:27">
      <c r="W4291" s="288"/>
      <c r="X4291" s="287"/>
      <c r="AA4291" s="289"/>
    </row>
    <row r="4292" spans="23:27">
      <c r="W4292" s="288"/>
      <c r="X4292" s="287"/>
      <c r="AA4292" s="289"/>
    </row>
    <row r="4293" spans="23:27">
      <c r="W4293" s="288"/>
      <c r="X4293" s="287"/>
      <c r="AA4293" s="289"/>
    </row>
    <row r="4294" spans="23:27">
      <c r="W4294" s="288"/>
      <c r="X4294" s="287"/>
      <c r="AA4294" s="289"/>
    </row>
    <row r="4295" spans="23:27">
      <c r="W4295" s="288"/>
      <c r="X4295" s="287"/>
      <c r="AA4295" s="289"/>
    </row>
    <row r="4296" spans="23:27">
      <c r="W4296" s="288"/>
      <c r="X4296" s="287"/>
      <c r="AA4296" s="289"/>
    </row>
    <row r="4297" spans="23:27">
      <c r="W4297" s="288"/>
      <c r="X4297" s="287"/>
      <c r="AA4297" s="289"/>
    </row>
    <row r="4298" spans="23:27">
      <c r="W4298" s="288"/>
      <c r="X4298" s="287"/>
      <c r="AA4298" s="289"/>
    </row>
    <row r="4299" spans="23:27">
      <c r="W4299" s="288"/>
      <c r="X4299" s="287"/>
      <c r="AA4299" s="289"/>
    </row>
    <row r="4300" spans="23:27">
      <c r="W4300" s="288"/>
      <c r="X4300" s="287"/>
      <c r="AA4300" s="289"/>
    </row>
    <row r="4301" spans="23:27">
      <c r="W4301" s="288"/>
      <c r="X4301" s="287"/>
      <c r="AA4301" s="289"/>
    </row>
    <row r="4302" spans="23:27">
      <c r="W4302" s="288"/>
      <c r="X4302" s="287"/>
      <c r="AA4302" s="289"/>
    </row>
    <row r="4303" spans="23:27">
      <c r="W4303" s="288"/>
      <c r="X4303" s="287"/>
      <c r="AA4303" s="289"/>
    </row>
    <row r="4304" spans="23:27">
      <c r="W4304" s="288"/>
      <c r="X4304" s="287"/>
      <c r="AA4304" s="289"/>
    </row>
    <row r="4305" spans="23:27">
      <c r="W4305" s="288"/>
      <c r="X4305" s="287"/>
      <c r="AA4305" s="289"/>
    </row>
    <row r="4306" spans="23:27">
      <c r="W4306" s="288"/>
      <c r="X4306" s="287"/>
      <c r="AA4306" s="289"/>
    </row>
    <row r="4307" spans="23:27">
      <c r="W4307" s="288"/>
      <c r="X4307" s="287"/>
      <c r="AA4307" s="289"/>
    </row>
    <row r="4308" spans="23:27">
      <c r="W4308" s="288"/>
      <c r="X4308" s="287"/>
      <c r="AA4308" s="289"/>
    </row>
    <row r="4309" spans="23:27">
      <c r="W4309" s="288"/>
      <c r="X4309" s="287"/>
      <c r="AA4309" s="289"/>
    </row>
    <row r="4310" spans="23:27">
      <c r="W4310" s="288"/>
      <c r="X4310" s="287"/>
      <c r="AA4310" s="289"/>
    </row>
    <row r="4311" spans="23:27">
      <c r="W4311" s="288"/>
      <c r="X4311" s="287"/>
      <c r="AA4311" s="289"/>
    </row>
    <row r="4312" spans="23:27">
      <c r="W4312" s="288"/>
      <c r="X4312" s="287"/>
      <c r="AA4312" s="289"/>
    </row>
    <row r="4313" spans="23:27">
      <c r="W4313" s="288"/>
      <c r="X4313" s="287"/>
      <c r="AA4313" s="289"/>
    </row>
    <row r="4314" spans="23:27">
      <c r="W4314" s="288"/>
      <c r="X4314" s="287"/>
      <c r="AA4314" s="289"/>
    </row>
    <row r="4315" spans="23:27">
      <c r="W4315" s="288"/>
      <c r="X4315" s="287"/>
      <c r="AA4315" s="289"/>
    </row>
    <row r="4316" spans="23:27">
      <c r="W4316" s="288"/>
      <c r="X4316" s="287"/>
      <c r="AA4316" s="289"/>
    </row>
    <row r="4317" spans="23:27">
      <c r="W4317" s="288"/>
      <c r="X4317" s="287"/>
      <c r="AA4317" s="289"/>
    </row>
    <row r="4318" spans="23:27">
      <c r="W4318" s="288"/>
      <c r="X4318" s="287"/>
      <c r="AA4318" s="289"/>
    </row>
    <row r="4319" spans="23:27">
      <c r="W4319" s="288"/>
      <c r="X4319" s="287"/>
      <c r="AA4319" s="289"/>
    </row>
    <row r="4320" spans="23:27">
      <c r="W4320" s="288"/>
      <c r="X4320" s="287"/>
      <c r="AA4320" s="289"/>
    </row>
    <row r="4321" spans="23:27">
      <c r="W4321" s="288"/>
      <c r="X4321" s="287"/>
      <c r="AA4321" s="289"/>
    </row>
    <row r="4322" spans="23:27">
      <c r="W4322" s="288"/>
      <c r="X4322" s="287"/>
      <c r="AA4322" s="289"/>
    </row>
    <row r="4323" spans="23:27">
      <c r="W4323" s="288"/>
      <c r="X4323" s="287"/>
      <c r="AA4323" s="289"/>
    </row>
    <row r="4324" spans="23:27">
      <c r="W4324" s="288"/>
      <c r="X4324" s="287"/>
      <c r="AA4324" s="289"/>
    </row>
    <row r="4325" spans="23:27">
      <c r="W4325" s="288"/>
      <c r="X4325" s="287"/>
      <c r="AA4325" s="289"/>
    </row>
    <row r="4326" spans="23:27">
      <c r="W4326" s="288"/>
      <c r="X4326" s="287"/>
      <c r="AA4326" s="289"/>
    </row>
    <row r="4327" spans="23:27">
      <c r="W4327" s="288"/>
      <c r="X4327" s="287"/>
      <c r="AA4327" s="289"/>
    </row>
    <row r="4328" spans="23:27">
      <c r="W4328" s="288"/>
      <c r="X4328" s="287"/>
      <c r="AA4328" s="289"/>
    </row>
    <row r="4329" spans="23:27">
      <c r="W4329" s="288"/>
      <c r="X4329" s="287"/>
      <c r="AA4329" s="289"/>
    </row>
    <row r="4330" spans="23:27">
      <c r="W4330" s="288"/>
      <c r="X4330" s="287"/>
      <c r="AA4330" s="289"/>
    </row>
    <row r="4331" spans="23:27">
      <c r="W4331" s="288"/>
      <c r="X4331" s="287"/>
      <c r="AA4331" s="289"/>
    </row>
    <row r="4332" spans="23:27">
      <c r="W4332" s="288"/>
      <c r="X4332" s="287"/>
      <c r="AA4332" s="289"/>
    </row>
    <row r="4333" spans="23:27">
      <c r="W4333" s="288"/>
      <c r="X4333" s="287"/>
      <c r="AA4333" s="289"/>
    </row>
    <row r="4334" spans="23:27">
      <c r="W4334" s="288"/>
      <c r="X4334" s="287"/>
      <c r="AA4334" s="289"/>
    </row>
    <row r="4335" spans="23:27">
      <c r="W4335" s="288"/>
      <c r="X4335" s="287"/>
      <c r="AA4335" s="289"/>
    </row>
    <row r="4336" spans="23:27">
      <c r="W4336" s="288"/>
      <c r="X4336" s="287"/>
      <c r="AA4336" s="289"/>
    </row>
    <row r="4337" spans="23:27">
      <c r="W4337" s="288"/>
      <c r="X4337" s="287"/>
      <c r="AA4337" s="289"/>
    </row>
    <row r="4338" spans="23:27">
      <c r="W4338" s="288"/>
      <c r="X4338" s="287"/>
      <c r="AA4338" s="289"/>
    </row>
    <row r="4339" spans="23:27">
      <c r="W4339" s="288"/>
      <c r="X4339" s="287"/>
      <c r="AA4339" s="289"/>
    </row>
    <row r="4340" spans="23:27">
      <c r="W4340" s="288"/>
      <c r="X4340" s="287"/>
      <c r="AA4340" s="289"/>
    </row>
    <row r="4341" spans="23:27">
      <c r="W4341" s="288"/>
      <c r="X4341" s="287"/>
      <c r="AA4341" s="289"/>
    </row>
    <row r="4342" spans="23:27">
      <c r="W4342" s="288"/>
      <c r="X4342" s="287"/>
      <c r="AA4342" s="289"/>
    </row>
    <row r="4343" spans="23:27">
      <c r="W4343" s="288"/>
      <c r="X4343" s="287"/>
      <c r="AA4343" s="289"/>
    </row>
    <row r="4344" spans="23:27">
      <c r="W4344" s="288"/>
      <c r="X4344" s="287"/>
      <c r="AA4344" s="289"/>
    </row>
    <row r="4345" spans="23:27">
      <c r="W4345" s="288"/>
      <c r="X4345" s="287"/>
      <c r="AA4345" s="289"/>
    </row>
    <row r="4346" spans="23:27">
      <c r="W4346" s="288"/>
      <c r="X4346" s="287"/>
      <c r="AA4346" s="289"/>
    </row>
    <row r="4347" spans="23:27">
      <c r="W4347" s="288"/>
      <c r="X4347" s="287"/>
      <c r="AA4347" s="289"/>
    </row>
    <row r="4348" spans="23:27">
      <c r="W4348" s="288"/>
      <c r="X4348" s="287"/>
      <c r="AA4348" s="289"/>
    </row>
    <row r="4349" spans="23:27">
      <c r="W4349" s="288"/>
      <c r="X4349" s="287"/>
      <c r="AA4349" s="289"/>
    </row>
    <row r="4350" spans="23:27">
      <c r="W4350" s="288"/>
      <c r="X4350" s="287"/>
      <c r="AA4350" s="289"/>
    </row>
    <row r="4351" spans="23:27">
      <c r="W4351" s="288"/>
      <c r="X4351" s="287"/>
      <c r="AA4351" s="289"/>
    </row>
    <row r="4352" spans="23:27">
      <c r="W4352" s="288"/>
      <c r="X4352" s="287"/>
      <c r="AA4352" s="289"/>
    </row>
    <row r="4353" spans="23:27">
      <c r="W4353" s="288"/>
      <c r="X4353" s="287"/>
      <c r="AA4353" s="289"/>
    </row>
    <row r="4354" spans="23:27">
      <c r="W4354" s="288"/>
      <c r="X4354" s="287"/>
      <c r="AA4354" s="289"/>
    </row>
    <row r="4355" spans="23:27">
      <c r="W4355" s="288"/>
      <c r="X4355" s="287"/>
      <c r="AA4355" s="289"/>
    </row>
    <row r="4356" spans="23:27">
      <c r="W4356" s="288"/>
      <c r="X4356" s="287"/>
      <c r="AA4356" s="289"/>
    </row>
    <row r="4357" spans="23:27">
      <c r="W4357" s="288"/>
      <c r="X4357" s="287"/>
      <c r="AA4357" s="289"/>
    </row>
    <row r="4358" spans="23:27">
      <c r="W4358" s="288"/>
      <c r="X4358" s="287"/>
      <c r="AA4358" s="289"/>
    </row>
    <row r="4359" spans="23:27">
      <c r="W4359" s="288"/>
      <c r="X4359" s="287"/>
      <c r="AA4359" s="289"/>
    </row>
    <row r="4360" spans="23:27">
      <c r="W4360" s="288"/>
      <c r="X4360" s="287"/>
      <c r="AA4360" s="289"/>
    </row>
    <row r="4361" spans="23:27">
      <c r="W4361" s="288"/>
      <c r="X4361" s="287"/>
      <c r="AA4361" s="289"/>
    </row>
    <row r="4362" spans="23:27">
      <c r="W4362" s="288"/>
      <c r="X4362" s="287"/>
      <c r="AA4362" s="289"/>
    </row>
    <row r="4363" spans="23:27">
      <c r="W4363" s="288"/>
      <c r="X4363" s="287"/>
      <c r="AA4363" s="289"/>
    </row>
    <row r="4364" spans="23:27">
      <c r="W4364" s="288"/>
      <c r="X4364" s="287"/>
      <c r="AA4364" s="289"/>
    </row>
    <row r="4365" spans="23:27">
      <c r="W4365" s="288"/>
      <c r="X4365" s="287"/>
      <c r="AA4365" s="289"/>
    </row>
    <row r="4366" spans="23:27">
      <c r="W4366" s="288"/>
      <c r="X4366" s="287"/>
      <c r="AA4366" s="289"/>
    </row>
    <row r="4367" spans="23:27">
      <c r="W4367" s="288"/>
      <c r="X4367" s="287"/>
      <c r="AA4367" s="289"/>
    </row>
    <row r="4368" spans="23:27">
      <c r="W4368" s="288"/>
      <c r="X4368" s="287"/>
      <c r="AA4368" s="289"/>
    </row>
    <row r="4369" spans="23:27">
      <c r="W4369" s="288"/>
      <c r="X4369" s="287"/>
      <c r="AA4369" s="289"/>
    </row>
    <row r="4370" spans="23:27">
      <c r="W4370" s="288"/>
      <c r="X4370" s="287"/>
      <c r="AA4370" s="289"/>
    </row>
    <row r="4371" spans="23:27">
      <c r="W4371" s="288"/>
      <c r="X4371" s="287"/>
      <c r="AA4371" s="289"/>
    </row>
    <row r="4372" spans="23:27">
      <c r="W4372" s="288"/>
      <c r="X4372" s="287"/>
      <c r="AA4372" s="289"/>
    </row>
    <row r="4373" spans="23:27">
      <c r="W4373" s="288"/>
      <c r="X4373" s="287"/>
      <c r="AA4373" s="289"/>
    </row>
    <row r="4374" spans="23:27">
      <c r="W4374" s="288"/>
      <c r="X4374" s="287"/>
      <c r="AA4374" s="289"/>
    </row>
    <row r="4375" spans="23:27">
      <c r="W4375" s="288"/>
      <c r="X4375" s="287"/>
      <c r="AA4375" s="289"/>
    </row>
    <row r="4376" spans="23:27">
      <c r="W4376" s="288"/>
      <c r="X4376" s="287"/>
      <c r="AA4376" s="289"/>
    </row>
    <row r="4377" spans="23:27">
      <c r="W4377" s="288"/>
      <c r="X4377" s="287"/>
      <c r="AA4377" s="289"/>
    </row>
    <row r="4378" spans="23:27">
      <c r="W4378" s="288"/>
      <c r="X4378" s="287"/>
      <c r="AA4378" s="289"/>
    </row>
    <row r="4379" spans="23:27">
      <c r="W4379" s="288"/>
      <c r="X4379" s="287"/>
      <c r="AA4379" s="289"/>
    </row>
    <row r="4380" spans="23:27">
      <c r="W4380" s="288"/>
      <c r="X4380" s="287"/>
      <c r="AA4380" s="289"/>
    </row>
    <row r="4381" spans="23:27">
      <c r="W4381" s="288"/>
      <c r="X4381" s="287"/>
      <c r="AA4381" s="289"/>
    </row>
    <row r="4382" spans="23:27">
      <c r="W4382" s="288"/>
      <c r="X4382" s="287"/>
      <c r="AA4382" s="289"/>
    </row>
    <row r="4383" spans="23:27">
      <c r="W4383" s="288"/>
      <c r="X4383" s="287"/>
      <c r="AA4383" s="289"/>
    </row>
    <row r="4384" spans="23:27">
      <c r="W4384" s="288"/>
      <c r="X4384" s="287"/>
      <c r="AA4384" s="289"/>
    </row>
    <row r="4385" spans="23:27">
      <c r="W4385" s="288"/>
      <c r="X4385" s="287"/>
      <c r="AA4385" s="289"/>
    </row>
    <row r="4386" spans="23:27">
      <c r="W4386" s="288"/>
      <c r="X4386" s="287"/>
      <c r="AA4386" s="289"/>
    </row>
    <row r="4387" spans="23:27">
      <c r="W4387" s="288"/>
      <c r="X4387" s="287"/>
      <c r="AA4387" s="289"/>
    </row>
    <row r="4388" spans="23:27">
      <c r="W4388" s="288"/>
      <c r="X4388" s="287"/>
      <c r="AA4388" s="289"/>
    </row>
    <row r="4389" spans="23:27">
      <c r="W4389" s="288"/>
      <c r="X4389" s="287"/>
      <c r="AA4389" s="289"/>
    </row>
    <row r="4390" spans="23:27">
      <c r="W4390" s="288"/>
      <c r="X4390" s="287"/>
      <c r="AA4390" s="289"/>
    </row>
    <row r="4391" spans="23:27">
      <c r="W4391" s="288"/>
      <c r="X4391" s="287"/>
      <c r="AA4391" s="289"/>
    </row>
    <row r="4392" spans="23:27">
      <c r="W4392" s="288"/>
      <c r="X4392" s="287"/>
      <c r="AA4392" s="289"/>
    </row>
    <row r="4393" spans="23:27">
      <c r="W4393" s="288"/>
      <c r="X4393" s="287"/>
      <c r="AA4393" s="289"/>
    </row>
    <row r="4394" spans="23:27">
      <c r="W4394" s="288"/>
      <c r="X4394" s="287"/>
      <c r="AA4394" s="289"/>
    </row>
    <row r="4395" spans="23:27">
      <c r="W4395" s="288"/>
      <c r="X4395" s="287"/>
      <c r="AA4395" s="289"/>
    </row>
    <row r="4396" spans="23:27">
      <c r="W4396" s="288"/>
      <c r="X4396" s="287"/>
      <c r="AA4396" s="289"/>
    </row>
    <row r="4397" spans="23:27">
      <c r="W4397" s="288"/>
      <c r="X4397" s="287"/>
      <c r="AA4397" s="289"/>
    </row>
    <row r="4398" spans="23:27">
      <c r="W4398" s="288"/>
      <c r="X4398" s="287"/>
      <c r="AA4398" s="289"/>
    </row>
    <row r="4399" spans="23:27">
      <c r="W4399" s="288"/>
      <c r="X4399" s="287"/>
      <c r="AA4399" s="289"/>
    </row>
    <row r="4400" spans="23:27">
      <c r="W4400" s="288"/>
      <c r="X4400" s="287"/>
      <c r="AA4400" s="289"/>
    </row>
    <row r="4401" spans="23:27">
      <c r="W4401" s="288"/>
      <c r="X4401" s="287"/>
      <c r="AA4401" s="289"/>
    </row>
    <row r="4402" spans="23:27">
      <c r="W4402" s="288"/>
      <c r="X4402" s="287"/>
      <c r="AA4402" s="289"/>
    </row>
    <row r="4403" spans="23:27">
      <c r="W4403" s="288"/>
      <c r="X4403" s="287"/>
      <c r="AA4403" s="289"/>
    </row>
    <row r="4404" spans="23:27">
      <c r="W4404" s="288"/>
      <c r="X4404" s="287"/>
      <c r="AA4404" s="289"/>
    </row>
    <row r="4405" spans="23:27">
      <c r="W4405" s="288"/>
      <c r="X4405" s="287"/>
      <c r="AA4405" s="289"/>
    </row>
    <row r="4406" spans="23:27">
      <c r="W4406" s="288"/>
      <c r="X4406" s="287"/>
      <c r="AA4406" s="289"/>
    </row>
    <row r="4407" spans="23:27">
      <c r="W4407" s="288"/>
      <c r="X4407" s="287"/>
      <c r="AA4407" s="289"/>
    </row>
    <row r="4408" spans="23:27">
      <c r="W4408" s="288"/>
      <c r="X4408" s="287"/>
      <c r="AA4408" s="289"/>
    </row>
    <row r="4409" spans="23:27">
      <c r="W4409" s="288"/>
      <c r="X4409" s="287"/>
      <c r="AA4409" s="289"/>
    </row>
    <row r="4410" spans="23:27">
      <c r="W4410" s="288"/>
      <c r="X4410" s="287"/>
      <c r="AA4410" s="289"/>
    </row>
    <row r="4411" spans="23:27">
      <c r="W4411" s="288"/>
      <c r="X4411" s="287"/>
      <c r="AA4411" s="289"/>
    </row>
    <row r="4412" spans="23:27">
      <c r="W4412" s="288"/>
      <c r="X4412" s="287"/>
      <c r="AA4412" s="289"/>
    </row>
    <row r="4413" spans="23:27">
      <c r="W4413" s="288"/>
      <c r="X4413" s="287"/>
      <c r="AA4413" s="289"/>
    </row>
    <row r="4414" spans="23:27">
      <c r="W4414" s="288"/>
      <c r="X4414" s="287"/>
      <c r="AA4414" s="289"/>
    </row>
    <row r="4415" spans="23:27">
      <c r="W4415" s="288"/>
      <c r="X4415" s="287"/>
      <c r="AA4415" s="289"/>
    </row>
    <row r="4416" spans="23:27">
      <c r="W4416" s="288"/>
      <c r="X4416" s="287"/>
      <c r="AA4416" s="289"/>
    </row>
    <row r="4417" spans="23:27">
      <c r="W4417" s="288"/>
      <c r="X4417" s="287"/>
      <c r="AA4417" s="289"/>
    </row>
    <row r="4418" spans="23:27">
      <c r="W4418" s="288"/>
      <c r="X4418" s="287"/>
      <c r="AA4418" s="289"/>
    </row>
    <row r="4419" spans="23:27">
      <c r="W4419" s="288"/>
      <c r="X4419" s="287"/>
      <c r="AA4419" s="289"/>
    </row>
    <row r="4420" spans="23:27">
      <c r="W4420" s="288"/>
      <c r="X4420" s="287"/>
      <c r="AA4420" s="289"/>
    </row>
    <row r="4421" spans="23:27">
      <c r="W4421" s="288"/>
      <c r="X4421" s="287"/>
      <c r="AA4421" s="289"/>
    </row>
    <row r="4422" spans="23:27">
      <c r="W4422" s="288"/>
      <c r="X4422" s="287"/>
      <c r="AA4422" s="289"/>
    </row>
    <row r="4423" spans="23:27">
      <c r="W4423" s="288"/>
      <c r="X4423" s="287"/>
      <c r="AA4423" s="289"/>
    </row>
    <row r="4424" spans="23:27">
      <c r="W4424" s="288"/>
      <c r="X4424" s="287"/>
      <c r="AA4424" s="289"/>
    </row>
    <row r="4425" spans="23:27">
      <c r="W4425" s="288"/>
      <c r="X4425" s="287"/>
      <c r="AA4425" s="289"/>
    </row>
    <row r="4426" spans="23:27">
      <c r="W4426" s="288"/>
      <c r="X4426" s="287"/>
      <c r="AA4426" s="289"/>
    </row>
    <row r="4427" spans="23:27">
      <c r="W4427" s="288"/>
      <c r="X4427" s="287"/>
      <c r="AA4427" s="289"/>
    </row>
    <row r="4428" spans="23:27">
      <c r="W4428" s="288"/>
      <c r="X4428" s="287"/>
      <c r="AA4428" s="289"/>
    </row>
    <row r="4429" spans="23:27">
      <c r="W4429" s="288"/>
      <c r="X4429" s="287"/>
      <c r="AA4429" s="289"/>
    </row>
    <row r="4430" spans="23:27">
      <c r="W4430" s="288"/>
      <c r="X4430" s="287"/>
      <c r="AA4430" s="289"/>
    </row>
    <row r="4431" spans="23:27">
      <c r="W4431" s="288"/>
      <c r="X4431" s="287"/>
      <c r="AA4431" s="289"/>
    </row>
    <row r="4432" spans="23:27">
      <c r="W4432" s="288"/>
      <c r="X4432" s="287"/>
      <c r="AA4432" s="289"/>
    </row>
    <row r="4433" spans="23:27">
      <c r="W4433" s="288"/>
      <c r="X4433" s="287"/>
      <c r="AA4433" s="289"/>
    </row>
    <row r="4434" spans="23:27">
      <c r="W4434" s="288"/>
      <c r="X4434" s="287"/>
      <c r="AA4434" s="289"/>
    </row>
    <row r="4435" spans="23:27">
      <c r="W4435" s="288"/>
      <c r="X4435" s="287"/>
      <c r="AA4435" s="289"/>
    </row>
    <row r="4436" spans="23:27">
      <c r="W4436" s="288"/>
      <c r="X4436" s="287"/>
      <c r="AA4436" s="289"/>
    </row>
    <row r="4437" spans="23:27">
      <c r="W4437" s="288"/>
      <c r="X4437" s="287"/>
      <c r="AA4437" s="289"/>
    </row>
    <row r="4438" spans="23:27">
      <c r="W4438" s="288"/>
      <c r="X4438" s="287"/>
      <c r="AA4438" s="289"/>
    </row>
    <row r="4439" spans="23:27">
      <c r="W4439" s="288"/>
      <c r="X4439" s="287"/>
      <c r="AA4439" s="289"/>
    </row>
    <row r="4440" spans="23:27">
      <c r="W4440" s="288"/>
      <c r="X4440" s="287"/>
      <c r="AA4440" s="289"/>
    </row>
    <row r="4441" spans="23:27">
      <c r="W4441" s="288"/>
      <c r="X4441" s="287"/>
      <c r="AA4441" s="289"/>
    </row>
    <row r="4442" spans="23:27">
      <c r="W4442" s="288"/>
      <c r="X4442" s="287"/>
      <c r="AA4442" s="289"/>
    </row>
    <row r="4443" spans="23:27">
      <c r="W4443" s="288"/>
      <c r="X4443" s="287"/>
      <c r="AA4443" s="289"/>
    </row>
    <row r="4444" spans="23:27">
      <c r="W4444" s="288"/>
      <c r="X4444" s="287"/>
      <c r="AA4444" s="289"/>
    </row>
    <row r="4445" spans="23:27">
      <c r="W4445" s="288"/>
      <c r="X4445" s="287"/>
      <c r="AA4445" s="289"/>
    </row>
    <row r="4446" spans="23:27">
      <c r="W4446" s="288"/>
      <c r="X4446" s="287"/>
      <c r="AA4446" s="289"/>
    </row>
    <row r="4447" spans="23:27">
      <c r="W4447" s="288"/>
      <c r="X4447" s="287"/>
      <c r="AA4447" s="289"/>
    </row>
    <row r="4448" spans="23:27">
      <c r="W4448" s="288"/>
      <c r="X4448" s="287"/>
      <c r="AA4448" s="289"/>
    </row>
    <row r="4449" spans="23:27">
      <c r="W4449" s="288"/>
      <c r="X4449" s="287"/>
      <c r="AA4449" s="289"/>
    </row>
    <row r="4450" spans="23:27">
      <c r="W4450" s="288"/>
      <c r="X4450" s="287"/>
      <c r="AA4450" s="289"/>
    </row>
    <row r="4451" spans="23:27">
      <c r="W4451" s="288"/>
      <c r="X4451" s="287"/>
      <c r="AA4451" s="289"/>
    </row>
    <row r="4452" spans="23:27">
      <c r="W4452" s="288"/>
      <c r="X4452" s="287"/>
      <c r="AA4452" s="289"/>
    </row>
    <row r="4453" spans="23:27">
      <c r="W4453" s="288"/>
      <c r="X4453" s="287"/>
      <c r="AA4453" s="289"/>
    </row>
    <row r="4454" spans="23:27">
      <c r="W4454" s="288"/>
      <c r="X4454" s="287"/>
      <c r="AA4454" s="289"/>
    </row>
    <row r="4455" spans="23:27">
      <c r="W4455" s="288"/>
      <c r="X4455" s="287"/>
      <c r="AA4455" s="289"/>
    </row>
    <row r="4456" spans="23:27">
      <c r="W4456" s="288"/>
      <c r="X4456" s="287"/>
      <c r="AA4456" s="289"/>
    </row>
    <row r="4457" spans="23:27">
      <c r="W4457" s="288"/>
      <c r="X4457" s="287"/>
      <c r="AA4457" s="289"/>
    </row>
    <row r="4458" spans="23:27">
      <c r="W4458" s="288"/>
      <c r="X4458" s="287"/>
      <c r="AA4458" s="289"/>
    </row>
    <row r="4459" spans="23:27">
      <c r="W4459" s="288"/>
      <c r="X4459" s="287"/>
      <c r="AA4459" s="289"/>
    </row>
    <row r="4460" spans="23:27">
      <c r="W4460" s="288"/>
      <c r="X4460" s="287"/>
      <c r="AA4460" s="289"/>
    </row>
    <row r="4461" spans="23:27">
      <c r="W4461" s="288"/>
      <c r="X4461" s="287"/>
      <c r="AA4461" s="289"/>
    </row>
    <row r="4462" spans="23:27">
      <c r="W4462" s="288"/>
      <c r="X4462" s="287"/>
      <c r="AA4462" s="289"/>
    </row>
    <row r="4463" spans="23:27">
      <c r="W4463" s="288"/>
      <c r="X4463" s="287"/>
      <c r="AA4463" s="289"/>
    </row>
    <row r="4464" spans="23:27">
      <c r="W4464" s="288"/>
      <c r="X4464" s="287"/>
      <c r="AA4464" s="289"/>
    </row>
    <row r="4465" spans="23:27">
      <c r="W4465" s="288"/>
      <c r="X4465" s="287"/>
      <c r="AA4465" s="289"/>
    </row>
    <row r="4466" spans="23:27">
      <c r="W4466" s="288"/>
      <c r="X4466" s="287"/>
      <c r="AA4466" s="289"/>
    </row>
    <row r="4467" spans="23:27">
      <c r="W4467" s="288"/>
      <c r="X4467" s="287"/>
      <c r="AA4467" s="289"/>
    </row>
    <row r="4468" spans="23:27">
      <c r="W4468" s="288"/>
      <c r="X4468" s="287"/>
      <c r="AA4468" s="289"/>
    </row>
    <row r="4469" spans="23:27">
      <c r="W4469" s="288"/>
      <c r="X4469" s="287"/>
      <c r="AA4469" s="289"/>
    </row>
    <row r="4470" spans="23:27">
      <c r="W4470" s="288"/>
      <c r="X4470" s="287"/>
      <c r="AA4470" s="289"/>
    </row>
    <row r="4471" spans="23:27">
      <c r="W4471" s="288"/>
      <c r="X4471" s="287"/>
      <c r="AA4471" s="289"/>
    </row>
    <row r="4472" spans="23:27">
      <c r="W4472" s="288"/>
      <c r="X4472" s="287"/>
      <c r="AA4472" s="289"/>
    </row>
    <row r="4473" spans="23:27">
      <c r="W4473" s="288"/>
      <c r="X4473" s="287"/>
      <c r="AA4473" s="289"/>
    </row>
    <row r="4474" spans="23:27">
      <c r="W4474" s="288"/>
      <c r="X4474" s="287"/>
      <c r="AA4474" s="289"/>
    </row>
    <row r="4475" spans="23:27">
      <c r="W4475" s="288"/>
      <c r="X4475" s="287"/>
      <c r="AA4475" s="289"/>
    </row>
    <row r="4476" spans="23:27">
      <c r="W4476" s="288"/>
      <c r="X4476" s="287"/>
      <c r="AA4476" s="289"/>
    </row>
    <row r="4477" spans="23:27">
      <c r="W4477" s="288"/>
      <c r="X4477" s="287"/>
      <c r="AA4477" s="289"/>
    </row>
    <row r="4478" spans="23:27">
      <c r="W4478" s="288"/>
      <c r="X4478" s="287"/>
      <c r="AA4478" s="289"/>
    </row>
    <row r="4479" spans="23:27">
      <c r="W4479" s="288"/>
      <c r="X4479" s="287"/>
      <c r="AA4479" s="289"/>
    </row>
    <row r="4480" spans="23:27">
      <c r="W4480" s="288"/>
      <c r="X4480" s="287"/>
      <c r="AA4480" s="289"/>
    </row>
    <row r="4481" spans="23:27">
      <c r="W4481" s="288"/>
      <c r="X4481" s="287"/>
      <c r="AA4481" s="289"/>
    </row>
    <row r="4482" spans="23:27">
      <c r="W4482" s="288"/>
      <c r="X4482" s="287"/>
      <c r="AA4482" s="289"/>
    </row>
    <row r="4483" spans="23:27">
      <c r="W4483" s="288"/>
      <c r="X4483" s="287"/>
      <c r="AA4483" s="289"/>
    </row>
    <row r="4484" spans="23:27">
      <c r="W4484" s="288"/>
      <c r="X4484" s="287"/>
      <c r="AA4484" s="289"/>
    </row>
    <row r="4485" spans="23:27">
      <c r="W4485" s="288"/>
      <c r="X4485" s="287"/>
      <c r="AA4485" s="289"/>
    </row>
    <row r="4486" spans="23:27">
      <c r="W4486" s="288"/>
      <c r="X4486" s="287"/>
      <c r="AA4486" s="289"/>
    </row>
    <row r="4487" spans="23:27">
      <c r="W4487" s="288"/>
      <c r="X4487" s="287"/>
      <c r="AA4487" s="289"/>
    </row>
    <row r="4488" spans="23:27">
      <c r="W4488" s="288"/>
      <c r="X4488" s="287"/>
      <c r="AA4488" s="289"/>
    </row>
    <row r="4489" spans="23:27">
      <c r="W4489" s="288"/>
      <c r="X4489" s="287"/>
      <c r="AA4489" s="289"/>
    </row>
    <row r="4490" spans="23:27">
      <c r="W4490" s="288"/>
      <c r="X4490" s="287"/>
      <c r="AA4490" s="289"/>
    </row>
    <row r="4491" spans="23:27">
      <c r="W4491" s="288"/>
      <c r="X4491" s="287"/>
      <c r="AA4491" s="289"/>
    </row>
    <row r="4492" spans="23:27">
      <c r="W4492" s="288"/>
      <c r="X4492" s="287"/>
      <c r="AA4492" s="289"/>
    </row>
    <row r="4493" spans="23:27">
      <c r="W4493" s="288"/>
      <c r="X4493" s="287"/>
      <c r="AA4493" s="289"/>
    </row>
    <row r="4494" spans="23:27">
      <c r="W4494" s="288"/>
      <c r="X4494" s="287"/>
      <c r="AA4494" s="289"/>
    </row>
    <row r="4495" spans="23:27">
      <c r="W4495" s="288"/>
      <c r="X4495" s="287"/>
      <c r="AA4495" s="289"/>
    </row>
    <row r="4496" spans="23:27">
      <c r="W4496" s="288"/>
      <c r="X4496" s="287"/>
      <c r="AA4496" s="289"/>
    </row>
    <row r="4497" spans="23:27">
      <c r="W4497" s="288"/>
      <c r="X4497" s="287"/>
      <c r="AA4497" s="289"/>
    </row>
    <row r="4498" spans="23:27">
      <c r="W4498" s="288"/>
      <c r="X4498" s="287"/>
      <c r="AA4498" s="289"/>
    </row>
    <row r="4499" spans="23:27">
      <c r="W4499" s="288"/>
      <c r="X4499" s="287"/>
      <c r="AA4499" s="289"/>
    </row>
    <row r="4500" spans="23:27">
      <c r="W4500" s="288"/>
      <c r="X4500" s="287"/>
      <c r="AA4500" s="289"/>
    </row>
    <row r="4501" spans="23:27">
      <c r="W4501" s="288"/>
      <c r="X4501" s="287"/>
      <c r="AA4501" s="289"/>
    </row>
    <row r="4502" spans="23:27">
      <c r="W4502" s="288"/>
      <c r="X4502" s="287"/>
      <c r="AA4502" s="289"/>
    </row>
    <row r="4503" spans="23:27">
      <c r="W4503" s="288"/>
      <c r="X4503" s="287"/>
      <c r="AA4503" s="289"/>
    </row>
    <row r="4504" spans="23:27">
      <c r="W4504" s="288"/>
      <c r="X4504" s="287"/>
      <c r="AA4504" s="289"/>
    </row>
    <row r="4505" spans="23:27">
      <c r="W4505" s="288"/>
      <c r="X4505" s="287"/>
      <c r="AA4505" s="289"/>
    </row>
    <row r="4506" spans="23:27">
      <c r="W4506" s="288"/>
      <c r="X4506" s="287"/>
      <c r="AA4506" s="289"/>
    </row>
    <row r="4507" spans="23:27">
      <c r="W4507" s="288"/>
      <c r="X4507" s="287"/>
      <c r="AA4507" s="289"/>
    </row>
    <row r="4508" spans="23:27">
      <c r="W4508" s="288"/>
      <c r="X4508" s="287"/>
      <c r="AA4508" s="289"/>
    </row>
    <row r="4509" spans="23:27">
      <c r="W4509" s="288"/>
      <c r="X4509" s="287"/>
      <c r="AA4509" s="289"/>
    </row>
    <row r="4510" spans="23:27">
      <c r="W4510" s="288"/>
      <c r="X4510" s="287"/>
      <c r="AA4510" s="289"/>
    </row>
    <row r="4511" spans="23:27">
      <c r="W4511" s="288"/>
      <c r="X4511" s="287"/>
      <c r="AA4511" s="289"/>
    </row>
    <row r="4512" spans="23:27">
      <c r="W4512" s="288"/>
      <c r="X4512" s="287"/>
      <c r="AA4512" s="289"/>
    </row>
    <row r="4513" spans="23:27">
      <c r="W4513" s="288"/>
      <c r="X4513" s="287"/>
      <c r="AA4513" s="289"/>
    </row>
    <row r="4514" spans="23:27">
      <c r="W4514" s="288"/>
      <c r="X4514" s="287"/>
      <c r="AA4514" s="289"/>
    </row>
    <row r="4515" spans="23:27">
      <c r="W4515" s="288"/>
      <c r="X4515" s="287"/>
      <c r="AA4515" s="289"/>
    </row>
    <row r="4516" spans="23:27">
      <c r="W4516" s="288"/>
      <c r="X4516" s="287"/>
      <c r="AA4516" s="289"/>
    </row>
    <row r="4517" spans="23:27">
      <c r="W4517" s="288"/>
      <c r="X4517" s="287"/>
      <c r="AA4517" s="289"/>
    </row>
    <row r="4518" spans="23:27">
      <c r="W4518" s="288"/>
      <c r="X4518" s="287"/>
      <c r="AA4518" s="289"/>
    </row>
    <row r="4519" spans="23:27">
      <c r="W4519" s="288"/>
      <c r="X4519" s="287"/>
      <c r="AA4519" s="289"/>
    </row>
    <row r="4520" spans="23:27">
      <c r="W4520" s="288"/>
      <c r="X4520" s="287"/>
      <c r="AA4520" s="289"/>
    </row>
    <row r="4521" spans="23:27">
      <c r="W4521" s="288"/>
      <c r="X4521" s="287"/>
      <c r="AA4521" s="289"/>
    </row>
    <row r="4522" spans="23:27">
      <c r="W4522" s="288"/>
      <c r="X4522" s="287"/>
      <c r="AA4522" s="289"/>
    </row>
    <row r="4523" spans="23:27">
      <c r="W4523" s="288"/>
      <c r="X4523" s="287"/>
      <c r="AA4523" s="289"/>
    </row>
    <row r="4524" spans="23:27">
      <c r="W4524" s="288"/>
      <c r="X4524" s="287"/>
      <c r="AA4524" s="289"/>
    </row>
    <row r="4525" spans="23:27">
      <c r="W4525" s="288"/>
      <c r="X4525" s="287"/>
      <c r="AA4525" s="289"/>
    </row>
    <row r="4526" spans="23:27">
      <c r="W4526" s="288"/>
      <c r="X4526" s="287"/>
      <c r="AA4526" s="289"/>
    </row>
    <row r="4527" spans="23:27">
      <c r="W4527" s="288"/>
      <c r="X4527" s="287"/>
      <c r="AA4527" s="289"/>
    </row>
    <row r="4528" spans="23:27">
      <c r="W4528" s="288"/>
      <c r="X4528" s="287"/>
      <c r="AA4528" s="289"/>
    </row>
    <row r="4529" spans="23:27">
      <c r="W4529" s="288"/>
      <c r="X4529" s="287"/>
      <c r="AA4529" s="289"/>
    </row>
    <row r="4530" spans="23:27">
      <c r="W4530" s="288"/>
      <c r="X4530" s="287"/>
      <c r="AA4530" s="289"/>
    </row>
    <row r="4531" spans="23:27">
      <c r="W4531" s="288"/>
      <c r="X4531" s="287"/>
      <c r="AA4531" s="289"/>
    </row>
    <row r="4532" spans="23:27">
      <c r="W4532" s="288"/>
      <c r="X4532" s="287"/>
      <c r="AA4532" s="289"/>
    </row>
    <row r="4533" spans="23:27">
      <c r="W4533" s="288"/>
      <c r="X4533" s="287"/>
      <c r="AA4533" s="289"/>
    </row>
    <row r="4534" spans="23:27">
      <c r="W4534" s="288"/>
      <c r="X4534" s="287"/>
      <c r="AA4534" s="289"/>
    </row>
    <row r="4535" spans="23:27">
      <c r="W4535" s="288"/>
      <c r="X4535" s="287"/>
      <c r="AA4535" s="289"/>
    </row>
    <row r="4536" spans="23:27">
      <c r="W4536" s="288"/>
      <c r="X4536" s="287"/>
      <c r="AA4536" s="289"/>
    </row>
    <row r="4537" spans="23:27">
      <c r="W4537" s="288"/>
      <c r="X4537" s="287"/>
      <c r="AA4537" s="289"/>
    </row>
    <row r="4538" spans="23:27">
      <c r="W4538" s="288"/>
      <c r="X4538" s="287"/>
      <c r="AA4538" s="289"/>
    </row>
    <row r="4539" spans="23:27">
      <c r="W4539" s="288"/>
      <c r="X4539" s="287"/>
      <c r="AA4539" s="289"/>
    </row>
    <row r="4540" spans="23:27">
      <c r="W4540" s="288"/>
      <c r="X4540" s="287"/>
      <c r="AA4540" s="289"/>
    </row>
    <row r="4541" spans="23:27">
      <c r="W4541" s="288"/>
      <c r="X4541" s="287"/>
      <c r="AA4541" s="289"/>
    </row>
    <row r="4542" spans="23:27">
      <c r="W4542" s="288"/>
      <c r="X4542" s="287"/>
      <c r="AA4542" s="289"/>
    </row>
    <row r="4543" spans="23:27">
      <c r="W4543" s="288"/>
      <c r="X4543" s="287"/>
      <c r="AA4543" s="289"/>
    </row>
    <row r="4544" spans="23:27">
      <c r="W4544" s="288"/>
      <c r="X4544" s="287"/>
      <c r="AA4544" s="289"/>
    </row>
    <row r="4545" spans="23:27">
      <c r="W4545" s="288"/>
      <c r="X4545" s="287"/>
      <c r="AA4545" s="289"/>
    </row>
    <row r="4546" spans="23:27">
      <c r="W4546" s="288"/>
      <c r="X4546" s="287"/>
      <c r="AA4546" s="289"/>
    </row>
    <row r="4547" spans="23:27">
      <c r="W4547" s="288"/>
      <c r="X4547" s="287"/>
      <c r="AA4547" s="289"/>
    </row>
    <row r="4548" spans="23:27">
      <c r="W4548" s="288"/>
      <c r="X4548" s="287"/>
      <c r="AA4548" s="289"/>
    </row>
    <row r="4549" spans="23:27">
      <c r="W4549" s="288"/>
      <c r="X4549" s="287"/>
      <c r="AA4549" s="289"/>
    </row>
    <row r="4550" spans="23:27">
      <c r="W4550" s="288"/>
      <c r="X4550" s="287"/>
      <c r="AA4550" s="289"/>
    </row>
    <row r="4551" spans="23:27">
      <c r="W4551" s="288"/>
      <c r="X4551" s="287"/>
      <c r="AA4551" s="289"/>
    </row>
    <row r="4552" spans="23:27">
      <c r="W4552" s="288"/>
      <c r="X4552" s="287"/>
      <c r="AA4552" s="289"/>
    </row>
    <row r="4553" spans="23:27">
      <c r="W4553" s="288"/>
      <c r="X4553" s="287"/>
      <c r="AA4553" s="289"/>
    </row>
    <row r="4554" spans="23:27">
      <c r="W4554" s="288"/>
      <c r="X4554" s="287"/>
      <c r="AA4554" s="289"/>
    </row>
    <row r="4555" spans="23:27">
      <c r="W4555" s="288"/>
      <c r="X4555" s="287"/>
      <c r="AA4555" s="289"/>
    </row>
    <row r="4556" spans="23:27">
      <c r="W4556" s="288"/>
      <c r="X4556" s="287"/>
      <c r="AA4556" s="289"/>
    </row>
    <row r="4557" spans="23:27">
      <c r="W4557" s="288"/>
      <c r="X4557" s="287"/>
      <c r="AA4557" s="289"/>
    </row>
    <row r="4558" spans="23:27">
      <c r="W4558" s="288"/>
      <c r="X4558" s="287"/>
      <c r="AA4558" s="289"/>
    </row>
    <row r="4559" spans="23:27">
      <c r="W4559" s="288"/>
      <c r="X4559" s="287"/>
      <c r="AA4559" s="289"/>
    </row>
    <row r="4560" spans="23:27">
      <c r="W4560" s="288"/>
      <c r="X4560" s="287"/>
      <c r="AA4560" s="289"/>
    </row>
    <row r="4561" spans="23:27">
      <c r="W4561" s="288"/>
      <c r="X4561" s="287"/>
      <c r="AA4561" s="289"/>
    </row>
    <row r="4562" spans="23:27">
      <c r="W4562" s="288"/>
      <c r="X4562" s="287"/>
      <c r="AA4562" s="289"/>
    </row>
    <row r="4563" spans="23:27">
      <c r="W4563" s="288"/>
      <c r="X4563" s="287"/>
      <c r="AA4563" s="289"/>
    </row>
    <row r="4564" spans="23:27">
      <c r="W4564" s="288"/>
      <c r="X4564" s="287"/>
      <c r="AA4564" s="289"/>
    </row>
    <row r="4565" spans="23:27">
      <c r="W4565" s="288"/>
      <c r="X4565" s="287"/>
      <c r="AA4565" s="289"/>
    </row>
    <row r="4566" spans="23:27">
      <c r="W4566" s="288"/>
      <c r="X4566" s="287"/>
      <c r="AA4566" s="289"/>
    </row>
    <row r="4567" spans="23:27">
      <c r="W4567" s="288"/>
      <c r="X4567" s="287"/>
      <c r="AA4567" s="289"/>
    </row>
    <row r="4568" spans="23:27">
      <c r="W4568" s="288"/>
      <c r="X4568" s="287"/>
      <c r="AA4568" s="289"/>
    </row>
    <row r="4569" spans="23:27">
      <c r="W4569" s="288"/>
      <c r="X4569" s="287"/>
      <c r="AA4569" s="289"/>
    </row>
    <row r="4570" spans="23:27">
      <c r="W4570" s="288"/>
      <c r="X4570" s="287"/>
      <c r="AA4570" s="289"/>
    </row>
    <row r="4571" spans="23:27">
      <c r="W4571" s="288"/>
      <c r="X4571" s="287"/>
      <c r="AA4571" s="289"/>
    </row>
    <row r="4572" spans="23:27">
      <c r="W4572" s="288"/>
      <c r="X4572" s="287"/>
      <c r="AA4572" s="289"/>
    </row>
    <row r="4573" spans="23:27">
      <c r="W4573" s="288"/>
      <c r="X4573" s="287"/>
      <c r="AA4573" s="289"/>
    </row>
    <row r="4574" spans="23:27">
      <c r="W4574" s="288"/>
      <c r="X4574" s="287"/>
      <c r="AA4574" s="289"/>
    </row>
    <row r="4575" spans="23:27">
      <c r="W4575" s="288"/>
      <c r="X4575" s="287"/>
      <c r="AA4575" s="289"/>
    </row>
    <row r="4576" spans="23:27">
      <c r="W4576" s="288"/>
      <c r="X4576" s="287"/>
      <c r="AA4576" s="289"/>
    </row>
    <row r="4577" spans="23:27">
      <c r="W4577" s="288"/>
      <c r="X4577" s="287"/>
      <c r="AA4577" s="289"/>
    </row>
    <row r="4578" spans="23:27">
      <c r="W4578" s="288"/>
      <c r="X4578" s="287"/>
      <c r="AA4578" s="289"/>
    </row>
    <row r="4579" spans="23:27">
      <c r="W4579" s="288"/>
      <c r="X4579" s="287"/>
      <c r="AA4579" s="289"/>
    </row>
    <row r="4580" spans="23:27">
      <c r="W4580" s="288"/>
      <c r="X4580" s="287"/>
      <c r="AA4580" s="289"/>
    </row>
    <row r="4581" spans="23:27">
      <c r="W4581" s="288"/>
      <c r="X4581" s="287"/>
      <c r="AA4581" s="289"/>
    </row>
    <row r="4582" spans="23:27">
      <c r="W4582" s="288"/>
      <c r="X4582" s="287"/>
      <c r="AA4582" s="289"/>
    </row>
    <row r="4583" spans="23:27">
      <c r="W4583" s="288"/>
      <c r="X4583" s="287"/>
      <c r="AA4583" s="289"/>
    </row>
    <row r="4584" spans="23:27">
      <c r="W4584" s="288"/>
      <c r="X4584" s="287"/>
      <c r="AA4584" s="289"/>
    </row>
    <row r="4585" spans="23:27">
      <c r="W4585" s="288"/>
      <c r="X4585" s="287"/>
      <c r="AA4585" s="289"/>
    </row>
    <row r="4586" spans="23:27">
      <c r="W4586" s="288"/>
      <c r="X4586" s="287"/>
      <c r="AA4586" s="289"/>
    </row>
    <row r="4587" spans="23:27">
      <c r="W4587" s="288"/>
      <c r="X4587" s="287"/>
      <c r="AA4587" s="289"/>
    </row>
    <row r="4588" spans="23:27">
      <c r="W4588" s="288"/>
      <c r="X4588" s="287"/>
      <c r="AA4588" s="289"/>
    </row>
    <row r="4589" spans="23:27">
      <c r="W4589" s="288"/>
      <c r="X4589" s="287"/>
      <c r="AA4589" s="289"/>
    </row>
    <row r="4590" spans="23:27">
      <c r="W4590" s="288"/>
      <c r="X4590" s="287"/>
      <c r="AA4590" s="289"/>
    </row>
    <row r="4591" spans="23:27">
      <c r="W4591" s="288"/>
      <c r="X4591" s="287"/>
      <c r="AA4591" s="289"/>
    </row>
    <row r="4592" spans="23:27">
      <c r="W4592" s="288"/>
      <c r="X4592" s="287"/>
      <c r="AA4592" s="289"/>
    </row>
    <row r="4593" spans="23:27">
      <c r="W4593" s="288"/>
      <c r="X4593" s="287"/>
      <c r="AA4593" s="289"/>
    </row>
    <row r="4594" spans="23:27">
      <c r="W4594" s="288"/>
      <c r="X4594" s="287"/>
      <c r="AA4594" s="289"/>
    </row>
    <row r="4595" spans="23:27">
      <c r="W4595" s="288"/>
      <c r="X4595" s="287"/>
      <c r="AA4595" s="289"/>
    </row>
    <row r="4596" spans="23:27">
      <c r="W4596" s="288"/>
      <c r="X4596" s="287"/>
      <c r="AA4596" s="289"/>
    </row>
    <row r="4597" spans="23:27">
      <c r="W4597" s="288"/>
      <c r="X4597" s="287"/>
      <c r="AA4597" s="289"/>
    </row>
    <row r="4598" spans="23:27">
      <c r="W4598" s="288"/>
      <c r="X4598" s="287"/>
      <c r="AA4598" s="289"/>
    </row>
    <row r="4599" spans="23:27">
      <c r="W4599" s="288"/>
      <c r="X4599" s="287"/>
      <c r="AA4599" s="289"/>
    </row>
    <row r="4600" spans="23:27">
      <c r="W4600" s="288"/>
      <c r="X4600" s="287"/>
      <c r="AA4600" s="289"/>
    </row>
    <row r="4601" spans="23:27">
      <c r="W4601" s="288"/>
      <c r="X4601" s="287"/>
      <c r="AA4601" s="289"/>
    </row>
    <row r="4602" spans="23:27">
      <c r="W4602" s="288"/>
      <c r="X4602" s="287"/>
      <c r="AA4602" s="289"/>
    </row>
    <row r="4603" spans="23:27">
      <c r="W4603" s="288"/>
      <c r="X4603" s="287"/>
      <c r="AA4603" s="289"/>
    </row>
    <row r="4604" spans="23:27">
      <c r="W4604" s="288"/>
      <c r="X4604" s="287"/>
      <c r="AA4604" s="289"/>
    </row>
    <row r="4605" spans="23:27">
      <c r="W4605" s="288"/>
      <c r="X4605" s="287"/>
      <c r="AA4605" s="289"/>
    </row>
    <row r="4606" spans="23:27">
      <c r="W4606" s="288"/>
      <c r="X4606" s="287"/>
      <c r="AA4606" s="289"/>
    </row>
    <row r="4607" spans="23:27">
      <c r="W4607" s="288"/>
      <c r="X4607" s="287"/>
      <c r="AA4607" s="289"/>
    </row>
    <row r="4608" spans="23:27">
      <c r="W4608" s="288"/>
      <c r="X4608" s="287"/>
      <c r="AA4608" s="289"/>
    </row>
    <row r="4609" spans="23:27">
      <c r="W4609" s="288"/>
      <c r="X4609" s="287"/>
      <c r="AA4609" s="289"/>
    </row>
    <row r="4610" spans="23:27">
      <c r="W4610" s="288"/>
      <c r="X4610" s="287"/>
      <c r="AA4610" s="289"/>
    </row>
    <row r="4611" spans="23:27">
      <c r="W4611" s="288"/>
      <c r="X4611" s="287"/>
      <c r="AA4611" s="289"/>
    </row>
    <row r="4612" spans="23:27">
      <c r="W4612" s="288"/>
      <c r="X4612" s="287"/>
      <c r="AA4612" s="289"/>
    </row>
    <row r="4613" spans="23:27">
      <c r="W4613" s="288"/>
      <c r="X4613" s="287"/>
      <c r="AA4613" s="289"/>
    </row>
    <row r="4614" spans="23:27">
      <c r="W4614" s="288"/>
      <c r="X4614" s="287"/>
      <c r="AA4614" s="289"/>
    </row>
    <row r="4615" spans="23:27">
      <c r="W4615" s="288"/>
      <c r="X4615" s="287"/>
      <c r="AA4615" s="289"/>
    </row>
    <row r="4616" spans="23:27">
      <c r="W4616" s="288"/>
      <c r="X4616" s="287"/>
      <c r="AA4616" s="289"/>
    </row>
    <row r="4617" spans="23:27">
      <c r="W4617" s="288"/>
      <c r="X4617" s="287"/>
      <c r="AA4617" s="289"/>
    </row>
    <row r="4618" spans="23:27">
      <c r="W4618" s="288"/>
      <c r="X4618" s="287"/>
      <c r="AA4618" s="289"/>
    </row>
    <row r="4619" spans="23:27">
      <c r="W4619" s="288"/>
      <c r="X4619" s="287"/>
      <c r="AA4619" s="289"/>
    </row>
    <row r="4620" spans="23:27">
      <c r="W4620" s="288"/>
      <c r="X4620" s="287"/>
      <c r="AA4620" s="289"/>
    </row>
    <row r="4621" spans="23:27">
      <c r="W4621" s="288"/>
      <c r="X4621" s="287"/>
      <c r="AA4621" s="289"/>
    </row>
    <row r="4622" spans="23:27">
      <c r="W4622" s="288"/>
      <c r="X4622" s="287"/>
      <c r="AA4622" s="289"/>
    </row>
    <row r="4623" spans="23:27">
      <c r="W4623" s="288"/>
      <c r="X4623" s="287"/>
      <c r="AA4623" s="289"/>
    </row>
    <row r="4624" spans="23:27">
      <c r="W4624" s="288"/>
      <c r="X4624" s="287"/>
      <c r="AA4624" s="289"/>
    </row>
    <row r="4625" spans="23:27">
      <c r="W4625" s="288"/>
      <c r="X4625" s="287"/>
      <c r="AA4625" s="289"/>
    </row>
    <row r="4626" spans="23:27">
      <c r="W4626" s="288"/>
      <c r="X4626" s="287"/>
      <c r="AA4626" s="289"/>
    </row>
    <row r="4627" spans="23:27">
      <c r="W4627" s="288"/>
      <c r="X4627" s="287"/>
      <c r="AA4627" s="289"/>
    </row>
    <row r="4628" spans="23:27">
      <c r="W4628" s="288"/>
      <c r="X4628" s="287"/>
      <c r="AA4628" s="289"/>
    </row>
    <row r="4629" spans="23:27">
      <c r="W4629" s="288"/>
      <c r="X4629" s="287"/>
      <c r="AA4629" s="289"/>
    </row>
    <row r="4630" spans="23:27">
      <c r="W4630" s="288"/>
      <c r="X4630" s="287"/>
      <c r="AA4630" s="289"/>
    </row>
    <row r="4631" spans="23:27">
      <c r="W4631" s="288"/>
      <c r="X4631" s="287"/>
      <c r="AA4631" s="289"/>
    </row>
    <row r="4632" spans="23:27">
      <c r="W4632" s="288"/>
      <c r="X4632" s="287"/>
      <c r="AA4632" s="289"/>
    </row>
    <row r="4633" spans="23:27">
      <c r="W4633" s="288"/>
      <c r="X4633" s="287"/>
      <c r="AA4633" s="289"/>
    </row>
    <row r="4634" spans="23:27">
      <c r="W4634" s="288"/>
      <c r="X4634" s="287"/>
      <c r="AA4634" s="289"/>
    </row>
    <row r="4635" spans="23:27">
      <c r="W4635" s="288"/>
      <c r="X4635" s="287"/>
      <c r="AA4635" s="289"/>
    </row>
    <row r="4636" spans="23:27">
      <c r="W4636" s="288"/>
      <c r="X4636" s="287"/>
      <c r="AA4636" s="289"/>
    </row>
    <row r="4637" spans="23:27">
      <c r="W4637" s="288"/>
      <c r="X4637" s="287"/>
      <c r="AA4637" s="289"/>
    </row>
    <row r="4638" spans="23:27">
      <c r="W4638" s="288"/>
      <c r="X4638" s="287"/>
      <c r="AA4638" s="289"/>
    </row>
    <row r="4639" spans="23:27">
      <c r="W4639" s="288"/>
      <c r="X4639" s="287"/>
      <c r="AA4639" s="289"/>
    </row>
    <row r="4640" spans="23:27">
      <c r="W4640" s="288"/>
      <c r="X4640" s="287"/>
      <c r="AA4640" s="289"/>
    </row>
    <row r="4641" spans="23:27">
      <c r="W4641" s="288"/>
      <c r="X4641" s="287"/>
      <c r="AA4641" s="289"/>
    </row>
    <row r="4642" spans="23:27">
      <c r="W4642" s="288"/>
      <c r="X4642" s="287"/>
      <c r="AA4642" s="289"/>
    </row>
    <row r="4643" spans="23:27">
      <c r="W4643" s="288"/>
      <c r="X4643" s="287"/>
      <c r="AA4643" s="289"/>
    </row>
    <row r="4644" spans="23:27">
      <c r="W4644" s="288"/>
      <c r="X4644" s="287"/>
      <c r="AA4644" s="289"/>
    </row>
    <row r="4645" spans="23:27">
      <c r="W4645" s="288"/>
      <c r="X4645" s="287"/>
      <c r="AA4645" s="289"/>
    </row>
    <row r="4646" spans="23:27">
      <c r="W4646" s="288"/>
      <c r="X4646" s="287"/>
      <c r="AA4646" s="289"/>
    </row>
    <row r="4647" spans="23:27">
      <c r="W4647" s="288"/>
      <c r="X4647" s="287"/>
      <c r="AA4647" s="289"/>
    </row>
    <row r="4648" spans="23:27">
      <c r="W4648" s="288"/>
      <c r="X4648" s="287"/>
      <c r="AA4648" s="289"/>
    </row>
    <row r="4649" spans="23:27">
      <c r="W4649" s="288"/>
      <c r="X4649" s="287"/>
      <c r="AA4649" s="289"/>
    </row>
    <row r="4650" spans="23:27">
      <c r="W4650" s="288"/>
      <c r="X4650" s="287"/>
      <c r="AA4650" s="289"/>
    </row>
    <row r="4651" spans="23:27">
      <c r="W4651" s="288"/>
      <c r="X4651" s="287"/>
      <c r="AA4651" s="289"/>
    </row>
    <row r="4652" spans="23:27">
      <c r="W4652" s="288"/>
      <c r="X4652" s="287"/>
      <c r="AA4652" s="289"/>
    </row>
    <row r="4653" spans="23:27">
      <c r="W4653" s="288"/>
      <c r="X4653" s="287"/>
      <c r="AA4653" s="289"/>
    </row>
    <row r="4654" spans="23:27">
      <c r="W4654" s="288"/>
      <c r="X4654" s="287"/>
      <c r="AA4654" s="289"/>
    </row>
    <row r="4655" spans="23:27">
      <c r="W4655" s="288"/>
      <c r="X4655" s="287"/>
      <c r="AA4655" s="289"/>
    </row>
    <row r="4656" spans="23:27">
      <c r="W4656" s="288"/>
      <c r="X4656" s="287"/>
      <c r="AA4656" s="289"/>
    </row>
    <row r="4657" spans="23:27">
      <c r="W4657" s="288"/>
      <c r="X4657" s="287"/>
      <c r="AA4657" s="289"/>
    </row>
    <row r="4658" spans="23:27">
      <c r="W4658" s="288"/>
      <c r="X4658" s="287"/>
      <c r="AA4658" s="289"/>
    </row>
    <row r="4659" spans="23:27">
      <c r="W4659" s="288"/>
      <c r="X4659" s="287"/>
      <c r="AA4659" s="289"/>
    </row>
    <row r="4660" spans="23:27">
      <c r="W4660" s="288"/>
      <c r="X4660" s="287"/>
      <c r="AA4660" s="289"/>
    </row>
    <row r="4661" spans="23:27">
      <c r="W4661" s="288"/>
      <c r="X4661" s="287"/>
      <c r="AA4661" s="289"/>
    </row>
    <row r="4662" spans="23:27">
      <c r="W4662" s="288"/>
      <c r="X4662" s="287"/>
      <c r="AA4662" s="289"/>
    </row>
    <row r="4663" spans="23:27">
      <c r="W4663" s="288"/>
      <c r="X4663" s="287"/>
      <c r="AA4663" s="289"/>
    </row>
    <row r="4664" spans="23:27">
      <c r="W4664" s="288"/>
      <c r="X4664" s="287"/>
      <c r="AA4664" s="289"/>
    </row>
    <row r="4665" spans="23:27">
      <c r="W4665" s="288"/>
      <c r="X4665" s="287"/>
      <c r="AA4665" s="289"/>
    </row>
    <row r="4666" spans="23:27">
      <c r="W4666" s="288"/>
      <c r="X4666" s="287"/>
      <c r="AA4666" s="289"/>
    </row>
    <row r="4667" spans="23:27">
      <c r="W4667" s="288"/>
      <c r="X4667" s="287"/>
      <c r="AA4667" s="289"/>
    </row>
    <row r="4668" spans="23:27">
      <c r="W4668" s="288"/>
      <c r="X4668" s="287"/>
      <c r="AA4668" s="289"/>
    </row>
    <row r="4669" spans="23:27">
      <c r="W4669" s="288"/>
      <c r="X4669" s="287"/>
      <c r="AA4669" s="289"/>
    </row>
    <row r="4670" spans="23:27">
      <c r="W4670" s="288"/>
      <c r="X4670" s="287"/>
      <c r="AA4670" s="289"/>
    </row>
    <row r="4671" spans="23:27">
      <c r="W4671" s="288"/>
      <c r="X4671" s="287"/>
      <c r="AA4671" s="289"/>
    </row>
    <row r="4672" spans="23:27">
      <c r="W4672" s="288"/>
      <c r="X4672" s="287"/>
      <c r="AA4672" s="289"/>
    </row>
    <row r="4673" spans="23:27">
      <c r="W4673" s="288"/>
      <c r="X4673" s="287"/>
      <c r="AA4673" s="289"/>
    </row>
    <row r="4674" spans="23:27">
      <c r="W4674" s="288"/>
      <c r="X4674" s="287"/>
      <c r="AA4674" s="289"/>
    </row>
    <row r="4675" spans="23:27">
      <c r="W4675" s="288"/>
      <c r="X4675" s="287"/>
      <c r="AA4675" s="289"/>
    </row>
    <row r="4676" spans="23:27">
      <c r="W4676" s="288"/>
      <c r="X4676" s="287"/>
      <c r="AA4676" s="289"/>
    </row>
    <row r="4677" spans="23:27">
      <c r="W4677" s="288"/>
      <c r="X4677" s="287"/>
      <c r="AA4677" s="289"/>
    </row>
    <row r="4678" spans="23:27">
      <c r="W4678" s="288"/>
      <c r="X4678" s="287"/>
      <c r="AA4678" s="289"/>
    </row>
    <row r="4679" spans="23:27">
      <c r="W4679" s="288"/>
      <c r="X4679" s="287"/>
      <c r="AA4679" s="289"/>
    </row>
    <row r="4680" spans="23:27">
      <c r="W4680" s="288"/>
      <c r="X4680" s="287"/>
      <c r="AA4680" s="289"/>
    </row>
    <row r="4681" spans="23:27">
      <c r="W4681" s="288"/>
      <c r="X4681" s="287"/>
      <c r="AA4681" s="289"/>
    </row>
    <row r="4682" spans="23:27">
      <c r="W4682" s="288"/>
      <c r="X4682" s="287"/>
      <c r="AA4682" s="289"/>
    </row>
    <row r="4683" spans="23:27">
      <c r="W4683" s="288"/>
      <c r="X4683" s="287"/>
      <c r="AA4683" s="289"/>
    </row>
    <row r="4684" spans="23:27">
      <c r="W4684" s="288"/>
      <c r="X4684" s="287"/>
      <c r="AA4684" s="289"/>
    </row>
    <row r="4685" spans="23:27">
      <c r="W4685" s="288"/>
      <c r="X4685" s="287"/>
      <c r="AA4685" s="289"/>
    </row>
    <row r="4686" spans="23:27">
      <c r="W4686" s="288"/>
      <c r="X4686" s="287"/>
      <c r="AA4686" s="289"/>
    </row>
    <row r="4687" spans="23:27">
      <c r="W4687" s="288"/>
      <c r="X4687" s="287"/>
      <c r="AA4687" s="289"/>
    </row>
    <row r="4688" spans="23:27">
      <c r="W4688" s="288"/>
      <c r="X4688" s="287"/>
      <c r="AA4688" s="289"/>
    </row>
    <row r="4689" spans="23:27">
      <c r="W4689" s="288"/>
      <c r="X4689" s="287"/>
      <c r="AA4689" s="289"/>
    </row>
    <row r="4690" spans="23:27">
      <c r="W4690" s="288"/>
      <c r="X4690" s="287"/>
      <c r="AA4690" s="289"/>
    </row>
    <row r="4691" spans="23:27">
      <c r="W4691" s="288"/>
      <c r="X4691" s="287"/>
      <c r="AA4691" s="289"/>
    </row>
    <row r="4692" spans="23:27">
      <c r="W4692" s="288"/>
      <c r="X4692" s="287"/>
      <c r="AA4692" s="289"/>
    </row>
    <row r="4693" spans="23:27">
      <c r="W4693" s="288"/>
      <c r="X4693" s="287"/>
      <c r="AA4693" s="289"/>
    </row>
    <row r="4694" spans="23:27">
      <c r="W4694" s="288"/>
      <c r="X4694" s="287"/>
      <c r="AA4694" s="289"/>
    </row>
    <row r="4695" spans="23:27">
      <c r="W4695" s="288"/>
      <c r="X4695" s="287"/>
      <c r="AA4695" s="289"/>
    </row>
    <row r="4696" spans="23:27">
      <c r="W4696" s="288"/>
      <c r="X4696" s="287"/>
      <c r="AA4696" s="289"/>
    </row>
    <row r="4697" spans="23:27">
      <c r="W4697" s="288"/>
      <c r="X4697" s="287"/>
      <c r="AA4697" s="289"/>
    </row>
    <row r="4698" spans="23:27">
      <c r="W4698" s="288"/>
      <c r="X4698" s="287"/>
      <c r="AA4698" s="289"/>
    </row>
    <row r="4699" spans="23:27">
      <c r="W4699" s="288"/>
      <c r="X4699" s="287"/>
      <c r="AA4699" s="289"/>
    </row>
    <row r="4700" spans="23:27">
      <c r="W4700" s="288"/>
      <c r="X4700" s="287"/>
      <c r="AA4700" s="289"/>
    </row>
    <row r="4701" spans="23:27">
      <c r="W4701" s="288"/>
      <c r="X4701" s="287"/>
      <c r="AA4701" s="289"/>
    </row>
    <row r="4702" spans="23:27">
      <c r="W4702" s="288"/>
      <c r="X4702" s="287"/>
      <c r="AA4702" s="289"/>
    </row>
    <row r="4703" spans="23:27">
      <c r="W4703" s="288"/>
      <c r="X4703" s="287"/>
      <c r="AA4703" s="289"/>
    </row>
    <row r="4704" spans="23:27">
      <c r="W4704" s="288"/>
      <c r="X4704" s="287"/>
      <c r="AA4704" s="289"/>
    </row>
    <row r="4705" spans="23:27">
      <c r="W4705" s="288"/>
      <c r="X4705" s="287"/>
      <c r="AA4705" s="289"/>
    </row>
    <row r="4706" spans="23:27">
      <c r="W4706" s="288"/>
      <c r="X4706" s="287"/>
      <c r="AA4706" s="289"/>
    </row>
    <row r="4707" spans="23:27">
      <c r="W4707" s="288"/>
      <c r="X4707" s="287"/>
      <c r="AA4707" s="289"/>
    </row>
    <row r="4708" spans="23:27">
      <c r="W4708" s="288"/>
      <c r="X4708" s="287"/>
      <c r="AA4708" s="289"/>
    </row>
    <row r="4709" spans="23:27">
      <c r="W4709" s="288"/>
      <c r="X4709" s="287"/>
      <c r="AA4709" s="289"/>
    </row>
    <row r="4710" spans="23:27">
      <c r="W4710" s="288"/>
      <c r="X4710" s="287"/>
      <c r="AA4710" s="289"/>
    </row>
    <row r="4711" spans="23:27">
      <c r="W4711" s="288"/>
      <c r="X4711" s="287"/>
      <c r="AA4711" s="289"/>
    </row>
    <row r="4712" spans="23:27">
      <c r="W4712" s="288"/>
      <c r="X4712" s="287"/>
      <c r="AA4712" s="289"/>
    </row>
    <row r="4713" spans="23:27">
      <c r="W4713" s="288"/>
      <c r="X4713" s="287"/>
      <c r="AA4713" s="289"/>
    </row>
    <row r="4714" spans="23:27">
      <c r="W4714" s="288"/>
      <c r="X4714" s="287"/>
      <c r="AA4714" s="289"/>
    </row>
    <row r="4715" spans="23:27">
      <c r="W4715" s="288"/>
      <c r="X4715" s="287"/>
      <c r="AA4715" s="289"/>
    </row>
    <row r="4716" spans="23:27">
      <c r="W4716" s="288"/>
      <c r="X4716" s="287"/>
      <c r="AA4716" s="289"/>
    </row>
    <row r="4717" spans="23:27">
      <c r="W4717" s="288"/>
      <c r="X4717" s="287"/>
      <c r="AA4717" s="289"/>
    </row>
    <row r="4718" spans="23:27">
      <c r="W4718" s="288"/>
      <c r="X4718" s="287"/>
      <c r="AA4718" s="289"/>
    </row>
    <row r="4719" spans="23:27">
      <c r="W4719" s="288"/>
      <c r="X4719" s="287"/>
      <c r="AA4719" s="289"/>
    </row>
    <row r="4720" spans="23:27">
      <c r="W4720" s="288"/>
      <c r="X4720" s="287"/>
      <c r="AA4720" s="289"/>
    </row>
    <row r="4721" spans="23:27">
      <c r="W4721" s="288"/>
      <c r="X4721" s="287"/>
      <c r="AA4721" s="289"/>
    </row>
    <row r="4722" spans="23:27">
      <c r="W4722" s="288"/>
      <c r="X4722" s="287"/>
      <c r="AA4722" s="289"/>
    </row>
    <row r="4723" spans="23:27">
      <c r="W4723" s="288"/>
      <c r="X4723" s="287"/>
      <c r="AA4723" s="289"/>
    </row>
    <row r="4724" spans="23:27">
      <c r="W4724" s="288"/>
      <c r="X4724" s="287"/>
      <c r="AA4724" s="289"/>
    </row>
    <row r="4725" spans="23:27">
      <c r="W4725" s="288"/>
      <c r="X4725" s="287"/>
      <c r="AA4725" s="289"/>
    </row>
    <row r="4726" spans="23:27">
      <c r="W4726" s="288"/>
      <c r="X4726" s="287"/>
      <c r="AA4726" s="289"/>
    </row>
    <row r="4727" spans="23:27">
      <c r="W4727" s="288"/>
      <c r="X4727" s="287"/>
      <c r="AA4727" s="289"/>
    </row>
    <row r="4728" spans="23:27">
      <c r="W4728" s="288"/>
      <c r="X4728" s="287"/>
      <c r="AA4728" s="289"/>
    </row>
    <row r="4729" spans="23:27">
      <c r="W4729" s="288"/>
      <c r="X4729" s="287"/>
      <c r="AA4729" s="289"/>
    </row>
    <row r="4730" spans="23:27">
      <c r="W4730" s="288"/>
      <c r="X4730" s="287"/>
      <c r="AA4730" s="289"/>
    </row>
    <row r="4731" spans="23:27">
      <c r="W4731" s="288"/>
      <c r="X4731" s="287"/>
      <c r="AA4731" s="289"/>
    </row>
    <row r="4732" spans="23:27">
      <c r="W4732" s="288"/>
      <c r="X4732" s="287"/>
      <c r="AA4732" s="289"/>
    </row>
    <row r="4733" spans="23:27">
      <c r="W4733" s="288"/>
      <c r="X4733" s="287"/>
      <c r="AA4733" s="289"/>
    </row>
    <row r="4734" spans="23:27">
      <c r="W4734" s="288"/>
      <c r="X4734" s="287"/>
      <c r="AA4734" s="289"/>
    </row>
    <row r="4735" spans="23:27">
      <c r="W4735" s="288"/>
      <c r="X4735" s="287"/>
      <c r="AA4735" s="289"/>
    </row>
    <row r="4736" spans="23:27">
      <c r="W4736" s="288"/>
      <c r="X4736" s="287"/>
      <c r="AA4736" s="289"/>
    </row>
    <row r="4737" spans="23:27">
      <c r="W4737" s="288"/>
      <c r="X4737" s="287"/>
      <c r="AA4737" s="289"/>
    </row>
    <row r="4738" spans="23:27">
      <c r="W4738" s="288"/>
      <c r="X4738" s="287"/>
      <c r="AA4738" s="289"/>
    </row>
    <row r="4739" spans="23:27">
      <c r="W4739" s="288"/>
      <c r="X4739" s="287"/>
      <c r="AA4739" s="289"/>
    </row>
    <row r="4740" spans="23:27">
      <c r="W4740" s="288"/>
      <c r="X4740" s="287"/>
      <c r="AA4740" s="289"/>
    </row>
    <row r="4741" spans="23:27">
      <c r="W4741" s="288"/>
      <c r="X4741" s="287"/>
      <c r="AA4741" s="289"/>
    </row>
    <row r="4742" spans="23:27">
      <c r="W4742" s="288"/>
      <c r="X4742" s="287"/>
      <c r="AA4742" s="289"/>
    </row>
    <row r="4743" spans="23:27">
      <c r="W4743" s="288"/>
      <c r="X4743" s="287"/>
      <c r="AA4743" s="289"/>
    </row>
    <row r="4744" spans="23:27">
      <c r="W4744" s="288"/>
      <c r="X4744" s="287"/>
      <c r="AA4744" s="289"/>
    </row>
    <row r="4745" spans="23:27">
      <c r="W4745" s="288"/>
      <c r="X4745" s="287"/>
      <c r="AA4745" s="289"/>
    </row>
    <row r="4746" spans="23:27">
      <c r="W4746" s="288"/>
      <c r="X4746" s="287"/>
      <c r="AA4746" s="289"/>
    </row>
    <row r="4747" spans="23:27">
      <c r="W4747" s="288"/>
      <c r="X4747" s="287"/>
      <c r="AA4747" s="289"/>
    </row>
    <row r="4748" spans="23:27">
      <c r="W4748" s="288"/>
      <c r="X4748" s="287"/>
      <c r="AA4748" s="289"/>
    </row>
    <row r="4749" spans="23:27">
      <c r="W4749" s="288"/>
      <c r="X4749" s="287"/>
      <c r="AA4749" s="289"/>
    </row>
    <row r="4750" spans="23:27">
      <c r="W4750" s="288"/>
      <c r="X4750" s="287"/>
      <c r="AA4750" s="289"/>
    </row>
    <row r="4751" spans="23:27">
      <c r="W4751" s="288"/>
      <c r="X4751" s="287"/>
      <c r="AA4751" s="289"/>
    </row>
    <row r="4752" spans="23:27">
      <c r="W4752" s="288"/>
      <c r="X4752" s="287"/>
      <c r="AA4752" s="289"/>
    </row>
    <row r="4753" spans="23:27">
      <c r="W4753" s="288"/>
      <c r="X4753" s="287"/>
      <c r="AA4753" s="289"/>
    </row>
    <row r="4754" spans="23:27">
      <c r="W4754" s="288"/>
      <c r="X4754" s="287"/>
      <c r="AA4754" s="289"/>
    </row>
    <row r="4755" spans="23:27">
      <c r="W4755" s="288"/>
      <c r="X4755" s="287"/>
      <c r="AA4755" s="289"/>
    </row>
    <row r="4756" spans="23:27">
      <c r="W4756" s="288"/>
      <c r="X4756" s="287"/>
      <c r="AA4756" s="289"/>
    </row>
    <row r="4757" spans="23:27">
      <c r="W4757" s="288"/>
      <c r="X4757" s="287"/>
      <c r="AA4757" s="289"/>
    </row>
    <row r="4758" spans="23:27">
      <c r="W4758" s="288"/>
      <c r="X4758" s="287"/>
      <c r="AA4758" s="289"/>
    </row>
    <row r="4759" spans="23:27">
      <c r="W4759" s="288"/>
      <c r="X4759" s="287"/>
      <c r="AA4759" s="289"/>
    </row>
    <row r="4760" spans="23:27">
      <c r="W4760" s="288"/>
      <c r="X4760" s="287"/>
      <c r="AA4760" s="289"/>
    </row>
    <row r="4761" spans="23:27">
      <c r="W4761" s="288"/>
      <c r="X4761" s="287"/>
      <c r="AA4761" s="289"/>
    </row>
    <row r="4762" spans="23:27">
      <c r="W4762" s="288"/>
      <c r="X4762" s="287"/>
      <c r="AA4762" s="289"/>
    </row>
    <row r="4763" spans="23:27">
      <c r="W4763" s="288"/>
      <c r="X4763" s="287"/>
      <c r="AA4763" s="289"/>
    </row>
    <row r="4764" spans="23:27">
      <c r="W4764" s="288"/>
      <c r="X4764" s="287"/>
      <c r="AA4764" s="289"/>
    </row>
    <row r="4765" spans="23:27">
      <c r="W4765" s="288"/>
      <c r="X4765" s="287"/>
      <c r="AA4765" s="289"/>
    </row>
    <row r="4766" spans="23:27">
      <c r="W4766" s="288"/>
      <c r="X4766" s="287"/>
      <c r="AA4766" s="289"/>
    </row>
    <row r="4767" spans="23:27">
      <c r="W4767" s="288"/>
      <c r="X4767" s="287"/>
      <c r="AA4767" s="289"/>
    </row>
    <row r="4768" spans="23:27">
      <c r="W4768" s="288"/>
      <c r="X4768" s="287"/>
      <c r="AA4768" s="289"/>
    </row>
    <row r="4769" spans="23:27">
      <c r="W4769" s="288"/>
      <c r="X4769" s="287"/>
      <c r="AA4769" s="289"/>
    </row>
    <row r="4770" spans="23:27">
      <c r="W4770" s="288"/>
      <c r="X4770" s="287"/>
      <c r="AA4770" s="289"/>
    </row>
    <row r="4771" spans="23:27">
      <c r="W4771" s="288"/>
      <c r="X4771" s="287"/>
      <c r="AA4771" s="289"/>
    </row>
    <row r="4772" spans="23:27">
      <c r="W4772" s="288"/>
      <c r="X4772" s="287"/>
      <c r="AA4772" s="289"/>
    </row>
    <row r="4773" spans="23:27">
      <c r="W4773" s="288"/>
      <c r="X4773" s="287"/>
      <c r="AA4773" s="289"/>
    </row>
    <row r="4774" spans="23:27">
      <c r="W4774" s="288"/>
      <c r="X4774" s="287"/>
      <c r="AA4774" s="289"/>
    </row>
    <row r="4775" spans="23:27">
      <c r="W4775" s="288"/>
      <c r="X4775" s="287"/>
      <c r="AA4775" s="289"/>
    </row>
    <row r="4776" spans="23:27">
      <c r="W4776" s="288"/>
      <c r="X4776" s="287"/>
      <c r="AA4776" s="289"/>
    </row>
    <row r="4777" spans="23:27">
      <c r="W4777" s="288"/>
      <c r="X4777" s="287"/>
      <c r="AA4777" s="289"/>
    </row>
    <row r="4778" spans="23:27">
      <c r="W4778" s="288"/>
      <c r="X4778" s="287"/>
      <c r="AA4778" s="289"/>
    </row>
    <row r="4779" spans="23:27">
      <c r="W4779" s="288"/>
      <c r="X4779" s="287"/>
      <c r="AA4779" s="289"/>
    </row>
    <row r="4780" spans="23:27">
      <c r="W4780" s="288"/>
      <c r="X4780" s="287"/>
      <c r="AA4780" s="289"/>
    </row>
    <row r="4781" spans="23:27">
      <c r="W4781" s="288"/>
      <c r="X4781" s="287"/>
      <c r="AA4781" s="289"/>
    </row>
    <row r="4782" spans="23:27">
      <c r="W4782" s="288"/>
      <c r="X4782" s="287"/>
      <c r="AA4782" s="289"/>
    </row>
    <row r="4783" spans="23:27">
      <c r="W4783" s="288"/>
      <c r="X4783" s="287"/>
      <c r="AA4783" s="289"/>
    </row>
    <row r="4784" spans="23:27">
      <c r="W4784" s="288"/>
      <c r="X4784" s="287"/>
      <c r="AA4784" s="289"/>
    </row>
    <row r="4785" spans="23:27">
      <c r="W4785" s="288"/>
      <c r="X4785" s="287"/>
      <c r="AA4785" s="289"/>
    </row>
    <row r="4786" spans="23:27">
      <c r="W4786" s="288"/>
      <c r="X4786" s="287"/>
      <c r="AA4786" s="289"/>
    </row>
    <row r="4787" spans="23:27">
      <c r="W4787" s="288"/>
      <c r="X4787" s="287"/>
      <c r="AA4787" s="289"/>
    </row>
    <row r="4788" spans="23:27">
      <c r="W4788" s="288"/>
      <c r="X4788" s="287"/>
      <c r="AA4788" s="289"/>
    </row>
    <row r="4789" spans="23:27">
      <c r="W4789" s="288"/>
      <c r="X4789" s="287"/>
      <c r="AA4789" s="289"/>
    </row>
    <row r="4790" spans="23:27">
      <c r="W4790" s="288"/>
      <c r="X4790" s="287"/>
      <c r="AA4790" s="289"/>
    </row>
    <row r="4791" spans="23:27">
      <c r="W4791" s="288"/>
      <c r="X4791" s="287"/>
      <c r="AA4791" s="289"/>
    </row>
    <row r="4792" spans="23:27">
      <c r="W4792" s="288"/>
      <c r="X4792" s="287"/>
      <c r="AA4792" s="289"/>
    </row>
    <row r="4793" spans="23:27">
      <c r="W4793" s="288"/>
      <c r="X4793" s="287"/>
      <c r="AA4793" s="289"/>
    </row>
    <row r="4794" spans="23:27">
      <c r="W4794" s="288"/>
      <c r="X4794" s="287"/>
      <c r="AA4794" s="289"/>
    </row>
    <row r="4795" spans="23:27">
      <c r="W4795" s="288"/>
      <c r="X4795" s="287"/>
      <c r="AA4795" s="289"/>
    </row>
    <row r="4796" spans="23:27">
      <c r="W4796" s="288"/>
      <c r="X4796" s="287"/>
      <c r="AA4796" s="289"/>
    </row>
    <row r="4797" spans="23:27">
      <c r="W4797" s="288"/>
      <c r="X4797" s="287"/>
      <c r="AA4797" s="289"/>
    </row>
    <row r="4798" spans="23:27">
      <c r="W4798" s="288"/>
      <c r="X4798" s="287"/>
      <c r="AA4798" s="289"/>
    </row>
    <row r="4799" spans="23:27">
      <c r="W4799" s="288"/>
      <c r="X4799" s="287"/>
      <c r="AA4799" s="289"/>
    </row>
    <row r="4800" spans="23:27">
      <c r="W4800" s="288"/>
      <c r="X4800" s="287"/>
      <c r="AA4800" s="289"/>
    </row>
    <row r="4801" spans="23:27">
      <c r="W4801" s="288"/>
      <c r="X4801" s="287"/>
      <c r="AA4801" s="289"/>
    </row>
    <row r="4802" spans="23:27">
      <c r="W4802" s="288"/>
      <c r="X4802" s="287"/>
      <c r="AA4802" s="289"/>
    </row>
    <row r="4803" spans="23:27">
      <c r="W4803" s="288"/>
      <c r="X4803" s="287"/>
      <c r="AA4803" s="289"/>
    </row>
    <row r="4804" spans="23:27">
      <c r="W4804" s="288"/>
      <c r="X4804" s="287"/>
      <c r="AA4804" s="289"/>
    </row>
    <row r="4805" spans="23:27">
      <c r="W4805" s="288"/>
      <c r="X4805" s="287"/>
      <c r="AA4805" s="289"/>
    </row>
    <row r="4806" spans="23:27">
      <c r="W4806" s="288"/>
      <c r="X4806" s="287"/>
      <c r="AA4806" s="289"/>
    </row>
    <row r="4807" spans="23:27">
      <c r="W4807" s="288"/>
      <c r="X4807" s="287"/>
      <c r="AA4807" s="289"/>
    </row>
    <row r="4808" spans="23:27">
      <c r="W4808" s="288"/>
      <c r="X4808" s="287"/>
      <c r="AA4808" s="289"/>
    </row>
    <row r="4809" spans="23:27">
      <c r="W4809" s="288"/>
      <c r="X4809" s="287"/>
      <c r="AA4809" s="289"/>
    </row>
    <row r="4810" spans="23:27">
      <c r="W4810" s="288"/>
      <c r="X4810" s="287"/>
      <c r="AA4810" s="289"/>
    </row>
    <row r="4811" spans="23:27">
      <c r="W4811" s="288"/>
      <c r="X4811" s="287"/>
      <c r="AA4811" s="289"/>
    </row>
    <row r="4812" spans="23:27">
      <c r="W4812" s="288"/>
      <c r="X4812" s="287"/>
      <c r="AA4812" s="289"/>
    </row>
    <row r="4813" spans="23:27">
      <c r="W4813" s="288"/>
      <c r="X4813" s="287"/>
      <c r="AA4813" s="289"/>
    </row>
    <row r="4814" spans="23:27">
      <c r="W4814" s="288"/>
      <c r="X4814" s="287"/>
      <c r="AA4814" s="289"/>
    </row>
    <row r="4815" spans="23:27">
      <c r="W4815" s="288"/>
      <c r="X4815" s="287"/>
      <c r="AA4815" s="289"/>
    </row>
    <row r="4816" spans="23:27">
      <c r="W4816" s="288"/>
      <c r="X4816" s="287"/>
      <c r="AA4816" s="289"/>
    </row>
    <row r="4817" spans="23:27">
      <c r="W4817" s="288"/>
      <c r="X4817" s="287"/>
      <c r="AA4817" s="289"/>
    </row>
    <row r="4818" spans="23:27">
      <c r="W4818" s="288"/>
      <c r="X4818" s="287"/>
      <c r="AA4818" s="289"/>
    </row>
    <row r="4819" spans="23:27">
      <c r="W4819" s="288"/>
      <c r="X4819" s="287"/>
      <c r="AA4819" s="289"/>
    </row>
    <row r="4820" spans="23:27">
      <c r="W4820" s="288"/>
      <c r="X4820" s="287"/>
      <c r="AA4820" s="289"/>
    </row>
    <row r="4821" spans="23:27">
      <c r="W4821" s="288"/>
      <c r="X4821" s="287"/>
      <c r="AA4821" s="289"/>
    </row>
    <row r="4822" spans="23:27">
      <c r="W4822" s="288"/>
      <c r="X4822" s="287"/>
      <c r="AA4822" s="289"/>
    </row>
    <row r="4823" spans="23:27">
      <c r="W4823" s="288"/>
      <c r="X4823" s="287"/>
      <c r="AA4823" s="289"/>
    </row>
    <row r="4824" spans="23:27">
      <c r="W4824" s="288"/>
      <c r="X4824" s="287"/>
      <c r="AA4824" s="289"/>
    </row>
    <row r="4825" spans="23:27">
      <c r="W4825" s="288"/>
      <c r="X4825" s="287"/>
      <c r="AA4825" s="289"/>
    </row>
    <row r="4826" spans="23:27">
      <c r="W4826" s="288"/>
      <c r="X4826" s="287"/>
      <c r="AA4826" s="289"/>
    </row>
    <row r="4827" spans="23:27">
      <c r="W4827" s="288"/>
      <c r="X4827" s="287"/>
      <c r="AA4827" s="289"/>
    </row>
    <row r="4828" spans="23:27">
      <c r="W4828" s="288"/>
      <c r="X4828" s="287"/>
      <c r="AA4828" s="289"/>
    </row>
    <row r="4829" spans="23:27">
      <c r="W4829" s="288"/>
      <c r="X4829" s="287"/>
      <c r="AA4829" s="289"/>
    </row>
    <row r="4830" spans="23:27">
      <c r="W4830" s="288"/>
      <c r="X4830" s="287"/>
      <c r="AA4830" s="289"/>
    </row>
    <row r="4831" spans="23:27">
      <c r="W4831" s="288"/>
      <c r="X4831" s="287"/>
      <c r="AA4831" s="289"/>
    </row>
    <row r="4832" spans="23:27">
      <c r="W4832" s="288"/>
      <c r="X4832" s="287"/>
      <c r="AA4832" s="289"/>
    </row>
    <row r="4833" spans="23:27">
      <c r="W4833" s="288"/>
      <c r="X4833" s="287"/>
      <c r="AA4833" s="289"/>
    </row>
    <row r="4834" spans="23:27">
      <c r="W4834" s="288"/>
      <c r="X4834" s="287"/>
      <c r="AA4834" s="289"/>
    </row>
    <row r="4835" spans="23:27">
      <c r="W4835" s="288"/>
      <c r="X4835" s="287"/>
      <c r="AA4835" s="289"/>
    </row>
    <row r="4836" spans="23:27">
      <c r="W4836" s="288"/>
      <c r="X4836" s="287"/>
      <c r="AA4836" s="289"/>
    </row>
    <row r="4837" spans="23:27">
      <c r="W4837" s="288"/>
      <c r="X4837" s="287"/>
      <c r="AA4837" s="289"/>
    </row>
    <row r="4838" spans="23:27">
      <c r="W4838" s="288"/>
      <c r="X4838" s="287"/>
      <c r="AA4838" s="289"/>
    </row>
    <row r="4839" spans="23:27">
      <c r="W4839" s="288"/>
      <c r="X4839" s="287"/>
      <c r="AA4839" s="289"/>
    </row>
    <row r="4840" spans="23:27">
      <c r="W4840" s="288"/>
      <c r="X4840" s="287"/>
      <c r="AA4840" s="289"/>
    </row>
    <row r="4841" spans="23:27">
      <c r="W4841" s="288"/>
      <c r="X4841" s="287"/>
      <c r="AA4841" s="289"/>
    </row>
    <row r="4842" spans="23:27">
      <c r="W4842" s="288"/>
      <c r="X4842" s="287"/>
      <c r="AA4842" s="289"/>
    </row>
    <row r="4843" spans="23:27">
      <c r="W4843" s="288"/>
      <c r="X4843" s="287"/>
      <c r="AA4843" s="289"/>
    </row>
    <row r="4844" spans="23:27">
      <c r="W4844" s="288"/>
      <c r="X4844" s="287"/>
      <c r="AA4844" s="289"/>
    </row>
    <row r="4845" spans="23:27">
      <c r="W4845" s="288"/>
      <c r="X4845" s="287"/>
      <c r="AA4845" s="289"/>
    </row>
    <row r="4846" spans="23:27">
      <c r="W4846" s="288"/>
      <c r="X4846" s="287"/>
      <c r="AA4846" s="289"/>
    </row>
    <row r="4847" spans="23:27">
      <c r="W4847" s="288"/>
      <c r="X4847" s="287"/>
      <c r="AA4847" s="289"/>
    </row>
    <row r="4848" spans="23:27">
      <c r="W4848" s="288"/>
      <c r="X4848" s="287"/>
      <c r="AA4848" s="289"/>
    </row>
    <row r="4849" spans="23:27">
      <c r="W4849" s="288"/>
      <c r="X4849" s="287"/>
      <c r="AA4849" s="289"/>
    </row>
    <row r="4850" spans="23:27">
      <c r="W4850" s="288"/>
      <c r="X4850" s="287"/>
      <c r="AA4850" s="289"/>
    </row>
    <row r="4851" spans="23:27">
      <c r="W4851" s="288"/>
      <c r="X4851" s="287"/>
      <c r="AA4851" s="289"/>
    </row>
    <row r="4852" spans="23:27">
      <c r="W4852" s="288"/>
      <c r="X4852" s="287"/>
      <c r="AA4852" s="289"/>
    </row>
    <row r="4853" spans="23:27">
      <c r="W4853" s="288"/>
      <c r="X4853" s="287"/>
      <c r="AA4853" s="289"/>
    </row>
    <row r="4854" spans="23:27">
      <c r="W4854" s="288"/>
      <c r="X4854" s="287"/>
      <c r="AA4854" s="289"/>
    </row>
    <row r="4855" spans="23:27">
      <c r="W4855" s="288"/>
      <c r="X4855" s="287"/>
      <c r="AA4855" s="289"/>
    </row>
    <row r="4856" spans="23:27">
      <c r="W4856" s="288"/>
      <c r="X4856" s="287"/>
      <c r="AA4856" s="289"/>
    </row>
    <row r="4857" spans="23:27">
      <c r="W4857" s="288"/>
      <c r="X4857" s="287"/>
      <c r="AA4857" s="289"/>
    </row>
    <row r="4858" spans="23:27">
      <c r="W4858" s="288"/>
      <c r="X4858" s="287"/>
      <c r="AA4858" s="289"/>
    </row>
    <row r="4859" spans="23:27">
      <c r="W4859" s="288"/>
      <c r="X4859" s="287"/>
      <c r="AA4859" s="289"/>
    </row>
    <row r="4860" spans="23:27">
      <c r="W4860" s="288"/>
      <c r="X4860" s="287"/>
      <c r="AA4860" s="289"/>
    </row>
    <row r="4861" spans="23:27">
      <c r="W4861" s="288"/>
      <c r="X4861" s="287"/>
      <c r="AA4861" s="289"/>
    </row>
    <row r="4862" spans="23:27">
      <c r="W4862" s="288"/>
      <c r="X4862" s="287"/>
      <c r="AA4862" s="289"/>
    </row>
    <row r="4863" spans="23:27">
      <c r="W4863" s="288"/>
      <c r="X4863" s="287"/>
      <c r="AA4863" s="289"/>
    </row>
    <row r="4864" spans="23:27">
      <c r="W4864" s="288"/>
      <c r="X4864" s="287"/>
      <c r="AA4864" s="289"/>
    </row>
    <row r="4865" spans="23:27">
      <c r="W4865" s="288"/>
      <c r="X4865" s="287"/>
      <c r="AA4865" s="289"/>
    </row>
    <row r="4866" spans="23:27">
      <c r="W4866" s="288"/>
      <c r="X4866" s="287"/>
      <c r="AA4866" s="289"/>
    </row>
    <row r="4867" spans="23:27">
      <c r="W4867" s="288"/>
      <c r="X4867" s="287"/>
      <c r="AA4867" s="289"/>
    </row>
    <row r="4868" spans="23:27">
      <c r="W4868" s="288"/>
      <c r="X4868" s="287"/>
      <c r="AA4868" s="289"/>
    </row>
    <row r="4869" spans="23:27">
      <c r="W4869" s="288"/>
      <c r="X4869" s="287"/>
      <c r="AA4869" s="289"/>
    </row>
    <row r="4870" spans="23:27">
      <c r="W4870" s="288"/>
      <c r="X4870" s="287"/>
      <c r="AA4870" s="289"/>
    </row>
    <row r="4871" spans="23:27">
      <c r="W4871" s="288"/>
      <c r="X4871" s="287"/>
      <c r="AA4871" s="289"/>
    </row>
    <row r="4872" spans="23:27">
      <c r="W4872" s="288"/>
      <c r="X4872" s="287"/>
      <c r="AA4872" s="289"/>
    </row>
    <row r="4873" spans="23:27">
      <c r="W4873" s="288"/>
      <c r="X4873" s="287"/>
      <c r="AA4873" s="289"/>
    </row>
    <row r="4874" spans="23:27">
      <c r="W4874" s="288"/>
      <c r="X4874" s="287"/>
      <c r="AA4874" s="289"/>
    </row>
    <row r="4875" spans="23:27">
      <c r="W4875" s="288"/>
      <c r="X4875" s="287"/>
      <c r="AA4875" s="289"/>
    </row>
    <row r="4876" spans="23:27">
      <c r="W4876" s="288"/>
      <c r="X4876" s="287"/>
      <c r="AA4876" s="289"/>
    </row>
    <row r="4877" spans="23:27">
      <c r="W4877" s="288"/>
      <c r="X4877" s="287"/>
      <c r="AA4877" s="289"/>
    </row>
    <row r="4878" spans="23:27">
      <c r="W4878" s="288"/>
      <c r="X4878" s="287"/>
      <c r="AA4878" s="289"/>
    </row>
    <row r="4879" spans="23:27">
      <c r="W4879" s="288"/>
      <c r="X4879" s="287"/>
      <c r="AA4879" s="289"/>
    </row>
    <row r="4880" spans="23:27">
      <c r="W4880" s="288"/>
      <c r="X4880" s="287"/>
      <c r="AA4880" s="289"/>
    </row>
    <row r="4881" spans="23:27">
      <c r="W4881" s="288"/>
      <c r="X4881" s="287"/>
      <c r="AA4881" s="289"/>
    </row>
    <row r="4882" spans="23:27">
      <c r="W4882" s="288"/>
      <c r="X4882" s="287"/>
      <c r="AA4882" s="289"/>
    </row>
    <row r="4883" spans="23:27">
      <c r="W4883" s="288"/>
      <c r="X4883" s="287"/>
      <c r="AA4883" s="289"/>
    </row>
    <row r="4884" spans="23:27">
      <c r="W4884" s="288"/>
      <c r="X4884" s="287"/>
      <c r="AA4884" s="289"/>
    </row>
    <row r="4885" spans="23:27">
      <c r="W4885" s="288"/>
      <c r="X4885" s="287"/>
      <c r="AA4885" s="289"/>
    </row>
    <row r="4886" spans="23:27">
      <c r="W4886" s="288"/>
      <c r="X4886" s="287"/>
      <c r="AA4886" s="289"/>
    </row>
    <row r="4887" spans="23:27">
      <c r="W4887" s="288"/>
      <c r="X4887" s="287"/>
      <c r="AA4887" s="289"/>
    </row>
    <row r="4888" spans="23:27">
      <c r="W4888" s="288"/>
      <c r="X4888" s="287"/>
      <c r="AA4888" s="289"/>
    </row>
    <row r="4889" spans="23:27">
      <c r="W4889" s="288"/>
      <c r="X4889" s="287"/>
      <c r="AA4889" s="289"/>
    </row>
    <row r="4890" spans="23:27">
      <c r="W4890" s="288"/>
      <c r="X4890" s="287"/>
      <c r="AA4890" s="289"/>
    </row>
    <row r="4891" spans="23:27">
      <c r="W4891" s="288"/>
      <c r="X4891" s="287"/>
      <c r="AA4891" s="289"/>
    </row>
    <row r="4892" spans="23:27">
      <c r="W4892" s="288"/>
      <c r="X4892" s="287"/>
      <c r="AA4892" s="289"/>
    </row>
    <row r="4893" spans="23:27">
      <c r="W4893" s="288"/>
      <c r="X4893" s="287"/>
      <c r="AA4893" s="289"/>
    </row>
    <row r="4894" spans="23:27">
      <c r="W4894" s="288"/>
      <c r="X4894" s="287"/>
      <c r="AA4894" s="289"/>
    </row>
    <row r="4895" spans="23:27">
      <c r="W4895" s="288"/>
      <c r="X4895" s="287"/>
      <c r="AA4895" s="289"/>
    </row>
    <row r="4896" spans="23:27">
      <c r="W4896" s="288"/>
      <c r="X4896" s="287"/>
      <c r="AA4896" s="289"/>
    </row>
    <row r="4897" spans="23:27">
      <c r="W4897" s="288"/>
      <c r="X4897" s="287"/>
      <c r="AA4897" s="289"/>
    </row>
    <row r="4898" spans="23:27">
      <c r="W4898" s="288"/>
      <c r="X4898" s="287"/>
      <c r="AA4898" s="289"/>
    </row>
    <row r="4899" spans="23:27">
      <c r="W4899" s="288"/>
      <c r="X4899" s="287"/>
      <c r="AA4899" s="289"/>
    </row>
    <row r="4900" spans="23:27">
      <c r="W4900" s="288"/>
      <c r="X4900" s="287"/>
      <c r="AA4900" s="289"/>
    </row>
    <row r="4901" spans="23:27">
      <c r="W4901" s="288"/>
      <c r="X4901" s="287"/>
      <c r="AA4901" s="289"/>
    </row>
    <row r="4902" spans="23:27">
      <c r="W4902" s="288"/>
      <c r="X4902" s="287"/>
      <c r="AA4902" s="289"/>
    </row>
    <row r="4903" spans="23:27">
      <c r="W4903" s="288"/>
      <c r="X4903" s="287"/>
      <c r="AA4903" s="289"/>
    </row>
    <row r="4904" spans="23:27">
      <c r="W4904" s="288"/>
      <c r="X4904" s="287"/>
      <c r="AA4904" s="289"/>
    </row>
    <row r="4905" spans="23:27">
      <c r="W4905" s="288"/>
      <c r="X4905" s="287"/>
      <c r="AA4905" s="289"/>
    </row>
    <row r="4906" spans="23:27">
      <c r="W4906" s="288"/>
      <c r="X4906" s="287"/>
      <c r="AA4906" s="289"/>
    </row>
    <row r="4907" spans="23:27">
      <c r="W4907" s="288"/>
      <c r="X4907" s="287"/>
      <c r="AA4907" s="289"/>
    </row>
    <row r="4908" spans="23:27">
      <c r="W4908" s="288"/>
      <c r="X4908" s="287"/>
      <c r="AA4908" s="289"/>
    </row>
    <row r="4909" spans="23:27">
      <c r="W4909" s="288"/>
      <c r="X4909" s="287"/>
      <c r="AA4909" s="289"/>
    </row>
    <row r="4910" spans="23:27">
      <c r="W4910" s="288"/>
      <c r="X4910" s="287"/>
      <c r="AA4910" s="289"/>
    </row>
    <row r="4911" spans="23:27">
      <c r="W4911" s="288"/>
      <c r="X4911" s="287"/>
      <c r="AA4911" s="289"/>
    </row>
    <row r="4912" spans="23:27">
      <c r="W4912" s="288"/>
      <c r="X4912" s="287"/>
      <c r="AA4912" s="289"/>
    </row>
    <row r="4913" spans="23:27">
      <c r="W4913" s="288"/>
      <c r="X4913" s="287"/>
      <c r="AA4913" s="289"/>
    </row>
    <row r="4914" spans="23:27">
      <c r="W4914" s="288"/>
      <c r="X4914" s="287"/>
      <c r="AA4914" s="289"/>
    </row>
    <row r="4915" spans="23:27">
      <c r="W4915" s="288"/>
      <c r="X4915" s="287"/>
      <c r="AA4915" s="289"/>
    </row>
    <row r="4916" spans="23:27">
      <c r="W4916" s="288"/>
      <c r="X4916" s="287"/>
      <c r="AA4916" s="289"/>
    </row>
    <row r="4917" spans="23:27">
      <c r="W4917" s="288"/>
      <c r="X4917" s="287"/>
      <c r="AA4917" s="289"/>
    </row>
    <row r="4918" spans="23:27">
      <c r="W4918" s="288"/>
      <c r="X4918" s="287"/>
      <c r="AA4918" s="289"/>
    </row>
    <row r="4919" spans="23:27">
      <c r="W4919" s="288"/>
      <c r="X4919" s="287"/>
      <c r="AA4919" s="289"/>
    </row>
    <row r="4920" spans="23:27">
      <c r="W4920" s="288"/>
      <c r="X4920" s="287"/>
      <c r="AA4920" s="289"/>
    </row>
    <row r="4921" spans="23:27">
      <c r="W4921" s="288"/>
      <c r="X4921" s="287"/>
      <c r="AA4921" s="289"/>
    </row>
    <row r="4922" spans="23:27">
      <c r="W4922" s="288"/>
      <c r="X4922" s="287"/>
      <c r="AA4922" s="289"/>
    </row>
    <row r="4923" spans="23:27">
      <c r="W4923" s="288"/>
      <c r="X4923" s="287"/>
      <c r="AA4923" s="289"/>
    </row>
    <row r="4924" spans="23:27">
      <c r="W4924" s="288"/>
      <c r="X4924" s="287"/>
      <c r="AA4924" s="289"/>
    </row>
    <row r="4925" spans="23:27">
      <c r="W4925" s="288"/>
      <c r="X4925" s="287"/>
      <c r="AA4925" s="289"/>
    </row>
    <row r="4926" spans="23:27">
      <c r="W4926" s="288"/>
      <c r="X4926" s="287"/>
      <c r="AA4926" s="289"/>
    </row>
    <row r="4927" spans="23:27">
      <c r="W4927" s="288"/>
      <c r="X4927" s="287"/>
      <c r="AA4927" s="289"/>
    </row>
    <row r="4928" spans="23:27">
      <c r="W4928" s="288"/>
      <c r="X4928" s="287"/>
      <c r="AA4928" s="289"/>
    </row>
    <row r="4929" spans="23:27">
      <c r="W4929" s="288"/>
      <c r="X4929" s="287"/>
      <c r="AA4929" s="289"/>
    </row>
    <row r="4930" spans="23:27">
      <c r="W4930" s="288"/>
      <c r="X4930" s="287"/>
      <c r="AA4930" s="289"/>
    </row>
    <row r="4931" spans="23:27">
      <c r="W4931" s="288"/>
      <c r="X4931" s="287"/>
      <c r="AA4931" s="289"/>
    </row>
    <row r="4932" spans="23:27">
      <c r="W4932" s="288"/>
      <c r="X4932" s="287"/>
      <c r="AA4932" s="289"/>
    </row>
    <row r="4933" spans="23:27">
      <c r="W4933" s="288"/>
      <c r="X4933" s="287"/>
      <c r="AA4933" s="289"/>
    </row>
    <row r="4934" spans="23:27">
      <c r="W4934" s="288"/>
      <c r="X4934" s="287"/>
      <c r="AA4934" s="289"/>
    </row>
    <row r="4935" spans="23:27">
      <c r="W4935" s="288"/>
      <c r="X4935" s="287"/>
      <c r="AA4935" s="289"/>
    </row>
    <row r="4936" spans="23:27">
      <c r="W4936" s="288"/>
      <c r="X4936" s="287"/>
      <c r="AA4936" s="289"/>
    </row>
    <row r="4937" spans="23:27">
      <c r="W4937" s="288"/>
      <c r="X4937" s="287"/>
      <c r="AA4937" s="289"/>
    </row>
    <row r="4938" spans="23:27">
      <c r="W4938" s="288"/>
      <c r="X4938" s="287"/>
      <c r="AA4938" s="289"/>
    </row>
    <row r="4939" spans="23:27">
      <c r="W4939" s="288"/>
      <c r="X4939" s="287"/>
      <c r="AA4939" s="289"/>
    </row>
    <row r="4940" spans="23:27">
      <c r="W4940" s="288"/>
      <c r="X4940" s="287"/>
      <c r="AA4940" s="289"/>
    </row>
    <row r="4941" spans="23:27">
      <c r="W4941" s="288"/>
      <c r="X4941" s="287"/>
      <c r="AA4941" s="289"/>
    </row>
    <row r="4942" spans="23:27">
      <c r="W4942" s="288"/>
      <c r="X4942" s="287"/>
      <c r="AA4942" s="289"/>
    </row>
    <row r="4943" spans="23:27">
      <c r="W4943" s="288"/>
      <c r="X4943" s="287"/>
      <c r="AA4943" s="289"/>
    </row>
    <row r="4944" spans="23:27">
      <c r="W4944" s="288"/>
      <c r="X4944" s="287"/>
      <c r="AA4944" s="289"/>
    </row>
    <row r="4945" spans="23:27">
      <c r="W4945" s="288"/>
      <c r="X4945" s="287"/>
      <c r="AA4945" s="289"/>
    </row>
    <row r="4946" spans="23:27">
      <c r="W4946" s="288"/>
      <c r="X4946" s="287"/>
      <c r="AA4946" s="289"/>
    </row>
    <row r="4947" spans="23:27">
      <c r="W4947" s="288"/>
      <c r="X4947" s="287"/>
      <c r="AA4947" s="289"/>
    </row>
    <row r="4948" spans="23:27">
      <c r="W4948" s="288"/>
      <c r="X4948" s="287"/>
      <c r="AA4948" s="289"/>
    </row>
    <row r="4949" spans="23:27">
      <c r="W4949" s="288"/>
      <c r="X4949" s="287"/>
      <c r="AA4949" s="289"/>
    </row>
    <row r="4950" spans="23:27">
      <c r="W4950" s="288"/>
      <c r="X4950" s="287"/>
      <c r="AA4950" s="289"/>
    </row>
    <row r="4951" spans="23:27">
      <c r="W4951" s="288"/>
      <c r="X4951" s="287"/>
      <c r="AA4951" s="289"/>
    </row>
    <row r="4952" spans="23:27">
      <c r="W4952" s="288"/>
      <c r="X4952" s="287"/>
      <c r="AA4952" s="289"/>
    </row>
    <row r="4953" spans="23:27">
      <c r="W4953" s="288"/>
      <c r="X4953" s="287"/>
      <c r="AA4953" s="289"/>
    </row>
    <row r="4954" spans="23:27">
      <c r="W4954" s="288"/>
      <c r="X4954" s="287"/>
      <c r="AA4954" s="289"/>
    </row>
    <row r="4955" spans="23:27">
      <c r="W4955" s="288"/>
      <c r="X4955" s="287"/>
      <c r="AA4955" s="289"/>
    </row>
    <row r="4956" spans="23:27">
      <c r="W4956" s="288"/>
      <c r="X4956" s="287"/>
      <c r="AA4956" s="289"/>
    </row>
    <row r="4957" spans="23:27">
      <c r="W4957" s="288"/>
      <c r="X4957" s="287"/>
      <c r="AA4957" s="289"/>
    </row>
    <row r="4958" spans="23:27">
      <c r="W4958" s="288"/>
      <c r="X4958" s="287"/>
      <c r="AA4958" s="289"/>
    </row>
    <row r="4959" spans="23:27">
      <c r="W4959" s="288"/>
      <c r="X4959" s="287"/>
      <c r="AA4959" s="289"/>
    </row>
    <row r="4960" spans="23:27">
      <c r="W4960" s="288"/>
      <c r="X4960" s="287"/>
      <c r="AA4960" s="289"/>
    </row>
    <row r="4961" spans="23:27">
      <c r="W4961" s="288"/>
      <c r="X4961" s="287"/>
      <c r="AA4961" s="289"/>
    </row>
    <row r="4962" spans="23:27">
      <c r="W4962" s="288"/>
      <c r="X4962" s="287"/>
      <c r="AA4962" s="289"/>
    </row>
    <row r="4963" spans="23:27">
      <c r="W4963" s="288"/>
      <c r="X4963" s="287"/>
      <c r="AA4963" s="289"/>
    </row>
    <row r="4964" spans="23:27">
      <c r="W4964" s="288"/>
      <c r="X4964" s="287"/>
      <c r="AA4964" s="289"/>
    </row>
    <row r="4965" spans="23:27">
      <c r="W4965" s="288"/>
      <c r="X4965" s="287"/>
      <c r="AA4965" s="289"/>
    </row>
    <row r="4966" spans="23:27">
      <c r="W4966" s="288"/>
      <c r="X4966" s="287"/>
      <c r="AA4966" s="289"/>
    </row>
    <row r="4967" spans="23:27">
      <c r="W4967" s="288"/>
      <c r="X4967" s="287"/>
      <c r="AA4967" s="289"/>
    </row>
    <row r="4968" spans="23:27">
      <c r="W4968" s="288"/>
      <c r="X4968" s="287"/>
      <c r="AA4968" s="289"/>
    </row>
    <row r="4969" spans="23:27">
      <c r="W4969" s="288"/>
      <c r="X4969" s="287"/>
      <c r="AA4969" s="289"/>
    </row>
    <row r="4970" spans="23:27">
      <c r="W4970" s="288"/>
      <c r="X4970" s="287"/>
      <c r="AA4970" s="289"/>
    </row>
    <row r="4971" spans="23:27">
      <c r="W4971" s="288"/>
      <c r="X4971" s="287"/>
      <c r="AA4971" s="289"/>
    </row>
    <row r="4972" spans="23:27">
      <c r="W4972" s="288"/>
      <c r="X4972" s="287"/>
      <c r="AA4972" s="289"/>
    </row>
    <row r="4973" spans="23:27">
      <c r="W4973" s="288"/>
      <c r="X4973" s="287"/>
      <c r="AA4973" s="289"/>
    </row>
    <row r="4974" spans="23:27">
      <c r="W4974" s="288"/>
      <c r="X4974" s="287"/>
      <c r="AA4974" s="289"/>
    </row>
    <row r="4975" spans="23:27">
      <c r="W4975" s="288"/>
      <c r="X4975" s="287"/>
      <c r="AA4975" s="289"/>
    </row>
    <row r="4976" spans="23:27">
      <c r="W4976" s="288"/>
      <c r="X4976" s="287"/>
      <c r="AA4976" s="289"/>
    </row>
    <row r="4977" spans="23:27">
      <c r="W4977" s="288"/>
      <c r="X4977" s="287"/>
      <c r="AA4977" s="289"/>
    </row>
    <row r="4978" spans="23:27">
      <c r="W4978" s="288"/>
      <c r="X4978" s="287"/>
      <c r="AA4978" s="289"/>
    </row>
    <row r="4979" spans="23:27">
      <c r="W4979" s="288"/>
      <c r="X4979" s="287"/>
      <c r="AA4979" s="289"/>
    </row>
    <row r="4980" spans="23:27">
      <c r="W4980" s="288"/>
      <c r="X4980" s="287"/>
      <c r="AA4980" s="289"/>
    </row>
    <row r="4981" spans="23:27">
      <c r="W4981" s="288"/>
      <c r="X4981" s="287"/>
      <c r="AA4981" s="289"/>
    </row>
    <row r="4982" spans="23:27">
      <c r="W4982" s="288"/>
      <c r="X4982" s="287"/>
      <c r="AA4982" s="289"/>
    </row>
    <row r="4983" spans="23:27">
      <c r="W4983" s="288"/>
      <c r="X4983" s="287"/>
      <c r="AA4983" s="289"/>
    </row>
    <row r="4984" spans="23:27">
      <c r="W4984" s="288"/>
      <c r="X4984" s="287"/>
      <c r="AA4984" s="289"/>
    </row>
    <row r="4985" spans="23:27">
      <c r="W4985" s="288"/>
      <c r="X4985" s="287"/>
      <c r="AA4985" s="289"/>
    </row>
    <row r="4986" spans="23:27">
      <c r="W4986" s="288"/>
      <c r="X4986" s="287"/>
      <c r="AA4986" s="289"/>
    </row>
    <row r="4987" spans="23:27">
      <c r="W4987" s="288"/>
      <c r="X4987" s="287"/>
      <c r="AA4987" s="289"/>
    </row>
    <row r="4988" spans="23:27">
      <c r="W4988" s="288"/>
      <c r="X4988" s="287"/>
      <c r="AA4988" s="289"/>
    </row>
    <row r="4989" spans="23:27">
      <c r="W4989" s="288"/>
      <c r="X4989" s="287"/>
      <c r="AA4989" s="289"/>
    </row>
    <row r="4990" spans="23:27">
      <c r="W4990" s="288"/>
      <c r="X4990" s="287"/>
      <c r="AA4990" s="289"/>
    </row>
    <row r="4991" spans="23:27">
      <c r="W4991" s="288"/>
      <c r="X4991" s="287"/>
      <c r="AA4991" s="289"/>
    </row>
    <row r="4992" spans="23:27">
      <c r="W4992" s="288"/>
      <c r="X4992" s="287"/>
      <c r="AA4992" s="289"/>
    </row>
    <row r="4993" spans="23:27">
      <c r="W4993" s="288"/>
      <c r="X4993" s="287"/>
      <c r="AA4993" s="289"/>
    </row>
    <row r="4994" spans="23:27">
      <c r="W4994" s="288"/>
      <c r="X4994" s="287"/>
      <c r="AA4994" s="289"/>
    </row>
    <row r="4995" spans="23:27">
      <c r="W4995" s="288"/>
      <c r="X4995" s="287"/>
      <c r="AA4995" s="289"/>
    </row>
    <row r="4996" spans="23:27">
      <c r="W4996" s="288"/>
      <c r="X4996" s="287"/>
      <c r="AA4996" s="289"/>
    </row>
    <row r="4997" spans="23:27">
      <c r="W4997" s="288"/>
      <c r="X4997" s="287"/>
      <c r="AA4997" s="289"/>
    </row>
    <row r="4998" spans="23:27">
      <c r="W4998" s="288"/>
      <c r="X4998" s="287"/>
      <c r="AA4998" s="289"/>
    </row>
    <row r="4999" spans="23:27">
      <c r="W4999" s="288"/>
      <c r="X4999" s="287"/>
      <c r="AA4999" s="289"/>
    </row>
    <row r="5000" spans="23:27">
      <c r="W5000" s="288"/>
      <c r="X5000" s="287"/>
      <c r="AA5000" s="289"/>
    </row>
    <row r="5001" spans="23:27">
      <c r="W5001" s="288"/>
      <c r="X5001" s="287"/>
      <c r="AA5001" s="289"/>
    </row>
    <row r="5002" spans="23:27">
      <c r="W5002" s="288"/>
      <c r="X5002" s="287"/>
      <c r="AA5002" s="289"/>
    </row>
    <row r="5003" spans="23:27">
      <c r="W5003" s="288"/>
      <c r="X5003" s="287"/>
      <c r="AA5003" s="289"/>
    </row>
    <row r="5004" spans="23:27">
      <c r="W5004" s="288"/>
      <c r="X5004" s="287"/>
      <c r="AA5004" s="289"/>
    </row>
    <row r="5005" spans="23:27">
      <c r="W5005" s="288"/>
      <c r="X5005" s="287"/>
      <c r="AA5005" s="289"/>
    </row>
    <row r="5006" spans="23:27">
      <c r="W5006" s="288"/>
      <c r="X5006" s="287"/>
      <c r="AA5006" s="289"/>
    </row>
    <row r="5007" spans="23:27">
      <c r="W5007" s="288"/>
      <c r="X5007" s="287"/>
      <c r="AA5007" s="289"/>
    </row>
    <row r="5008" spans="23:27">
      <c r="W5008" s="288"/>
      <c r="X5008" s="287"/>
      <c r="AA5008" s="289"/>
    </row>
    <row r="5009" spans="23:27">
      <c r="W5009" s="288"/>
      <c r="X5009" s="287"/>
      <c r="AA5009" s="289"/>
    </row>
    <row r="5010" spans="23:27">
      <c r="W5010" s="288"/>
      <c r="X5010" s="287"/>
      <c r="AA5010" s="289"/>
    </row>
    <row r="5011" spans="23:27">
      <c r="W5011" s="288"/>
      <c r="X5011" s="287"/>
      <c r="AA5011" s="289"/>
    </row>
    <row r="5012" spans="23:27">
      <c r="W5012" s="288"/>
      <c r="X5012" s="287"/>
      <c r="AA5012" s="289"/>
    </row>
    <row r="5013" spans="23:27">
      <c r="W5013" s="288"/>
      <c r="X5013" s="287"/>
      <c r="AA5013" s="289"/>
    </row>
    <row r="5014" spans="23:27">
      <c r="W5014" s="288"/>
      <c r="X5014" s="287"/>
      <c r="AA5014" s="289"/>
    </row>
    <row r="5015" spans="23:27">
      <c r="W5015" s="288"/>
      <c r="X5015" s="287"/>
      <c r="AA5015" s="289"/>
    </row>
    <row r="5016" spans="23:27">
      <c r="W5016" s="288"/>
      <c r="X5016" s="287"/>
      <c r="AA5016" s="289"/>
    </row>
    <row r="5017" spans="23:27">
      <c r="W5017" s="288"/>
      <c r="X5017" s="287"/>
      <c r="AA5017" s="289"/>
    </row>
    <row r="5018" spans="23:27">
      <c r="W5018" s="288"/>
      <c r="X5018" s="287"/>
      <c r="AA5018" s="289"/>
    </row>
    <row r="5019" spans="23:27">
      <c r="W5019" s="288"/>
      <c r="X5019" s="287"/>
      <c r="AA5019" s="289"/>
    </row>
    <row r="5020" spans="23:27">
      <c r="W5020" s="288"/>
      <c r="X5020" s="287"/>
      <c r="AA5020" s="289"/>
    </row>
    <row r="5021" spans="23:27">
      <c r="W5021" s="288"/>
      <c r="X5021" s="287"/>
      <c r="AA5021" s="289"/>
    </row>
    <row r="5022" spans="23:27">
      <c r="W5022" s="288"/>
      <c r="X5022" s="287"/>
      <c r="AA5022" s="289"/>
    </row>
    <row r="5023" spans="23:27">
      <c r="W5023" s="288"/>
      <c r="X5023" s="287"/>
      <c r="AA5023" s="289"/>
    </row>
    <row r="5024" spans="23:27">
      <c r="W5024" s="288"/>
      <c r="X5024" s="287"/>
      <c r="AA5024" s="289"/>
    </row>
    <row r="5025" spans="23:27">
      <c r="W5025" s="288"/>
      <c r="X5025" s="287"/>
      <c r="AA5025" s="289"/>
    </row>
    <row r="5026" spans="23:27">
      <c r="W5026" s="288"/>
      <c r="X5026" s="287"/>
      <c r="AA5026" s="289"/>
    </row>
    <row r="5027" spans="23:27">
      <c r="W5027" s="288"/>
      <c r="X5027" s="287"/>
      <c r="AA5027" s="289"/>
    </row>
    <row r="5028" spans="23:27">
      <c r="W5028" s="288"/>
      <c r="X5028" s="287"/>
      <c r="AA5028" s="289"/>
    </row>
    <row r="5029" spans="23:27">
      <c r="W5029" s="288"/>
      <c r="X5029" s="287"/>
      <c r="AA5029" s="289"/>
    </row>
    <row r="5030" spans="23:27">
      <c r="W5030" s="288"/>
      <c r="X5030" s="287"/>
      <c r="AA5030" s="289"/>
    </row>
    <row r="5031" spans="23:27">
      <c r="W5031" s="288"/>
      <c r="X5031" s="287"/>
      <c r="AA5031" s="289"/>
    </row>
    <row r="5032" spans="23:27">
      <c r="W5032" s="288"/>
      <c r="X5032" s="287"/>
      <c r="AA5032" s="289"/>
    </row>
    <row r="5033" spans="23:27">
      <c r="W5033" s="288"/>
      <c r="X5033" s="287"/>
      <c r="AA5033" s="289"/>
    </row>
    <row r="5034" spans="23:27">
      <c r="W5034" s="288"/>
      <c r="X5034" s="287"/>
      <c r="AA5034" s="289"/>
    </row>
    <row r="5035" spans="23:27">
      <c r="W5035" s="288"/>
      <c r="X5035" s="287"/>
      <c r="AA5035" s="289"/>
    </row>
    <row r="5036" spans="23:27">
      <c r="W5036" s="288"/>
      <c r="X5036" s="287"/>
      <c r="AA5036" s="289"/>
    </row>
    <row r="5037" spans="23:27">
      <c r="W5037" s="288"/>
      <c r="X5037" s="287"/>
      <c r="AA5037" s="289"/>
    </row>
    <row r="5038" spans="23:27">
      <c r="W5038" s="288"/>
      <c r="X5038" s="287"/>
      <c r="AA5038" s="289"/>
    </row>
    <row r="5039" spans="23:27">
      <c r="W5039" s="288"/>
      <c r="X5039" s="287"/>
      <c r="AA5039" s="289"/>
    </row>
    <row r="5040" spans="23:27">
      <c r="W5040" s="288"/>
      <c r="X5040" s="287"/>
      <c r="AA5040" s="289"/>
    </row>
    <row r="5041" spans="23:27">
      <c r="W5041" s="288"/>
      <c r="X5041" s="287"/>
      <c r="AA5041" s="289"/>
    </row>
    <row r="5042" spans="23:27">
      <c r="W5042" s="288"/>
      <c r="X5042" s="287"/>
      <c r="AA5042" s="289"/>
    </row>
    <row r="5043" spans="23:27">
      <c r="W5043" s="288"/>
      <c r="X5043" s="287"/>
      <c r="AA5043" s="289"/>
    </row>
    <row r="5044" spans="23:27">
      <c r="W5044" s="288"/>
      <c r="X5044" s="287"/>
      <c r="AA5044" s="289"/>
    </row>
    <row r="5045" spans="23:27">
      <c r="W5045" s="288"/>
      <c r="X5045" s="287"/>
      <c r="AA5045" s="289"/>
    </row>
    <row r="5046" spans="23:27">
      <c r="W5046" s="288"/>
      <c r="X5046" s="287"/>
      <c r="AA5046" s="289"/>
    </row>
    <row r="5047" spans="23:27">
      <c r="W5047" s="288"/>
      <c r="X5047" s="287"/>
      <c r="AA5047" s="289"/>
    </row>
    <row r="5048" spans="23:27">
      <c r="W5048" s="288"/>
      <c r="X5048" s="287"/>
      <c r="AA5048" s="289"/>
    </row>
    <row r="5049" spans="23:27">
      <c r="W5049" s="288"/>
      <c r="X5049" s="287"/>
      <c r="AA5049" s="289"/>
    </row>
    <row r="5050" spans="23:27">
      <c r="W5050" s="288"/>
      <c r="X5050" s="287"/>
      <c r="AA5050" s="289"/>
    </row>
    <row r="5051" spans="23:27">
      <c r="W5051" s="288"/>
      <c r="X5051" s="287"/>
      <c r="AA5051" s="289"/>
    </row>
    <row r="5052" spans="23:27">
      <c r="W5052" s="288"/>
      <c r="X5052" s="287"/>
      <c r="AA5052" s="289"/>
    </row>
    <row r="5053" spans="23:27">
      <c r="W5053" s="288"/>
      <c r="X5053" s="287"/>
      <c r="AA5053" s="289"/>
    </row>
    <row r="5054" spans="23:27">
      <c r="W5054" s="288"/>
      <c r="X5054" s="287"/>
      <c r="AA5054" s="289"/>
    </row>
    <row r="5055" spans="23:27">
      <c r="W5055" s="288"/>
      <c r="X5055" s="287"/>
      <c r="AA5055" s="289"/>
    </row>
    <row r="5056" spans="23:27">
      <c r="W5056" s="288"/>
      <c r="X5056" s="287"/>
      <c r="AA5056" s="289"/>
    </row>
    <row r="5057" spans="23:27">
      <c r="W5057" s="288"/>
      <c r="X5057" s="287"/>
      <c r="AA5057" s="289"/>
    </row>
    <row r="5058" spans="23:27">
      <c r="W5058" s="288"/>
      <c r="X5058" s="287"/>
      <c r="AA5058" s="289"/>
    </row>
    <row r="5059" spans="23:27">
      <c r="W5059" s="288"/>
      <c r="X5059" s="287"/>
      <c r="AA5059" s="289"/>
    </row>
    <row r="5060" spans="23:27">
      <c r="W5060" s="288"/>
      <c r="X5060" s="287"/>
      <c r="AA5060" s="289"/>
    </row>
    <row r="5061" spans="23:27">
      <c r="W5061" s="288"/>
      <c r="X5061" s="287"/>
      <c r="AA5061" s="289"/>
    </row>
    <row r="5062" spans="23:27">
      <c r="W5062" s="288"/>
      <c r="X5062" s="287"/>
      <c r="AA5062" s="289"/>
    </row>
    <row r="5063" spans="23:27">
      <c r="W5063" s="288"/>
      <c r="X5063" s="287"/>
      <c r="AA5063" s="289"/>
    </row>
    <row r="5064" spans="23:27">
      <c r="W5064" s="288"/>
      <c r="X5064" s="287"/>
      <c r="AA5064" s="289"/>
    </row>
    <row r="5065" spans="23:27">
      <c r="W5065" s="288"/>
      <c r="X5065" s="287"/>
      <c r="AA5065" s="289"/>
    </row>
    <row r="5066" spans="23:27">
      <c r="W5066" s="288"/>
      <c r="X5066" s="287"/>
      <c r="AA5066" s="289"/>
    </row>
    <row r="5067" spans="23:27">
      <c r="W5067" s="288"/>
      <c r="X5067" s="287"/>
      <c r="AA5067" s="289"/>
    </row>
    <row r="5068" spans="23:27">
      <c r="W5068" s="288"/>
      <c r="X5068" s="287"/>
      <c r="AA5068" s="289"/>
    </row>
    <row r="5069" spans="23:27">
      <c r="W5069" s="288"/>
      <c r="X5069" s="287"/>
      <c r="AA5069" s="289"/>
    </row>
    <row r="5070" spans="23:27">
      <c r="W5070" s="288"/>
      <c r="X5070" s="287"/>
      <c r="AA5070" s="289"/>
    </row>
    <row r="5071" spans="23:27">
      <c r="W5071" s="288"/>
      <c r="X5071" s="287"/>
      <c r="AA5071" s="289"/>
    </row>
    <row r="5072" spans="23:27">
      <c r="W5072" s="288"/>
      <c r="X5072" s="287"/>
      <c r="AA5072" s="289"/>
    </row>
    <row r="5073" spans="23:27">
      <c r="W5073" s="288"/>
      <c r="X5073" s="287"/>
      <c r="AA5073" s="289"/>
    </row>
    <row r="5074" spans="23:27">
      <c r="W5074" s="288"/>
      <c r="X5074" s="287"/>
      <c r="AA5074" s="289"/>
    </row>
    <row r="5075" spans="23:27">
      <c r="W5075" s="288"/>
      <c r="X5075" s="287"/>
      <c r="AA5075" s="289"/>
    </row>
    <row r="5076" spans="23:27">
      <c r="W5076" s="288"/>
      <c r="X5076" s="287"/>
      <c r="AA5076" s="289"/>
    </row>
    <row r="5077" spans="23:27">
      <c r="W5077" s="288"/>
      <c r="X5077" s="287"/>
      <c r="AA5077" s="289"/>
    </row>
    <row r="5078" spans="23:27">
      <c r="W5078" s="288"/>
      <c r="X5078" s="287"/>
      <c r="AA5078" s="289"/>
    </row>
    <row r="5079" spans="23:27">
      <c r="W5079" s="288"/>
      <c r="X5079" s="287"/>
      <c r="AA5079" s="289"/>
    </row>
    <row r="5080" spans="23:27">
      <c r="W5080" s="288"/>
      <c r="X5080" s="287"/>
      <c r="AA5080" s="289"/>
    </row>
    <row r="5081" spans="23:27">
      <c r="W5081" s="288"/>
      <c r="X5081" s="287"/>
      <c r="AA5081" s="289"/>
    </row>
    <row r="5082" spans="23:27">
      <c r="W5082" s="288"/>
      <c r="X5082" s="287"/>
      <c r="AA5082" s="289"/>
    </row>
    <row r="5083" spans="23:27">
      <c r="W5083" s="288"/>
      <c r="X5083" s="287"/>
      <c r="AA5083" s="289"/>
    </row>
    <row r="5084" spans="23:27">
      <c r="W5084" s="288"/>
      <c r="X5084" s="287"/>
      <c r="AA5084" s="289"/>
    </row>
    <row r="5085" spans="23:27">
      <c r="W5085" s="288"/>
      <c r="X5085" s="287"/>
      <c r="AA5085" s="289"/>
    </row>
    <row r="5086" spans="23:27">
      <c r="W5086" s="288"/>
      <c r="X5086" s="287"/>
      <c r="AA5086" s="289"/>
    </row>
    <row r="5087" spans="23:27">
      <c r="W5087" s="288"/>
      <c r="X5087" s="287"/>
      <c r="AA5087" s="289"/>
    </row>
    <row r="5088" spans="23:27">
      <c r="W5088" s="288"/>
      <c r="X5088" s="287"/>
      <c r="AA5088" s="289"/>
    </row>
    <row r="5089" spans="23:27">
      <c r="W5089" s="288"/>
      <c r="X5089" s="287"/>
      <c r="AA5089" s="289"/>
    </row>
    <row r="5090" spans="23:27">
      <c r="W5090" s="288"/>
      <c r="X5090" s="287"/>
      <c r="AA5090" s="289"/>
    </row>
    <row r="5091" spans="23:27">
      <c r="W5091" s="288"/>
      <c r="X5091" s="287"/>
      <c r="AA5091" s="289"/>
    </row>
    <row r="5092" spans="23:27">
      <c r="W5092" s="288"/>
      <c r="X5092" s="287"/>
      <c r="AA5092" s="289"/>
    </row>
    <row r="5093" spans="23:27">
      <c r="W5093" s="288"/>
      <c r="X5093" s="287"/>
      <c r="AA5093" s="289"/>
    </row>
    <row r="5094" spans="23:27">
      <c r="W5094" s="288"/>
      <c r="X5094" s="287"/>
      <c r="AA5094" s="289"/>
    </row>
    <row r="5095" spans="23:27">
      <c r="W5095" s="288"/>
      <c r="X5095" s="287"/>
      <c r="AA5095" s="289"/>
    </row>
    <row r="5096" spans="23:27">
      <c r="W5096" s="288"/>
      <c r="X5096" s="287"/>
      <c r="AA5096" s="289"/>
    </row>
    <row r="5097" spans="23:27">
      <c r="W5097" s="288"/>
      <c r="X5097" s="287"/>
      <c r="AA5097" s="289"/>
    </row>
    <row r="5098" spans="23:27">
      <c r="W5098" s="288"/>
      <c r="X5098" s="287"/>
      <c r="AA5098" s="289"/>
    </row>
    <row r="5099" spans="23:27">
      <c r="W5099" s="288"/>
      <c r="X5099" s="287"/>
      <c r="AA5099" s="289"/>
    </row>
    <row r="5100" spans="23:27">
      <c r="W5100" s="288"/>
      <c r="X5100" s="287"/>
      <c r="AA5100" s="289"/>
    </row>
    <row r="5101" spans="23:27">
      <c r="W5101" s="288"/>
      <c r="X5101" s="287"/>
      <c r="AA5101" s="289"/>
    </row>
    <row r="5102" spans="23:27">
      <c r="W5102" s="288"/>
      <c r="X5102" s="287"/>
      <c r="AA5102" s="289"/>
    </row>
    <row r="5103" spans="23:27">
      <c r="W5103" s="288"/>
      <c r="X5103" s="287"/>
      <c r="AA5103" s="289"/>
    </row>
    <row r="5104" spans="23:27">
      <c r="W5104" s="288"/>
      <c r="X5104" s="287"/>
      <c r="AA5104" s="289"/>
    </row>
    <row r="5105" spans="23:27">
      <c r="W5105" s="288"/>
      <c r="X5105" s="287"/>
      <c r="AA5105" s="289"/>
    </row>
    <row r="5106" spans="23:27">
      <c r="W5106" s="288"/>
      <c r="X5106" s="287"/>
      <c r="AA5106" s="289"/>
    </row>
    <row r="5107" spans="23:27">
      <c r="W5107" s="288"/>
      <c r="X5107" s="287"/>
      <c r="AA5107" s="289"/>
    </row>
    <row r="5108" spans="23:27">
      <c r="W5108" s="288"/>
      <c r="X5108" s="287"/>
      <c r="AA5108" s="289"/>
    </row>
    <row r="5109" spans="23:27">
      <c r="W5109" s="288"/>
      <c r="X5109" s="287"/>
      <c r="AA5109" s="289"/>
    </row>
    <row r="5110" spans="23:27">
      <c r="W5110" s="288"/>
      <c r="X5110" s="287"/>
      <c r="AA5110" s="289"/>
    </row>
    <row r="5111" spans="23:27">
      <c r="W5111" s="288"/>
      <c r="X5111" s="287"/>
      <c r="AA5111" s="289"/>
    </row>
    <row r="5112" spans="23:27">
      <c r="W5112" s="288"/>
      <c r="X5112" s="287"/>
      <c r="AA5112" s="289"/>
    </row>
    <row r="5113" spans="23:27">
      <c r="W5113" s="288"/>
      <c r="X5113" s="287"/>
      <c r="AA5113" s="289"/>
    </row>
    <row r="5114" spans="23:27">
      <c r="W5114" s="288"/>
      <c r="X5114" s="287"/>
      <c r="AA5114" s="289"/>
    </row>
    <row r="5115" spans="23:27">
      <c r="W5115" s="288"/>
      <c r="X5115" s="287"/>
      <c r="AA5115" s="289"/>
    </row>
    <row r="5116" spans="23:27">
      <c r="W5116" s="288"/>
      <c r="X5116" s="287"/>
      <c r="AA5116" s="289"/>
    </row>
    <row r="5117" spans="23:27">
      <c r="W5117" s="288"/>
      <c r="X5117" s="287"/>
      <c r="AA5117" s="289"/>
    </row>
    <row r="5118" spans="23:27">
      <c r="W5118" s="288"/>
      <c r="X5118" s="287"/>
      <c r="AA5118" s="289"/>
    </row>
    <row r="5119" spans="23:27">
      <c r="W5119" s="288"/>
      <c r="X5119" s="287"/>
      <c r="AA5119" s="289"/>
    </row>
    <row r="5120" spans="23:27">
      <c r="W5120" s="288"/>
      <c r="X5120" s="287"/>
      <c r="AA5120" s="289"/>
    </row>
    <row r="5121" spans="23:27">
      <c r="W5121" s="288"/>
      <c r="X5121" s="287"/>
      <c r="AA5121" s="289"/>
    </row>
    <row r="5122" spans="23:27">
      <c r="W5122" s="288"/>
      <c r="X5122" s="287"/>
      <c r="AA5122" s="289"/>
    </row>
    <row r="5123" spans="23:27">
      <c r="W5123" s="288"/>
      <c r="X5123" s="287"/>
      <c r="AA5123" s="289"/>
    </row>
    <row r="5124" spans="23:27">
      <c r="W5124" s="288"/>
      <c r="X5124" s="287"/>
      <c r="AA5124" s="289"/>
    </row>
    <row r="5125" spans="23:27">
      <c r="W5125" s="288"/>
      <c r="X5125" s="287"/>
      <c r="AA5125" s="289"/>
    </row>
    <row r="5126" spans="23:27">
      <c r="W5126" s="288"/>
      <c r="X5126" s="287"/>
      <c r="AA5126" s="289"/>
    </row>
    <row r="5127" spans="23:27">
      <c r="W5127" s="288"/>
      <c r="X5127" s="287"/>
      <c r="AA5127" s="289"/>
    </row>
    <row r="5128" spans="23:27">
      <c r="W5128" s="288"/>
      <c r="X5128" s="287"/>
      <c r="AA5128" s="289"/>
    </row>
    <row r="5129" spans="23:27">
      <c r="W5129" s="288"/>
      <c r="X5129" s="287"/>
      <c r="AA5129" s="289"/>
    </row>
    <row r="5130" spans="23:27">
      <c r="W5130" s="288"/>
      <c r="X5130" s="287"/>
      <c r="AA5130" s="289"/>
    </row>
    <row r="5131" spans="23:27">
      <c r="W5131" s="288"/>
      <c r="X5131" s="287"/>
      <c r="AA5131" s="289"/>
    </row>
    <row r="5132" spans="23:27">
      <c r="W5132" s="288"/>
      <c r="X5132" s="287"/>
      <c r="AA5132" s="289"/>
    </row>
    <row r="5133" spans="23:27">
      <c r="W5133" s="288"/>
      <c r="X5133" s="287"/>
      <c r="AA5133" s="289"/>
    </row>
    <row r="5134" spans="23:27">
      <c r="W5134" s="288"/>
      <c r="X5134" s="287"/>
      <c r="AA5134" s="289"/>
    </row>
    <row r="5135" spans="23:27">
      <c r="W5135" s="288"/>
      <c r="X5135" s="287"/>
      <c r="AA5135" s="289"/>
    </row>
    <row r="5136" spans="23:27">
      <c r="W5136" s="288"/>
      <c r="X5136" s="287"/>
      <c r="AA5136" s="289"/>
    </row>
    <row r="5137" spans="23:27">
      <c r="W5137" s="288"/>
      <c r="X5137" s="287"/>
      <c r="AA5137" s="289"/>
    </row>
    <row r="5138" spans="23:27">
      <c r="W5138" s="288"/>
      <c r="X5138" s="287"/>
      <c r="AA5138" s="289"/>
    </row>
    <row r="5139" spans="23:27">
      <c r="W5139" s="288"/>
      <c r="X5139" s="287"/>
      <c r="AA5139" s="289"/>
    </row>
    <row r="5140" spans="23:27">
      <c r="W5140" s="288"/>
      <c r="X5140" s="287"/>
      <c r="AA5140" s="289"/>
    </row>
    <row r="5141" spans="23:27">
      <c r="W5141" s="288"/>
      <c r="X5141" s="287"/>
      <c r="AA5141" s="289"/>
    </row>
    <row r="5142" spans="23:27">
      <c r="W5142" s="288"/>
      <c r="X5142" s="287"/>
      <c r="AA5142" s="289"/>
    </row>
    <row r="5143" spans="23:27">
      <c r="W5143" s="288"/>
      <c r="X5143" s="287"/>
      <c r="AA5143" s="289"/>
    </row>
    <row r="5144" spans="23:27">
      <c r="W5144" s="288"/>
      <c r="X5144" s="287"/>
      <c r="AA5144" s="289"/>
    </row>
    <row r="5145" spans="23:27">
      <c r="W5145" s="288"/>
      <c r="X5145" s="287"/>
      <c r="AA5145" s="289"/>
    </row>
    <row r="5146" spans="23:27">
      <c r="W5146" s="288"/>
      <c r="X5146" s="287"/>
      <c r="AA5146" s="289"/>
    </row>
    <row r="5147" spans="23:27">
      <c r="W5147" s="288"/>
      <c r="X5147" s="287"/>
      <c r="AA5147" s="289"/>
    </row>
    <row r="5148" spans="23:27">
      <c r="W5148" s="288"/>
      <c r="X5148" s="287"/>
      <c r="AA5148" s="289"/>
    </row>
    <row r="5149" spans="23:27">
      <c r="W5149" s="288"/>
      <c r="X5149" s="287"/>
      <c r="AA5149" s="289"/>
    </row>
    <row r="5150" spans="23:27">
      <c r="W5150" s="288"/>
      <c r="X5150" s="287"/>
      <c r="AA5150" s="289"/>
    </row>
    <row r="5151" spans="23:27">
      <c r="W5151" s="288"/>
      <c r="X5151" s="287"/>
      <c r="AA5151" s="289"/>
    </row>
    <row r="5152" spans="23:27">
      <c r="W5152" s="288"/>
      <c r="X5152" s="287"/>
      <c r="AA5152" s="289"/>
    </row>
    <row r="5153" spans="23:27">
      <c r="W5153" s="288"/>
      <c r="X5153" s="287"/>
      <c r="AA5153" s="289"/>
    </row>
    <row r="5154" spans="23:27">
      <c r="W5154" s="288"/>
      <c r="X5154" s="287"/>
      <c r="AA5154" s="289"/>
    </row>
    <row r="5155" spans="23:27">
      <c r="W5155" s="288"/>
      <c r="X5155" s="287"/>
      <c r="AA5155" s="289"/>
    </row>
    <row r="5156" spans="23:27">
      <c r="W5156" s="288"/>
      <c r="X5156" s="287"/>
      <c r="AA5156" s="289"/>
    </row>
    <row r="5157" spans="23:27">
      <c r="W5157" s="288"/>
      <c r="X5157" s="287"/>
      <c r="AA5157" s="289"/>
    </row>
    <row r="5158" spans="23:27">
      <c r="W5158" s="288"/>
      <c r="X5158" s="287"/>
      <c r="AA5158" s="289"/>
    </row>
    <row r="5159" spans="23:27">
      <c r="W5159" s="288"/>
      <c r="X5159" s="287"/>
      <c r="AA5159" s="289"/>
    </row>
    <row r="5160" spans="23:27">
      <c r="W5160" s="288"/>
      <c r="X5160" s="287"/>
      <c r="AA5160" s="289"/>
    </row>
    <row r="5161" spans="23:27">
      <c r="W5161" s="288"/>
      <c r="X5161" s="287"/>
      <c r="AA5161" s="289"/>
    </row>
    <row r="5162" spans="23:27">
      <c r="W5162" s="288"/>
      <c r="X5162" s="287"/>
      <c r="AA5162" s="289"/>
    </row>
    <row r="5163" spans="23:27">
      <c r="W5163" s="288"/>
      <c r="X5163" s="287"/>
      <c r="AA5163" s="289"/>
    </row>
    <row r="5164" spans="23:27">
      <c r="W5164" s="288"/>
      <c r="X5164" s="287"/>
      <c r="AA5164" s="289"/>
    </row>
    <row r="5165" spans="23:27">
      <c r="W5165" s="288"/>
      <c r="X5165" s="287"/>
      <c r="AA5165" s="289"/>
    </row>
    <row r="5166" spans="23:27">
      <c r="W5166" s="288"/>
      <c r="X5166" s="287"/>
      <c r="AA5166" s="289"/>
    </row>
    <row r="5167" spans="23:27">
      <c r="W5167" s="288"/>
      <c r="X5167" s="287"/>
      <c r="AA5167" s="289"/>
    </row>
    <row r="5168" spans="23:27">
      <c r="W5168" s="288"/>
      <c r="X5168" s="287"/>
      <c r="AA5168" s="289"/>
    </row>
    <row r="5169" spans="23:27">
      <c r="W5169" s="288"/>
      <c r="X5169" s="287"/>
      <c r="AA5169" s="289"/>
    </row>
    <row r="5170" spans="23:27">
      <c r="W5170" s="288"/>
      <c r="X5170" s="287"/>
      <c r="AA5170" s="289"/>
    </row>
    <row r="5171" spans="23:27">
      <c r="W5171" s="288"/>
      <c r="X5171" s="287"/>
      <c r="AA5171" s="289"/>
    </row>
    <row r="5172" spans="23:27">
      <c r="W5172" s="288"/>
      <c r="X5172" s="287"/>
      <c r="AA5172" s="289"/>
    </row>
    <row r="5173" spans="23:27">
      <c r="W5173" s="288"/>
      <c r="X5173" s="287"/>
      <c r="AA5173" s="289"/>
    </row>
    <row r="5174" spans="23:27">
      <c r="W5174" s="288"/>
      <c r="X5174" s="287"/>
      <c r="AA5174" s="289"/>
    </row>
    <row r="5175" spans="23:27">
      <c r="W5175" s="288"/>
      <c r="X5175" s="287"/>
      <c r="AA5175" s="289"/>
    </row>
    <row r="5176" spans="23:27">
      <c r="W5176" s="288"/>
      <c r="X5176" s="287"/>
      <c r="AA5176" s="289"/>
    </row>
    <row r="5177" spans="23:27">
      <c r="W5177" s="288"/>
      <c r="X5177" s="287"/>
      <c r="AA5177" s="289"/>
    </row>
    <row r="5178" spans="23:27">
      <c r="W5178" s="288"/>
      <c r="X5178" s="287"/>
      <c r="AA5178" s="289"/>
    </row>
    <row r="5179" spans="23:27">
      <c r="W5179" s="288"/>
      <c r="X5179" s="287"/>
      <c r="AA5179" s="289"/>
    </row>
    <row r="5180" spans="23:27">
      <c r="W5180" s="288"/>
      <c r="X5180" s="287"/>
      <c r="AA5180" s="289"/>
    </row>
    <row r="5181" spans="23:27">
      <c r="W5181" s="288"/>
      <c r="X5181" s="287"/>
      <c r="AA5181" s="289"/>
    </row>
    <row r="5182" spans="23:27">
      <c r="W5182" s="288"/>
      <c r="X5182" s="287"/>
      <c r="AA5182" s="289"/>
    </row>
    <row r="5183" spans="23:27">
      <c r="W5183" s="288"/>
      <c r="X5183" s="287"/>
      <c r="AA5183" s="289"/>
    </row>
    <row r="5184" spans="23:27">
      <c r="W5184" s="288"/>
      <c r="X5184" s="287"/>
      <c r="AA5184" s="289"/>
    </row>
    <row r="5185" spans="23:27">
      <c r="W5185" s="288"/>
      <c r="X5185" s="287"/>
      <c r="AA5185" s="289"/>
    </row>
    <row r="5186" spans="23:27">
      <c r="W5186" s="288"/>
      <c r="X5186" s="287"/>
      <c r="AA5186" s="289"/>
    </row>
    <row r="5187" spans="23:27">
      <c r="W5187" s="288"/>
      <c r="X5187" s="287"/>
      <c r="AA5187" s="289"/>
    </row>
    <row r="5188" spans="23:27">
      <c r="W5188" s="288"/>
      <c r="X5188" s="287"/>
      <c r="AA5188" s="289"/>
    </row>
    <row r="5189" spans="23:27">
      <c r="W5189" s="288"/>
      <c r="X5189" s="287"/>
      <c r="AA5189" s="289"/>
    </row>
    <row r="5190" spans="23:27">
      <c r="W5190" s="288"/>
      <c r="X5190" s="287"/>
      <c r="AA5190" s="289"/>
    </row>
    <row r="5191" spans="23:27">
      <c r="W5191" s="288"/>
      <c r="X5191" s="287"/>
      <c r="AA5191" s="289"/>
    </row>
    <row r="5192" spans="23:27">
      <c r="W5192" s="288"/>
      <c r="X5192" s="287"/>
      <c r="AA5192" s="289"/>
    </row>
    <row r="5193" spans="23:27">
      <c r="W5193" s="288"/>
      <c r="X5193" s="287"/>
      <c r="AA5193" s="289"/>
    </row>
    <row r="5194" spans="23:27">
      <c r="W5194" s="288"/>
      <c r="X5194" s="287"/>
      <c r="AA5194" s="289"/>
    </row>
    <row r="5195" spans="23:27">
      <c r="W5195" s="288"/>
      <c r="X5195" s="287"/>
      <c r="AA5195" s="289"/>
    </row>
    <row r="5196" spans="23:27">
      <c r="W5196" s="288"/>
      <c r="X5196" s="287"/>
      <c r="AA5196" s="289"/>
    </row>
    <row r="5197" spans="23:27">
      <c r="W5197" s="288"/>
      <c r="X5197" s="287"/>
      <c r="AA5197" s="289"/>
    </row>
    <row r="5198" spans="23:27">
      <c r="W5198" s="288"/>
      <c r="X5198" s="287"/>
      <c r="AA5198" s="289"/>
    </row>
    <row r="5199" spans="23:27">
      <c r="W5199" s="288"/>
      <c r="X5199" s="287"/>
      <c r="AA5199" s="289"/>
    </row>
    <row r="5200" spans="23:27">
      <c r="W5200" s="288"/>
      <c r="X5200" s="287"/>
      <c r="AA5200" s="289"/>
    </row>
    <row r="5201" spans="23:27">
      <c r="W5201" s="288"/>
      <c r="X5201" s="287"/>
      <c r="AA5201" s="289"/>
    </row>
    <row r="5202" spans="23:27">
      <c r="W5202" s="288"/>
      <c r="X5202" s="287"/>
      <c r="AA5202" s="289"/>
    </row>
    <row r="5203" spans="23:27">
      <c r="W5203" s="288"/>
      <c r="X5203" s="287"/>
      <c r="AA5203" s="289"/>
    </row>
    <row r="5204" spans="23:27">
      <c r="W5204" s="288"/>
      <c r="X5204" s="287"/>
      <c r="AA5204" s="289"/>
    </row>
    <row r="5205" spans="23:27">
      <c r="W5205" s="288"/>
      <c r="X5205" s="287"/>
      <c r="AA5205" s="289"/>
    </row>
    <row r="5206" spans="23:27">
      <c r="W5206" s="288"/>
      <c r="X5206" s="287"/>
      <c r="AA5206" s="289"/>
    </row>
    <row r="5207" spans="23:27">
      <c r="W5207" s="288"/>
      <c r="X5207" s="287"/>
      <c r="AA5207" s="289"/>
    </row>
    <row r="5208" spans="23:27">
      <c r="W5208" s="288"/>
      <c r="X5208" s="287"/>
      <c r="AA5208" s="289"/>
    </row>
    <row r="5209" spans="23:27">
      <c r="W5209" s="288"/>
      <c r="X5209" s="287"/>
      <c r="AA5209" s="289"/>
    </row>
    <row r="5210" spans="23:27">
      <c r="W5210" s="288"/>
      <c r="X5210" s="287"/>
      <c r="AA5210" s="289"/>
    </row>
    <row r="5211" spans="23:27">
      <c r="W5211" s="288"/>
      <c r="X5211" s="287"/>
      <c r="AA5211" s="289"/>
    </row>
    <row r="5212" spans="23:27">
      <c r="W5212" s="288"/>
      <c r="X5212" s="287"/>
      <c r="AA5212" s="289"/>
    </row>
    <row r="5213" spans="23:27">
      <c r="W5213" s="288"/>
      <c r="X5213" s="287"/>
      <c r="AA5213" s="289"/>
    </row>
    <row r="5214" spans="23:27">
      <c r="W5214" s="288"/>
      <c r="X5214" s="287"/>
      <c r="AA5214" s="289"/>
    </row>
    <row r="5215" spans="23:27">
      <c r="W5215" s="288"/>
      <c r="X5215" s="287"/>
      <c r="AA5215" s="289"/>
    </row>
    <row r="5216" spans="23:27">
      <c r="W5216" s="288"/>
      <c r="X5216" s="287"/>
      <c r="AA5216" s="289"/>
    </row>
    <row r="5217" spans="23:27">
      <c r="W5217" s="288"/>
      <c r="X5217" s="287"/>
      <c r="AA5217" s="289"/>
    </row>
    <row r="5218" spans="23:27">
      <c r="W5218" s="288"/>
      <c r="X5218" s="287"/>
      <c r="AA5218" s="289"/>
    </row>
    <row r="5219" spans="23:27">
      <c r="W5219" s="288"/>
      <c r="X5219" s="287"/>
      <c r="AA5219" s="289"/>
    </row>
    <row r="5220" spans="23:27">
      <c r="W5220" s="288"/>
      <c r="X5220" s="287"/>
      <c r="AA5220" s="289"/>
    </row>
    <row r="5221" spans="23:27">
      <c r="W5221" s="288"/>
      <c r="X5221" s="287"/>
      <c r="AA5221" s="289"/>
    </row>
    <row r="5222" spans="23:27">
      <c r="W5222" s="288"/>
      <c r="X5222" s="287"/>
      <c r="AA5222" s="289"/>
    </row>
    <row r="5223" spans="23:27">
      <c r="W5223" s="288"/>
      <c r="X5223" s="287"/>
      <c r="AA5223" s="289"/>
    </row>
    <row r="5224" spans="23:27">
      <c r="W5224" s="288"/>
      <c r="X5224" s="287"/>
      <c r="AA5224" s="289"/>
    </row>
    <row r="5225" spans="23:27">
      <c r="W5225" s="288"/>
      <c r="X5225" s="287"/>
      <c r="AA5225" s="289"/>
    </row>
    <row r="5226" spans="23:27">
      <c r="W5226" s="288"/>
      <c r="X5226" s="287"/>
      <c r="AA5226" s="289"/>
    </row>
    <row r="5227" spans="23:27">
      <c r="W5227" s="288"/>
      <c r="X5227" s="287"/>
      <c r="AA5227" s="289"/>
    </row>
    <row r="5228" spans="23:27">
      <c r="W5228" s="288"/>
      <c r="X5228" s="287"/>
      <c r="AA5228" s="289"/>
    </row>
    <row r="5229" spans="23:27">
      <c r="W5229" s="288"/>
      <c r="X5229" s="287"/>
      <c r="AA5229" s="289"/>
    </row>
    <row r="5230" spans="23:27">
      <c r="W5230" s="288"/>
      <c r="X5230" s="287"/>
      <c r="AA5230" s="289"/>
    </row>
    <row r="5231" spans="23:27">
      <c r="W5231" s="288"/>
      <c r="X5231" s="287"/>
      <c r="AA5231" s="289"/>
    </row>
    <row r="5232" spans="23:27">
      <c r="W5232" s="288"/>
      <c r="X5232" s="287"/>
      <c r="AA5232" s="289"/>
    </row>
    <row r="5233" spans="23:27">
      <c r="W5233" s="288"/>
      <c r="X5233" s="287"/>
      <c r="AA5233" s="289"/>
    </row>
    <row r="5234" spans="23:27">
      <c r="W5234" s="288"/>
      <c r="X5234" s="287"/>
      <c r="AA5234" s="289"/>
    </row>
    <row r="5235" spans="23:27">
      <c r="W5235" s="288"/>
      <c r="X5235" s="287"/>
      <c r="AA5235" s="289"/>
    </row>
    <row r="5236" spans="23:27">
      <c r="W5236" s="288"/>
      <c r="X5236" s="287"/>
      <c r="AA5236" s="289"/>
    </row>
    <row r="5237" spans="23:27">
      <c r="W5237" s="288"/>
      <c r="X5237" s="287"/>
      <c r="AA5237" s="289"/>
    </row>
    <row r="5238" spans="23:27">
      <c r="W5238" s="288"/>
      <c r="X5238" s="287"/>
      <c r="AA5238" s="289"/>
    </row>
    <row r="5239" spans="23:27">
      <c r="W5239" s="288"/>
      <c r="X5239" s="287"/>
      <c r="AA5239" s="289"/>
    </row>
    <row r="5240" spans="23:27">
      <c r="W5240" s="288"/>
      <c r="X5240" s="287"/>
      <c r="AA5240" s="289"/>
    </row>
    <row r="5241" spans="23:27">
      <c r="W5241" s="288"/>
      <c r="X5241" s="287"/>
      <c r="AA5241" s="289"/>
    </row>
    <row r="5242" spans="23:27">
      <c r="W5242" s="288"/>
      <c r="X5242" s="287"/>
      <c r="AA5242" s="289"/>
    </row>
    <row r="5243" spans="23:27">
      <c r="W5243" s="288"/>
      <c r="X5243" s="287"/>
      <c r="AA5243" s="289"/>
    </row>
    <row r="5244" spans="23:27">
      <c r="W5244" s="288"/>
      <c r="X5244" s="287"/>
      <c r="AA5244" s="289"/>
    </row>
    <row r="5245" spans="23:27">
      <c r="W5245" s="288"/>
      <c r="X5245" s="287"/>
      <c r="AA5245" s="289"/>
    </row>
    <row r="5246" spans="23:27">
      <c r="W5246" s="288"/>
      <c r="X5246" s="287"/>
      <c r="AA5246" s="289"/>
    </row>
    <row r="5247" spans="23:27">
      <c r="W5247" s="288"/>
      <c r="X5247" s="287"/>
      <c r="AA5247" s="289"/>
    </row>
    <row r="5248" spans="23:27">
      <c r="W5248" s="288"/>
      <c r="X5248" s="287"/>
      <c r="AA5248" s="289"/>
    </row>
    <row r="5249" spans="23:27">
      <c r="W5249" s="288"/>
      <c r="X5249" s="287"/>
      <c r="AA5249" s="289"/>
    </row>
    <row r="5250" spans="23:27">
      <c r="W5250" s="288"/>
      <c r="X5250" s="287"/>
      <c r="AA5250" s="289"/>
    </row>
    <row r="5251" spans="23:27">
      <c r="W5251" s="288"/>
      <c r="X5251" s="287"/>
      <c r="AA5251" s="289"/>
    </row>
    <row r="5252" spans="23:27">
      <c r="W5252" s="288"/>
      <c r="X5252" s="287"/>
      <c r="AA5252" s="289"/>
    </row>
    <row r="5253" spans="23:27">
      <c r="W5253" s="288"/>
      <c r="X5253" s="287"/>
      <c r="AA5253" s="289"/>
    </row>
    <row r="5254" spans="23:27">
      <c r="W5254" s="288"/>
      <c r="X5254" s="287"/>
      <c r="AA5254" s="289"/>
    </row>
    <row r="5255" spans="23:27">
      <c r="W5255" s="288"/>
      <c r="X5255" s="287"/>
      <c r="AA5255" s="289"/>
    </row>
    <row r="5256" spans="23:27">
      <c r="W5256" s="288"/>
      <c r="X5256" s="287"/>
      <c r="AA5256" s="289"/>
    </row>
    <row r="5257" spans="23:27">
      <c r="W5257" s="288"/>
      <c r="X5257" s="287"/>
      <c r="AA5257" s="289"/>
    </row>
    <row r="5258" spans="23:27">
      <c r="W5258" s="288"/>
      <c r="X5258" s="287"/>
      <c r="AA5258" s="289"/>
    </row>
    <row r="5259" spans="23:27">
      <c r="W5259" s="288"/>
      <c r="X5259" s="287"/>
      <c r="AA5259" s="289"/>
    </row>
    <row r="5260" spans="23:27">
      <c r="W5260" s="288"/>
      <c r="X5260" s="287"/>
      <c r="AA5260" s="289"/>
    </row>
    <row r="5261" spans="23:27">
      <c r="W5261" s="288"/>
      <c r="X5261" s="287"/>
      <c r="AA5261" s="289"/>
    </row>
    <row r="5262" spans="23:27">
      <c r="W5262" s="288"/>
      <c r="X5262" s="287"/>
      <c r="AA5262" s="289"/>
    </row>
    <row r="5263" spans="23:27">
      <c r="W5263" s="288"/>
      <c r="X5263" s="287"/>
      <c r="AA5263" s="289"/>
    </row>
    <row r="5264" spans="23:27">
      <c r="W5264" s="288"/>
      <c r="X5264" s="287"/>
      <c r="AA5264" s="289"/>
    </row>
    <row r="5265" spans="23:27">
      <c r="W5265" s="288"/>
      <c r="X5265" s="287"/>
      <c r="AA5265" s="289"/>
    </row>
    <row r="5266" spans="23:27">
      <c r="W5266" s="288"/>
      <c r="X5266" s="287"/>
      <c r="AA5266" s="289"/>
    </row>
    <row r="5267" spans="23:27">
      <c r="W5267" s="288"/>
      <c r="X5267" s="287"/>
      <c r="AA5267" s="289"/>
    </row>
    <row r="5268" spans="23:27">
      <c r="W5268" s="288"/>
      <c r="X5268" s="287"/>
      <c r="AA5268" s="289"/>
    </row>
    <row r="5269" spans="23:27">
      <c r="W5269" s="288"/>
      <c r="X5269" s="287"/>
      <c r="AA5269" s="289"/>
    </row>
    <row r="5270" spans="23:27">
      <c r="W5270" s="288"/>
      <c r="X5270" s="287"/>
      <c r="AA5270" s="289"/>
    </row>
    <row r="5271" spans="23:27">
      <c r="W5271" s="288"/>
      <c r="X5271" s="287"/>
      <c r="AA5271" s="289"/>
    </row>
    <row r="5272" spans="23:27">
      <c r="W5272" s="288"/>
      <c r="X5272" s="287"/>
      <c r="AA5272" s="289"/>
    </row>
    <row r="5273" spans="23:27">
      <c r="W5273" s="288"/>
      <c r="X5273" s="287"/>
      <c r="AA5273" s="289"/>
    </row>
    <row r="5274" spans="23:27">
      <c r="W5274" s="288"/>
      <c r="X5274" s="287"/>
      <c r="AA5274" s="289"/>
    </row>
    <row r="5275" spans="23:27">
      <c r="W5275" s="288"/>
      <c r="X5275" s="287"/>
      <c r="AA5275" s="289"/>
    </row>
    <row r="5276" spans="23:27">
      <c r="W5276" s="288"/>
      <c r="X5276" s="287"/>
      <c r="AA5276" s="289"/>
    </row>
    <row r="5277" spans="23:27">
      <c r="W5277" s="288"/>
      <c r="X5277" s="287"/>
      <c r="AA5277" s="289"/>
    </row>
    <row r="5278" spans="23:27">
      <c r="W5278" s="288"/>
      <c r="X5278" s="287"/>
      <c r="AA5278" s="289"/>
    </row>
    <row r="5279" spans="23:27">
      <c r="W5279" s="288"/>
      <c r="X5279" s="287"/>
      <c r="AA5279" s="289"/>
    </row>
    <row r="5280" spans="23:27">
      <c r="W5280" s="288"/>
      <c r="X5280" s="287"/>
      <c r="AA5280" s="289"/>
    </row>
    <row r="5281" spans="23:27">
      <c r="W5281" s="288"/>
      <c r="X5281" s="287"/>
      <c r="AA5281" s="289"/>
    </row>
    <row r="5282" spans="23:27">
      <c r="W5282" s="288"/>
      <c r="X5282" s="287"/>
      <c r="AA5282" s="289"/>
    </row>
    <row r="5283" spans="23:27">
      <c r="W5283" s="288"/>
      <c r="X5283" s="287"/>
      <c r="AA5283" s="289"/>
    </row>
    <row r="5284" spans="23:27">
      <c r="W5284" s="288"/>
      <c r="X5284" s="287"/>
      <c r="AA5284" s="289"/>
    </row>
    <row r="5285" spans="23:27">
      <c r="W5285" s="288"/>
      <c r="X5285" s="287"/>
      <c r="AA5285" s="289"/>
    </row>
    <row r="5286" spans="23:27">
      <c r="W5286" s="288"/>
      <c r="X5286" s="287"/>
      <c r="AA5286" s="289"/>
    </row>
    <row r="5287" spans="23:27">
      <c r="W5287" s="288"/>
      <c r="X5287" s="287"/>
      <c r="AA5287" s="289"/>
    </row>
    <row r="5288" spans="23:27">
      <c r="W5288" s="288"/>
      <c r="X5288" s="287"/>
      <c r="AA5288" s="289"/>
    </row>
    <row r="5289" spans="23:27">
      <c r="W5289" s="288"/>
      <c r="X5289" s="287"/>
      <c r="AA5289" s="289"/>
    </row>
    <row r="5290" spans="23:27">
      <c r="W5290" s="288"/>
      <c r="X5290" s="287"/>
      <c r="AA5290" s="289"/>
    </row>
    <row r="5291" spans="23:27">
      <c r="W5291" s="288"/>
      <c r="X5291" s="287"/>
      <c r="AA5291" s="289"/>
    </row>
    <row r="5292" spans="23:27">
      <c r="W5292" s="288"/>
      <c r="X5292" s="287"/>
      <c r="AA5292" s="289"/>
    </row>
    <row r="5293" spans="23:27">
      <c r="W5293" s="288"/>
      <c r="X5293" s="287"/>
      <c r="AA5293" s="289"/>
    </row>
    <row r="5294" spans="23:27">
      <c r="W5294" s="288"/>
      <c r="X5294" s="287"/>
      <c r="AA5294" s="289"/>
    </row>
    <row r="5295" spans="23:27">
      <c r="W5295" s="288"/>
      <c r="X5295" s="287"/>
      <c r="AA5295" s="289"/>
    </row>
    <row r="5296" spans="23:27">
      <c r="W5296" s="288"/>
      <c r="X5296" s="287"/>
      <c r="AA5296" s="289"/>
    </row>
    <row r="5297" spans="23:27">
      <c r="W5297" s="288"/>
      <c r="X5297" s="287"/>
      <c r="AA5297" s="289"/>
    </row>
    <row r="5298" spans="23:27">
      <c r="W5298" s="288"/>
      <c r="X5298" s="287"/>
      <c r="AA5298" s="289"/>
    </row>
    <row r="5299" spans="23:27">
      <c r="W5299" s="288"/>
      <c r="X5299" s="287"/>
      <c r="AA5299" s="289"/>
    </row>
    <row r="5300" spans="23:27">
      <c r="W5300" s="288"/>
      <c r="X5300" s="287"/>
      <c r="AA5300" s="289"/>
    </row>
    <row r="5301" spans="23:27">
      <c r="W5301" s="288"/>
      <c r="X5301" s="287"/>
      <c r="AA5301" s="289"/>
    </row>
    <row r="5302" spans="23:27">
      <c r="W5302" s="288"/>
      <c r="X5302" s="287"/>
      <c r="AA5302" s="289"/>
    </row>
    <row r="5303" spans="23:27">
      <c r="W5303" s="288"/>
      <c r="X5303" s="287"/>
      <c r="AA5303" s="289"/>
    </row>
    <row r="5304" spans="23:27">
      <c r="W5304" s="288"/>
      <c r="X5304" s="287"/>
      <c r="AA5304" s="289"/>
    </row>
    <row r="5305" spans="23:27">
      <c r="W5305" s="288"/>
      <c r="X5305" s="287"/>
      <c r="AA5305" s="289"/>
    </row>
    <row r="5306" spans="23:27">
      <c r="W5306" s="288"/>
      <c r="X5306" s="287"/>
      <c r="AA5306" s="289"/>
    </row>
    <row r="5307" spans="23:27">
      <c r="W5307" s="288"/>
      <c r="X5307" s="287"/>
      <c r="AA5307" s="289"/>
    </row>
    <row r="5308" spans="23:27">
      <c r="W5308" s="288"/>
      <c r="X5308" s="287"/>
      <c r="AA5308" s="289"/>
    </row>
    <row r="5309" spans="23:27">
      <c r="W5309" s="288"/>
      <c r="X5309" s="287"/>
      <c r="AA5309" s="289"/>
    </row>
    <row r="5310" spans="23:27">
      <c r="W5310" s="288"/>
      <c r="X5310" s="287"/>
      <c r="AA5310" s="289"/>
    </row>
    <row r="5311" spans="23:27">
      <c r="W5311" s="288"/>
      <c r="X5311" s="287"/>
      <c r="AA5311" s="289"/>
    </row>
    <row r="5312" spans="23:27">
      <c r="W5312" s="288"/>
      <c r="X5312" s="287"/>
      <c r="AA5312" s="289"/>
    </row>
    <row r="5313" spans="23:27">
      <c r="W5313" s="288"/>
      <c r="X5313" s="287"/>
      <c r="AA5313" s="289"/>
    </row>
    <row r="5314" spans="23:27">
      <c r="W5314" s="288"/>
      <c r="X5314" s="287"/>
      <c r="AA5314" s="289"/>
    </row>
    <row r="5315" spans="23:27">
      <c r="W5315" s="288"/>
      <c r="X5315" s="287"/>
      <c r="AA5315" s="289"/>
    </row>
    <row r="5316" spans="23:27">
      <c r="W5316" s="288"/>
      <c r="X5316" s="287"/>
      <c r="AA5316" s="289"/>
    </row>
    <row r="5317" spans="23:27">
      <c r="W5317" s="288"/>
      <c r="X5317" s="287"/>
      <c r="AA5317" s="289"/>
    </row>
    <row r="5318" spans="23:27">
      <c r="W5318" s="288"/>
      <c r="X5318" s="287"/>
      <c r="AA5318" s="289"/>
    </row>
    <row r="5319" spans="23:27">
      <c r="W5319" s="288"/>
      <c r="X5319" s="287"/>
      <c r="AA5319" s="289"/>
    </row>
    <row r="5320" spans="23:27">
      <c r="W5320" s="288"/>
      <c r="X5320" s="287"/>
      <c r="AA5320" s="289"/>
    </row>
    <row r="5321" spans="23:27">
      <c r="W5321" s="288"/>
      <c r="X5321" s="287"/>
      <c r="AA5321" s="289"/>
    </row>
    <row r="5322" spans="23:27">
      <c r="W5322" s="288"/>
      <c r="X5322" s="287"/>
      <c r="AA5322" s="289"/>
    </row>
    <row r="5323" spans="23:27">
      <c r="W5323" s="288"/>
      <c r="X5323" s="287"/>
      <c r="AA5323" s="289"/>
    </row>
    <row r="5324" spans="23:27">
      <c r="W5324" s="288"/>
      <c r="X5324" s="287"/>
      <c r="AA5324" s="289"/>
    </row>
    <row r="5325" spans="23:27">
      <c r="W5325" s="288"/>
      <c r="X5325" s="287"/>
      <c r="AA5325" s="289"/>
    </row>
    <row r="5326" spans="23:27">
      <c r="W5326" s="288"/>
      <c r="X5326" s="287"/>
      <c r="AA5326" s="289"/>
    </row>
    <row r="5327" spans="23:27">
      <c r="W5327" s="288"/>
      <c r="X5327" s="287"/>
      <c r="AA5327" s="289"/>
    </row>
    <row r="5328" spans="23:27">
      <c r="W5328" s="288"/>
      <c r="X5328" s="287"/>
      <c r="AA5328" s="289"/>
    </row>
    <row r="5329" spans="23:27">
      <c r="W5329" s="288"/>
      <c r="X5329" s="287"/>
      <c r="AA5329" s="289"/>
    </row>
    <row r="5330" spans="23:27">
      <c r="W5330" s="288"/>
      <c r="X5330" s="287"/>
      <c r="AA5330" s="289"/>
    </row>
    <row r="5331" spans="23:27">
      <c r="W5331" s="288"/>
      <c r="X5331" s="287"/>
      <c r="AA5331" s="289"/>
    </row>
    <row r="5332" spans="23:27">
      <c r="W5332" s="288"/>
      <c r="X5332" s="287"/>
      <c r="AA5332" s="289"/>
    </row>
    <row r="5333" spans="23:27">
      <c r="W5333" s="288"/>
      <c r="X5333" s="287"/>
      <c r="AA5333" s="289"/>
    </row>
    <row r="5334" spans="23:27">
      <c r="W5334" s="288"/>
      <c r="X5334" s="287"/>
      <c r="AA5334" s="289"/>
    </row>
    <row r="5335" spans="23:27">
      <c r="W5335" s="288"/>
      <c r="X5335" s="287"/>
      <c r="AA5335" s="289"/>
    </row>
    <row r="5336" spans="23:27">
      <c r="W5336" s="288"/>
      <c r="X5336" s="287"/>
      <c r="AA5336" s="289"/>
    </row>
    <row r="5337" spans="23:27">
      <c r="W5337" s="288"/>
      <c r="X5337" s="287"/>
      <c r="AA5337" s="289"/>
    </row>
    <row r="5338" spans="23:27">
      <c r="W5338" s="288"/>
      <c r="X5338" s="287"/>
      <c r="AA5338" s="289"/>
    </row>
    <row r="5339" spans="23:27">
      <c r="W5339" s="288"/>
      <c r="X5339" s="287"/>
      <c r="AA5339" s="289"/>
    </row>
    <row r="5340" spans="23:27">
      <c r="W5340" s="288"/>
      <c r="X5340" s="287"/>
      <c r="AA5340" s="289"/>
    </row>
    <row r="5341" spans="23:27">
      <c r="W5341" s="288"/>
      <c r="X5341" s="287"/>
      <c r="AA5341" s="289"/>
    </row>
    <row r="5342" spans="23:27">
      <c r="W5342" s="288"/>
      <c r="X5342" s="287"/>
      <c r="AA5342" s="289"/>
    </row>
    <row r="5343" spans="23:27">
      <c r="W5343" s="288"/>
      <c r="X5343" s="287"/>
      <c r="AA5343" s="289"/>
    </row>
    <row r="5344" spans="23:27">
      <c r="W5344" s="288"/>
      <c r="X5344" s="287"/>
      <c r="AA5344" s="289"/>
    </row>
    <row r="5345" spans="23:27">
      <c r="W5345" s="288"/>
      <c r="X5345" s="287"/>
      <c r="AA5345" s="289"/>
    </row>
    <row r="5346" spans="23:27">
      <c r="W5346" s="288"/>
      <c r="X5346" s="287"/>
      <c r="AA5346" s="289"/>
    </row>
    <row r="5347" spans="23:27">
      <c r="W5347" s="288"/>
      <c r="X5347" s="287"/>
      <c r="AA5347" s="289"/>
    </row>
    <row r="5348" spans="23:27">
      <c r="W5348" s="288"/>
      <c r="X5348" s="287"/>
      <c r="AA5348" s="289"/>
    </row>
    <row r="5349" spans="23:27">
      <c r="W5349" s="288"/>
      <c r="X5349" s="287"/>
      <c r="AA5349" s="289"/>
    </row>
    <row r="5350" spans="23:27">
      <c r="W5350" s="288"/>
      <c r="X5350" s="287"/>
      <c r="AA5350" s="289"/>
    </row>
    <row r="5351" spans="23:27">
      <c r="W5351" s="288"/>
      <c r="X5351" s="287"/>
      <c r="AA5351" s="289"/>
    </row>
    <row r="5352" spans="23:27">
      <c r="W5352" s="288"/>
      <c r="X5352" s="287"/>
      <c r="AA5352" s="289"/>
    </row>
    <row r="5353" spans="23:27">
      <c r="W5353" s="288"/>
      <c r="X5353" s="287"/>
      <c r="AA5353" s="289"/>
    </row>
    <row r="5354" spans="23:27">
      <c r="W5354" s="288"/>
      <c r="X5354" s="287"/>
      <c r="AA5354" s="289"/>
    </row>
    <row r="5355" spans="23:27">
      <c r="W5355" s="288"/>
      <c r="X5355" s="287"/>
      <c r="AA5355" s="289"/>
    </row>
    <row r="5356" spans="23:27">
      <c r="W5356" s="288"/>
      <c r="X5356" s="287"/>
      <c r="AA5356" s="289"/>
    </row>
    <row r="5357" spans="23:27">
      <c r="W5357" s="288"/>
      <c r="X5357" s="287"/>
      <c r="AA5357" s="289"/>
    </row>
    <row r="5358" spans="23:27">
      <c r="W5358" s="288"/>
      <c r="X5358" s="287"/>
      <c r="AA5358" s="289"/>
    </row>
    <row r="5359" spans="23:27">
      <c r="W5359" s="288"/>
      <c r="X5359" s="287"/>
      <c r="AA5359" s="289"/>
    </row>
    <row r="5360" spans="23:27">
      <c r="W5360" s="288"/>
      <c r="X5360" s="287"/>
      <c r="AA5360" s="289"/>
    </row>
    <row r="5361" spans="23:27">
      <c r="W5361" s="288"/>
      <c r="X5361" s="287"/>
      <c r="AA5361" s="289"/>
    </row>
    <row r="5362" spans="23:27">
      <c r="W5362" s="288"/>
      <c r="X5362" s="287"/>
      <c r="AA5362" s="289"/>
    </row>
    <row r="5363" spans="23:27">
      <c r="W5363" s="288"/>
      <c r="X5363" s="287"/>
      <c r="AA5363" s="289"/>
    </row>
    <row r="5364" spans="23:27">
      <c r="W5364" s="288"/>
      <c r="X5364" s="287"/>
      <c r="AA5364" s="289"/>
    </row>
    <row r="5365" spans="23:27">
      <c r="W5365" s="288"/>
      <c r="X5365" s="287"/>
      <c r="AA5365" s="289"/>
    </row>
    <row r="5366" spans="23:27">
      <c r="W5366" s="288"/>
      <c r="X5366" s="287"/>
      <c r="AA5366" s="289"/>
    </row>
    <row r="5367" spans="23:27">
      <c r="W5367" s="288"/>
      <c r="X5367" s="287"/>
      <c r="AA5367" s="289"/>
    </row>
    <row r="5368" spans="23:27">
      <c r="W5368" s="288"/>
      <c r="X5368" s="287"/>
      <c r="AA5368" s="289"/>
    </row>
    <row r="5369" spans="23:27">
      <c r="W5369" s="288"/>
      <c r="X5369" s="287"/>
      <c r="AA5369" s="289"/>
    </row>
    <row r="5370" spans="23:27">
      <c r="W5370" s="288"/>
      <c r="X5370" s="287"/>
      <c r="AA5370" s="289"/>
    </row>
    <row r="5371" spans="23:27">
      <c r="W5371" s="288"/>
      <c r="X5371" s="287"/>
      <c r="AA5371" s="289"/>
    </row>
    <row r="5372" spans="23:27">
      <c r="W5372" s="288"/>
      <c r="X5372" s="287"/>
      <c r="AA5372" s="289"/>
    </row>
    <row r="5373" spans="23:27">
      <c r="W5373" s="288"/>
      <c r="X5373" s="287"/>
      <c r="AA5373" s="289"/>
    </row>
    <row r="5374" spans="23:27">
      <c r="W5374" s="288"/>
      <c r="X5374" s="287"/>
      <c r="AA5374" s="289"/>
    </row>
    <row r="5375" spans="23:27">
      <c r="W5375" s="288"/>
      <c r="X5375" s="287"/>
      <c r="AA5375" s="289"/>
    </row>
    <row r="5376" spans="23:27">
      <c r="W5376" s="288"/>
      <c r="X5376" s="287"/>
      <c r="AA5376" s="289"/>
    </row>
    <row r="5377" spans="23:27">
      <c r="W5377" s="288"/>
      <c r="X5377" s="287"/>
      <c r="AA5377" s="289"/>
    </row>
    <row r="5378" spans="23:27">
      <c r="W5378" s="288"/>
      <c r="X5378" s="287"/>
      <c r="AA5378" s="289"/>
    </row>
    <row r="5379" spans="23:27">
      <c r="W5379" s="288"/>
      <c r="X5379" s="287"/>
      <c r="AA5379" s="289"/>
    </row>
    <row r="5380" spans="23:27">
      <c r="W5380" s="288"/>
      <c r="X5380" s="287"/>
      <c r="AA5380" s="289"/>
    </row>
    <row r="5381" spans="23:27">
      <c r="W5381" s="288"/>
      <c r="X5381" s="287"/>
      <c r="AA5381" s="289"/>
    </row>
    <row r="5382" spans="23:27">
      <c r="W5382" s="288"/>
      <c r="X5382" s="287"/>
      <c r="AA5382" s="289"/>
    </row>
    <row r="5383" spans="23:27">
      <c r="W5383" s="288"/>
      <c r="X5383" s="287"/>
      <c r="AA5383" s="289"/>
    </row>
    <row r="5384" spans="23:27">
      <c r="W5384" s="288"/>
      <c r="X5384" s="287"/>
      <c r="AA5384" s="289"/>
    </row>
    <row r="5385" spans="23:27">
      <c r="W5385" s="288"/>
      <c r="X5385" s="287"/>
      <c r="AA5385" s="289"/>
    </row>
    <row r="5386" spans="23:27">
      <c r="W5386" s="288"/>
      <c r="X5386" s="287"/>
      <c r="AA5386" s="289"/>
    </row>
    <row r="5387" spans="23:27">
      <c r="W5387" s="288"/>
      <c r="X5387" s="287"/>
      <c r="AA5387" s="289"/>
    </row>
    <row r="5388" spans="23:27">
      <c r="W5388" s="288"/>
      <c r="X5388" s="287"/>
      <c r="AA5388" s="289"/>
    </row>
    <row r="5389" spans="23:27">
      <c r="W5389" s="288"/>
      <c r="X5389" s="287"/>
      <c r="AA5389" s="289"/>
    </row>
    <row r="5390" spans="23:27">
      <c r="W5390" s="288"/>
      <c r="X5390" s="287"/>
      <c r="AA5390" s="289"/>
    </row>
    <row r="5391" spans="23:27">
      <c r="W5391" s="288"/>
      <c r="X5391" s="287"/>
      <c r="AA5391" s="289"/>
    </row>
    <row r="5392" spans="23:27">
      <c r="W5392" s="288"/>
      <c r="X5392" s="287"/>
      <c r="AA5392" s="289"/>
    </row>
    <row r="5393" spans="23:27">
      <c r="W5393" s="288"/>
      <c r="X5393" s="287"/>
      <c r="AA5393" s="289"/>
    </row>
    <row r="5394" spans="23:27">
      <c r="W5394" s="288"/>
      <c r="X5394" s="287"/>
      <c r="AA5394" s="289"/>
    </row>
    <row r="5395" spans="23:27">
      <c r="W5395" s="288"/>
      <c r="X5395" s="287"/>
      <c r="AA5395" s="289"/>
    </row>
    <row r="5396" spans="23:27">
      <c r="W5396" s="288"/>
      <c r="X5396" s="287"/>
      <c r="AA5396" s="289"/>
    </row>
    <row r="5397" spans="23:27">
      <c r="W5397" s="288"/>
      <c r="X5397" s="287"/>
      <c r="AA5397" s="289"/>
    </row>
    <row r="5398" spans="23:27">
      <c r="W5398" s="288"/>
      <c r="X5398" s="287"/>
      <c r="AA5398" s="289"/>
    </row>
    <row r="5399" spans="23:27">
      <c r="W5399" s="288"/>
      <c r="X5399" s="287"/>
      <c r="AA5399" s="289"/>
    </row>
    <row r="5400" spans="23:27">
      <c r="W5400" s="288"/>
      <c r="X5400" s="287"/>
      <c r="AA5400" s="289"/>
    </row>
    <row r="5401" spans="23:27">
      <c r="W5401" s="288"/>
      <c r="X5401" s="287"/>
      <c r="AA5401" s="289"/>
    </row>
    <row r="5402" spans="23:27">
      <c r="W5402" s="288"/>
      <c r="X5402" s="287"/>
      <c r="AA5402" s="289"/>
    </row>
    <row r="5403" spans="23:27">
      <c r="W5403" s="288"/>
      <c r="X5403" s="287"/>
      <c r="AA5403" s="289"/>
    </row>
    <row r="5404" spans="23:27">
      <c r="W5404" s="288"/>
      <c r="X5404" s="287"/>
      <c r="AA5404" s="289"/>
    </row>
    <row r="5405" spans="23:27">
      <c r="W5405" s="288"/>
      <c r="X5405" s="287"/>
      <c r="AA5405" s="289"/>
    </row>
    <row r="5406" spans="23:27">
      <c r="W5406" s="288"/>
      <c r="X5406" s="287"/>
      <c r="AA5406" s="289"/>
    </row>
    <row r="5407" spans="23:27">
      <c r="W5407" s="288"/>
      <c r="X5407" s="287"/>
      <c r="AA5407" s="289"/>
    </row>
    <row r="5408" spans="23:27">
      <c r="W5408" s="288"/>
      <c r="X5408" s="287"/>
      <c r="AA5408" s="289"/>
    </row>
    <row r="5409" spans="23:27">
      <c r="W5409" s="288"/>
      <c r="X5409" s="287"/>
      <c r="AA5409" s="289"/>
    </row>
    <row r="5410" spans="23:27">
      <c r="W5410" s="288"/>
      <c r="X5410" s="287"/>
      <c r="AA5410" s="289"/>
    </row>
    <row r="5411" spans="23:27">
      <c r="W5411" s="288"/>
      <c r="X5411" s="287"/>
      <c r="AA5411" s="289"/>
    </row>
    <row r="5412" spans="23:27">
      <c r="W5412" s="288"/>
      <c r="X5412" s="287"/>
      <c r="AA5412" s="289"/>
    </row>
    <row r="5413" spans="23:27">
      <c r="W5413" s="288"/>
      <c r="X5413" s="287"/>
      <c r="AA5413" s="289"/>
    </row>
    <row r="5414" spans="23:27">
      <c r="W5414" s="288"/>
      <c r="X5414" s="287"/>
      <c r="AA5414" s="289"/>
    </row>
    <row r="5415" spans="23:27">
      <c r="W5415" s="288"/>
      <c r="X5415" s="287"/>
      <c r="AA5415" s="289"/>
    </row>
    <row r="5416" spans="23:27">
      <c r="W5416" s="288"/>
      <c r="X5416" s="287"/>
      <c r="AA5416" s="289"/>
    </row>
    <row r="5417" spans="23:27">
      <c r="W5417" s="288"/>
      <c r="X5417" s="287"/>
      <c r="AA5417" s="289"/>
    </row>
    <row r="5418" spans="23:27">
      <c r="W5418" s="288"/>
      <c r="X5418" s="287"/>
      <c r="AA5418" s="289"/>
    </row>
    <row r="5419" spans="23:27">
      <c r="W5419" s="288"/>
      <c r="X5419" s="287"/>
      <c r="AA5419" s="289"/>
    </row>
    <row r="5420" spans="23:27">
      <c r="W5420" s="288"/>
      <c r="X5420" s="287"/>
      <c r="AA5420" s="289"/>
    </row>
    <row r="5421" spans="23:27">
      <c r="W5421" s="288"/>
      <c r="X5421" s="287"/>
      <c r="AA5421" s="289"/>
    </row>
    <row r="5422" spans="23:27">
      <c r="W5422" s="288"/>
      <c r="X5422" s="287"/>
      <c r="AA5422" s="289"/>
    </row>
    <row r="5423" spans="23:27">
      <c r="W5423" s="288"/>
      <c r="X5423" s="287"/>
      <c r="AA5423" s="289"/>
    </row>
    <row r="5424" spans="23:27">
      <c r="W5424" s="288"/>
      <c r="X5424" s="287"/>
      <c r="AA5424" s="289"/>
    </row>
    <row r="5425" spans="23:27">
      <c r="W5425" s="288"/>
      <c r="X5425" s="287"/>
      <c r="AA5425" s="289"/>
    </row>
    <row r="5426" spans="23:27">
      <c r="W5426" s="288"/>
      <c r="X5426" s="287"/>
      <c r="AA5426" s="289"/>
    </row>
    <row r="5427" spans="23:27">
      <c r="W5427" s="288"/>
      <c r="X5427" s="287"/>
      <c r="AA5427" s="289"/>
    </row>
    <row r="5428" spans="23:27">
      <c r="W5428" s="288"/>
      <c r="X5428" s="287"/>
      <c r="AA5428" s="289"/>
    </row>
    <row r="5429" spans="23:27">
      <c r="W5429" s="288"/>
      <c r="X5429" s="287"/>
      <c r="AA5429" s="289"/>
    </row>
    <row r="5430" spans="23:27">
      <c r="W5430" s="288"/>
      <c r="X5430" s="287"/>
      <c r="AA5430" s="289"/>
    </row>
    <row r="5431" spans="23:27">
      <c r="W5431" s="288"/>
      <c r="X5431" s="287"/>
      <c r="AA5431" s="289"/>
    </row>
    <row r="5432" spans="23:27">
      <c r="W5432" s="288"/>
      <c r="X5432" s="287"/>
      <c r="AA5432" s="289"/>
    </row>
    <row r="5433" spans="23:27">
      <c r="W5433" s="288"/>
      <c r="X5433" s="287"/>
      <c r="AA5433" s="289"/>
    </row>
    <row r="5434" spans="23:27">
      <c r="W5434" s="288"/>
      <c r="X5434" s="287"/>
      <c r="AA5434" s="289"/>
    </row>
    <row r="5435" spans="23:27">
      <c r="W5435" s="288"/>
      <c r="X5435" s="287"/>
      <c r="AA5435" s="289"/>
    </row>
    <row r="5436" spans="23:27">
      <c r="W5436" s="288"/>
      <c r="X5436" s="287"/>
      <c r="AA5436" s="289"/>
    </row>
    <row r="5437" spans="23:27">
      <c r="W5437" s="288"/>
      <c r="X5437" s="287"/>
      <c r="AA5437" s="289"/>
    </row>
    <row r="5438" spans="23:27">
      <c r="W5438" s="288"/>
      <c r="X5438" s="287"/>
      <c r="AA5438" s="289"/>
    </row>
    <row r="5439" spans="23:27">
      <c r="W5439" s="288"/>
      <c r="X5439" s="287"/>
      <c r="AA5439" s="289"/>
    </row>
    <row r="5440" spans="23:27">
      <c r="W5440" s="288"/>
      <c r="X5440" s="287"/>
      <c r="AA5440" s="289"/>
    </row>
    <row r="5441" spans="23:27">
      <c r="W5441" s="288"/>
      <c r="X5441" s="287"/>
      <c r="AA5441" s="289"/>
    </row>
    <row r="5442" spans="23:27">
      <c r="W5442" s="288"/>
      <c r="X5442" s="287"/>
      <c r="AA5442" s="289"/>
    </row>
    <row r="5443" spans="23:27">
      <c r="W5443" s="288"/>
      <c r="X5443" s="287"/>
      <c r="AA5443" s="289"/>
    </row>
    <row r="5444" spans="23:27">
      <c r="W5444" s="288"/>
      <c r="X5444" s="287"/>
      <c r="AA5444" s="289"/>
    </row>
    <row r="5445" spans="23:27">
      <c r="W5445" s="288"/>
      <c r="X5445" s="287"/>
      <c r="AA5445" s="289"/>
    </row>
    <row r="5446" spans="23:27">
      <c r="W5446" s="288"/>
      <c r="X5446" s="287"/>
      <c r="AA5446" s="289"/>
    </row>
    <row r="5447" spans="23:27">
      <c r="W5447" s="288"/>
      <c r="X5447" s="287"/>
      <c r="AA5447" s="289"/>
    </row>
    <row r="5448" spans="23:27">
      <c r="W5448" s="288"/>
      <c r="X5448" s="287"/>
      <c r="AA5448" s="289"/>
    </row>
    <row r="5449" spans="23:27">
      <c r="W5449" s="288"/>
      <c r="X5449" s="287"/>
      <c r="AA5449" s="289"/>
    </row>
    <row r="5450" spans="23:27">
      <c r="W5450" s="288"/>
      <c r="X5450" s="287"/>
      <c r="AA5450" s="289"/>
    </row>
    <row r="5451" spans="23:27">
      <c r="W5451" s="288"/>
      <c r="X5451" s="287"/>
      <c r="AA5451" s="289"/>
    </row>
    <row r="5452" spans="23:27">
      <c r="W5452" s="288"/>
      <c r="X5452" s="287"/>
      <c r="AA5452" s="289"/>
    </row>
    <row r="5453" spans="23:27">
      <c r="W5453" s="288"/>
      <c r="X5453" s="287"/>
      <c r="AA5453" s="289"/>
    </row>
    <row r="5454" spans="23:27">
      <c r="W5454" s="288"/>
      <c r="X5454" s="287"/>
      <c r="AA5454" s="289"/>
    </row>
    <row r="5455" spans="23:27">
      <c r="W5455" s="288"/>
      <c r="X5455" s="287"/>
      <c r="AA5455" s="289"/>
    </row>
    <row r="5456" spans="23:27">
      <c r="W5456" s="288"/>
      <c r="X5456" s="287"/>
      <c r="AA5456" s="289"/>
    </row>
    <row r="5457" spans="23:27">
      <c r="W5457" s="288"/>
      <c r="X5457" s="287"/>
      <c r="AA5457" s="289"/>
    </row>
    <row r="5458" spans="23:27">
      <c r="W5458" s="288"/>
      <c r="X5458" s="287"/>
      <c r="AA5458" s="289"/>
    </row>
    <row r="5459" spans="23:27">
      <c r="W5459" s="288"/>
      <c r="X5459" s="287"/>
      <c r="AA5459" s="289"/>
    </row>
    <row r="5460" spans="23:27">
      <c r="W5460" s="288"/>
      <c r="X5460" s="287"/>
      <c r="AA5460" s="289"/>
    </row>
    <row r="5461" spans="23:27">
      <c r="W5461" s="288"/>
      <c r="X5461" s="287"/>
      <c r="AA5461" s="289"/>
    </row>
    <row r="5462" spans="23:27">
      <c r="W5462" s="288"/>
      <c r="X5462" s="287"/>
      <c r="AA5462" s="289"/>
    </row>
    <row r="5463" spans="23:27">
      <c r="W5463" s="288"/>
      <c r="X5463" s="287"/>
      <c r="AA5463" s="289"/>
    </row>
    <row r="5464" spans="23:27">
      <c r="W5464" s="288"/>
      <c r="X5464" s="287"/>
      <c r="AA5464" s="289"/>
    </row>
    <row r="5465" spans="23:27">
      <c r="W5465" s="288"/>
      <c r="X5465" s="287"/>
      <c r="AA5465" s="289"/>
    </row>
    <row r="5466" spans="23:27">
      <c r="W5466" s="288"/>
      <c r="X5466" s="287"/>
      <c r="AA5466" s="289"/>
    </row>
    <row r="5467" spans="23:27">
      <c r="W5467" s="288"/>
      <c r="X5467" s="287"/>
      <c r="AA5467" s="289"/>
    </row>
    <row r="5468" spans="23:27">
      <c r="W5468" s="288"/>
      <c r="X5468" s="287"/>
      <c r="AA5468" s="289"/>
    </row>
    <row r="5469" spans="23:27">
      <c r="W5469" s="288"/>
      <c r="X5469" s="287"/>
      <c r="AA5469" s="289"/>
    </row>
    <row r="5470" spans="23:27">
      <c r="W5470" s="288"/>
      <c r="X5470" s="287"/>
      <c r="AA5470" s="289"/>
    </row>
    <row r="5471" spans="23:27">
      <c r="W5471" s="288"/>
      <c r="X5471" s="287"/>
      <c r="AA5471" s="289"/>
    </row>
    <row r="5472" spans="23:27">
      <c r="W5472" s="288"/>
      <c r="X5472" s="287"/>
      <c r="AA5472" s="289"/>
    </row>
    <row r="5473" spans="23:27">
      <c r="W5473" s="288"/>
      <c r="X5473" s="287"/>
      <c r="AA5473" s="289"/>
    </row>
    <row r="5474" spans="23:27">
      <c r="W5474" s="288"/>
      <c r="X5474" s="287"/>
      <c r="AA5474" s="289"/>
    </row>
    <row r="5475" spans="23:27">
      <c r="W5475" s="288"/>
      <c r="X5475" s="287"/>
      <c r="AA5475" s="289"/>
    </row>
    <row r="5476" spans="23:27">
      <c r="W5476" s="288"/>
      <c r="X5476" s="287"/>
      <c r="AA5476" s="289"/>
    </row>
    <row r="5477" spans="23:27">
      <c r="W5477" s="288"/>
      <c r="X5477" s="287"/>
      <c r="AA5477" s="289"/>
    </row>
    <row r="5478" spans="23:27">
      <c r="W5478" s="288"/>
      <c r="X5478" s="287"/>
      <c r="AA5478" s="289"/>
    </row>
    <row r="5479" spans="23:27">
      <c r="W5479" s="288"/>
      <c r="X5479" s="287"/>
      <c r="AA5479" s="289"/>
    </row>
    <row r="5480" spans="23:27">
      <c r="W5480" s="288"/>
      <c r="X5480" s="287"/>
      <c r="AA5480" s="289"/>
    </row>
    <row r="5481" spans="23:27">
      <c r="W5481" s="288"/>
      <c r="X5481" s="287"/>
      <c r="AA5481" s="289"/>
    </row>
    <row r="5482" spans="23:27">
      <c r="W5482" s="288"/>
      <c r="X5482" s="287"/>
      <c r="AA5482" s="289"/>
    </row>
    <row r="5483" spans="23:27">
      <c r="W5483" s="288"/>
      <c r="X5483" s="287"/>
      <c r="AA5483" s="289"/>
    </row>
    <row r="5484" spans="23:27">
      <c r="W5484" s="288"/>
      <c r="X5484" s="287"/>
      <c r="AA5484" s="289"/>
    </row>
    <row r="5485" spans="23:27">
      <c r="W5485" s="288"/>
      <c r="X5485" s="287"/>
      <c r="AA5485" s="289"/>
    </row>
    <row r="5486" spans="23:27">
      <c r="W5486" s="288"/>
      <c r="X5486" s="287"/>
      <c r="AA5486" s="289"/>
    </row>
    <row r="5487" spans="23:27">
      <c r="W5487" s="288"/>
      <c r="X5487" s="287"/>
      <c r="AA5487" s="289"/>
    </row>
    <row r="5488" spans="23:27">
      <c r="W5488" s="288"/>
      <c r="X5488" s="287"/>
      <c r="AA5488" s="289"/>
    </row>
    <row r="5489" spans="23:27">
      <c r="W5489" s="288"/>
      <c r="X5489" s="287"/>
      <c r="AA5489" s="289"/>
    </row>
    <row r="5490" spans="23:27">
      <c r="W5490" s="288"/>
      <c r="X5490" s="287"/>
      <c r="AA5490" s="289"/>
    </row>
    <row r="5491" spans="23:27">
      <c r="W5491" s="288"/>
      <c r="X5491" s="287"/>
      <c r="AA5491" s="289"/>
    </row>
    <row r="5492" spans="23:27">
      <c r="W5492" s="288"/>
      <c r="X5492" s="287"/>
      <c r="AA5492" s="289"/>
    </row>
    <row r="5493" spans="23:27">
      <c r="W5493" s="288"/>
      <c r="X5493" s="287"/>
      <c r="AA5493" s="289"/>
    </row>
    <row r="5494" spans="23:27">
      <c r="W5494" s="288"/>
      <c r="X5494" s="287"/>
      <c r="AA5494" s="289"/>
    </row>
    <row r="5495" spans="23:27">
      <c r="W5495" s="288"/>
      <c r="X5495" s="287"/>
      <c r="AA5495" s="289"/>
    </row>
    <row r="5496" spans="23:27">
      <c r="W5496" s="288"/>
      <c r="X5496" s="287"/>
      <c r="AA5496" s="289"/>
    </row>
    <row r="5497" spans="23:27">
      <c r="W5497" s="288"/>
      <c r="X5497" s="287"/>
      <c r="AA5497" s="289"/>
    </row>
    <row r="5498" spans="23:27">
      <c r="W5498" s="288"/>
      <c r="X5498" s="287"/>
      <c r="AA5498" s="289"/>
    </row>
    <row r="5499" spans="23:27">
      <c r="W5499" s="288"/>
      <c r="X5499" s="287"/>
      <c r="AA5499" s="289"/>
    </row>
    <row r="5500" spans="23:27">
      <c r="W5500" s="288"/>
      <c r="X5500" s="287"/>
      <c r="AA5500" s="289"/>
    </row>
    <row r="5501" spans="23:27">
      <c r="W5501" s="288"/>
      <c r="X5501" s="287"/>
      <c r="AA5501" s="289"/>
    </row>
    <row r="5502" spans="23:27">
      <c r="W5502" s="288"/>
      <c r="X5502" s="287"/>
      <c r="AA5502" s="289"/>
    </row>
    <row r="5503" spans="23:27">
      <c r="W5503" s="288"/>
      <c r="X5503" s="287"/>
      <c r="AA5503" s="289"/>
    </row>
    <row r="5504" spans="23:27">
      <c r="W5504" s="288"/>
      <c r="X5504" s="287"/>
      <c r="AA5504" s="289"/>
    </row>
    <row r="5505" spans="23:27">
      <c r="W5505" s="288"/>
      <c r="X5505" s="287"/>
      <c r="AA5505" s="289"/>
    </row>
    <row r="5506" spans="23:27">
      <c r="W5506" s="288"/>
      <c r="X5506" s="287"/>
      <c r="AA5506" s="289"/>
    </row>
    <row r="5507" spans="23:27">
      <c r="W5507" s="288"/>
      <c r="X5507" s="287"/>
      <c r="AA5507" s="289"/>
    </row>
    <row r="5508" spans="23:27">
      <c r="W5508" s="288"/>
      <c r="X5508" s="287"/>
      <c r="AA5508" s="289"/>
    </row>
    <row r="5509" spans="23:27">
      <c r="W5509" s="288"/>
      <c r="X5509" s="287"/>
      <c r="AA5509" s="289"/>
    </row>
    <row r="5510" spans="23:27">
      <c r="W5510" s="288"/>
      <c r="X5510" s="287"/>
      <c r="AA5510" s="289"/>
    </row>
    <row r="5511" spans="23:27">
      <c r="W5511" s="288"/>
      <c r="X5511" s="287"/>
      <c r="AA5511" s="289"/>
    </row>
    <row r="5512" spans="23:27">
      <c r="W5512" s="288"/>
      <c r="X5512" s="287"/>
      <c r="AA5512" s="289"/>
    </row>
    <row r="5513" spans="23:27">
      <c r="W5513" s="288"/>
      <c r="X5513" s="287"/>
      <c r="AA5513" s="289"/>
    </row>
    <row r="5514" spans="23:27">
      <c r="W5514" s="288"/>
      <c r="X5514" s="287"/>
      <c r="AA5514" s="289"/>
    </row>
    <row r="5515" spans="23:27">
      <c r="W5515" s="288"/>
      <c r="X5515" s="287"/>
      <c r="AA5515" s="289"/>
    </row>
    <row r="5516" spans="23:27">
      <c r="W5516" s="288"/>
      <c r="X5516" s="287"/>
      <c r="AA5516" s="289"/>
    </row>
    <row r="5517" spans="23:27">
      <c r="W5517" s="288"/>
      <c r="X5517" s="287"/>
      <c r="AA5517" s="289"/>
    </row>
    <row r="5518" spans="23:27">
      <c r="W5518" s="288"/>
      <c r="X5518" s="287"/>
      <c r="AA5518" s="289"/>
    </row>
    <row r="5519" spans="23:27">
      <c r="W5519" s="288"/>
      <c r="X5519" s="287"/>
      <c r="AA5519" s="289"/>
    </row>
    <row r="5520" spans="23:27">
      <c r="W5520" s="288"/>
      <c r="X5520" s="287"/>
      <c r="AA5520" s="289"/>
    </row>
    <row r="5521" spans="23:27">
      <c r="W5521" s="288"/>
      <c r="X5521" s="287"/>
      <c r="AA5521" s="289"/>
    </row>
    <row r="5522" spans="23:27">
      <c r="W5522" s="288"/>
      <c r="X5522" s="287"/>
      <c r="AA5522" s="289"/>
    </row>
    <row r="5523" spans="23:27">
      <c r="W5523" s="288"/>
      <c r="X5523" s="287"/>
      <c r="AA5523" s="289"/>
    </row>
    <row r="5524" spans="23:27">
      <c r="W5524" s="288"/>
      <c r="X5524" s="287"/>
      <c r="AA5524" s="289"/>
    </row>
    <row r="5525" spans="23:27">
      <c r="W5525" s="288"/>
      <c r="X5525" s="287"/>
      <c r="AA5525" s="289"/>
    </row>
    <row r="5526" spans="23:27">
      <c r="W5526" s="288"/>
      <c r="X5526" s="287"/>
      <c r="AA5526" s="289"/>
    </row>
    <row r="5527" spans="23:27">
      <c r="W5527" s="288"/>
      <c r="X5527" s="287"/>
      <c r="AA5527" s="289"/>
    </row>
    <row r="5528" spans="23:27">
      <c r="W5528" s="288"/>
      <c r="X5528" s="287"/>
      <c r="AA5528" s="289"/>
    </row>
    <row r="5529" spans="23:27">
      <c r="W5529" s="288"/>
      <c r="X5529" s="287"/>
      <c r="AA5529" s="289"/>
    </row>
    <row r="5530" spans="23:27">
      <c r="W5530" s="288"/>
      <c r="X5530" s="287"/>
      <c r="AA5530" s="289"/>
    </row>
    <row r="5531" spans="23:27">
      <c r="W5531" s="288"/>
      <c r="X5531" s="287"/>
      <c r="AA5531" s="289"/>
    </row>
    <row r="5532" spans="23:27">
      <c r="W5532" s="288"/>
      <c r="X5532" s="287"/>
      <c r="AA5532" s="289"/>
    </row>
    <row r="5533" spans="23:27">
      <c r="W5533" s="288"/>
      <c r="X5533" s="287"/>
      <c r="AA5533" s="289"/>
    </row>
    <row r="5534" spans="23:27">
      <c r="W5534" s="288"/>
      <c r="X5534" s="287"/>
      <c r="AA5534" s="289"/>
    </row>
    <row r="5535" spans="23:27">
      <c r="W5535" s="288"/>
      <c r="X5535" s="287"/>
      <c r="AA5535" s="289"/>
    </row>
    <row r="5536" spans="23:27">
      <c r="W5536" s="288"/>
      <c r="X5536" s="287"/>
      <c r="AA5536" s="289"/>
    </row>
    <row r="5537" spans="23:27">
      <c r="W5537" s="288"/>
      <c r="X5537" s="287"/>
      <c r="AA5537" s="289"/>
    </row>
    <row r="5538" spans="23:27">
      <c r="W5538" s="288"/>
      <c r="X5538" s="287"/>
      <c r="AA5538" s="289"/>
    </row>
    <row r="5539" spans="23:27">
      <c r="W5539" s="288"/>
      <c r="X5539" s="287"/>
      <c r="AA5539" s="289"/>
    </row>
    <row r="5540" spans="23:27">
      <c r="W5540" s="288"/>
      <c r="X5540" s="287"/>
      <c r="AA5540" s="289"/>
    </row>
    <row r="5541" spans="23:27">
      <c r="W5541" s="288"/>
      <c r="X5541" s="287"/>
      <c r="AA5541" s="289"/>
    </row>
    <row r="5542" spans="23:27">
      <c r="W5542" s="288"/>
      <c r="X5542" s="287"/>
      <c r="AA5542" s="289"/>
    </row>
    <row r="5543" spans="23:27">
      <c r="W5543" s="288"/>
      <c r="X5543" s="287"/>
      <c r="AA5543" s="289"/>
    </row>
    <row r="5544" spans="23:27">
      <c r="W5544" s="288"/>
      <c r="X5544" s="287"/>
      <c r="AA5544" s="289"/>
    </row>
    <row r="5545" spans="23:27">
      <c r="W5545" s="288"/>
      <c r="X5545" s="287"/>
      <c r="AA5545" s="289"/>
    </row>
    <row r="5546" spans="23:27">
      <c r="W5546" s="288"/>
      <c r="X5546" s="287"/>
      <c r="AA5546" s="289"/>
    </row>
    <row r="5547" spans="23:27">
      <c r="W5547" s="288"/>
      <c r="X5547" s="287"/>
      <c r="AA5547" s="289"/>
    </row>
    <row r="5548" spans="23:27">
      <c r="W5548" s="288"/>
      <c r="X5548" s="287"/>
      <c r="AA5548" s="289"/>
    </row>
    <row r="5549" spans="23:27">
      <c r="W5549" s="288"/>
      <c r="X5549" s="287"/>
      <c r="AA5549" s="289"/>
    </row>
    <row r="5550" spans="23:27">
      <c r="W5550" s="288"/>
      <c r="X5550" s="287"/>
      <c r="AA5550" s="289"/>
    </row>
    <row r="5551" spans="23:27">
      <c r="W5551" s="288"/>
      <c r="X5551" s="287"/>
      <c r="AA5551" s="289"/>
    </row>
    <row r="5552" spans="23:27">
      <c r="W5552" s="288"/>
      <c r="X5552" s="287"/>
      <c r="AA5552" s="289"/>
    </row>
    <row r="5553" spans="23:27">
      <c r="W5553" s="288"/>
      <c r="X5553" s="287"/>
      <c r="AA5553" s="289"/>
    </row>
    <row r="5554" spans="23:27">
      <c r="W5554" s="288"/>
      <c r="X5554" s="287"/>
      <c r="AA5554" s="289"/>
    </row>
    <row r="5555" spans="23:27">
      <c r="W5555" s="288"/>
      <c r="X5555" s="287"/>
      <c r="AA5555" s="289"/>
    </row>
    <row r="5556" spans="23:27">
      <c r="W5556" s="288"/>
      <c r="X5556" s="287"/>
      <c r="AA5556" s="289"/>
    </row>
    <row r="5557" spans="23:27">
      <c r="W5557" s="288"/>
      <c r="X5557" s="287"/>
      <c r="AA5557" s="289"/>
    </row>
    <row r="5558" spans="23:27">
      <c r="W5558" s="288"/>
      <c r="X5558" s="287"/>
      <c r="AA5558" s="289"/>
    </row>
    <row r="5559" spans="23:27">
      <c r="W5559" s="288"/>
      <c r="X5559" s="287"/>
      <c r="AA5559" s="289"/>
    </row>
    <row r="5560" spans="23:27">
      <c r="W5560" s="288"/>
      <c r="X5560" s="287"/>
      <c r="AA5560" s="289"/>
    </row>
    <row r="5561" spans="23:27">
      <c r="W5561" s="288"/>
      <c r="X5561" s="287"/>
      <c r="AA5561" s="289"/>
    </row>
    <row r="5562" spans="23:27">
      <c r="W5562" s="288"/>
      <c r="X5562" s="287"/>
      <c r="AA5562" s="289"/>
    </row>
    <row r="5563" spans="23:27">
      <c r="W5563" s="288"/>
      <c r="X5563" s="287"/>
      <c r="AA5563" s="289"/>
    </row>
    <row r="5564" spans="23:27">
      <c r="W5564" s="288"/>
      <c r="X5564" s="287"/>
      <c r="AA5564" s="289"/>
    </row>
    <row r="5565" spans="23:27">
      <c r="W5565" s="288"/>
      <c r="X5565" s="287"/>
      <c r="AA5565" s="289"/>
    </row>
    <row r="5566" spans="23:27">
      <c r="W5566" s="288"/>
      <c r="X5566" s="287"/>
      <c r="AA5566" s="289"/>
    </row>
    <row r="5567" spans="23:27">
      <c r="W5567" s="288"/>
      <c r="X5567" s="287"/>
      <c r="AA5567" s="289"/>
    </row>
    <row r="5568" spans="23:27">
      <c r="W5568" s="288"/>
      <c r="X5568" s="287"/>
      <c r="AA5568" s="289"/>
    </row>
    <row r="5569" spans="23:27">
      <c r="W5569" s="288"/>
      <c r="X5569" s="287"/>
      <c r="AA5569" s="289"/>
    </row>
    <row r="5570" spans="23:27">
      <c r="W5570" s="288"/>
      <c r="X5570" s="287"/>
      <c r="AA5570" s="289"/>
    </row>
    <row r="5571" spans="23:27">
      <c r="W5571" s="288"/>
      <c r="X5571" s="287"/>
      <c r="AA5571" s="289"/>
    </row>
    <row r="5572" spans="23:27">
      <c r="W5572" s="288"/>
      <c r="X5572" s="287"/>
      <c r="AA5572" s="289"/>
    </row>
    <row r="5573" spans="23:27">
      <c r="W5573" s="288"/>
      <c r="X5573" s="287"/>
      <c r="AA5573" s="289"/>
    </row>
    <row r="5574" spans="23:27">
      <c r="W5574" s="288"/>
      <c r="X5574" s="287"/>
      <c r="AA5574" s="289"/>
    </row>
    <row r="5575" spans="23:27">
      <c r="W5575" s="288"/>
      <c r="X5575" s="287"/>
      <c r="AA5575" s="289"/>
    </row>
    <row r="5576" spans="23:27">
      <c r="W5576" s="288"/>
      <c r="X5576" s="287"/>
      <c r="AA5576" s="289"/>
    </row>
    <row r="5577" spans="23:27">
      <c r="W5577" s="288"/>
      <c r="X5577" s="287"/>
      <c r="AA5577" s="289"/>
    </row>
    <row r="5578" spans="23:27">
      <c r="W5578" s="288"/>
      <c r="X5578" s="287"/>
      <c r="AA5578" s="289"/>
    </row>
    <row r="5579" spans="23:27">
      <c r="W5579" s="288"/>
      <c r="X5579" s="287"/>
      <c r="AA5579" s="289"/>
    </row>
    <row r="5580" spans="23:27">
      <c r="W5580" s="288"/>
      <c r="X5580" s="287"/>
      <c r="AA5580" s="289"/>
    </row>
    <row r="5581" spans="23:27">
      <c r="W5581" s="288"/>
      <c r="X5581" s="287"/>
      <c r="AA5581" s="289"/>
    </row>
    <row r="5582" spans="23:27">
      <c r="W5582" s="288"/>
      <c r="X5582" s="287"/>
      <c r="AA5582" s="289"/>
    </row>
    <row r="5583" spans="23:27">
      <c r="W5583" s="288"/>
      <c r="X5583" s="287"/>
      <c r="AA5583" s="289"/>
    </row>
    <row r="5584" spans="23:27">
      <c r="W5584" s="288"/>
      <c r="X5584" s="287"/>
      <c r="AA5584" s="289"/>
    </row>
    <row r="5585" spans="23:27">
      <c r="W5585" s="288"/>
      <c r="X5585" s="287"/>
      <c r="AA5585" s="289"/>
    </row>
    <row r="5586" spans="23:27">
      <c r="W5586" s="288"/>
      <c r="X5586" s="287"/>
      <c r="AA5586" s="289"/>
    </row>
    <row r="5587" spans="23:27">
      <c r="W5587" s="288"/>
      <c r="X5587" s="287"/>
      <c r="AA5587" s="289"/>
    </row>
    <row r="5588" spans="23:27">
      <c r="W5588" s="288"/>
      <c r="X5588" s="287"/>
      <c r="AA5588" s="289"/>
    </row>
    <row r="5589" spans="23:27">
      <c r="W5589" s="288"/>
      <c r="X5589" s="287"/>
      <c r="AA5589" s="289"/>
    </row>
    <row r="5590" spans="23:27">
      <c r="W5590" s="288"/>
      <c r="X5590" s="287"/>
      <c r="AA5590" s="289"/>
    </row>
    <row r="5591" spans="23:27">
      <c r="W5591" s="288"/>
      <c r="X5591" s="287"/>
      <c r="AA5591" s="289"/>
    </row>
    <row r="5592" spans="23:27">
      <c r="W5592" s="288"/>
      <c r="X5592" s="287"/>
      <c r="AA5592" s="289"/>
    </row>
    <row r="5593" spans="23:27">
      <c r="W5593" s="288"/>
      <c r="X5593" s="287"/>
      <c r="AA5593" s="289"/>
    </row>
    <row r="5594" spans="23:27">
      <c r="W5594" s="288"/>
      <c r="X5594" s="287"/>
      <c r="AA5594" s="289"/>
    </row>
    <row r="5595" spans="23:27">
      <c r="W5595" s="288"/>
      <c r="X5595" s="287"/>
      <c r="AA5595" s="289"/>
    </row>
    <row r="5596" spans="23:27">
      <c r="W5596" s="288"/>
      <c r="X5596" s="287"/>
      <c r="AA5596" s="289"/>
    </row>
    <row r="5597" spans="23:27">
      <c r="W5597" s="288"/>
      <c r="X5597" s="287"/>
      <c r="AA5597" s="289"/>
    </row>
    <row r="5598" spans="23:27">
      <c r="W5598" s="288"/>
      <c r="X5598" s="287"/>
      <c r="AA5598" s="289"/>
    </row>
    <row r="5599" spans="23:27">
      <c r="W5599" s="288"/>
      <c r="X5599" s="287"/>
      <c r="AA5599" s="289"/>
    </row>
    <row r="5600" spans="23:27">
      <c r="W5600" s="288"/>
      <c r="X5600" s="287"/>
      <c r="AA5600" s="289"/>
    </row>
    <row r="5601" spans="23:27">
      <c r="W5601" s="288"/>
      <c r="X5601" s="287"/>
      <c r="AA5601" s="289"/>
    </row>
    <row r="5602" spans="23:27">
      <c r="W5602" s="288"/>
      <c r="X5602" s="287"/>
      <c r="AA5602" s="289"/>
    </row>
    <row r="5603" spans="23:27">
      <c r="W5603" s="288"/>
      <c r="X5603" s="287"/>
      <c r="AA5603" s="289"/>
    </row>
    <row r="5604" spans="23:27">
      <c r="W5604" s="288"/>
      <c r="X5604" s="287"/>
      <c r="AA5604" s="289"/>
    </row>
    <row r="5605" spans="23:27">
      <c r="W5605" s="288"/>
      <c r="X5605" s="287"/>
      <c r="AA5605" s="289"/>
    </row>
    <row r="5606" spans="23:27">
      <c r="W5606" s="288"/>
      <c r="X5606" s="287"/>
      <c r="AA5606" s="289"/>
    </row>
    <row r="5607" spans="23:27">
      <c r="W5607" s="288"/>
      <c r="X5607" s="287"/>
      <c r="AA5607" s="289"/>
    </row>
    <row r="5608" spans="23:27">
      <c r="W5608" s="288"/>
      <c r="X5608" s="287"/>
      <c r="AA5608" s="289"/>
    </row>
    <row r="5609" spans="23:27">
      <c r="W5609" s="288"/>
      <c r="X5609" s="287"/>
      <c r="AA5609" s="289"/>
    </row>
    <row r="5610" spans="23:27">
      <c r="W5610" s="288"/>
      <c r="X5610" s="287"/>
      <c r="AA5610" s="289"/>
    </row>
    <row r="5611" spans="23:27">
      <c r="W5611" s="288"/>
      <c r="X5611" s="287"/>
      <c r="AA5611" s="289"/>
    </row>
    <row r="5612" spans="23:27">
      <c r="W5612" s="288"/>
      <c r="X5612" s="287"/>
      <c r="AA5612" s="289"/>
    </row>
    <row r="5613" spans="23:27">
      <c r="W5613" s="288"/>
      <c r="X5613" s="287"/>
      <c r="AA5613" s="289"/>
    </row>
    <row r="5614" spans="23:27">
      <c r="W5614" s="288"/>
      <c r="X5614" s="287"/>
      <c r="AA5614" s="289"/>
    </row>
    <row r="5615" spans="23:27">
      <c r="W5615" s="288"/>
      <c r="X5615" s="287"/>
      <c r="AA5615" s="289"/>
    </row>
    <row r="5616" spans="23:27">
      <c r="W5616" s="288"/>
      <c r="X5616" s="287"/>
      <c r="AA5616" s="289"/>
    </row>
    <row r="5617" spans="23:27">
      <c r="W5617" s="288"/>
      <c r="X5617" s="287"/>
      <c r="AA5617" s="289"/>
    </row>
    <row r="5618" spans="23:27">
      <c r="W5618" s="288"/>
      <c r="X5618" s="287"/>
      <c r="AA5618" s="289"/>
    </row>
    <row r="5619" spans="23:27">
      <c r="W5619" s="288"/>
      <c r="X5619" s="287"/>
      <c r="AA5619" s="289"/>
    </row>
    <row r="5620" spans="23:27">
      <c r="W5620" s="288"/>
      <c r="X5620" s="287"/>
      <c r="AA5620" s="289"/>
    </row>
    <row r="5621" spans="23:27">
      <c r="W5621" s="288"/>
      <c r="X5621" s="287"/>
      <c r="AA5621" s="289"/>
    </row>
    <row r="5622" spans="23:27">
      <c r="W5622" s="288"/>
      <c r="X5622" s="287"/>
      <c r="AA5622" s="289"/>
    </row>
    <row r="5623" spans="23:27">
      <c r="W5623" s="288"/>
      <c r="X5623" s="287"/>
      <c r="AA5623" s="289"/>
    </row>
    <row r="5624" spans="23:27">
      <c r="W5624" s="288"/>
      <c r="X5624" s="287"/>
      <c r="AA5624" s="289"/>
    </row>
    <row r="5625" spans="23:27">
      <c r="W5625" s="288"/>
      <c r="X5625" s="287"/>
      <c r="AA5625" s="289"/>
    </row>
    <row r="5626" spans="23:27">
      <c r="W5626" s="288"/>
      <c r="X5626" s="287"/>
      <c r="AA5626" s="289"/>
    </row>
    <row r="5627" spans="23:27">
      <c r="W5627" s="288"/>
      <c r="X5627" s="287"/>
      <c r="AA5627" s="289"/>
    </row>
    <row r="5628" spans="23:27">
      <c r="W5628" s="288"/>
      <c r="X5628" s="287"/>
      <c r="AA5628" s="289"/>
    </row>
    <row r="5629" spans="23:27">
      <c r="W5629" s="288"/>
      <c r="X5629" s="287"/>
      <c r="AA5629" s="289"/>
    </row>
    <row r="5630" spans="23:27">
      <c r="W5630" s="288"/>
      <c r="X5630" s="287"/>
      <c r="AA5630" s="289"/>
    </row>
    <row r="5631" spans="23:27">
      <c r="W5631" s="288"/>
      <c r="X5631" s="287"/>
      <c r="AA5631" s="289"/>
    </row>
    <row r="5632" spans="23:27">
      <c r="W5632" s="288"/>
      <c r="X5632" s="287"/>
      <c r="AA5632" s="289"/>
    </row>
    <row r="5633" spans="23:27">
      <c r="W5633" s="288"/>
      <c r="X5633" s="287"/>
      <c r="AA5633" s="289"/>
    </row>
    <row r="5634" spans="23:27">
      <c r="W5634" s="288"/>
      <c r="X5634" s="287"/>
      <c r="AA5634" s="289"/>
    </row>
    <row r="5635" spans="23:27">
      <c r="W5635" s="288"/>
      <c r="X5635" s="287"/>
      <c r="AA5635" s="289"/>
    </row>
    <row r="5636" spans="23:27">
      <c r="W5636" s="288"/>
      <c r="X5636" s="287"/>
      <c r="AA5636" s="289"/>
    </row>
    <row r="5637" spans="23:27">
      <c r="W5637" s="288"/>
      <c r="X5637" s="287"/>
      <c r="AA5637" s="289"/>
    </row>
    <row r="5638" spans="23:27">
      <c r="W5638" s="288"/>
      <c r="X5638" s="287"/>
      <c r="AA5638" s="289"/>
    </row>
    <row r="5639" spans="23:27">
      <c r="W5639" s="288"/>
      <c r="X5639" s="287"/>
      <c r="AA5639" s="289"/>
    </row>
    <row r="5640" spans="23:27">
      <c r="W5640" s="288"/>
      <c r="X5640" s="287"/>
      <c r="AA5640" s="289"/>
    </row>
    <row r="5641" spans="23:27">
      <c r="W5641" s="288"/>
      <c r="X5641" s="287"/>
      <c r="AA5641" s="289"/>
    </row>
    <row r="5642" spans="23:27">
      <c r="W5642" s="288"/>
      <c r="X5642" s="287"/>
      <c r="AA5642" s="289"/>
    </row>
    <row r="5643" spans="23:27">
      <c r="W5643" s="288"/>
      <c r="X5643" s="287"/>
      <c r="AA5643" s="289"/>
    </row>
    <row r="5644" spans="23:27">
      <c r="W5644" s="288"/>
      <c r="X5644" s="287"/>
      <c r="AA5644" s="289"/>
    </row>
    <row r="5645" spans="23:27">
      <c r="W5645" s="288"/>
      <c r="X5645" s="287"/>
      <c r="AA5645" s="289"/>
    </row>
    <row r="5646" spans="23:27">
      <c r="W5646" s="288"/>
      <c r="X5646" s="287"/>
      <c r="AA5646" s="289"/>
    </row>
    <row r="5647" spans="23:27">
      <c r="W5647" s="288"/>
      <c r="X5647" s="287"/>
      <c r="AA5647" s="289"/>
    </row>
    <row r="5648" spans="23:27">
      <c r="W5648" s="288"/>
      <c r="X5648" s="287"/>
      <c r="AA5648" s="289"/>
    </row>
    <row r="5649" spans="23:27">
      <c r="W5649" s="288"/>
      <c r="X5649" s="287"/>
      <c r="AA5649" s="289"/>
    </row>
    <row r="5650" spans="23:27">
      <c r="W5650" s="288"/>
      <c r="X5650" s="287"/>
      <c r="AA5650" s="289"/>
    </row>
    <row r="5651" spans="23:27">
      <c r="W5651" s="288"/>
      <c r="X5651" s="287"/>
      <c r="AA5651" s="289"/>
    </row>
    <row r="5652" spans="23:27">
      <c r="W5652" s="288"/>
      <c r="X5652" s="287"/>
      <c r="AA5652" s="289"/>
    </row>
    <row r="5653" spans="23:27">
      <c r="W5653" s="288"/>
      <c r="X5653" s="287"/>
      <c r="AA5653" s="289"/>
    </row>
    <row r="5654" spans="23:27">
      <c r="W5654" s="288"/>
      <c r="X5654" s="287"/>
      <c r="AA5654" s="289"/>
    </row>
    <row r="5655" spans="23:27">
      <c r="W5655" s="288"/>
      <c r="X5655" s="287"/>
      <c r="AA5655" s="289"/>
    </row>
    <row r="5656" spans="23:27">
      <c r="W5656" s="288"/>
      <c r="X5656" s="287"/>
      <c r="AA5656" s="289"/>
    </row>
    <row r="5657" spans="23:27">
      <c r="W5657" s="288"/>
      <c r="X5657" s="287"/>
      <c r="AA5657" s="289"/>
    </row>
    <row r="5658" spans="23:27">
      <c r="W5658" s="288"/>
      <c r="X5658" s="287"/>
      <c r="AA5658" s="289"/>
    </row>
    <row r="5659" spans="23:27">
      <c r="W5659" s="288"/>
      <c r="X5659" s="287"/>
      <c r="AA5659" s="289"/>
    </row>
    <row r="5660" spans="23:27">
      <c r="W5660" s="288"/>
      <c r="X5660" s="287"/>
      <c r="AA5660" s="289"/>
    </row>
    <row r="5661" spans="23:27">
      <c r="W5661" s="288"/>
      <c r="X5661" s="287"/>
      <c r="AA5661" s="289"/>
    </row>
    <row r="5662" spans="23:27">
      <c r="W5662" s="288"/>
      <c r="X5662" s="287"/>
      <c r="AA5662" s="289"/>
    </row>
    <row r="5663" spans="23:27">
      <c r="W5663" s="288"/>
      <c r="X5663" s="287"/>
      <c r="AA5663" s="289"/>
    </row>
    <row r="5664" spans="23:27">
      <c r="W5664" s="288"/>
      <c r="X5664" s="287"/>
      <c r="AA5664" s="289"/>
    </row>
    <row r="5665" spans="23:27">
      <c r="W5665" s="288"/>
      <c r="X5665" s="287"/>
      <c r="AA5665" s="289"/>
    </row>
    <row r="5666" spans="23:27">
      <c r="W5666" s="288"/>
      <c r="X5666" s="287"/>
      <c r="AA5666" s="289"/>
    </row>
    <row r="5667" spans="23:27">
      <c r="W5667" s="288"/>
      <c r="X5667" s="287"/>
      <c r="AA5667" s="289"/>
    </row>
    <row r="5668" spans="23:27">
      <c r="W5668" s="288"/>
      <c r="X5668" s="287"/>
      <c r="AA5668" s="289"/>
    </row>
    <row r="5669" spans="23:27">
      <c r="W5669" s="288"/>
      <c r="X5669" s="287"/>
      <c r="AA5669" s="289"/>
    </row>
    <row r="5670" spans="23:27">
      <c r="W5670" s="288"/>
      <c r="X5670" s="287"/>
      <c r="AA5670" s="289"/>
    </row>
    <row r="5671" spans="23:27">
      <c r="W5671" s="288"/>
      <c r="X5671" s="287"/>
      <c r="AA5671" s="289"/>
    </row>
    <row r="5672" spans="23:27">
      <c r="W5672" s="288"/>
      <c r="X5672" s="287"/>
      <c r="AA5672" s="289"/>
    </row>
    <row r="5673" spans="23:27">
      <c r="W5673" s="288"/>
      <c r="X5673" s="287"/>
      <c r="AA5673" s="289"/>
    </row>
    <row r="5674" spans="23:27">
      <c r="W5674" s="288"/>
      <c r="X5674" s="287"/>
      <c r="AA5674" s="289"/>
    </row>
    <row r="5675" spans="23:27">
      <c r="W5675" s="288"/>
      <c r="X5675" s="287"/>
      <c r="AA5675" s="289"/>
    </row>
    <row r="5676" spans="23:27">
      <c r="W5676" s="288"/>
      <c r="X5676" s="287"/>
      <c r="AA5676" s="289"/>
    </row>
    <row r="5677" spans="23:27">
      <c r="W5677" s="288"/>
      <c r="X5677" s="287"/>
      <c r="AA5677" s="289"/>
    </row>
    <row r="5678" spans="23:27">
      <c r="W5678" s="288"/>
      <c r="X5678" s="287"/>
      <c r="AA5678" s="289"/>
    </row>
    <row r="5679" spans="23:27">
      <c r="W5679" s="288"/>
      <c r="X5679" s="287"/>
      <c r="AA5679" s="289"/>
    </row>
    <row r="5680" spans="23:27">
      <c r="W5680" s="288"/>
      <c r="X5680" s="287"/>
      <c r="AA5680" s="289"/>
    </row>
    <row r="5681" spans="23:27">
      <c r="W5681" s="288"/>
      <c r="X5681" s="287"/>
      <c r="AA5681" s="289"/>
    </row>
    <row r="5682" spans="23:27">
      <c r="W5682" s="288"/>
      <c r="X5682" s="287"/>
      <c r="AA5682" s="289"/>
    </row>
    <row r="5683" spans="23:27">
      <c r="W5683" s="288"/>
      <c r="X5683" s="287"/>
      <c r="AA5683" s="289"/>
    </row>
    <row r="5684" spans="23:27">
      <c r="W5684" s="288"/>
      <c r="X5684" s="287"/>
      <c r="AA5684" s="289"/>
    </row>
    <row r="5685" spans="23:27">
      <c r="W5685" s="288"/>
      <c r="X5685" s="287"/>
      <c r="AA5685" s="289"/>
    </row>
    <row r="5686" spans="23:27">
      <c r="W5686" s="288"/>
      <c r="X5686" s="287"/>
      <c r="AA5686" s="289"/>
    </row>
    <row r="5687" spans="23:27">
      <c r="W5687" s="288"/>
      <c r="X5687" s="287"/>
      <c r="AA5687" s="289"/>
    </row>
    <row r="5688" spans="23:27">
      <c r="W5688" s="288"/>
      <c r="X5688" s="287"/>
      <c r="AA5688" s="289"/>
    </row>
    <row r="5689" spans="23:27">
      <c r="W5689" s="288"/>
      <c r="X5689" s="287"/>
      <c r="AA5689" s="289"/>
    </row>
    <row r="5690" spans="23:27">
      <c r="W5690" s="288"/>
      <c r="X5690" s="287"/>
      <c r="AA5690" s="289"/>
    </row>
    <row r="5691" spans="23:27">
      <c r="W5691" s="288"/>
      <c r="X5691" s="287"/>
      <c r="AA5691" s="289"/>
    </row>
    <row r="5692" spans="23:27">
      <c r="W5692" s="288"/>
      <c r="X5692" s="287"/>
      <c r="AA5692" s="289"/>
    </row>
    <row r="5693" spans="23:27">
      <c r="W5693" s="288"/>
      <c r="X5693" s="287"/>
      <c r="AA5693" s="289"/>
    </row>
    <row r="5694" spans="23:27">
      <c r="W5694" s="288"/>
      <c r="X5694" s="287"/>
      <c r="AA5694" s="289"/>
    </row>
    <row r="5695" spans="23:27">
      <c r="W5695" s="288"/>
      <c r="X5695" s="287"/>
      <c r="AA5695" s="289"/>
    </row>
    <row r="5696" spans="23:27">
      <c r="W5696" s="288"/>
      <c r="X5696" s="287"/>
      <c r="AA5696" s="289"/>
    </row>
    <row r="5697" spans="23:27">
      <c r="W5697" s="288"/>
      <c r="X5697" s="287"/>
      <c r="AA5697" s="289"/>
    </row>
    <row r="5698" spans="23:27">
      <c r="W5698" s="288"/>
      <c r="X5698" s="287"/>
      <c r="AA5698" s="289"/>
    </row>
    <row r="5699" spans="23:27">
      <c r="W5699" s="288"/>
      <c r="X5699" s="287"/>
      <c r="AA5699" s="289"/>
    </row>
    <row r="5700" spans="23:27">
      <c r="W5700" s="288"/>
      <c r="X5700" s="287"/>
      <c r="AA5700" s="289"/>
    </row>
    <row r="5701" spans="23:27">
      <c r="W5701" s="288"/>
      <c r="X5701" s="287"/>
      <c r="AA5701" s="289"/>
    </row>
    <row r="5702" spans="23:27">
      <c r="W5702" s="288"/>
      <c r="X5702" s="287"/>
      <c r="AA5702" s="289"/>
    </row>
    <row r="5703" spans="23:27">
      <c r="W5703" s="288"/>
      <c r="X5703" s="287"/>
      <c r="AA5703" s="289"/>
    </row>
    <row r="5704" spans="23:27">
      <c r="W5704" s="288"/>
      <c r="X5704" s="287"/>
      <c r="AA5704" s="289"/>
    </row>
    <row r="5705" spans="23:27">
      <c r="W5705" s="288"/>
      <c r="X5705" s="287"/>
      <c r="AA5705" s="289"/>
    </row>
    <row r="5706" spans="23:27">
      <c r="W5706" s="288"/>
      <c r="X5706" s="287"/>
      <c r="AA5706" s="289"/>
    </row>
    <row r="5707" spans="23:27">
      <c r="W5707" s="288"/>
      <c r="X5707" s="287"/>
      <c r="AA5707" s="289"/>
    </row>
    <row r="5708" spans="23:27">
      <c r="W5708" s="288"/>
      <c r="X5708" s="287"/>
      <c r="AA5708" s="289"/>
    </row>
    <row r="5709" spans="23:27">
      <c r="W5709" s="288"/>
      <c r="X5709" s="287"/>
      <c r="AA5709" s="289"/>
    </row>
    <row r="5710" spans="23:27">
      <c r="W5710" s="288"/>
      <c r="X5710" s="287"/>
      <c r="AA5710" s="289"/>
    </row>
    <row r="5711" spans="23:27">
      <c r="W5711" s="288"/>
      <c r="X5711" s="287"/>
      <c r="AA5711" s="289"/>
    </row>
    <row r="5712" spans="23:27">
      <c r="W5712" s="288"/>
      <c r="X5712" s="287"/>
      <c r="AA5712" s="289"/>
    </row>
    <row r="5713" spans="23:27">
      <c r="W5713" s="288"/>
      <c r="X5713" s="287"/>
      <c r="AA5713" s="289"/>
    </row>
    <row r="5714" spans="23:27">
      <c r="W5714" s="288"/>
      <c r="X5714" s="287"/>
      <c r="AA5714" s="289"/>
    </row>
    <row r="5715" spans="23:27">
      <c r="W5715" s="288"/>
      <c r="X5715" s="287"/>
      <c r="AA5715" s="289"/>
    </row>
    <row r="5716" spans="23:27">
      <c r="W5716" s="288"/>
      <c r="X5716" s="287"/>
      <c r="AA5716" s="289"/>
    </row>
    <row r="5717" spans="23:27">
      <c r="W5717" s="288"/>
      <c r="X5717" s="287"/>
      <c r="AA5717" s="289"/>
    </row>
    <row r="5718" spans="23:27">
      <c r="W5718" s="288"/>
      <c r="X5718" s="287"/>
      <c r="AA5718" s="289"/>
    </row>
    <row r="5719" spans="23:27">
      <c r="W5719" s="288"/>
      <c r="X5719" s="287"/>
      <c r="AA5719" s="289"/>
    </row>
    <row r="5720" spans="23:27">
      <c r="W5720" s="288"/>
      <c r="X5720" s="287"/>
      <c r="AA5720" s="289"/>
    </row>
    <row r="5721" spans="23:27">
      <c r="W5721" s="288"/>
      <c r="X5721" s="287"/>
      <c r="AA5721" s="289"/>
    </row>
    <row r="5722" spans="23:27">
      <c r="W5722" s="288"/>
      <c r="X5722" s="287"/>
      <c r="AA5722" s="289"/>
    </row>
    <row r="5723" spans="23:27">
      <c r="W5723" s="288"/>
      <c r="X5723" s="287"/>
      <c r="AA5723" s="289"/>
    </row>
    <row r="5724" spans="23:27">
      <c r="W5724" s="288"/>
      <c r="X5724" s="287"/>
      <c r="AA5724" s="289"/>
    </row>
    <row r="5725" spans="23:27">
      <c r="W5725" s="288"/>
      <c r="X5725" s="287"/>
      <c r="AA5725" s="289"/>
    </row>
    <row r="5726" spans="23:27">
      <c r="W5726" s="288"/>
      <c r="X5726" s="287"/>
      <c r="AA5726" s="289"/>
    </row>
    <row r="5727" spans="23:27">
      <c r="W5727" s="288"/>
      <c r="X5727" s="287"/>
      <c r="AA5727" s="289"/>
    </row>
    <row r="5728" spans="23:27">
      <c r="W5728" s="288"/>
      <c r="X5728" s="287"/>
      <c r="AA5728" s="289"/>
    </row>
    <row r="5729" spans="23:27">
      <c r="W5729" s="288"/>
      <c r="X5729" s="287"/>
      <c r="AA5729" s="289"/>
    </row>
    <row r="5730" spans="23:27">
      <c r="W5730" s="288"/>
      <c r="X5730" s="287"/>
      <c r="AA5730" s="289"/>
    </row>
    <row r="5731" spans="23:27">
      <c r="W5731" s="288"/>
      <c r="X5731" s="287"/>
      <c r="AA5731" s="289"/>
    </row>
    <row r="5732" spans="23:27">
      <c r="W5732" s="288"/>
      <c r="X5732" s="287"/>
      <c r="AA5732" s="289"/>
    </row>
    <row r="5733" spans="23:27">
      <c r="W5733" s="288"/>
      <c r="X5733" s="287"/>
      <c r="AA5733" s="289"/>
    </row>
    <row r="5734" spans="23:27">
      <c r="W5734" s="288"/>
      <c r="X5734" s="287"/>
      <c r="AA5734" s="289"/>
    </row>
    <row r="5735" spans="23:27">
      <c r="W5735" s="288"/>
      <c r="X5735" s="287"/>
      <c r="AA5735" s="289"/>
    </row>
    <row r="5736" spans="23:27">
      <c r="W5736" s="288"/>
      <c r="X5736" s="287"/>
      <c r="AA5736" s="289"/>
    </row>
    <row r="5737" spans="23:27">
      <c r="W5737" s="288"/>
      <c r="X5737" s="287"/>
      <c r="AA5737" s="289"/>
    </row>
    <row r="5738" spans="23:27">
      <c r="W5738" s="288"/>
      <c r="X5738" s="287"/>
      <c r="AA5738" s="289"/>
    </row>
    <row r="5739" spans="23:27">
      <c r="W5739" s="288"/>
      <c r="X5739" s="287"/>
      <c r="AA5739" s="289"/>
    </row>
    <row r="5740" spans="23:27">
      <c r="W5740" s="288"/>
      <c r="X5740" s="287"/>
      <c r="AA5740" s="289"/>
    </row>
    <row r="5741" spans="23:27">
      <c r="W5741" s="288"/>
      <c r="X5741" s="287"/>
      <c r="AA5741" s="289"/>
    </row>
    <row r="5742" spans="23:27">
      <c r="W5742" s="288"/>
      <c r="X5742" s="287"/>
      <c r="AA5742" s="289"/>
    </row>
    <row r="5743" spans="23:27">
      <c r="W5743" s="288"/>
      <c r="X5743" s="287"/>
      <c r="AA5743" s="289"/>
    </row>
    <row r="5744" spans="23:27">
      <c r="W5744" s="288"/>
      <c r="X5744" s="287"/>
      <c r="AA5744" s="289"/>
    </row>
    <row r="5745" spans="23:27">
      <c r="W5745" s="288"/>
      <c r="X5745" s="287"/>
      <c r="AA5745" s="289"/>
    </row>
    <row r="5746" spans="23:27">
      <c r="W5746" s="288"/>
      <c r="X5746" s="287"/>
      <c r="AA5746" s="289"/>
    </row>
    <row r="5747" spans="23:27">
      <c r="W5747" s="288"/>
      <c r="X5747" s="287"/>
      <c r="AA5747" s="289"/>
    </row>
    <row r="5748" spans="23:27">
      <c r="W5748" s="288"/>
      <c r="X5748" s="287"/>
      <c r="AA5748" s="289"/>
    </row>
    <row r="5749" spans="23:27">
      <c r="W5749" s="288"/>
      <c r="X5749" s="287"/>
      <c r="AA5749" s="289"/>
    </row>
    <row r="5750" spans="23:27">
      <c r="W5750" s="288"/>
      <c r="X5750" s="287"/>
      <c r="AA5750" s="289"/>
    </row>
    <row r="5751" spans="23:27">
      <c r="W5751" s="288"/>
      <c r="X5751" s="287"/>
      <c r="AA5751" s="289"/>
    </row>
    <row r="5752" spans="23:27">
      <c r="W5752" s="288"/>
      <c r="X5752" s="287"/>
      <c r="AA5752" s="289"/>
    </row>
    <row r="5753" spans="23:27">
      <c r="W5753" s="288"/>
      <c r="X5753" s="287"/>
      <c r="AA5753" s="289"/>
    </row>
    <row r="5754" spans="23:27">
      <c r="W5754" s="288"/>
      <c r="X5754" s="287"/>
      <c r="AA5754" s="289"/>
    </row>
    <row r="5755" spans="23:27">
      <c r="W5755" s="288"/>
      <c r="X5755" s="287"/>
      <c r="AA5755" s="289"/>
    </row>
    <row r="5756" spans="23:27">
      <c r="W5756" s="288"/>
      <c r="X5756" s="287"/>
      <c r="AA5756" s="289"/>
    </row>
    <row r="5757" spans="23:27">
      <c r="W5757" s="288"/>
      <c r="X5757" s="287"/>
      <c r="AA5757" s="289"/>
    </row>
    <row r="5758" spans="23:27">
      <c r="W5758" s="288"/>
      <c r="X5758" s="287"/>
      <c r="AA5758" s="289"/>
    </row>
    <row r="5759" spans="23:27">
      <c r="W5759" s="288"/>
      <c r="X5759" s="287"/>
      <c r="AA5759" s="289"/>
    </row>
    <row r="5760" spans="23:27">
      <c r="W5760" s="288"/>
      <c r="X5760" s="287"/>
      <c r="AA5760" s="289"/>
    </row>
    <row r="5761" spans="23:27">
      <c r="W5761" s="288"/>
      <c r="X5761" s="287"/>
      <c r="AA5761" s="289"/>
    </row>
    <row r="5762" spans="23:27">
      <c r="W5762" s="288"/>
      <c r="X5762" s="287"/>
      <c r="AA5762" s="289"/>
    </row>
    <row r="5763" spans="23:27">
      <c r="W5763" s="288"/>
      <c r="X5763" s="287"/>
      <c r="AA5763" s="289"/>
    </row>
    <row r="5764" spans="23:27">
      <c r="W5764" s="288"/>
      <c r="X5764" s="287"/>
      <c r="AA5764" s="289"/>
    </row>
    <row r="5765" spans="23:27">
      <c r="W5765" s="288"/>
      <c r="X5765" s="287"/>
      <c r="AA5765" s="289"/>
    </row>
    <row r="5766" spans="23:27">
      <c r="W5766" s="288"/>
      <c r="X5766" s="287"/>
      <c r="AA5766" s="289"/>
    </row>
    <row r="5767" spans="23:27">
      <c r="W5767" s="288"/>
      <c r="X5767" s="287"/>
      <c r="AA5767" s="289"/>
    </row>
    <row r="5768" spans="23:27">
      <c r="W5768" s="288"/>
      <c r="X5768" s="287"/>
      <c r="AA5768" s="289"/>
    </row>
    <row r="5769" spans="23:27">
      <c r="W5769" s="288"/>
      <c r="X5769" s="287"/>
      <c r="AA5769" s="289"/>
    </row>
    <row r="5770" spans="23:27">
      <c r="W5770" s="288"/>
      <c r="X5770" s="287"/>
      <c r="AA5770" s="289"/>
    </row>
    <row r="5771" spans="23:27">
      <c r="W5771" s="288"/>
      <c r="X5771" s="287"/>
      <c r="AA5771" s="289"/>
    </row>
    <row r="5772" spans="23:27">
      <c r="W5772" s="288"/>
      <c r="X5772" s="287"/>
      <c r="AA5772" s="289"/>
    </row>
    <row r="5773" spans="23:27">
      <c r="W5773" s="288"/>
      <c r="X5773" s="287"/>
      <c r="AA5773" s="289"/>
    </row>
    <row r="5774" spans="23:27">
      <c r="W5774" s="288"/>
      <c r="X5774" s="287"/>
      <c r="AA5774" s="289"/>
    </row>
    <row r="5775" spans="23:27">
      <c r="W5775" s="288"/>
      <c r="X5775" s="287"/>
      <c r="AA5775" s="289"/>
    </row>
    <row r="5776" spans="23:27">
      <c r="W5776" s="288"/>
      <c r="X5776" s="287"/>
      <c r="AA5776" s="289"/>
    </row>
    <row r="5777" spans="23:27">
      <c r="W5777" s="288"/>
      <c r="X5777" s="287"/>
      <c r="AA5777" s="289"/>
    </row>
    <row r="5778" spans="23:27">
      <c r="W5778" s="288"/>
      <c r="X5778" s="287"/>
      <c r="AA5778" s="289"/>
    </row>
    <row r="5779" spans="23:27">
      <c r="W5779" s="288"/>
      <c r="X5779" s="287"/>
      <c r="AA5779" s="289"/>
    </row>
    <row r="5780" spans="23:27">
      <c r="W5780" s="288"/>
      <c r="X5780" s="287"/>
      <c r="AA5780" s="289"/>
    </row>
    <row r="5781" spans="23:27">
      <c r="W5781" s="288"/>
      <c r="X5781" s="287"/>
      <c r="AA5781" s="289"/>
    </row>
    <row r="5782" spans="23:27">
      <c r="W5782" s="288"/>
      <c r="X5782" s="287"/>
      <c r="AA5782" s="289"/>
    </row>
    <row r="5783" spans="23:27">
      <c r="W5783" s="288"/>
      <c r="X5783" s="287"/>
      <c r="AA5783" s="289"/>
    </row>
    <row r="5784" spans="23:27">
      <c r="W5784" s="288"/>
      <c r="X5784" s="287"/>
      <c r="AA5784" s="289"/>
    </row>
    <row r="5785" spans="23:27">
      <c r="W5785" s="288"/>
      <c r="X5785" s="287"/>
      <c r="AA5785" s="289"/>
    </row>
    <row r="5786" spans="23:27">
      <c r="W5786" s="288"/>
      <c r="X5786" s="287"/>
      <c r="AA5786" s="289"/>
    </row>
    <row r="5787" spans="23:27">
      <c r="W5787" s="288"/>
      <c r="X5787" s="287"/>
      <c r="AA5787" s="289"/>
    </row>
    <row r="5788" spans="23:27">
      <c r="W5788" s="288"/>
      <c r="X5788" s="287"/>
      <c r="AA5788" s="289"/>
    </row>
    <row r="5789" spans="23:27">
      <c r="W5789" s="288"/>
      <c r="X5789" s="287"/>
      <c r="AA5789" s="289"/>
    </row>
    <row r="5790" spans="23:27">
      <c r="W5790" s="288"/>
      <c r="X5790" s="287"/>
      <c r="AA5790" s="289"/>
    </row>
    <row r="5791" spans="23:27">
      <c r="W5791" s="288"/>
      <c r="X5791" s="287"/>
      <c r="AA5791" s="289"/>
    </row>
    <row r="5792" spans="23:27">
      <c r="W5792" s="288"/>
      <c r="X5792" s="287"/>
      <c r="AA5792" s="289"/>
    </row>
    <row r="5793" spans="23:27">
      <c r="W5793" s="288"/>
      <c r="X5793" s="287"/>
      <c r="AA5793" s="289"/>
    </row>
    <row r="5794" spans="23:27">
      <c r="W5794" s="288"/>
      <c r="X5794" s="287"/>
      <c r="AA5794" s="289"/>
    </row>
    <row r="5795" spans="23:27">
      <c r="W5795" s="288"/>
      <c r="X5795" s="287"/>
      <c r="AA5795" s="289"/>
    </row>
    <row r="5796" spans="23:27">
      <c r="W5796" s="288"/>
      <c r="X5796" s="287"/>
      <c r="AA5796" s="289"/>
    </row>
    <row r="5797" spans="23:27">
      <c r="W5797" s="288"/>
      <c r="X5797" s="287"/>
      <c r="AA5797" s="289"/>
    </row>
    <row r="5798" spans="23:27">
      <c r="W5798" s="288"/>
      <c r="X5798" s="287"/>
      <c r="AA5798" s="289"/>
    </row>
    <row r="5799" spans="23:27">
      <c r="W5799" s="288"/>
      <c r="X5799" s="287"/>
      <c r="AA5799" s="289"/>
    </row>
    <row r="5800" spans="23:27">
      <c r="W5800" s="288"/>
      <c r="X5800" s="287"/>
      <c r="AA5800" s="289"/>
    </row>
    <row r="5801" spans="23:27">
      <c r="W5801" s="288"/>
      <c r="X5801" s="287"/>
      <c r="AA5801" s="289"/>
    </row>
    <row r="5802" spans="23:27">
      <c r="W5802" s="288"/>
      <c r="X5802" s="287"/>
      <c r="AA5802" s="289"/>
    </row>
    <row r="5803" spans="23:27">
      <c r="W5803" s="288"/>
      <c r="X5803" s="287"/>
      <c r="AA5803" s="289"/>
    </row>
    <row r="5804" spans="23:27">
      <c r="W5804" s="288"/>
      <c r="X5804" s="287"/>
      <c r="AA5804" s="289"/>
    </row>
    <row r="5805" spans="23:27">
      <c r="W5805" s="288"/>
      <c r="X5805" s="287"/>
      <c r="AA5805" s="289"/>
    </row>
    <row r="5806" spans="23:27">
      <c r="W5806" s="288"/>
      <c r="X5806" s="287"/>
      <c r="AA5806" s="289"/>
    </row>
    <row r="5807" spans="23:27">
      <c r="W5807" s="288"/>
      <c r="X5807" s="287"/>
      <c r="AA5807" s="289"/>
    </row>
    <row r="5808" spans="23:27">
      <c r="W5808" s="288"/>
      <c r="X5808" s="287"/>
      <c r="AA5808" s="289"/>
    </row>
    <row r="5809" spans="23:27">
      <c r="W5809" s="288"/>
      <c r="X5809" s="287"/>
      <c r="AA5809" s="289"/>
    </row>
    <row r="5810" spans="23:27">
      <c r="W5810" s="288"/>
      <c r="X5810" s="287"/>
      <c r="AA5810" s="289"/>
    </row>
    <row r="5811" spans="23:27">
      <c r="W5811" s="288"/>
      <c r="X5811" s="287"/>
      <c r="AA5811" s="289"/>
    </row>
    <row r="5812" spans="23:27">
      <c r="W5812" s="288"/>
      <c r="X5812" s="287"/>
      <c r="AA5812" s="289"/>
    </row>
    <row r="5813" spans="23:27">
      <c r="W5813" s="288"/>
      <c r="X5813" s="287"/>
      <c r="AA5813" s="289"/>
    </row>
    <row r="5814" spans="23:27">
      <c r="W5814" s="288"/>
      <c r="X5814" s="287"/>
      <c r="AA5814" s="289"/>
    </row>
    <row r="5815" spans="23:27">
      <c r="W5815" s="288"/>
      <c r="X5815" s="287"/>
      <c r="AA5815" s="289"/>
    </row>
    <row r="5816" spans="23:27">
      <c r="W5816" s="288"/>
      <c r="X5816" s="287"/>
      <c r="AA5816" s="289"/>
    </row>
    <row r="5817" spans="23:27">
      <c r="W5817" s="288"/>
      <c r="X5817" s="287"/>
      <c r="AA5817" s="289"/>
    </row>
    <row r="5818" spans="23:27">
      <c r="W5818" s="288"/>
      <c r="X5818" s="287"/>
      <c r="AA5818" s="289"/>
    </row>
    <row r="5819" spans="23:27">
      <c r="W5819" s="288"/>
      <c r="X5819" s="287"/>
      <c r="AA5819" s="289"/>
    </row>
    <row r="5820" spans="23:27">
      <c r="W5820" s="288"/>
      <c r="X5820" s="287"/>
      <c r="AA5820" s="289"/>
    </row>
    <row r="5821" spans="23:27">
      <c r="W5821" s="288"/>
      <c r="X5821" s="287"/>
      <c r="AA5821" s="289"/>
    </row>
    <row r="5822" spans="23:27">
      <c r="W5822" s="288"/>
      <c r="X5822" s="287"/>
      <c r="AA5822" s="289"/>
    </row>
    <row r="5823" spans="23:27">
      <c r="W5823" s="288"/>
      <c r="X5823" s="287"/>
      <c r="AA5823" s="289"/>
    </row>
    <row r="5824" spans="23:27">
      <c r="W5824" s="288"/>
      <c r="X5824" s="287"/>
      <c r="AA5824" s="289"/>
    </row>
    <row r="5825" spans="23:27">
      <c r="W5825" s="288"/>
      <c r="X5825" s="287"/>
      <c r="AA5825" s="289"/>
    </row>
    <row r="5826" spans="23:27">
      <c r="W5826" s="288"/>
      <c r="X5826" s="287"/>
      <c r="AA5826" s="289"/>
    </row>
    <row r="5827" spans="23:27">
      <c r="W5827" s="288"/>
      <c r="X5827" s="287"/>
      <c r="AA5827" s="289"/>
    </row>
    <row r="5828" spans="23:27">
      <c r="W5828" s="288"/>
      <c r="X5828" s="287"/>
      <c r="AA5828" s="289"/>
    </row>
    <row r="5829" spans="23:27">
      <c r="W5829" s="288"/>
      <c r="X5829" s="287"/>
      <c r="AA5829" s="289"/>
    </row>
    <row r="5830" spans="23:27">
      <c r="W5830" s="288"/>
      <c r="X5830" s="287"/>
      <c r="AA5830" s="289"/>
    </row>
    <row r="5831" spans="23:27">
      <c r="W5831" s="288"/>
      <c r="X5831" s="287"/>
      <c r="AA5831" s="289"/>
    </row>
    <row r="5832" spans="23:27">
      <c r="W5832" s="288"/>
      <c r="X5832" s="287"/>
      <c r="AA5832" s="289"/>
    </row>
    <row r="5833" spans="23:27">
      <c r="W5833" s="288"/>
      <c r="X5833" s="287"/>
      <c r="AA5833" s="289"/>
    </row>
    <row r="5834" spans="23:27">
      <c r="W5834" s="288"/>
      <c r="X5834" s="287"/>
      <c r="AA5834" s="289"/>
    </row>
    <row r="5835" spans="23:27">
      <c r="W5835" s="288"/>
      <c r="X5835" s="287"/>
      <c r="AA5835" s="289"/>
    </row>
    <row r="5836" spans="23:27">
      <c r="W5836" s="288"/>
      <c r="X5836" s="287"/>
      <c r="AA5836" s="289"/>
    </row>
    <row r="5837" spans="23:27">
      <c r="W5837" s="288"/>
      <c r="X5837" s="287"/>
      <c r="AA5837" s="289"/>
    </row>
    <row r="5838" spans="23:27">
      <c r="W5838" s="288"/>
      <c r="X5838" s="287"/>
      <c r="AA5838" s="289"/>
    </row>
    <row r="5839" spans="23:27">
      <c r="W5839" s="288"/>
      <c r="X5839" s="287"/>
      <c r="AA5839" s="289"/>
    </row>
    <row r="5840" spans="23:27">
      <c r="W5840" s="288"/>
      <c r="X5840" s="287"/>
      <c r="AA5840" s="289"/>
    </row>
    <row r="5841" spans="23:27">
      <c r="W5841" s="288"/>
      <c r="X5841" s="287"/>
      <c r="AA5841" s="289"/>
    </row>
    <row r="5842" spans="23:27">
      <c r="W5842" s="288"/>
      <c r="X5842" s="287"/>
      <c r="AA5842" s="289"/>
    </row>
    <row r="5843" spans="23:27">
      <c r="W5843" s="288"/>
      <c r="X5843" s="287"/>
      <c r="AA5843" s="289"/>
    </row>
    <row r="5844" spans="23:27">
      <c r="W5844" s="288"/>
      <c r="X5844" s="287"/>
      <c r="AA5844" s="289"/>
    </row>
    <row r="5845" spans="23:27">
      <c r="W5845" s="288"/>
      <c r="X5845" s="287"/>
      <c r="AA5845" s="289"/>
    </row>
    <row r="5846" spans="23:27">
      <c r="W5846" s="288"/>
      <c r="X5846" s="287"/>
      <c r="AA5846" s="289"/>
    </row>
    <row r="5847" spans="23:27">
      <c r="W5847" s="288"/>
      <c r="X5847" s="287"/>
      <c r="AA5847" s="289"/>
    </row>
    <row r="5848" spans="23:27">
      <c r="W5848" s="288"/>
      <c r="X5848" s="287"/>
      <c r="AA5848" s="289"/>
    </row>
    <row r="5849" spans="23:27">
      <c r="W5849" s="288"/>
      <c r="X5849" s="287"/>
      <c r="AA5849" s="289"/>
    </row>
    <row r="5850" spans="23:27">
      <c r="W5850" s="288"/>
      <c r="X5850" s="287"/>
      <c r="AA5850" s="289"/>
    </row>
    <row r="5851" spans="23:27">
      <c r="W5851" s="288"/>
      <c r="X5851" s="287"/>
      <c r="AA5851" s="289"/>
    </row>
    <row r="5852" spans="23:27">
      <c r="W5852" s="288"/>
      <c r="X5852" s="287"/>
      <c r="AA5852" s="289"/>
    </row>
    <row r="5853" spans="23:27">
      <c r="W5853" s="288"/>
      <c r="X5853" s="287"/>
      <c r="AA5853" s="289"/>
    </row>
    <row r="5854" spans="23:27">
      <c r="W5854" s="288"/>
      <c r="X5854" s="287"/>
      <c r="AA5854" s="289"/>
    </row>
    <row r="5855" spans="23:27">
      <c r="W5855" s="288"/>
      <c r="X5855" s="287"/>
      <c r="AA5855" s="289"/>
    </row>
    <row r="5856" spans="23:27">
      <c r="W5856" s="288"/>
      <c r="X5856" s="287"/>
      <c r="AA5856" s="289"/>
    </row>
    <row r="5857" spans="23:27">
      <c r="W5857" s="288"/>
      <c r="X5857" s="287"/>
      <c r="AA5857" s="289"/>
    </row>
    <row r="5858" spans="23:27">
      <c r="W5858" s="288"/>
      <c r="X5858" s="287"/>
      <c r="AA5858" s="289"/>
    </row>
    <row r="5859" spans="23:27">
      <c r="W5859" s="288"/>
      <c r="X5859" s="287"/>
      <c r="AA5859" s="289"/>
    </row>
    <row r="5860" spans="23:27">
      <c r="W5860" s="288"/>
      <c r="X5860" s="287"/>
      <c r="AA5860" s="289"/>
    </row>
    <row r="5861" spans="23:27">
      <c r="W5861" s="288"/>
      <c r="X5861" s="287"/>
      <c r="AA5861" s="289"/>
    </row>
    <row r="5862" spans="23:27">
      <c r="W5862" s="288"/>
      <c r="X5862" s="287"/>
      <c r="AA5862" s="289"/>
    </row>
    <row r="5863" spans="23:27">
      <c r="W5863" s="288"/>
      <c r="X5863" s="287"/>
      <c r="AA5863" s="289"/>
    </row>
    <row r="5864" spans="23:27">
      <c r="W5864" s="288"/>
      <c r="X5864" s="287"/>
      <c r="AA5864" s="289"/>
    </row>
    <row r="5865" spans="23:27">
      <c r="W5865" s="288"/>
      <c r="X5865" s="287"/>
      <c r="AA5865" s="289"/>
    </row>
    <row r="5866" spans="23:27">
      <c r="W5866" s="288"/>
      <c r="X5866" s="287"/>
      <c r="AA5866" s="289"/>
    </row>
    <row r="5867" spans="23:27">
      <c r="W5867" s="288"/>
      <c r="X5867" s="287"/>
      <c r="AA5867" s="289"/>
    </row>
    <row r="5868" spans="23:27">
      <c r="W5868" s="288"/>
      <c r="X5868" s="287"/>
      <c r="AA5868" s="289"/>
    </row>
    <row r="5869" spans="23:27">
      <c r="W5869" s="288"/>
      <c r="X5869" s="287"/>
      <c r="AA5869" s="289"/>
    </row>
    <row r="5870" spans="23:27">
      <c r="W5870" s="288"/>
      <c r="X5870" s="287"/>
      <c r="AA5870" s="289"/>
    </row>
    <row r="5871" spans="23:27">
      <c r="W5871" s="288"/>
      <c r="X5871" s="287"/>
      <c r="AA5871" s="289"/>
    </row>
    <row r="5872" spans="23:27">
      <c r="W5872" s="288"/>
      <c r="X5872" s="287"/>
      <c r="AA5872" s="289"/>
    </row>
    <row r="5873" spans="23:27">
      <c r="W5873" s="288"/>
      <c r="X5873" s="287"/>
      <c r="AA5873" s="289"/>
    </row>
    <row r="5874" spans="23:27">
      <c r="W5874" s="288"/>
      <c r="X5874" s="287"/>
      <c r="AA5874" s="289"/>
    </row>
    <row r="5875" spans="23:27">
      <c r="W5875" s="288"/>
      <c r="X5875" s="287"/>
      <c r="AA5875" s="289"/>
    </row>
    <row r="5876" spans="23:27">
      <c r="W5876" s="288"/>
      <c r="X5876" s="287"/>
      <c r="AA5876" s="289"/>
    </row>
    <row r="5877" spans="23:27">
      <c r="W5877" s="288"/>
      <c r="X5877" s="287"/>
      <c r="AA5877" s="289"/>
    </row>
    <row r="5878" spans="23:27">
      <c r="W5878" s="288"/>
      <c r="X5878" s="287"/>
      <c r="AA5878" s="289"/>
    </row>
    <row r="5879" spans="23:27">
      <c r="W5879" s="288"/>
      <c r="X5879" s="287"/>
      <c r="AA5879" s="289"/>
    </row>
    <row r="5880" spans="23:27">
      <c r="W5880" s="288"/>
      <c r="X5880" s="287"/>
      <c r="AA5880" s="289"/>
    </row>
    <row r="5881" spans="23:27">
      <c r="W5881" s="288"/>
      <c r="X5881" s="287"/>
      <c r="AA5881" s="289"/>
    </row>
    <row r="5882" spans="23:27">
      <c r="W5882" s="288"/>
      <c r="X5882" s="287"/>
      <c r="AA5882" s="289"/>
    </row>
    <row r="5883" spans="23:27">
      <c r="W5883" s="288"/>
      <c r="X5883" s="287"/>
      <c r="AA5883" s="289"/>
    </row>
    <row r="5884" spans="23:27">
      <c r="W5884" s="288"/>
      <c r="X5884" s="287"/>
      <c r="AA5884" s="289"/>
    </row>
    <row r="5885" spans="23:27">
      <c r="W5885" s="288"/>
      <c r="X5885" s="287"/>
      <c r="AA5885" s="289"/>
    </row>
    <row r="5886" spans="23:27">
      <c r="W5886" s="288"/>
      <c r="X5886" s="287"/>
      <c r="AA5886" s="289"/>
    </row>
    <row r="5887" spans="23:27">
      <c r="W5887" s="288"/>
      <c r="X5887" s="287"/>
      <c r="AA5887" s="289"/>
    </row>
    <row r="5888" spans="23:27">
      <c r="W5888" s="288"/>
      <c r="X5888" s="287"/>
      <c r="AA5888" s="289"/>
    </row>
    <row r="5889" spans="23:27">
      <c r="W5889" s="288"/>
      <c r="X5889" s="287"/>
      <c r="AA5889" s="289"/>
    </row>
    <row r="5890" spans="23:27">
      <c r="W5890" s="288"/>
      <c r="X5890" s="287"/>
      <c r="AA5890" s="289"/>
    </row>
    <row r="5891" spans="23:27">
      <c r="W5891" s="288"/>
      <c r="X5891" s="287"/>
      <c r="AA5891" s="289"/>
    </row>
    <row r="5892" spans="23:27">
      <c r="W5892" s="288"/>
      <c r="X5892" s="287"/>
      <c r="AA5892" s="289"/>
    </row>
    <row r="5893" spans="23:27">
      <c r="W5893" s="288"/>
      <c r="X5893" s="287"/>
      <c r="AA5893" s="289"/>
    </row>
    <row r="5894" spans="23:27">
      <c r="W5894" s="288"/>
      <c r="X5894" s="287"/>
      <c r="AA5894" s="289"/>
    </row>
    <row r="5895" spans="23:27">
      <c r="W5895" s="288"/>
      <c r="X5895" s="287"/>
      <c r="AA5895" s="289"/>
    </row>
    <row r="5896" spans="23:27">
      <c r="W5896" s="288"/>
      <c r="X5896" s="287"/>
      <c r="AA5896" s="289"/>
    </row>
    <row r="5897" spans="23:27">
      <c r="W5897" s="288"/>
      <c r="X5897" s="287"/>
      <c r="AA5897" s="289"/>
    </row>
    <row r="5898" spans="23:27">
      <c r="W5898" s="288"/>
      <c r="X5898" s="287"/>
      <c r="AA5898" s="289"/>
    </row>
    <row r="5899" spans="23:27">
      <c r="W5899" s="288"/>
      <c r="X5899" s="287"/>
      <c r="AA5899" s="289"/>
    </row>
    <row r="5900" spans="23:27">
      <c r="W5900" s="288"/>
      <c r="X5900" s="287"/>
      <c r="AA5900" s="289"/>
    </row>
    <row r="5901" spans="23:27">
      <c r="W5901" s="288"/>
      <c r="X5901" s="287"/>
      <c r="AA5901" s="289"/>
    </row>
    <row r="5902" spans="23:27">
      <c r="W5902" s="288"/>
      <c r="X5902" s="287"/>
      <c r="AA5902" s="289"/>
    </row>
    <row r="5903" spans="23:27">
      <c r="W5903" s="288"/>
      <c r="X5903" s="287"/>
      <c r="AA5903" s="289"/>
    </row>
    <row r="5904" spans="23:27">
      <c r="W5904" s="288"/>
      <c r="X5904" s="287"/>
      <c r="AA5904" s="289"/>
    </row>
    <row r="5905" spans="23:27">
      <c r="W5905" s="288"/>
      <c r="X5905" s="287"/>
      <c r="AA5905" s="289"/>
    </row>
    <row r="5906" spans="23:27">
      <c r="W5906" s="288"/>
      <c r="X5906" s="287"/>
      <c r="AA5906" s="289"/>
    </row>
    <row r="5907" spans="23:27">
      <c r="W5907" s="288"/>
      <c r="X5907" s="287"/>
      <c r="AA5907" s="289"/>
    </row>
    <row r="5908" spans="23:27">
      <c r="W5908" s="288"/>
      <c r="X5908" s="287"/>
      <c r="AA5908" s="289"/>
    </row>
    <row r="5909" spans="23:27">
      <c r="W5909" s="288"/>
      <c r="X5909" s="287"/>
      <c r="AA5909" s="289"/>
    </row>
    <row r="5910" spans="23:27">
      <c r="W5910" s="288"/>
      <c r="X5910" s="287"/>
      <c r="AA5910" s="289"/>
    </row>
    <row r="5911" spans="23:27">
      <c r="W5911" s="288"/>
      <c r="X5911" s="287"/>
      <c r="AA5911" s="289"/>
    </row>
    <row r="5912" spans="23:27">
      <c r="W5912" s="288"/>
      <c r="X5912" s="287"/>
      <c r="AA5912" s="289"/>
    </row>
    <row r="5913" spans="23:27">
      <c r="W5913" s="288"/>
      <c r="X5913" s="287"/>
      <c r="AA5913" s="289"/>
    </row>
    <row r="5914" spans="23:27">
      <c r="W5914" s="288"/>
      <c r="X5914" s="287"/>
      <c r="AA5914" s="289"/>
    </row>
    <row r="5915" spans="23:27">
      <c r="W5915" s="288"/>
      <c r="X5915" s="287"/>
      <c r="AA5915" s="289"/>
    </row>
    <row r="5916" spans="23:27">
      <c r="W5916" s="288"/>
      <c r="X5916" s="287"/>
      <c r="AA5916" s="289"/>
    </row>
    <row r="5917" spans="23:27">
      <c r="W5917" s="288"/>
      <c r="X5917" s="287"/>
      <c r="AA5917" s="289"/>
    </row>
    <row r="5918" spans="23:27">
      <c r="W5918" s="288"/>
      <c r="X5918" s="287"/>
      <c r="AA5918" s="289"/>
    </row>
    <row r="5919" spans="23:27">
      <c r="W5919" s="288"/>
      <c r="X5919" s="287"/>
      <c r="AA5919" s="289"/>
    </row>
    <row r="5920" spans="23:27">
      <c r="W5920" s="288"/>
      <c r="X5920" s="287"/>
      <c r="AA5920" s="289"/>
    </row>
    <row r="5921" spans="23:27">
      <c r="W5921" s="288"/>
      <c r="X5921" s="287"/>
      <c r="AA5921" s="289"/>
    </row>
    <row r="5922" spans="23:27">
      <c r="W5922" s="288"/>
      <c r="X5922" s="287"/>
      <c r="AA5922" s="289"/>
    </row>
    <row r="5923" spans="23:27">
      <c r="W5923" s="288"/>
      <c r="X5923" s="287"/>
      <c r="AA5923" s="289"/>
    </row>
    <row r="5924" spans="23:27">
      <c r="W5924" s="288"/>
      <c r="X5924" s="287"/>
      <c r="AA5924" s="289"/>
    </row>
    <row r="5925" spans="23:27">
      <c r="W5925" s="288"/>
      <c r="X5925" s="287"/>
      <c r="AA5925" s="289"/>
    </row>
    <row r="5926" spans="23:27">
      <c r="W5926" s="288"/>
      <c r="X5926" s="287"/>
      <c r="AA5926" s="289"/>
    </row>
    <row r="5927" spans="23:27">
      <c r="W5927" s="288"/>
      <c r="X5927" s="287"/>
      <c r="AA5927" s="289"/>
    </row>
    <row r="5928" spans="23:27">
      <c r="W5928" s="288"/>
      <c r="X5928" s="287"/>
      <c r="AA5928" s="289"/>
    </row>
    <row r="5929" spans="23:27">
      <c r="W5929" s="288"/>
      <c r="X5929" s="287"/>
      <c r="AA5929" s="289"/>
    </row>
    <row r="5930" spans="23:27">
      <c r="W5930" s="288"/>
      <c r="X5930" s="287"/>
      <c r="AA5930" s="289"/>
    </row>
    <row r="5931" spans="23:27">
      <c r="W5931" s="288"/>
      <c r="X5931" s="287"/>
      <c r="AA5931" s="289"/>
    </row>
    <row r="5932" spans="23:27">
      <c r="W5932" s="288"/>
      <c r="X5932" s="287"/>
      <c r="AA5932" s="289"/>
    </row>
    <row r="5933" spans="23:27">
      <c r="W5933" s="288"/>
      <c r="X5933" s="287"/>
      <c r="AA5933" s="289"/>
    </row>
    <row r="5934" spans="23:27">
      <c r="W5934" s="288"/>
      <c r="X5934" s="287"/>
      <c r="AA5934" s="289"/>
    </row>
    <row r="5935" spans="23:27">
      <c r="W5935" s="288"/>
      <c r="X5935" s="287"/>
      <c r="AA5935" s="289"/>
    </row>
    <row r="5936" spans="23:27">
      <c r="W5936" s="288"/>
      <c r="X5936" s="287"/>
      <c r="AA5936" s="289"/>
    </row>
    <row r="5937" spans="23:27">
      <c r="W5937" s="288"/>
      <c r="X5937" s="287"/>
      <c r="AA5937" s="289"/>
    </row>
    <row r="5938" spans="23:27">
      <c r="W5938" s="288"/>
      <c r="X5938" s="287"/>
      <c r="AA5938" s="289"/>
    </row>
    <row r="5939" spans="23:27">
      <c r="W5939" s="288"/>
      <c r="X5939" s="287"/>
      <c r="AA5939" s="289"/>
    </row>
    <row r="5940" spans="23:27">
      <c r="W5940" s="288"/>
      <c r="X5940" s="287"/>
      <c r="AA5940" s="289"/>
    </row>
    <row r="5941" spans="23:27">
      <c r="W5941" s="288"/>
      <c r="X5941" s="287"/>
      <c r="AA5941" s="289"/>
    </row>
    <row r="5942" spans="23:27">
      <c r="W5942" s="288"/>
      <c r="X5942" s="287"/>
      <c r="AA5942" s="289"/>
    </row>
    <row r="5943" spans="23:27">
      <c r="W5943" s="288"/>
      <c r="X5943" s="287"/>
      <c r="AA5943" s="289"/>
    </row>
    <row r="5944" spans="23:27">
      <c r="W5944" s="288"/>
      <c r="X5944" s="287"/>
      <c r="AA5944" s="289"/>
    </row>
    <row r="5945" spans="23:27">
      <c r="W5945" s="288"/>
      <c r="X5945" s="287"/>
      <c r="AA5945" s="289"/>
    </row>
    <row r="5946" spans="23:27">
      <c r="W5946" s="288"/>
      <c r="X5946" s="287"/>
      <c r="AA5946" s="289"/>
    </row>
    <row r="5947" spans="23:27">
      <c r="W5947" s="288"/>
      <c r="X5947" s="287"/>
      <c r="AA5947" s="289"/>
    </row>
    <row r="5948" spans="23:27">
      <c r="W5948" s="288"/>
      <c r="X5948" s="287"/>
      <c r="AA5948" s="289"/>
    </row>
    <row r="5949" spans="23:27">
      <c r="W5949" s="288"/>
      <c r="X5949" s="287"/>
      <c r="AA5949" s="289"/>
    </row>
    <row r="5950" spans="23:27">
      <c r="W5950" s="288"/>
      <c r="X5950" s="287"/>
      <c r="AA5950" s="289"/>
    </row>
    <row r="5951" spans="23:27">
      <c r="W5951" s="288"/>
      <c r="X5951" s="287"/>
      <c r="AA5951" s="289"/>
    </row>
    <row r="5952" spans="23:27">
      <c r="W5952" s="288"/>
      <c r="X5952" s="287"/>
      <c r="AA5952" s="289"/>
    </row>
    <row r="5953" spans="23:27">
      <c r="W5953" s="288"/>
      <c r="X5953" s="287"/>
      <c r="AA5953" s="289"/>
    </row>
    <row r="5954" spans="23:27">
      <c r="W5954" s="288"/>
      <c r="X5954" s="287"/>
      <c r="AA5954" s="289"/>
    </row>
    <row r="5955" spans="23:27">
      <c r="W5955" s="288"/>
      <c r="X5955" s="287"/>
      <c r="AA5955" s="289"/>
    </row>
    <row r="5956" spans="23:27">
      <c r="W5956" s="288"/>
      <c r="X5956" s="287"/>
      <c r="AA5956" s="289"/>
    </row>
    <row r="5957" spans="23:27">
      <c r="W5957" s="288"/>
      <c r="X5957" s="287"/>
      <c r="AA5957" s="289"/>
    </row>
    <row r="5958" spans="23:27">
      <c r="W5958" s="288"/>
      <c r="X5958" s="287"/>
      <c r="AA5958" s="289"/>
    </row>
    <row r="5959" spans="23:27">
      <c r="W5959" s="288"/>
      <c r="X5959" s="287"/>
      <c r="AA5959" s="289"/>
    </row>
    <row r="5960" spans="23:27">
      <c r="W5960" s="288"/>
      <c r="X5960" s="287"/>
      <c r="AA5960" s="289"/>
    </row>
    <row r="5961" spans="23:27">
      <c r="W5961" s="288"/>
      <c r="X5961" s="287"/>
      <c r="AA5961" s="289"/>
    </row>
    <row r="5962" spans="23:27">
      <c r="W5962" s="288"/>
      <c r="X5962" s="287"/>
      <c r="AA5962" s="289"/>
    </row>
    <row r="5963" spans="23:27">
      <c r="W5963" s="288"/>
      <c r="X5963" s="287"/>
      <c r="AA5963" s="289"/>
    </row>
    <row r="5964" spans="23:27">
      <c r="W5964" s="288"/>
      <c r="X5964" s="287"/>
      <c r="AA5964" s="289"/>
    </row>
    <row r="5965" spans="23:27">
      <c r="W5965" s="288"/>
      <c r="X5965" s="287"/>
      <c r="AA5965" s="289"/>
    </row>
    <row r="5966" spans="23:27">
      <c r="W5966" s="288"/>
      <c r="X5966" s="287"/>
      <c r="AA5966" s="289"/>
    </row>
    <row r="5967" spans="23:27">
      <c r="W5967" s="288"/>
      <c r="X5967" s="287"/>
      <c r="AA5967" s="289"/>
    </row>
    <row r="5968" spans="23:27">
      <c r="W5968" s="288"/>
      <c r="X5968" s="287"/>
      <c r="AA5968" s="289"/>
    </row>
    <row r="5969" spans="23:27">
      <c r="W5969" s="288"/>
      <c r="X5969" s="287"/>
      <c r="AA5969" s="289"/>
    </row>
    <row r="5970" spans="23:27">
      <c r="W5970" s="288"/>
      <c r="X5970" s="287"/>
      <c r="AA5970" s="289"/>
    </row>
    <row r="5971" spans="23:27">
      <c r="W5971" s="288"/>
      <c r="X5971" s="287"/>
      <c r="AA5971" s="289"/>
    </row>
    <row r="5972" spans="23:27">
      <c r="W5972" s="288"/>
      <c r="X5972" s="287"/>
      <c r="AA5972" s="289"/>
    </row>
    <row r="5973" spans="23:27">
      <c r="W5973" s="288"/>
      <c r="X5973" s="287"/>
      <c r="AA5973" s="289"/>
    </row>
    <row r="5974" spans="23:27">
      <c r="W5974" s="288"/>
      <c r="X5974" s="287"/>
      <c r="AA5974" s="289"/>
    </row>
    <row r="5975" spans="23:27">
      <c r="W5975" s="288"/>
      <c r="X5975" s="287"/>
      <c r="AA5975" s="289"/>
    </row>
    <row r="5976" spans="23:27">
      <c r="W5976" s="288"/>
      <c r="X5976" s="287"/>
      <c r="AA5976" s="289"/>
    </row>
    <row r="5977" spans="23:27">
      <c r="W5977" s="288"/>
      <c r="X5977" s="287"/>
      <c r="AA5977" s="289"/>
    </row>
    <row r="5978" spans="23:27">
      <c r="W5978" s="288"/>
      <c r="X5978" s="287"/>
      <c r="AA5978" s="289"/>
    </row>
    <row r="5979" spans="23:27">
      <c r="W5979" s="288"/>
      <c r="X5979" s="287"/>
      <c r="AA5979" s="289"/>
    </row>
    <row r="5980" spans="23:27">
      <c r="W5980" s="288"/>
      <c r="X5980" s="287"/>
      <c r="AA5980" s="289"/>
    </row>
    <row r="5981" spans="23:27">
      <c r="W5981" s="288"/>
      <c r="X5981" s="287"/>
      <c r="AA5981" s="289"/>
    </row>
    <row r="5982" spans="23:27">
      <c r="W5982" s="288"/>
      <c r="X5982" s="287"/>
      <c r="AA5982" s="289"/>
    </row>
    <row r="5983" spans="23:27">
      <c r="W5983" s="288"/>
      <c r="X5983" s="287"/>
      <c r="AA5983" s="289"/>
    </row>
    <row r="5984" spans="23:27">
      <c r="W5984" s="288"/>
      <c r="X5984" s="287"/>
      <c r="AA5984" s="289"/>
    </row>
    <row r="5985" spans="23:27">
      <c r="W5985" s="288"/>
      <c r="X5985" s="287"/>
      <c r="AA5985" s="289"/>
    </row>
    <row r="5986" spans="23:27">
      <c r="W5986" s="288"/>
      <c r="X5986" s="287"/>
      <c r="AA5986" s="289"/>
    </row>
    <row r="5987" spans="23:27">
      <c r="W5987" s="288"/>
      <c r="X5987" s="287"/>
      <c r="AA5987" s="289"/>
    </row>
    <row r="5988" spans="23:27">
      <c r="W5988" s="288"/>
      <c r="X5988" s="287"/>
      <c r="AA5988" s="289"/>
    </row>
    <row r="5989" spans="23:27">
      <c r="W5989" s="288"/>
      <c r="X5989" s="287"/>
      <c r="AA5989" s="289"/>
    </row>
    <row r="5990" spans="23:27">
      <c r="W5990" s="288"/>
      <c r="X5990" s="287"/>
      <c r="AA5990" s="289"/>
    </row>
    <row r="5991" spans="23:27">
      <c r="W5991" s="288"/>
      <c r="X5991" s="287"/>
      <c r="AA5991" s="289"/>
    </row>
    <row r="5992" spans="23:27">
      <c r="W5992" s="288"/>
      <c r="X5992" s="287"/>
      <c r="AA5992" s="289"/>
    </row>
    <row r="5993" spans="23:27">
      <c r="W5993" s="288"/>
      <c r="X5993" s="287"/>
      <c r="AA5993" s="289"/>
    </row>
    <row r="5994" spans="23:27">
      <c r="W5994" s="288"/>
      <c r="X5994" s="287"/>
      <c r="AA5994" s="289"/>
    </row>
    <row r="5995" spans="23:27">
      <c r="W5995" s="288"/>
      <c r="X5995" s="287"/>
      <c r="AA5995" s="289"/>
    </row>
    <row r="5996" spans="23:27">
      <c r="W5996" s="288"/>
      <c r="X5996" s="287"/>
      <c r="AA5996" s="289"/>
    </row>
    <row r="5997" spans="23:27">
      <c r="W5997" s="288"/>
      <c r="X5997" s="287"/>
      <c r="AA5997" s="289"/>
    </row>
    <row r="5998" spans="23:27">
      <c r="W5998" s="288"/>
      <c r="X5998" s="287"/>
      <c r="AA5998" s="289"/>
    </row>
    <row r="5999" spans="23:27">
      <c r="W5999" s="288"/>
      <c r="X5999" s="287"/>
      <c r="AA5999" s="289"/>
    </row>
    <row r="6000" spans="23:27">
      <c r="W6000" s="288"/>
      <c r="X6000" s="287"/>
      <c r="AA6000" s="289"/>
    </row>
    <row r="6001" spans="23:27">
      <c r="W6001" s="288"/>
      <c r="X6001" s="287"/>
      <c r="AA6001" s="289"/>
    </row>
    <row r="6002" spans="23:27">
      <c r="W6002" s="288"/>
      <c r="X6002" s="287"/>
      <c r="AA6002" s="289"/>
    </row>
    <row r="6003" spans="23:27">
      <c r="W6003" s="288"/>
      <c r="X6003" s="287"/>
      <c r="AA6003" s="289"/>
    </row>
    <row r="6004" spans="23:27">
      <c r="W6004" s="288"/>
      <c r="X6004" s="287"/>
      <c r="AA6004" s="289"/>
    </row>
    <row r="6005" spans="23:27">
      <c r="W6005" s="288"/>
      <c r="X6005" s="287"/>
      <c r="AA6005" s="289"/>
    </row>
    <row r="6006" spans="23:27">
      <c r="W6006" s="288"/>
      <c r="X6006" s="287"/>
      <c r="AA6006" s="289"/>
    </row>
    <row r="6007" spans="23:27">
      <c r="W6007" s="288"/>
      <c r="X6007" s="287"/>
      <c r="AA6007" s="289"/>
    </row>
    <row r="6008" spans="23:27">
      <c r="W6008" s="288"/>
      <c r="X6008" s="287"/>
      <c r="AA6008" s="289"/>
    </row>
    <row r="6009" spans="23:27">
      <c r="W6009" s="288"/>
      <c r="X6009" s="287"/>
      <c r="AA6009" s="289"/>
    </row>
    <row r="6010" spans="23:27">
      <c r="W6010" s="288"/>
      <c r="X6010" s="287"/>
      <c r="AA6010" s="289"/>
    </row>
    <row r="6011" spans="23:27">
      <c r="W6011" s="288"/>
      <c r="X6011" s="287"/>
      <c r="AA6011" s="289"/>
    </row>
    <row r="6012" spans="23:27">
      <c r="W6012" s="288"/>
      <c r="X6012" s="287"/>
      <c r="AA6012" s="289"/>
    </row>
    <row r="6013" spans="23:27">
      <c r="W6013" s="288"/>
      <c r="X6013" s="287"/>
      <c r="AA6013" s="289"/>
    </row>
    <row r="6014" spans="23:27">
      <c r="W6014" s="288"/>
      <c r="X6014" s="287"/>
      <c r="AA6014" s="289"/>
    </row>
    <row r="6015" spans="23:27">
      <c r="W6015" s="288"/>
      <c r="X6015" s="287"/>
      <c r="AA6015" s="289"/>
    </row>
    <row r="6016" spans="23:27">
      <c r="W6016" s="288"/>
      <c r="X6016" s="287"/>
      <c r="AA6016" s="289"/>
    </row>
    <row r="6017" spans="23:27">
      <c r="W6017" s="288"/>
      <c r="X6017" s="287"/>
      <c r="AA6017" s="289"/>
    </row>
    <row r="6018" spans="23:27">
      <c r="W6018" s="288"/>
      <c r="X6018" s="287"/>
      <c r="AA6018" s="289"/>
    </row>
    <row r="6019" spans="23:27">
      <c r="W6019" s="288"/>
      <c r="X6019" s="287"/>
      <c r="AA6019" s="289"/>
    </row>
    <row r="6020" spans="23:27">
      <c r="W6020" s="288"/>
      <c r="X6020" s="287"/>
      <c r="AA6020" s="289"/>
    </row>
    <row r="6021" spans="23:27">
      <c r="W6021" s="288"/>
      <c r="X6021" s="287"/>
      <c r="AA6021" s="289"/>
    </row>
    <row r="6022" spans="23:27">
      <c r="W6022" s="288"/>
      <c r="X6022" s="287"/>
      <c r="AA6022" s="289"/>
    </row>
    <row r="6023" spans="23:27">
      <c r="W6023" s="288"/>
      <c r="X6023" s="287"/>
      <c r="AA6023" s="289"/>
    </row>
    <row r="6024" spans="23:27">
      <c r="W6024" s="288"/>
      <c r="X6024" s="287"/>
      <c r="AA6024" s="289"/>
    </row>
    <row r="6025" spans="23:27">
      <c r="W6025" s="288"/>
      <c r="X6025" s="287"/>
      <c r="AA6025" s="289"/>
    </row>
    <row r="6026" spans="23:27">
      <c r="W6026" s="288"/>
      <c r="X6026" s="287"/>
      <c r="AA6026" s="289"/>
    </row>
    <row r="6027" spans="23:27">
      <c r="W6027" s="288"/>
      <c r="X6027" s="287"/>
      <c r="AA6027" s="289"/>
    </row>
    <row r="6028" spans="23:27">
      <c r="W6028" s="288"/>
      <c r="X6028" s="287"/>
      <c r="AA6028" s="289"/>
    </row>
    <row r="6029" spans="23:27">
      <c r="W6029" s="288"/>
      <c r="X6029" s="287"/>
      <c r="AA6029" s="289"/>
    </row>
    <row r="6030" spans="23:27">
      <c r="W6030" s="288"/>
      <c r="X6030" s="287"/>
      <c r="AA6030" s="289"/>
    </row>
    <row r="6031" spans="23:27">
      <c r="W6031" s="288"/>
      <c r="X6031" s="287"/>
      <c r="AA6031" s="289"/>
    </row>
    <row r="6032" spans="23:27">
      <c r="W6032" s="288"/>
      <c r="X6032" s="287"/>
      <c r="AA6032" s="289"/>
    </row>
    <row r="6033" spans="23:27">
      <c r="W6033" s="288"/>
      <c r="X6033" s="287"/>
      <c r="AA6033" s="289"/>
    </row>
    <row r="6034" spans="23:27">
      <c r="W6034" s="288"/>
      <c r="X6034" s="287"/>
      <c r="AA6034" s="289"/>
    </row>
    <row r="6035" spans="23:27">
      <c r="W6035" s="288"/>
      <c r="X6035" s="287"/>
      <c r="AA6035" s="289"/>
    </row>
    <row r="6036" spans="23:27">
      <c r="W6036" s="288"/>
      <c r="X6036" s="287"/>
      <c r="AA6036" s="289"/>
    </row>
    <row r="6037" spans="23:27">
      <c r="W6037" s="288"/>
      <c r="X6037" s="287"/>
      <c r="AA6037" s="289"/>
    </row>
    <row r="6038" spans="23:27">
      <c r="W6038" s="288"/>
      <c r="X6038" s="287"/>
      <c r="AA6038" s="289"/>
    </row>
    <row r="6039" spans="23:27">
      <c r="W6039" s="288"/>
      <c r="X6039" s="287"/>
      <c r="AA6039" s="289"/>
    </row>
    <row r="6040" spans="23:27">
      <c r="W6040" s="288"/>
      <c r="X6040" s="287"/>
      <c r="AA6040" s="289"/>
    </row>
    <row r="6041" spans="23:27">
      <c r="W6041" s="288"/>
      <c r="X6041" s="287"/>
      <c r="AA6041" s="289"/>
    </row>
    <row r="6042" spans="23:27">
      <c r="W6042" s="288"/>
      <c r="X6042" s="287"/>
      <c r="AA6042" s="289"/>
    </row>
    <row r="6043" spans="23:27">
      <c r="W6043" s="288"/>
      <c r="X6043" s="287"/>
      <c r="AA6043" s="289"/>
    </row>
    <row r="6044" spans="23:27">
      <c r="W6044" s="288"/>
      <c r="X6044" s="287"/>
      <c r="AA6044" s="289"/>
    </row>
    <row r="6045" spans="23:27">
      <c r="W6045" s="288"/>
      <c r="X6045" s="287"/>
      <c r="AA6045" s="289"/>
    </row>
    <row r="6046" spans="23:27">
      <c r="W6046" s="288"/>
      <c r="X6046" s="287"/>
      <c r="AA6046" s="289"/>
    </row>
    <row r="6047" spans="23:27">
      <c r="W6047" s="288"/>
      <c r="X6047" s="287"/>
      <c r="AA6047" s="289"/>
    </row>
    <row r="6048" spans="23:27">
      <c r="W6048" s="288"/>
      <c r="X6048" s="287"/>
      <c r="AA6048" s="289"/>
    </row>
    <row r="6049" spans="23:27">
      <c r="W6049" s="288"/>
      <c r="X6049" s="287"/>
      <c r="AA6049" s="289"/>
    </row>
    <row r="6050" spans="23:27">
      <c r="W6050" s="288"/>
      <c r="X6050" s="287"/>
      <c r="AA6050" s="289"/>
    </row>
    <row r="6051" spans="23:27">
      <c r="W6051" s="288"/>
      <c r="X6051" s="287"/>
      <c r="AA6051" s="289"/>
    </row>
    <row r="6052" spans="23:27">
      <c r="W6052" s="288"/>
      <c r="X6052" s="287"/>
      <c r="AA6052" s="289"/>
    </row>
    <row r="6053" spans="23:27">
      <c r="W6053" s="288"/>
      <c r="X6053" s="287"/>
      <c r="AA6053" s="289"/>
    </row>
    <row r="6054" spans="23:27">
      <c r="W6054" s="288"/>
      <c r="X6054" s="287"/>
      <c r="AA6054" s="289"/>
    </row>
    <row r="6055" spans="23:27">
      <c r="W6055" s="288"/>
      <c r="X6055" s="287"/>
      <c r="AA6055" s="289"/>
    </row>
    <row r="6056" spans="23:27">
      <c r="W6056" s="288"/>
      <c r="X6056" s="287"/>
      <c r="AA6056" s="289"/>
    </row>
    <row r="6057" spans="23:27">
      <c r="W6057" s="288"/>
      <c r="X6057" s="287"/>
      <c r="AA6057" s="289"/>
    </row>
    <row r="6058" spans="23:27">
      <c r="W6058" s="288"/>
      <c r="X6058" s="287"/>
      <c r="AA6058" s="289"/>
    </row>
    <row r="6059" spans="23:27">
      <c r="W6059" s="288"/>
      <c r="X6059" s="287"/>
      <c r="AA6059" s="289"/>
    </row>
    <row r="6060" spans="23:27">
      <c r="W6060" s="288"/>
      <c r="X6060" s="287"/>
      <c r="AA6060" s="289"/>
    </row>
    <row r="6061" spans="23:27">
      <c r="W6061" s="288"/>
      <c r="X6061" s="287"/>
      <c r="AA6061" s="289"/>
    </row>
    <row r="6062" spans="23:27">
      <c r="W6062" s="288"/>
      <c r="X6062" s="287"/>
      <c r="AA6062" s="289"/>
    </row>
    <row r="6063" spans="23:27">
      <c r="W6063" s="288"/>
      <c r="X6063" s="287"/>
      <c r="AA6063" s="289"/>
    </row>
    <row r="6064" spans="23:27">
      <c r="W6064" s="288"/>
      <c r="X6064" s="287"/>
      <c r="AA6064" s="289"/>
    </row>
    <row r="6065" spans="23:27">
      <c r="W6065" s="288"/>
      <c r="X6065" s="287"/>
      <c r="AA6065" s="289"/>
    </row>
    <row r="6066" spans="23:27">
      <c r="W6066" s="288"/>
      <c r="X6066" s="287"/>
      <c r="AA6066" s="289"/>
    </row>
    <row r="6067" spans="23:27">
      <c r="W6067" s="288"/>
      <c r="X6067" s="287"/>
      <c r="AA6067" s="289"/>
    </row>
    <row r="6068" spans="23:27">
      <c r="W6068" s="288"/>
      <c r="X6068" s="287"/>
      <c r="AA6068" s="289"/>
    </row>
    <row r="6069" spans="23:27">
      <c r="W6069" s="288"/>
      <c r="X6069" s="287"/>
      <c r="AA6069" s="289"/>
    </row>
    <row r="6070" spans="23:27">
      <c r="W6070" s="288"/>
      <c r="X6070" s="287"/>
      <c r="AA6070" s="289"/>
    </row>
    <row r="6071" spans="23:27">
      <c r="W6071" s="288"/>
      <c r="X6071" s="287"/>
      <c r="AA6071" s="289"/>
    </row>
    <row r="6072" spans="23:27">
      <c r="W6072" s="288"/>
      <c r="X6072" s="287"/>
      <c r="AA6072" s="289"/>
    </row>
    <row r="6073" spans="23:27">
      <c r="W6073" s="288"/>
      <c r="X6073" s="287"/>
      <c r="AA6073" s="289"/>
    </row>
    <row r="6074" spans="23:27">
      <c r="W6074" s="288"/>
      <c r="X6074" s="287"/>
      <c r="AA6074" s="289"/>
    </row>
    <row r="6075" spans="23:27">
      <c r="W6075" s="288"/>
      <c r="X6075" s="287"/>
      <c r="AA6075" s="289"/>
    </row>
    <row r="6076" spans="23:27">
      <c r="W6076" s="288"/>
      <c r="X6076" s="287"/>
      <c r="AA6076" s="289"/>
    </row>
    <row r="6077" spans="23:27">
      <c r="W6077" s="288"/>
      <c r="X6077" s="287"/>
      <c r="AA6077" s="289"/>
    </row>
    <row r="6078" spans="23:27">
      <c r="W6078" s="288"/>
      <c r="X6078" s="287"/>
      <c r="AA6078" s="289"/>
    </row>
    <row r="6079" spans="23:27">
      <c r="W6079" s="288"/>
      <c r="X6079" s="287"/>
      <c r="AA6079" s="289"/>
    </row>
    <row r="6080" spans="23:27">
      <c r="W6080" s="288"/>
      <c r="X6080" s="287"/>
      <c r="AA6080" s="289"/>
    </row>
    <row r="6081" spans="23:27">
      <c r="W6081" s="288"/>
      <c r="X6081" s="287"/>
      <c r="AA6081" s="289"/>
    </row>
    <row r="6082" spans="23:27">
      <c r="W6082" s="288"/>
      <c r="X6082" s="287"/>
      <c r="AA6082" s="289"/>
    </row>
    <row r="6083" spans="23:27">
      <c r="W6083" s="288"/>
      <c r="X6083" s="287"/>
      <c r="AA6083" s="289"/>
    </row>
    <row r="6084" spans="23:27">
      <c r="W6084" s="288"/>
      <c r="X6084" s="287"/>
      <c r="AA6084" s="289"/>
    </row>
    <row r="6085" spans="23:27">
      <c r="W6085" s="288"/>
      <c r="X6085" s="287"/>
      <c r="AA6085" s="289"/>
    </row>
    <row r="6086" spans="23:27">
      <c r="W6086" s="288"/>
      <c r="X6086" s="287"/>
      <c r="AA6086" s="289"/>
    </row>
    <row r="6087" spans="23:27">
      <c r="W6087" s="288"/>
      <c r="X6087" s="287"/>
      <c r="AA6087" s="289"/>
    </row>
    <row r="6088" spans="23:27">
      <c r="W6088" s="288"/>
      <c r="X6088" s="287"/>
      <c r="AA6088" s="289"/>
    </row>
    <row r="6089" spans="23:27">
      <c r="W6089" s="288"/>
      <c r="X6089" s="287"/>
      <c r="AA6089" s="289"/>
    </row>
    <row r="6090" spans="23:27">
      <c r="W6090" s="288"/>
      <c r="X6090" s="287"/>
      <c r="AA6090" s="289"/>
    </row>
    <row r="6091" spans="23:27">
      <c r="W6091" s="288"/>
      <c r="X6091" s="287"/>
      <c r="AA6091" s="289"/>
    </row>
    <row r="6092" spans="23:27">
      <c r="W6092" s="288"/>
      <c r="X6092" s="287"/>
      <c r="AA6092" s="289"/>
    </row>
    <row r="6093" spans="23:27">
      <c r="W6093" s="288"/>
      <c r="X6093" s="287"/>
      <c r="AA6093" s="289"/>
    </row>
    <row r="6094" spans="23:27">
      <c r="W6094" s="288"/>
      <c r="X6094" s="287"/>
      <c r="AA6094" s="289"/>
    </row>
    <row r="6095" spans="23:27">
      <c r="W6095" s="288"/>
      <c r="X6095" s="287"/>
      <c r="AA6095" s="289"/>
    </row>
    <row r="6096" spans="23:27">
      <c r="W6096" s="288"/>
      <c r="X6096" s="287"/>
      <c r="AA6096" s="289"/>
    </row>
    <row r="6097" spans="23:27">
      <c r="W6097" s="288"/>
      <c r="X6097" s="287"/>
      <c r="AA6097" s="289"/>
    </row>
    <row r="6098" spans="23:27">
      <c r="W6098" s="288"/>
      <c r="X6098" s="287"/>
      <c r="AA6098" s="289"/>
    </row>
    <row r="6099" spans="23:27">
      <c r="W6099" s="288"/>
      <c r="X6099" s="287"/>
      <c r="AA6099" s="289"/>
    </row>
    <row r="6100" spans="23:27">
      <c r="W6100" s="288"/>
      <c r="X6100" s="287"/>
      <c r="AA6100" s="289"/>
    </row>
    <row r="6101" spans="23:27">
      <c r="W6101" s="288"/>
      <c r="X6101" s="287"/>
      <c r="AA6101" s="289"/>
    </row>
    <row r="6102" spans="23:27">
      <c r="W6102" s="288"/>
      <c r="X6102" s="287"/>
      <c r="AA6102" s="289"/>
    </row>
    <row r="6103" spans="23:27">
      <c r="W6103" s="288"/>
      <c r="X6103" s="287"/>
      <c r="AA6103" s="289"/>
    </row>
    <row r="6104" spans="23:27">
      <c r="W6104" s="288"/>
      <c r="X6104" s="287"/>
      <c r="AA6104" s="289"/>
    </row>
    <row r="6105" spans="23:27">
      <c r="W6105" s="288"/>
      <c r="X6105" s="287"/>
      <c r="AA6105" s="289"/>
    </row>
    <row r="6106" spans="23:27">
      <c r="W6106" s="288"/>
      <c r="X6106" s="287"/>
      <c r="AA6106" s="289"/>
    </row>
    <row r="6107" spans="23:27">
      <c r="W6107" s="288"/>
      <c r="X6107" s="287"/>
      <c r="AA6107" s="289"/>
    </row>
    <row r="6108" spans="23:27">
      <c r="W6108" s="288"/>
      <c r="X6108" s="287"/>
      <c r="AA6108" s="289"/>
    </row>
    <row r="6109" spans="23:27">
      <c r="W6109" s="288"/>
      <c r="X6109" s="287"/>
      <c r="AA6109" s="289"/>
    </row>
    <row r="6110" spans="23:27">
      <c r="W6110" s="288"/>
      <c r="X6110" s="287"/>
      <c r="AA6110" s="289"/>
    </row>
    <row r="6111" spans="23:27">
      <c r="W6111" s="288"/>
      <c r="X6111" s="287"/>
      <c r="AA6111" s="289"/>
    </row>
    <row r="6112" spans="23:27">
      <c r="W6112" s="288"/>
      <c r="X6112" s="287"/>
      <c r="AA6112" s="289"/>
    </row>
    <row r="6113" spans="23:27">
      <c r="W6113" s="288"/>
      <c r="X6113" s="287"/>
      <c r="AA6113" s="289"/>
    </row>
    <row r="6114" spans="23:27">
      <c r="W6114" s="288"/>
      <c r="X6114" s="287"/>
      <c r="AA6114" s="289"/>
    </row>
    <row r="6115" spans="23:27">
      <c r="W6115" s="288"/>
      <c r="X6115" s="287"/>
      <c r="AA6115" s="289"/>
    </row>
    <row r="6116" spans="23:27">
      <c r="W6116" s="288"/>
      <c r="X6116" s="287"/>
      <c r="AA6116" s="289"/>
    </row>
    <row r="6117" spans="23:27">
      <c r="W6117" s="288"/>
      <c r="X6117" s="287"/>
      <c r="AA6117" s="289"/>
    </row>
    <row r="6118" spans="23:27">
      <c r="W6118" s="288"/>
      <c r="X6118" s="287"/>
      <c r="AA6118" s="289"/>
    </row>
    <row r="6119" spans="23:27">
      <c r="W6119" s="288"/>
      <c r="X6119" s="287"/>
      <c r="AA6119" s="289"/>
    </row>
    <row r="6120" spans="23:27">
      <c r="W6120" s="288"/>
      <c r="X6120" s="287"/>
      <c r="AA6120" s="289"/>
    </row>
    <row r="6121" spans="23:27">
      <c r="W6121" s="288"/>
      <c r="X6121" s="287"/>
      <c r="AA6121" s="289"/>
    </row>
    <row r="6122" spans="23:27">
      <c r="W6122" s="288"/>
      <c r="X6122" s="287"/>
      <c r="AA6122" s="289"/>
    </row>
    <row r="6123" spans="23:27">
      <c r="W6123" s="288"/>
      <c r="X6123" s="287"/>
      <c r="AA6123" s="289"/>
    </row>
    <row r="6124" spans="23:27">
      <c r="W6124" s="288"/>
      <c r="X6124" s="287"/>
      <c r="AA6124" s="289"/>
    </row>
    <row r="6125" spans="23:27">
      <c r="W6125" s="288"/>
      <c r="X6125" s="287"/>
      <c r="AA6125" s="289"/>
    </row>
    <row r="6126" spans="23:27">
      <c r="W6126" s="288"/>
      <c r="X6126" s="287"/>
      <c r="AA6126" s="289"/>
    </row>
    <row r="6127" spans="23:27">
      <c r="W6127" s="288"/>
      <c r="X6127" s="287"/>
      <c r="AA6127" s="289"/>
    </row>
    <row r="6128" spans="23:27">
      <c r="W6128" s="288"/>
      <c r="X6128" s="287"/>
      <c r="AA6128" s="289"/>
    </row>
    <row r="6129" spans="23:27">
      <c r="W6129" s="288"/>
      <c r="X6129" s="287"/>
      <c r="AA6129" s="289"/>
    </row>
    <row r="6130" spans="23:27">
      <c r="W6130" s="288"/>
      <c r="X6130" s="287"/>
      <c r="AA6130" s="289"/>
    </row>
    <row r="6131" spans="23:27">
      <c r="W6131" s="288"/>
      <c r="X6131" s="287"/>
      <c r="AA6131" s="289"/>
    </row>
    <row r="6132" spans="23:27">
      <c r="W6132" s="288"/>
      <c r="X6132" s="287"/>
      <c r="AA6132" s="289"/>
    </row>
    <row r="6133" spans="23:27">
      <c r="W6133" s="288"/>
      <c r="X6133" s="287"/>
      <c r="AA6133" s="289"/>
    </row>
    <row r="6134" spans="23:27">
      <c r="W6134" s="288"/>
      <c r="X6134" s="287"/>
      <c r="AA6134" s="289"/>
    </row>
    <row r="6135" spans="23:27">
      <c r="W6135" s="288"/>
      <c r="X6135" s="287"/>
      <c r="AA6135" s="289"/>
    </row>
    <row r="6136" spans="23:27">
      <c r="W6136" s="288"/>
      <c r="X6136" s="287"/>
      <c r="AA6136" s="289"/>
    </row>
    <row r="6137" spans="23:27">
      <c r="W6137" s="288"/>
      <c r="X6137" s="287"/>
      <c r="AA6137" s="289"/>
    </row>
    <row r="6138" spans="23:27">
      <c r="W6138" s="288"/>
      <c r="X6138" s="287"/>
      <c r="AA6138" s="289"/>
    </row>
    <row r="6139" spans="23:27">
      <c r="W6139" s="288"/>
      <c r="X6139" s="287"/>
      <c r="AA6139" s="289"/>
    </row>
    <row r="6140" spans="23:27">
      <c r="W6140" s="288"/>
      <c r="X6140" s="287"/>
      <c r="AA6140" s="289"/>
    </row>
    <row r="6141" spans="23:27">
      <c r="W6141" s="288"/>
      <c r="X6141" s="287"/>
      <c r="AA6141" s="289"/>
    </row>
    <row r="6142" spans="23:27">
      <c r="W6142" s="288"/>
      <c r="X6142" s="287"/>
      <c r="AA6142" s="289"/>
    </row>
    <row r="6143" spans="23:27">
      <c r="W6143" s="288"/>
      <c r="X6143" s="287"/>
      <c r="AA6143" s="289"/>
    </row>
    <row r="6144" spans="23:27">
      <c r="W6144" s="288"/>
      <c r="X6144" s="287"/>
      <c r="AA6144" s="289"/>
    </row>
    <row r="6145" spans="23:27">
      <c r="W6145" s="288"/>
      <c r="X6145" s="287"/>
      <c r="AA6145" s="289"/>
    </row>
    <row r="6146" spans="23:27">
      <c r="W6146" s="288"/>
      <c r="X6146" s="287"/>
      <c r="AA6146" s="289"/>
    </row>
    <row r="6147" spans="23:27">
      <c r="W6147" s="288"/>
      <c r="X6147" s="287"/>
      <c r="AA6147" s="289"/>
    </row>
    <row r="6148" spans="23:27">
      <c r="W6148" s="288"/>
      <c r="X6148" s="287"/>
      <c r="AA6148" s="289"/>
    </row>
    <row r="6149" spans="23:27">
      <c r="W6149" s="288"/>
      <c r="X6149" s="287"/>
      <c r="AA6149" s="289"/>
    </row>
    <row r="6150" spans="23:27">
      <c r="W6150" s="288"/>
      <c r="X6150" s="287"/>
      <c r="AA6150" s="289"/>
    </row>
    <row r="6151" spans="23:27">
      <c r="W6151" s="288"/>
      <c r="X6151" s="287"/>
      <c r="AA6151" s="289"/>
    </row>
    <row r="6152" spans="23:27">
      <c r="W6152" s="288"/>
      <c r="X6152" s="287"/>
      <c r="AA6152" s="289"/>
    </row>
    <row r="6153" spans="23:27">
      <c r="W6153" s="288"/>
      <c r="X6153" s="287"/>
      <c r="AA6153" s="289"/>
    </row>
    <row r="6154" spans="23:27">
      <c r="W6154" s="288"/>
      <c r="X6154" s="287"/>
      <c r="AA6154" s="289"/>
    </row>
    <row r="6155" spans="23:27">
      <c r="W6155" s="288"/>
      <c r="X6155" s="287"/>
      <c r="AA6155" s="289"/>
    </row>
    <row r="6156" spans="23:27">
      <c r="W6156" s="288"/>
      <c r="X6156" s="287"/>
      <c r="AA6156" s="289"/>
    </row>
    <row r="6157" spans="23:27">
      <c r="W6157" s="288"/>
      <c r="X6157" s="287"/>
      <c r="AA6157" s="289"/>
    </row>
    <row r="6158" spans="23:27">
      <c r="W6158" s="288"/>
      <c r="X6158" s="287"/>
      <c r="AA6158" s="289"/>
    </row>
    <row r="6159" spans="23:27">
      <c r="W6159" s="288"/>
      <c r="X6159" s="287"/>
      <c r="AA6159" s="289"/>
    </row>
    <row r="6160" spans="23:27">
      <c r="W6160" s="288"/>
      <c r="X6160" s="287"/>
      <c r="AA6160" s="289"/>
    </row>
    <row r="6161" spans="23:27">
      <c r="W6161" s="288"/>
      <c r="X6161" s="287"/>
      <c r="AA6161" s="289"/>
    </row>
    <row r="6162" spans="23:27">
      <c r="W6162" s="288"/>
      <c r="X6162" s="287"/>
      <c r="AA6162" s="289"/>
    </row>
    <row r="6163" spans="23:27">
      <c r="W6163" s="288"/>
      <c r="X6163" s="287"/>
      <c r="AA6163" s="289"/>
    </row>
    <row r="6164" spans="23:27">
      <c r="W6164" s="288"/>
      <c r="X6164" s="287"/>
      <c r="AA6164" s="289"/>
    </row>
    <row r="6165" spans="23:27">
      <c r="W6165" s="288"/>
      <c r="X6165" s="287"/>
      <c r="AA6165" s="289"/>
    </row>
    <row r="6166" spans="23:27">
      <c r="W6166" s="288"/>
      <c r="X6166" s="287"/>
      <c r="AA6166" s="289"/>
    </row>
    <row r="6167" spans="23:27">
      <c r="W6167" s="288"/>
      <c r="X6167" s="287"/>
      <c r="AA6167" s="289"/>
    </row>
    <row r="6168" spans="23:27">
      <c r="W6168" s="288"/>
      <c r="X6168" s="287"/>
      <c r="AA6168" s="289"/>
    </row>
    <row r="6169" spans="23:27">
      <c r="W6169" s="288"/>
      <c r="X6169" s="287"/>
      <c r="AA6169" s="289"/>
    </row>
    <row r="6170" spans="23:27">
      <c r="W6170" s="288"/>
      <c r="X6170" s="287"/>
      <c r="AA6170" s="289"/>
    </row>
    <row r="6171" spans="23:27">
      <c r="W6171" s="288"/>
      <c r="X6171" s="287"/>
      <c r="AA6171" s="289"/>
    </row>
    <row r="6172" spans="23:27">
      <c r="W6172" s="288"/>
      <c r="X6172" s="287"/>
      <c r="AA6172" s="289"/>
    </row>
    <row r="6173" spans="23:27">
      <c r="W6173" s="288"/>
      <c r="X6173" s="287"/>
      <c r="AA6173" s="289"/>
    </row>
    <row r="6174" spans="23:27">
      <c r="W6174" s="288"/>
      <c r="X6174" s="287"/>
      <c r="AA6174" s="289"/>
    </row>
    <row r="6175" spans="23:27">
      <c r="W6175" s="288"/>
      <c r="X6175" s="287"/>
      <c r="AA6175" s="289"/>
    </row>
    <row r="6176" spans="23:27">
      <c r="W6176" s="288"/>
      <c r="X6176" s="287"/>
      <c r="AA6176" s="289"/>
    </row>
    <row r="6177" spans="23:27">
      <c r="W6177" s="288"/>
      <c r="X6177" s="287"/>
      <c r="AA6177" s="289"/>
    </row>
    <row r="6178" spans="23:27">
      <c r="W6178" s="288"/>
      <c r="X6178" s="287"/>
      <c r="AA6178" s="289"/>
    </row>
    <row r="6179" spans="23:27">
      <c r="W6179" s="288"/>
      <c r="X6179" s="287"/>
      <c r="AA6179" s="289"/>
    </row>
    <row r="6180" spans="23:27">
      <c r="W6180" s="288"/>
      <c r="X6180" s="287"/>
      <c r="AA6180" s="289"/>
    </row>
    <row r="6181" spans="23:27">
      <c r="W6181" s="288"/>
      <c r="X6181" s="287"/>
      <c r="AA6181" s="289"/>
    </row>
    <row r="6182" spans="23:27">
      <c r="W6182" s="288"/>
      <c r="X6182" s="287"/>
      <c r="AA6182" s="289"/>
    </row>
    <row r="6183" spans="23:27">
      <c r="W6183" s="288"/>
      <c r="X6183" s="287"/>
      <c r="AA6183" s="289"/>
    </row>
    <row r="6184" spans="23:27">
      <c r="W6184" s="288"/>
      <c r="X6184" s="287"/>
      <c r="AA6184" s="289"/>
    </row>
    <row r="6185" spans="23:27">
      <c r="W6185" s="288"/>
      <c r="X6185" s="287"/>
      <c r="AA6185" s="289"/>
    </row>
    <row r="6186" spans="23:27">
      <c r="W6186" s="288"/>
      <c r="X6186" s="287"/>
      <c r="AA6186" s="289"/>
    </row>
    <row r="6187" spans="23:27">
      <c r="W6187" s="288"/>
      <c r="X6187" s="287"/>
      <c r="AA6187" s="289"/>
    </row>
    <row r="6188" spans="23:27">
      <c r="W6188" s="288"/>
      <c r="X6188" s="287"/>
      <c r="AA6188" s="289"/>
    </row>
    <row r="6189" spans="23:27">
      <c r="W6189" s="288"/>
      <c r="X6189" s="287"/>
      <c r="AA6189" s="289"/>
    </row>
    <row r="6190" spans="23:27">
      <c r="W6190" s="288"/>
      <c r="X6190" s="287"/>
      <c r="AA6190" s="289"/>
    </row>
    <row r="6191" spans="23:27">
      <c r="W6191" s="288"/>
      <c r="X6191" s="287"/>
      <c r="AA6191" s="289"/>
    </row>
    <row r="6192" spans="23:27">
      <c r="W6192" s="288"/>
      <c r="X6192" s="287"/>
      <c r="AA6192" s="289"/>
    </row>
    <row r="6193" spans="23:27">
      <c r="W6193" s="288"/>
      <c r="X6193" s="287"/>
      <c r="AA6193" s="289"/>
    </row>
    <row r="6194" spans="23:27">
      <c r="W6194" s="288"/>
      <c r="X6194" s="287"/>
      <c r="AA6194" s="289"/>
    </row>
    <row r="6195" spans="23:27">
      <c r="W6195" s="288"/>
      <c r="X6195" s="287"/>
      <c r="AA6195" s="289"/>
    </row>
    <row r="6196" spans="23:27">
      <c r="W6196" s="288"/>
      <c r="X6196" s="287"/>
      <c r="AA6196" s="289"/>
    </row>
    <row r="6197" spans="23:27">
      <c r="W6197" s="288"/>
      <c r="X6197" s="287"/>
      <c r="AA6197" s="289"/>
    </row>
    <row r="6198" spans="23:27">
      <c r="W6198" s="288"/>
      <c r="X6198" s="287"/>
      <c r="AA6198" s="289"/>
    </row>
    <row r="6199" spans="23:27">
      <c r="W6199" s="288"/>
      <c r="X6199" s="287"/>
      <c r="AA6199" s="289"/>
    </row>
    <row r="6200" spans="23:27">
      <c r="W6200" s="288"/>
      <c r="X6200" s="287"/>
      <c r="AA6200" s="289"/>
    </row>
    <row r="6201" spans="23:27">
      <c r="W6201" s="288"/>
      <c r="X6201" s="287"/>
      <c r="AA6201" s="289"/>
    </row>
    <row r="6202" spans="23:27">
      <c r="W6202" s="288"/>
      <c r="X6202" s="287"/>
      <c r="AA6202" s="289"/>
    </row>
    <row r="6203" spans="23:27">
      <c r="W6203" s="288"/>
      <c r="X6203" s="287"/>
      <c r="AA6203" s="289"/>
    </row>
    <row r="6204" spans="23:27">
      <c r="W6204" s="288"/>
      <c r="X6204" s="287"/>
      <c r="AA6204" s="289"/>
    </row>
    <row r="6205" spans="23:27">
      <c r="W6205" s="288"/>
      <c r="X6205" s="287"/>
      <c r="AA6205" s="289"/>
    </row>
    <row r="6206" spans="23:27">
      <c r="W6206" s="288"/>
      <c r="X6206" s="287"/>
      <c r="AA6206" s="289"/>
    </row>
    <row r="6207" spans="23:27">
      <c r="W6207" s="288"/>
      <c r="X6207" s="287"/>
      <c r="AA6207" s="289"/>
    </row>
    <row r="6208" spans="23:27">
      <c r="W6208" s="288"/>
      <c r="X6208" s="287"/>
      <c r="AA6208" s="289"/>
    </row>
    <row r="6209" spans="23:27">
      <c r="W6209" s="288"/>
      <c r="X6209" s="287"/>
      <c r="AA6209" s="289"/>
    </row>
    <row r="6210" spans="23:27">
      <c r="W6210" s="288"/>
      <c r="X6210" s="287"/>
      <c r="AA6210" s="289"/>
    </row>
    <row r="6211" spans="23:27">
      <c r="W6211" s="288"/>
      <c r="X6211" s="287"/>
      <c r="AA6211" s="289"/>
    </row>
    <row r="6212" spans="23:27">
      <c r="W6212" s="288"/>
      <c r="X6212" s="287"/>
      <c r="AA6212" s="289"/>
    </row>
    <row r="6213" spans="23:27">
      <c r="W6213" s="288"/>
      <c r="X6213" s="287"/>
      <c r="AA6213" s="289"/>
    </row>
    <row r="6214" spans="23:27">
      <c r="W6214" s="288"/>
      <c r="X6214" s="287"/>
      <c r="AA6214" s="289"/>
    </row>
    <row r="6215" spans="23:27">
      <c r="W6215" s="288"/>
      <c r="X6215" s="287"/>
      <c r="AA6215" s="289"/>
    </row>
    <row r="6216" spans="23:27">
      <c r="W6216" s="288"/>
      <c r="X6216" s="287"/>
      <c r="AA6216" s="289"/>
    </row>
    <row r="6217" spans="23:27">
      <c r="W6217" s="288"/>
      <c r="X6217" s="287"/>
      <c r="AA6217" s="289"/>
    </row>
    <row r="6218" spans="23:27">
      <c r="W6218" s="288"/>
      <c r="X6218" s="287"/>
      <c r="AA6218" s="289"/>
    </row>
    <row r="6219" spans="23:27">
      <c r="W6219" s="288"/>
      <c r="X6219" s="287"/>
      <c r="AA6219" s="289"/>
    </row>
    <row r="6220" spans="23:27">
      <c r="W6220" s="288"/>
      <c r="X6220" s="287"/>
      <c r="AA6220" s="289"/>
    </row>
    <row r="6221" spans="23:27">
      <c r="W6221" s="288"/>
      <c r="X6221" s="287"/>
      <c r="AA6221" s="289"/>
    </row>
    <row r="6222" spans="23:27">
      <c r="W6222" s="288"/>
      <c r="X6222" s="287"/>
      <c r="AA6222" s="289"/>
    </row>
    <row r="6223" spans="23:27">
      <c r="W6223" s="288"/>
      <c r="X6223" s="287"/>
      <c r="AA6223" s="289"/>
    </row>
    <row r="6224" spans="23:27">
      <c r="W6224" s="288"/>
      <c r="X6224" s="287"/>
      <c r="AA6224" s="289"/>
    </row>
    <row r="6225" spans="23:27">
      <c r="W6225" s="288"/>
      <c r="X6225" s="287"/>
      <c r="AA6225" s="289"/>
    </row>
    <row r="6226" spans="23:27">
      <c r="W6226" s="288"/>
      <c r="X6226" s="287"/>
      <c r="AA6226" s="289"/>
    </row>
    <row r="6227" spans="23:27">
      <c r="W6227" s="288"/>
      <c r="X6227" s="287"/>
      <c r="AA6227" s="289"/>
    </row>
    <row r="6228" spans="23:27">
      <c r="W6228" s="288"/>
      <c r="X6228" s="287"/>
      <c r="AA6228" s="289"/>
    </row>
    <row r="6229" spans="23:27">
      <c r="W6229" s="288"/>
      <c r="X6229" s="287"/>
      <c r="AA6229" s="289"/>
    </row>
    <row r="6230" spans="23:27">
      <c r="W6230" s="288"/>
      <c r="X6230" s="287"/>
      <c r="AA6230" s="289"/>
    </row>
    <row r="6231" spans="23:27">
      <c r="W6231" s="288"/>
      <c r="X6231" s="287"/>
      <c r="AA6231" s="289"/>
    </row>
    <row r="6232" spans="23:27">
      <c r="W6232" s="288"/>
      <c r="X6232" s="287"/>
      <c r="AA6232" s="289"/>
    </row>
    <row r="6233" spans="23:27">
      <c r="W6233" s="288"/>
      <c r="X6233" s="287"/>
      <c r="AA6233" s="289"/>
    </row>
    <row r="6234" spans="23:27">
      <c r="W6234" s="288"/>
      <c r="X6234" s="287"/>
      <c r="AA6234" s="289"/>
    </row>
    <row r="6235" spans="23:27">
      <c r="W6235" s="288"/>
      <c r="X6235" s="287"/>
      <c r="AA6235" s="289"/>
    </row>
    <row r="6236" spans="23:27">
      <c r="W6236" s="288"/>
      <c r="X6236" s="287"/>
      <c r="AA6236" s="289"/>
    </row>
    <row r="6237" spans="23:27">
      <c r="W6237" s="288"/>
      <c r="X6237" s="287"/>
      <c r="AA6237" s="289"/>
    </row>
    <row r="6238" spans="23:27">
      <c r="W6238" s="288"/>
      <c r="X6238" s="287"/>
      <c r="AA6238" s="289"/>
    </row>
    <row r="6239" spans="23:27">
      <c r="W6239" s="288"/>
      <c r="X6239" s="287"/>
      <c r="AA6239" s="289"/>
    </row>
    <row r="6240" spans="23:27">
      <c r="W6240" s="288"/>
      <c r="X6240" s="287"/>
      <c r="AA6240" s="289"/>
    </row>
    <row r="6241" spans="23:27">
      <c r="W6241" s="288"/>
      <c r="X6241" s="287"/>
      <c r="AA6241" s="289"/>
    </row>
    <row r="6242" spans="23:27">
      <c r="W6242" s="288"/>
      <c r="X6242" s="287"/>
      <c r="AA6242" s="289"/>
    </row>
    <row r="6243" spans="23:27">
      <c r="W6243" s="288"/>
      <c r="X6243" s="287"/>
      <c r="AA6243" s="289"/>
    </row>
    <row r="6244" spans="23:27">
      <c r="W6244" s="288"/>
      <c r="X6244" s="287"/>
      <c r="AA6244" s="289"/>
    </row>
    <row r="6245" spans="23:27">
      <c r="W6245" s="288"/>
      <c r="X6245" s="287"/>
      <c r="AA6245" s="289"/>
    </row>
    <row r="6246" spans="23:27">
      <c r="W6246" s="288"/>
      <c r="X6246" s="287"/>
      <c r="AA6246" s="289"/>
    </row>
    <row r="6247" spans="23:27">
      <c r="W6247" s="288"/>
      <c r="X6247" s="287"/>
      <c r="AA6247" s="289"/>
    </row>
    <row r="6248" spans="23:27">
      <c r="W6248" s="288"/>
      <c r="X6248" s="287"/>
      <c r="AA6248" s="289"/>
    </row>
    <row r="6249" spans="23:27">
      <c r="W6249" s="288"/>
      <c r="X6249" s="287"/>
      <c r="AA6249" s="289"/>
    </row>
    <row r="6250" spans="23:27">
      <c r="W6250" s="288"/>
      <c r="X6250" s="287"/>
      <c r="AA6250" s="289"/>
    </row>
    <row r="6251" spans="23:27">
      <c r="W6251" s="288"/>
      <c r="X6251" s="287"/>
      <c r="AA6251" s="289"/>
    </row>
    <row r="6252" spans="23:27">
      <c r="W6252" s="288"/>
      <c r="X6252" s="287"/>
      <c r="AA6252" s="289"/>
    </row>
    <row r="6253" spans="23:27">
      <c r="W6253" s="288"/>
      <c r="X6253" s="287"/>
      <c r="AA6253" s="289"/>
    </row>
    <row r="6254" spans="23:27">
      <c r="W6254" s="288"/>
      <c r="X6254" s="287"/>
      <c r="AA6254" s="289"/>
    </row>
    <row r="6255" spans="23:27">
      <c r="W6255" s="288"/>
      <c r="X6255" s="287"/>
      <c r="AA6255" s="289"/>
    </row>
    <row r="6256" spans="23:27">
      <c r="W6256" s="288"/>
      <c r="X6256" s="287"/>
      <c r="AA6256" s="289"/>
    </row>
    <row r="6257" spans="23:27">
      <c r="W6257" s="288"/>
      <c r="X6257" s="287"/>
      <c r="AA6257" s="289"/>
    </row>
    <row r="6258" spans="23:27">
      <c r="W6258" s="288"/>
      <c r="X6258" s="287"/>
      <c r="AA6258" s="289"/>
    </row>
    <row r="6259" spans="23:27">
      <c r="W6259" s="288"/>
      <c r="X6259" s="287"/>
      <c r="AA6259" s="289"/>
    </row>
    <row r="6260" spans="23:27">
      <c r="W6260" s="288"/>
      <c r="X6260" s="287"/>
      <c r="AA6260" s="289"/>
    </row>
    <row r="6261" spans="23:27">
      <c r="W6261" s="288"/>
      <c r="X6261" s="287"/>
      <c r="AA6261" s="289"/>
    </row>
    <row r="6262" spans="23:27">
      <c r="W6262" s="288"/>
      <c r="X6262" s="287"/>
      <c r="AA6262" s="289"/>
    </row>
    <row r="6263" spans="23:27">
      <c r="W6263" s="288"/>
      <c r="X6263" s="287"/>
      <c r="AA6263" s="289"/>
    </row>
    <row r="6264" spans="23:27">
      <c r="W6264" s="288"/>
      <c r="X6264" s="287"/>
      <c r="AA6264" s="289"/>
    </row>
    <row r="6265" spans="23:27">
      <c r="W6265" s="288"/>
      <c r="X6265" s="287"/>
      <c r="AA6265" s="289"/>
    </row>
    <row r="6266" spans="23:27">
      <c r="W6266" s="288"/>
      <c r="X6266" s="287"/>
      <c r="AA6266" s="289"/>
    </row>
    <row r="6267" spans="23:27">
      <c r="W6267" s="288"/>
      <c r="X6267" s="287"/>
      <c r="AA6267" s="289"/>
    </row>
    <row r="6268" spans="23:27">
      <c r="W6268" s="288"/>
      <c r="X6268" s="287"/>
      <c r="AA6268" s="289"/>
    </row>
    <row r="6269" spans="23:27">
      <c r="W6269" s="288"/>
      <c r="X6269" s="287"/>
      <c r="AA6269" s="289"/>
    </row>
    <row r="6270" spans="23:27">
      <c r="W6270" s="288"/>
      <c r="X6270" s="287"/>
      <c r="AA6270" s="289"/>
    </row>
    <row r="6271" spans="23:27">
      <c r="W6271" s="288"/>
      <c r="X6271" s="287"/>
      <c r="AA6271" s="289"/>
    </row>
    <row r="6272" spans="23:27">
      <c r="W6272" s="288"/>
      <c r="X6272" s="287"/>
      <c r="AA6272" s="289"/>
    </row>
    <row r="6273" spans="23:27">
      <c r="W6273" s="288"/>
      <c r="X6273" s="287"/>
      <c r="AA6273" s="289"/>
    </row>
    <row r="6274" spans="23:27">
      <c r="W6274" s="288"/>
      <c r="X6274" s="287"/>
      <c r="AA6274" s="289"/>
    </row>
    <row r="6275" spans="23:27">
      <c r="W6275" s="288"/>
      <c r="X6275" s="287"/>
      <c r="AA6275" s="289"/>
    </row>
    <row r="6276" spans="23:27">
      <c r="W6276" s="288"/>
      <c r="X6276" s="287"/>
      <c r="AA6276" s="289"/>
    </row>
    <row r="6277" spans="23:27">
      <c r="W6277" s="288"/>
      <c r="X6277" s="287"/>
      <c r="AA6277" s="289"/>
    </row>
    <row r="6278" spans="23:27">
      <c r="W6278" s="288"/>
      <c r="X6278" s="287"/>
      <c r="AA6278" s="289"/>
    </row>
    <row r="6279" spans="23:27">
      <c r="W6279" s="288"/>
      <c r="X6279" s="287"/>
      <c r="AA6279" s="289"/>
    </row>
    <row r="6280" spans="23:27">
      <c r="W6280" s="288"/>
      <c r="X6280" s="287"/>
      <c r="AA6280" s="289"/>
    </row>
    <row r="6281" spans="23:27">
      <c r="W6281" s="288"/>
      <c r="X6281" s="287"/>
      <c r="AA6281" s="289"/>
    </row>
    <row r="6282" spans="23:27">
      <c r="W6282" s="288"/>
      <c r="X6282" s="287"/>
      <c r="AA6282" s="289"/>
    </row>
    <row r="6283" spans="23:27">
      <c r="W6283" s="288"/>
      <c r="X6283" s="287"/>
      <c r="AA6283" s="289"/>
    </row>
    <row r="6284" spans="23:27">
      <c r="W6284" s="288"/>
      <c r="X6284" s="287"/>
      <c r="AA6284" s="289"/>
    </row>
    <row r="6285" spans="23:27">
      <c r="W6285" s="288"/>
      <c r="X6285" s="287"/>
      <c r="AA6285" s="289"/>
    </row>
    <row r="6286" spans="23:27">
      <c r="W6286" s="288"/>
      <c r="X6286" s="287"/>
      <c r="AA6286" s="289"/>
    </row>
    <row r="6287" spans="23:27">
      <c r="W6287" s="288"/>
      <c r="X6287" s="287"/>
      <c r="AA6287" s="289"/>
    </row>
    <row r="6288" spans="23:27">
      <c r="W6288" s="288"/>
      <c r="X6288" s="287"/>
      <c r="AA6288" s="289"/>
    </row>
    <row r="6289" spans="23:27">
      <c r="W6289" s="288"/>
      <c r="X6289" s="287"/>
      <c r="AA6289" s="289"/>
    </row>
    <row r="6290" spans="23:27">
      <c r="W6290" s="288"/>
      <c r="X6290" s="287"/>
      <c r="AA6290" s="289"/>
    </row>
    <row r="6291" spans="23:27">
      <c r="W6291" s="288"/>
      <c r="X6291" s="287"/>
      <c r="AA6291" s="289"/>
    </row>
    <row r="6292" spans="23:27">
      <c r="W6292" s="288"/>
      <c r="X6292" s="287"/>
      <c r="AA6292" s="289"/>
    </row>
    <row r="6293" spans="23:27">
      <c r="W6293" s="288"/>
      <c r="X6293" s="287"/>
      <c r="AA6293" s="289"/>
    </row>
    <row r="6294" spans="23:27">
      <c r="W6294" s="288"/>
      <c r="X6294" s="287"/>
      <c r="AA6294" s="289"/>
    </row>
    <row r="6295" spans="23:27">
      <c r="W6295" s="288"/>
      <c r="X6295" s="287"/>
      <c r="AA6295" s="289"/>
    </row>
    <row r="6296" spans="23:27">
      <c r="W6296" s="288"/>
      <c r="X6296" s="287"/>
      <c r="AA6296" s="289"/>
    </row>
    <row r="6297" spans="23:27">
      <c r="W6297" s="288"/>
      <c r="X6297" s="287"/>
      <c r="AA6297" s="289"/>
    </row>
    <row r="6298" spans="23:27">
      <c r="W6298" s="288"/>
      <c r="X6298" s="287"/>
      <c r="AA6298" s="289"/>
    </row>
    <row r="6299" spans="23:27">
      <c r="W6299" s="288"/>
      <c r="X6299" s="287"/>
      <c r="AA6299" s="289"/>
    </row>
    <row r="6300" spans="23:27">
      <c r="W6300" s="288"/>
      <c r="X6300" s="287"/>
      <c r="AA6300" s="289"/>
    </row>
    <row r="6301" spans="23:27">
      <c r="W6301" s="288"/>
      <c r="X6301" s="287"/>
      <c r="AA6301" s="289"/>
    </row>
    <row r="6302" spans="23:27">
      <c r="W6302" s="288"/>
      <c r="X6302" s="287"/>
      <c r="AA6302" s="289"/>
    </row>
    <row r="6303" spans="23:27">
      <c r="W6303" s="288"/>
      <c r="X6303" s="287"/>
      <c r="AA6303" s="289"/>
    </row>
    <row r="6304" spans="23:27">
      <c r="W6304" s="288"/>
      <c r="X6304" s="287"/>
      <c r="AA6304" s="289"/>
    </row>
    <row r="6305" spans="23:27">
      <c r="W6305" s="288"/>
      <c r="X6305" s="287"/>
      <c r="AA6305" s="289"/>
    </row>
    <row r="6306" spans="23:27">
      <c r="W6306" s="288"/>
      <c r="X6306" s="287"/>
      <c r="AA6306" s="289"/>
    </row>
    <row r="6307" spans="23:27">
      <c r="W6307" s="288"/>
      <c r="X6307" s="287"/>
      <c r="AA6307" s="289"/>
    </row>
    <row r="6308" spans="23:27">
      <c r="W6308" s="288"/>
      <c r="X6308" s="287"/>
      <c r="AA6308" s="289"/>
    </row>
    <row r="6309" spans="23:27">
      <c r="W6309" s="288"/>
      <c r="X6309" s="287"/>
      <c r="AA6309" s="289"/>
    </row>
    <row r="6310" spans="23:27">
      <c r="W6310" s="288"/>
      <c r="X6310" s="287"/>
      <c r="AA6310" s="289"/>
    </row>
    <row r="6311" spans="23:27">
      <c r="W6311" s="288"/>
      <c r="X6311" s="287"/>
      <c r="AA6311" s="289"/>
    </row>
    <row r="6312" spans="23:27">
      <c r="W6312" s="288"/>
      <c r="X6312" s="287"/>
      <c r="AA6312" s="289"/>
    </row>
    <row r="6313" spans="23:27">
      <c r="W6313" s="288"/>
      <c r="X6313" s="287"/>
      <c r="AA6313" s="289"/>
    </row>
    <row r="6314" spans="23:27">
      <c r="W6314" s="288"/>
      <c r="X6314" s="287"/>
      <c r="AA6314" s="289"/>
    </row>
    <row r="6315" spans="23:27">
      <c r="W6315" s="288"/>
      <c r="X6315" s="287"/>
      <c r="AA6315" s="289"/>
    </row>
    <row r="6316" spans="23:27">
      <c r="W6316" s="288"/>
      <c r="X6316" s="287"/>
      <c r="AA6316" s="289"/>
    </row>
    <row r="6317" spans="23:27">
      <c r="W6317" s="288"/>
      <c r="X6317" s="287"/>
      <c r="AA6317" s="289"/>
    </row>
    <row r="6318" spans="23:27">
      <c r="W6318" s="288"/>
      <c r="X6318" s="287"/>
      <c r="AA6318" s="289"/>
    </row>
    <row r="6319" spans="23:27">
      <c r="W6319" s="288"/>
      <c r="X6319" s="287"/>
      <c r="AA6319" s="289"/>
    </row>
    <row r="6320" spans="23:27">
      <c r="W6320" s="288"/>
      <c r="X6320" s="287"/>
      <c r="AA6320" s="289"/>
    </row>
    <row r="6321" spans="23:27">
      <c r="W6321" s="288"/>
      <c r="X6321" s="287"/>
      <c r="AA6321" s="289"/>
    </row>
    <row r="6322" spans="23:27">
      <c r="W6322" s="288"/>
      <c r="X6322" s="287"/>
      <c r="AA6322" s="289"/>
    </row>
    <row r="6323" spans="23:27">
      <c r="W6323" s="288"/>
      <c r="X6323" s="287"/>
      <c r="AA6323" s="289"/>
    </row>
    <row r="6324" spans="23:27">
      <c r="W6324" s="288"/>
      <c r="X6324" s="287"/>
      <c r="AA6324" s="289"/>
    </row>
    <row r="6325" spans="23:27">
      <c r="W6325" s="288"/>
      <c r="X6325" s="287"/>
      <c r="AA6325" s="289"/>
    </row>
    <row r="6326" spans="23:27">
      <c r="W6326" s="288"/>
      <c r="X6326" s="287"/>
      <c r="AA6326" s="289"/>
    </row>
    <row r="6327" spans="23:27">
      <c r="W6327" s="288"/>
      <c r="X6327" s="287"/>
      <c r="AA6327" s="289"/>
    </row>
    <row r="6328" spans="23:27">
      <c r="W6328" s="288"/>
      <c r="X6328" s="287"/>
      <c r="AA6328" s="289"/>
    </row>
    <row r="6329" spans="23:27">
      <c r="W6329" s="288"/>
      <c r="X6329" s="287"/>
      <c r="AA6329" s="289"/>
    </row>
    <row r="6330" spans="23:27">
      <c r="W6330" s="288"/>
      <c r="X6330" s="287"/>
      <c r="AA6330" s="289"/>
    </row>
    <row r="6331" spans="23:27">
      <c r="W6331" s="288"/>
      <c r="X6331" s="287"/>
      <c r="AA6331" s="289"/>
    </row>
    <row r="6332" spans="23:27">
      <c r="W6332" s="288"/>
      <c r="X6332" s="287"/>
      <c r="AA6332" s="289"/>
    </row>
    <row r="6333" spans="23:27">
      <c r="W6333" s="288"/>
      <c r="X6333" s="287"/>
      <c r="AA6333" s="289"/>
    </row>
    <row r="6334" spans="23:27">
      <c r="W6334" s="288"/>
      <c r="X6334" s="287"/>
      <c r="AA6334" s="289"/>
    </row>
    <row r="6335" spans="23:27">
      <c r="W6335" s="288"/>
      <c r="X6335" s="287"/>
      <c r="AA6335" s="289"/>
    </row>
    <row r="6336" spans="23:27">
      <c r="W6336" s="288"/>
      <c r="X6336" s="287"/>
      <c r="AA6336" s="289"/>
    </row>
    <row r="6337" spans="23:27">
      <c r="W6337" s="288"/>
      <c r="X6337" s="287"/>
      <c r="AA6337" s="289"/>
    </row>
    <row r="6338" spans="23:27">
      <c r="W6338" s="288"/>
      <c r="X6338" s="287"/>
      <c r="AA6338" s="289"/>
    </row>
    <row r="6339" spans="23:27">
      <c r="W6339" s="288"/>
      <c r="X6339" s="287"/>
      <c r="AA6339" s="289"/>
    </row>
    <row r="6340" spans="23:27">
      <c r="W6340" s="288"/>
      <c r="X6340" s="287"/>
      <c r="AA6340" s="289"/>
    </row>
    <row r="6341" spans="23:27">
      <c r="W6341" s="288"/>
      <c r="X6341" s="287"/>
      <c r="AA6341" s="289"/>
    </row>
    <row r="6342" spans="23:27">
      <c r="W6342" s="288"/>
      <c r="X6342" s="287"/>
      <c r="AA6342" s="289"/>
    </row>
    <row r="6343" spans="23:27">
      <c r="W6343" s="288"/>
      <c r="X6343" s="287"/>
      <c r="AA6343" s="289"/>
    </row>
    <row r="6344" spans="23:27">
      <c r="W6344" s="288"/>
      <c r="X6344" s="287"/>
      <c r="AA6344" s="289"/>
    </row>
    <row r="6345" spans="23:27">
      <c r="W6345" s="288"/>
      <c r="X6345" s="287"/>
      <c r="AA6345" s="289"/>
    </row>
    <row r="6346" spans="23:27">
      <c r="W6346" s="288"/>
      <c r="X6346" s="287"/>
      <c r="AA6346" s="289"/>
    </row>
    <row r="6347" spans="23:27">
      <c r="W6347" s="288"/>
      <c r="X6347" s="287"/>
      <c r="AA6347" s="289"/>
    </row>
    <row r="6348" spans="23:27">
      <c r="W6348" s="288"/>
      <c r="X6348" s="287"/>
      <c r="AA6348" s="289"/>
    </row>
    <row r="6349" spans="23:27">
      <c r="W6349" s="288"/>
      <c r="X6349" s="287"/>
      <c r="AA6349" s="289"/>
    </row>
    <row r="6350" spans="23:27">
      <c r="W6350" s="288"/>
      <c r="X6350" s="287"/>
      <c r="AA6350" s="289"/>
    </row>
    <row r="6351" spans="23:27">
      <c r="W6351" s="288"/>
      <c r="X6351" s="287"/>
      <c r="AA6351" s="289"/>
    </row>
    <row r="6352" spans="23:27">
      <c r="W6352" s="288"/>
      <c r="X6352" s="287"/>
      <c r="AA6352" s="289"/>
    </row>
    <row r="6353" spans="23:27">
      <c r="W6353" s="288"/>
      <c r="X6353" s="287"/>
      <c r="AA6353" s="289"/>
    </row>
    <row r="6354" spans="23:27">
      <c r="W6354" s="288"/>
      <c r="X6354" s="287"/>
      <c r="AA6354" s="289"/>
    </row>
    <row r="6355" spans="23:27">
      <c r="W6355" s="288"/>
      <c r="X6355" s="287"/>
      <c r="AA6355" s="289"/>
    </row>
    <row r="6356" spans="23:27">
      <c r="W6356" s="288"/>
      <c r="X6356" s="287"/>
      <c r="AA6356" s="289"/>
    </row>
    <row r="6357" spans="23:27">
      <c r="W6357" s="288"/>
      <c r="X6357" s="287"/>
      <c r="AA6357" s="289"/>
    </row>
    <row r="6358" spans="23:27">
      <c r="W6358" s="288"/>
      <c r="X6358" s="287"/>
      <c r="AA6358" s="289"/>
    </row>
    <row r="6359" spans="23:27">
      <c r="W6359" s="288"/>
      <c r="X6359" s="287"/>
      <c r="AA6359" s="289"/>
    </row>
    <row r="6360" spans="23:27">
      <c r="W6360" s="288"/>
      <c r="X6360" s="287"/>
      <c r="AA6360" s="289"/>
    </row>
    <row r="6361" spans="23:27">
      <c r="W6361" s="288"/>
      <c r="X6361" s="287"/>
      <c r="AA6361" s="289"/>
    </row>
    <row r="6362" spans="23:27">
      <c r="W6362" s="288"/>
      <c r="X6362" s="287"/>
      <c r="AA6362" s="289"/>
    </row>
    <row r="6363" spans="23:27">
      <c r="W6363" s="288"/>
      <c r="X6363" s="287"/>
      <c r="AA6363" s="289"/>
    </row>
    <row r="6364" spans="23:27">
      <c r="W6364" s="288"/>
      <c r="X6364" s="287"/>
      <c r="AA6364" s="289"/>
    </row>
    <row r="6365" spans="23:27">
      <c r="W6365" s="288"/>
      <c r="X6365" s="287"/>
      <c r="AA6365" s="289"/>
    </row>
    <row r="6366" spans="23:27">
      <c r="W6366" s="288"/>
      <c r="X6366" s="287"/>
      <c r="AA6366" s="289"/>
    </row>
    <row r="6367" spans="23:27">
      <c r="W6367" s="288"/>
      <c r="X6367" s="287"/>
      <c r="AA6367" s="289"/>
    </row>
    <row r="6368" spans="23:27">
      <c r="W6368" s="288"/>
      <c r="X6368" s="287"/>
      <c r="AA6368" s="289"/>
    </row>
    <row r="6369" spans="23:27">
      <c r="W6369" s="288"/>
      <c r="X6369" s="287"/>
      <c r="AA6369" s="289"/>
    </row>
    <row r="6370" spans="23:27">
      <c r="W6370" s="288"/>
      <c r="X6370" s="287"/>
      <c r="AA6370" s="289"/>
    </row>
    <row r="6371" spans="23:27">
      <c r="W6371" s="288"/>
      <c r="X6371" s="287"/>
      <c r="AA6371" s="289"/>
    </row>
    <row r="6372" spans="23:27">
      <c r="W6372" s="288"/>
      <c r="X6372" s="287"/>
      <c r="AA6372" s="289"/>
    </row>
    <row r="6373" spans="23:27">
      <c r="W6373" s="288"/>
      <c r="X6373" s="287"/>
      <c r="AA6373" s="289"/>
    </row>
    <row r="6374" spans="23:27">
      <c r="W6374" s="288"/>
      <c r="X6374" s="287"/>
      <c r="AA6374" s="289"/>
    </row>
    <row r="6375" spans="23:27">
      <c r="W6375" s="288"/>
      <c r="X6375" s="287"/>
      <c r="AA6375" s="289"/>
    </row>
    <row r="6376" spans="23:27">
      <c r="W6376" s="288"/>
      <c r="X6376" s="287"/>
      <c r="AA6376" s="289"/>
    </row>
    <row r="6377" spans="23:27">
      <c r="W6377" s="288"/>
      <c r="X6377" s="287"/>
      <c r="AA6377" s="289"/>
    </row>
    <row r="6378" spans="23:27">
      <c r="W6378" s="288"/>
      <c r="X6378" s="287"/>
      <c r="AA6378" s="289"/>
    </row>
    <row r="6379" spans="23:27">
      <c r="W6379" s="288"/>
      <c r="X6379" s="287"/>
      <c r="AA6379" s="289"/>
    </row>
    <row r="6380" spans="23:27">
      <c r="W6380" s="288"/>
      <c r="X6380" s="287"/>
      <c r="AA6380" s="289"/>
    </row>
    <row r="6381" spans="23:27">
      <c r="W6381" s="288"/>
      <c r="X6381" s="287"/>
      <c r="AA6381" s="289"/>
    </row>
    <row r="6382" spans="23:27">
      <c r="W6382" s="288"/>
      <c r="X6382" s="287"/>
      <c r="AA6382" s="289"/>
    </row>
    <row r="6383" spans="23:27">
      <c r="W6383" s="288"/>
      <c r="X6383" s="287"/>
      <c r="AA6383" s="289"/>
    </row>
    <row r="6384" spans="23:27">
      <c r="W6384" s="288"/>
      <c r="X6384" s="287"/>
      <c r="AA6384" s="289"/>
    </row>
    <row r="6385" spans="23:27">
      <c r="W6385" s="288"/>
      <c r="X6385" s="287"/>
      <c r="AA6385" s="289"/>
    </row>
    <row r="6386" spans="23:27">
      <c r="W6386" s="288"/>
      <c r="X6386" s="287"/>
      <c r="AA6386" s="289"/>
    </row>
    <row r="6387" spans="23:27">
      <c r="W6387" s="288"/>
      <c r="X6387" s="287"/>
      <c r="AA6387" s="289"/>
    </row>
    <row r="6388" spans="23:27">
      <c r="W6388" s="288"/>
      <c r="X6388" s="287"/>
      <c r="AA6388" s="289"/>
    </row>
    <row r="6389" spans="23:27">
      <c r="W6389" s="288"/>
      <c r="X6389" s="287"/>
      <c r="AA6389" s="289"/>
    </row>
    <row r="6390" spans="23:27">
      <c r="W6390" s="288"/>
      <c r="X6390" s="287"/>
      <c r="AA6390" s="289"/>
    </row>
    <row r="6391" spans="23:27">
      <c r="W6391" s="288"/>
      <c r="X6391" s="287"/>
      <c r="AA6391" s="289"/>
    </row>
    <row r="6392" spans="23:27">
      <c r="W6392" s="288"/>
      <c r="X6392" s="287"/>
      <c r="AA6392" s="289"/>
    </row>
    <row r="6393" spans="23:27">
      <c r="W6393" s="288"/>
      <c r="X6393" s="287"/>
      <c r="AA6393" s="289"/>
    </row>
    <row r="6394" spans="23:27">
      <c r="W6394" s="288"/>
      <c r="X6394" s="287"/>
      <c r="AA6394" s="289"/>
    </row>
    <row r="6395" spans="23:27">
      <c r="W6395" s="288"/>
      <c r="X6395" s="287"/>
      <c r="AA6395" s="289"/>
    </row>
    <row r="6396" spans="23:27">
      <c r="W6396" s="288"/>
      <c r="X6396" s="287"/>
      <c r="AA6396" s="289"/>
    </row>
    <row r="6397" spans="23:27">
      <c r="W6397" s="288"/>
      <c r="X6397" s="287"/>
      <c r="AA6397" s="289"/>
    </row>
    <row r="6398" spans="23:27">
      <c r="W6398" s="288"/>
      <c r="X6398" s="287"/>
      <c r="AA6398" s="289"/>
    </row>
    <row r="6399" spans="23:27">
      <c r="W6399" s="288"/>
      <c r="X6399" s="287"/>
      <c r="AA6399" s="289"/>
    </row>
    <row r="6400" spans="23:27">
      <c r="W6400" s="288"/>
      <c r="X6400" s="287"/>
      <c r="AA6400" s="289"/>
    </row>
    <row r="6401" spans="23:27">
      <c r="W6401" s="288"/>
      <c r="X6401" s="287"/>
      <c r="AA6401" s="289"/>
    </row>
    <row r="6402" spans="23:27">
      <c r="W6402" s="288"/>
      <c r="X6402" s="287"/>
      <c r="AA6402" s="289"/>
    </row>
    <row r="6403" spans="23:27">
      <c r="W6403" s="288"/>
      <c r="X6403" s="287"/>
      <c r="AA6403" s="289"/>
    </row>
    <row r="6404" spans="23:27">
      <c r="W6404" s="288"/>
      <c r="X6404" s="287"/>
      <c r="AA6404" s="289"/>
    </row>
    <row r="6405" spans="23:27">
      <c r="W6405" s="288"/>
      <c r="X6405" s="287"/>
      <c r="AA6405" s="289"/>
    </row>
    <row r="6406" spans="23:27">
      <c r="W6406" s="288"/>
      <c r="X6406" s="287"/>
      <c r="AA6406" s="289"/>
    </row>
    <row r="6407" spans="23:27">
      <c r="W6407" s="288"/>
      <c r="X6407" s="287"/>
      <c r="AA6407" s="289"/>
    </row>
    <row r="6408" spans="23:27">
      <c r="W6408" s="288"/>
      <c r="X6408" s="287"/>
      <c r="AA6408" s="289"/>
    </row>
    <row r="6409" spans="23:27">
      <c r="W6409" s="288"/>
      <c r="X6409" s="287"/>
      <c r="AA6409" s="289"/>
    </row>
    <row r="6410" spans="23:27">
      <c r="W6410" s="288"/>
      <c r="X6410" s="287"/>
      <c r="AA6410" s="289"/>
    </row>
    <row r="6411" spans="23:27">
      <c r="W6411" s="288"/>
      <c r="X6411" s="287"/>
      <c r="AA6411" s="289"/>
    </row>
    <row r="6412" spans="23:27">
      <c r="W6412" s="288"/>
      <c r="X6412" s="287"/>
      <c r="AA6412" s="289"/>
    </row>
    <row r="6413" spans="23:27">
      <c r="W6413" s="288"/>
      <c r="X6413" s="287"/>
      <c r="AA6413" s="289"/>
    </row>
    <row r="6414" spans="23:27">
      <c r="W6414" s="288"/>
      <c r="X6414" s="287"/>
      <c r="AA6414" s="289"/>
    </row>
    <row r="6415" spans="23:27">
      <c r="W6415" s="288"/>
      <c r="X6415" s="287"/>
      <c r="AA6415" s="289"/>
    </row>
    <row r="6416" spans="23:27">
      <c r="W6416" s="288"/>
      <c r="X6416" s="287"/>
      <c r="AA6416" s="289"/>
    </row>
    <row r="6417" spans="23:27">
      <c r="W6417" s="288"/>
      <c r="X6417" s="287"/>
      <c r="AA6417" s="289"/>
    </row>
    <row r="6418" spans="23:27">
      <c r="W6418" s="288"/>
      <c r="X6418" s="287"/>
      <c r="AA6418" s="289"/>
    </row>
    <row r="6419" spans="23:27">
      <c r="W6419" s="288"/>
      <c r="X6419" s="287"/>
      <c r="AA6419" s="289"/>
    </row>
    <row r="6420" spans="23:27">
      <c r="W6420" s="288"/>
      <c r="X6420" s="287"/>
      <c r="AA6420" s="289"/>
    </row>
    <row r="6421" spans="23:27">
      <c r="W6421" s="288"/>
      <c r="X6421" s="287"/>
      <c r="AA6421" s="289"/>
    </row>
    <row r="6422" spans="23:27">
      <c r="W6422" s="288"/>
      <c r="X6422" s="287"/>
      <c r="AA6422" s="289"/>
    </row>
    <row r="6423" spans="23:27">
      <c r="W6423" s="288"/>
      <c r="X6423" s="287"/>
      <c r="AA6423" s="289"/>
    </row>
    <row r="6424" spans="23:27">
      <c r="W6424" s="288"/>
      <c r="X6424" s="287"/>
      <c r="AA6424" s="289"/>
    </row>
    <row r="6425" spans="23:27">
      <c r="W6425" s="288"/>
      <c r="X6425" s="287"/>
      <c r="AA6425" s="289"/>
    </row>
    <row r="6426" spans="23:27">
      <c r="W6426" s="288"/>
      <c r="X6426" s="287"/>
      <c r="AA6426" s="289"/>
    </row>
    <row r="6427" spans="23:27">
      <c r="W6427" s="288"/>
      <c r="X6427" s="287"/>
      <c r="AA6427" s="289"/>
    </row>
    <row r="6428" spans="23:27">
      <c r="W6428" s="288"/>
      <c r="X6428" s="287"/>
      <c r="AA6428" s="289"/>
    </row>
    <row r="6429" spans="23:27">
      <c r="W6429" s="288"/>
      <c r="X6429" s="287"/>
      <c r="AA6429" s="289"/>
    </row>
    <row r="6430" spans="23:27">
      <c r="W6430" s="288"/>
      <c r="X6430" s="287"/>
      <c r="AA6430" s="289"/>
    </row>
    <row r="6431" spans="23:27">
      <c r="W6431" s="288"/>
      <c r="X6431" s="287"/>
      <c r="AA6431" s="289"/>
    </row>
    <row r="6432" spans="23:27">
      <c r="W6432" s="288"/>
      <c r="X6432" s="287"/>
      <c r="AA6432" s="289"/>
    </row>
    <row r="6433" spans="23:27">
      <c r="W6433" s="288"/>
      <c r="X6433" s="287"/>
      <c r="AA6433" s="289"/>
    </row>
    <row r="6434" spans="23:27">
      <c r="W6434" s="288"/>
      <c r="X6434" s="287"/>
      <c r="AA6434" s="289"/>
    </row>
    <row r="6435" spans="23:27">
      <c r="W6435" s="288"/>
      <c r="X6435" s="287"/>
      <c r="AA6435" s="289"/>
    </row>
    <row r="6436" spans="23:27">
      <c r="W6436" s="288"/>
      <c r="X6436" s="287"/>
      <c r="AA6436" s="289"/>
    </row>
    <row r="6437" spans="23:27">
      <c r="W6437" s="288"/>
      <c r="X6437" s="287"/>
      <c r="AA6437" s="289"/>
    </row>
    <row r="6438" spans="23:27">
      <c r="W6438" s="288"/>
      <c r="X6438" s="287"/>
      <c r="AA6438" s="289"/>
    </row>
    <row r="6439" spans="23:27">
      <c r="W6439" s="288"/>
      <c r="X6439" s="287"/>
      <c r="AA6439" s="289"/>
    </row>
    <row r="6440" spans="23:27">
      <c r="W6440" s="288"/>
      <c r="X6440" s="287"/>
      <c r="AA6440" s="289"/>
    </row>
    <row r="6441" spans="23:27">
      <c r="W6441" s="288"/>
      <c r="X6441" s="287"/>
      <c r="AA6441" s="289"/>
    </row>
    <row r="6442" spans="23:27">
      <c r="W6442" s="288"/>
      <c r="X6442" s="287"/>
      <c r="AA6442" s="289"/>
    </row>
    <row r="6443" spans="23:27">
      <c r="W6443" s="288"/>
      <c r="X6443" s="287"/>
      <c r="AA6443" s="289"/>
    </row>
    <row r="6444" spans="23:27">
      <c r="W6444" s="288"/>
      <c r="X6444" s="287"/>
      <c r="AA6444" s="289"/>
    </row>
    <row r="6445" spans="23:27">
      <c r="W6445" s="288"/>
      <c r="X6445" s="287"/>
      <c r="AA6445" s="289"/>
    </row>
    <row r="6446" spans="23:27">
      <c r="W6446" s="288"/>
      <c r="X6446" s="287"/>
      <c r="AA6446" s="289"/>
    </row>
    <row r="6447" spans="23:27">
      <c r="W6447" s="288"/>
      <c r="X6447" s="287"/>
      <c r="AA6447" s="289"/>
    </row>
    <row r="6448" spans="23:27">
      <c r="W6448" s="288"/>
      <c r="X6448" s="287"/>
      <c r="AA6448" s="289"/>
    </row>
    <row r="6449" spans="23:27">
      <c r="W6449" s="288"/>
      <c r="X6449" s="287"/>
      <c r="AA6449" s="289"/>
    </row>
    <row r="6450" spans="23:27">
      <c r="W6450" s="288"/>
      <c r="X6450" s="287"/>
      <c r="AA6450" s="289"/>
    </row>
    <row r="6451" spans="23:27">
      <c r="W6451" s="288"/>
      <c r="X6451" s="287"/>
      <c r="AA6451" s="289"/>
    </row>
    <row r="6452" spans="23:27">
      <c r="W6452" s="288"/>
      <c r="X6452" s="287"/>
      <c r="AA6452" s="289"/>
    </row>
    <row r="6453" spans="23:27">
      <c r="W6453" s="288"/>
      <c r="X6453" s="287"/>
      <c r="AA6453" s="289"/>
    </row>
    <row r="6454" spans="23:27">
      <c r="W6454" s="288"/>
      <c r="X6454" s="287"/>
      <c r="AA6454" s="289"/>
    </row>
    <row r="6455" spans="23:27">
      <c r="W6455" s="288"/>
      <c r="X6455" s="287"/>
      <c r="AA6455" s="289"/>
    </row>
    <row r="6456" spans="23:27">
      <c r="W6456" s="288"/>
      <c r="X6456" s="287"/>
      <c r="AA6456" s="289"/>
    </row>
    <row r="6457" spans="23:27">
      <c r="W6457" s="288"/>
      <c r="X6457" s="287"/>
      <c r="AA6457" s="289"/>
    </row>
    <row r="6458" spans="23:27">
      <c r="W6458" s="288"/>
      <c r="X6458" s="287"/>
      <c r="AA6458" s="289"/>
    </row>
    <row r="6459" spans="23:27">
      <c r="W6459" s="288"/>
      <c r="X6459" s="287"/>
      <c r="AA6459" s="289"/>
    </row>
    <row r="6460" spans="23:27">
      <c r="W6460" s="288"/>
      <c r="X6460" s="287"/>
      <c r="AA6460" s="289"/>
    </row>
    <row r="6461" spans="23:27">
      <c r="W6461" s="288"/>
      <c r="X6461" s="287"/>
      <c r="AA6461" s="289"/>
    </row>
    <row r="6462" spans="23:27">
      <c r="W6462" s="288"/>
      <c r="X6462" s="287"/>
      <c r="AA6462" s="289"/>
    </row>
    <row r="6463" spans="23:27">
      <c r="W6463" s="288"/>
      <c r="X6463" s="287"/>
      <c r="AA6463" s="289"/>
    </row>
    <row r="6464" spans="23:27">
      <c r="W6464" s="288"/>
      <c r="X6464" s="287"/>
      <c r="AA6464" s="289"/>
    </row>
    <row r="6465" spans="23:27">
      <c r="W6465" s="288"/>
      <c r="X6465" s="287"/>
      <c r="AA6465" s="289"/>
    </row>
    <row r="6466" spans="23:27">
      <c r="W6466" s="288"/>
      <c r="X6466" s="287"/>
      <c r="AA6466" s="289"/>
    </row>
    <row r="6467" spans="23:27">
      <c r="W6467" s="288"/>
      <c r="X6467" s="287"/>
      <c r="AA6467" s="289"/>
    </row>
    <row r="6468" spans="23:27">
      <c r="W6468" s="288"/>
      <c r="X6468" s="287"/>
      <c r="AA6468" s="289"/>
    </row>
    <row r="6469" spans="23:27">
      <c r="W6469" s="288"/>
      <c r="X6469" s="287"/>
      <c r="AA6469" s="289"/>
    </row>
    <row r="6470" spans="23:27">
      <c r="W6470" s="288"/>
      <c r="X6470" s="287"/>
      <c r="AA6470" s="289"/>
    </row>
    <row r="6471" spans="23:27">
      <c r="W6471" s="288"/>
      <c r="X6471" s="287"/>
      <c r="AA6471" s="289"/>
    </row>
    <row r="6472" spans="23:27">
      <c r="W6472" s="288"/>
      <c r="X6472" s="287"/>
      <c r="AA6472" s="289"/>
    </row>
    <row r="6473" spans="23:27">
      <c r="W6473" s="288"/>
      <c r="X6473" s="287"/>
      <c r="AA6473" s="289"/>
    </row>
    <row r="6474" spans="23:27">
      <c r="W6474" s="288"/>
      <c r="X6474" s="287"/>
      <c r="AA6474" s="289"/>
    </row>
    <row r="6475" spans="23:27">
      <c r="W6475" s="288"/>
      <c r="X6475" s="287"/>
      <c r="AA6475" s="289"/>
    </row>
    <row r="6476" spans="23:27">
      <c r="W6476" s="288"/>
      <c r="X6476" s="287"/>
      <c r="AA6476" s="289"/>
    </row>
    <row r="6477" spans="23:27">
      <c r="W6477" s="288"/>
      <c r="X6477" s="287"/>
      <c r="AA6477" s="289"/>
    </row>
    <row r="6478" spans="23:27">
      <c r="W6478" s="288"/>
      <c r="X6478" s="287"/>
      <c r="AA6478" s="289"/>
    </row>
    <row r="6479" spans="23:27">
      <c r="W6479" s="288"/>
      <c r="X6479" s="287"/>
      <c r="AA6479" s="289"/>
    </row>
    <row r="6480" spans="23:27">
      <c r="W6480" s="288"/>
      <c r="X6480" s="287"/>
      <c r="AA6480" s="289"/>
    </row>
    <row r="6481" spans="23:27">
      <c r="W6481" s="288"/>
      <c r="X6481" s="287"/>
      <c r="AA6481" s="289"/>
    </row>
    <row r="6482" spans="23:27">
      <c r="W6482" s="288"/>
      <c r="X6482" s="287"/>
      <c r="AA6482" s="289"/>
    </row>
    <row r="6483" spans="23:27">
      <c r="W6483" s="288"/>
      <c r="X6483" s="287"/>
      <c r="AA6483" s="289"/>
    </row>
    <row r="6484" spans="23:27">
      <c r="W6484" s="288"/>
      <c r="X6484" s="287"/>
      <c r="AA6484" s="289"/>
    </row>
    <row r="6485" spans="23:27">
      <c r="W6485" s="288"/>
      <c r="X6485" s="287"/>
      <c r="AA6485" s="289"/>
    </row>
    <row r="6486" spans="23:27">
      <c r="W6486" s="288"/>
      <c r="X6486" s="287"/>
      <c r="AA6486" s="289"/>
    </row>
    <row r="6487" spans="23:27">
      <c r="W6487" s="288"/>
      <c r="X6487" s="287"/>
      <c r="AA6487" s="289"/>
    </row>
    <row r="6488" spans="23:27">
      <c r="W6488" s="288"/>
      <c r="X6488" s="287"/>
      <c r="AA6488" s="289"/>
    </row>
    <row r="6489" spans="23:27">
      <c r="W6489" s="288"/>
      <c r="X6489" s="287"/>
      <c r="AA6489" s="289"/>
    </row>
    <row r="6490" spans="23:27">
      <c r="W6490" s="288"/>
      <c r="X6490" s="287"/>
      <c r="AA6490" s="289"/>
    </row>
    <row r="6491" spans="23:27">
      <c r="W6491" s="288"/>
      <c r="X6491" s="287"/>
      <c r="AA6491" s="289"/>
    </row>
    <row r="6492" spans="23:27">
      <c r="W6492" s="288"/>
      <c r="X6492" s="287"/>
      <c r="AA6492" s="289"/>
    </row>
    <row r="6493" spans="23:27">
      <c r="W6493" s="288"/>
      <c r="X6493" s="287"/>
      <c r="AA6493" s="289"/>
    </row>
    <row r="6494" spans="23:27">
      <c r="W6494" s="288"/>
      <c r="X6494" s="287"/>
      <c r="AA6494" s="289"/>
    </row>
    <row r="6495" spans="23:27">
      <c r="W6495" s="288"/>
      <c r="X6495" s="287"/>
      <c r="AA6495" s="289"/>
    </row>
    <row r="6496" spans="23:27">
      <c r="W6496" s="288"/>
      <c r="X6496" s="287"/>
      <c r="AA6496" s="289"/>
    </row>
    <row r="6497" spans="23:27">
      <c r="W6497" s="288"/>
      <c r="X6497" s="287"/>
      <c r="AA6497" s="289"/>
    </row>
    <row r="6498" spans="23:27">
      <c r="W6498" s="288"/>
      <c r="X6498" s="287"/>
      <c r="AA6498" s="289"/>
    </row>
    <row r="6499" spans="23:27">
      <c r="W6499" s="288"/>
      <c r="X6499" s="287"/>
      <c r="AA6499" s="289"/>
    </row>
    <row r="6500" spans="23:27">
      <c r="W6500" s="288"/>
      <c r="X6500" s="287"/>
      <c r="AA6500" s="289"/>
    </row>
    <row r="6501" spans="23:27">
      <c r="W6501" s="288"/>
      <c r="X6501" s="287"/>
      <c r="AA6501" s="289"/>
    </row>
    <row r="6502" spans="23:27">
      <c r="W6502" s="288"/>
      <c r="X6502" s="287"/>
      <c r="AA6502" s="289"/>
    </row>
    <row r="6503" spans="23:27">
      <c r="W6503" s="288"/>
      <c r="X6503" s="287"/>
      <c r="AA6503" s="289"/>
    </row>
    <row r="6504" spans="23:27">
      <c r="W6504" s="288"/>
      <c r="X6504" s="287"/>
      <c r="AA6504" s="289"/>
    </row>
    <row r="6505" spans="23:27">
      <c r="W6505" s="288"/>
      <c r="X6505" s="287"/>
      <c r="AA6505" s="289"/>
    </row>
    <row r="6506" spans="23:27">
      <c r="W6506" s="288"/>
      <c r="X6506" s="287"/>
      <c r="AA6506" s="289"/>
    </row>
    <row r="6507" spans="23:27">
      <c r="W6507" s="288"/>
      <c r="X6507" s="287"/>
      <c r="AA6507" s="289"/>
    </row>
    <row r="6508" spans="23:27">
      <c r="W6508" s="288"/>
      <c r="X6508" s="287"/>
      <c r="AA6508" s="289"/>
    </row>
    <row r="6509" spans="23:27">
      <c r="W6509" s="288"/>
      <c r="X6509" s="287"/>
      <c r="AA6509" s="289"/>
    </row>
    <row r="6510" spans="23:27">
      <c r="W6510" s="288"/>
      <c r="X6510" s="287"/>
      <c r="AA6510" s="289"/>
    </row>
    <row r="6511" spans="23:27">
      <c r="W6511" s="288"/>
      <c r="X6511" s="287"/>
      <c r="AA6511" s="289"/>
    </row>
    <row r="6512" spans="23:27">
      <c r="W6512" s="288"/>
      <c r="X6512" s="287"/>
      <c r="AA6512" s="289"/>
    </row>
    <row r="6513" spans="23:27">
      <c r="W6513" s="288"/>
      <c r="X6513" s="287"/>
      <c r="AA6513" s="289"/>
    </row>
    <row r="6514" spans="23:27">
      <c r="W6514" s="288"/>
      <c r="X6514" s="287"/>
      <c r="AA6514" s="289"/>
    </row>
    <row r="6515" spans="23:27">
      <c r="W6515" s="288"/>
      <c r="X6515" s="287"/>
      <c r="AA6515" s="289"/>
    </row>
    <row r="6516" spans="23:27">
      <c r="W6516" s="288"/>
      <c r="X6516" s="287"/>
      <c r="AA6516" s="289"/>
    </row>
    <row r="6517" spans="23:27">
      <c r="W6517" s="288"/>
      <c r="X6517" s="287"/>
      <c r="AA6517" s="289"/>
    </row>
    <row r="6518" spans="23:27">
      <c r="W6518" s="288"/>
      <c r="X6518" s="287"/>
      <c r="AA6518" s="289"/>
    </row>
    <row r="6519" spans="23:27">
      <c r="W6519" s="288"/>
      <c r="X6519" s="287"/>
      <c r="AA6519" s="289"/>
    </row>
    <row r="6520" spans="23:27">
      <c r="W6520" s="288"/>
      <c r="X6520" s="287"/>
      <c r="AA6520" s="289"/>
    </row>
    <row r="6521" spans="23:27">
      <c r="W6521" s="288"/>
      <c r="X6521" s="287"/>
      <c r="AA6521" s="289"/>
    </row>
    <row r="6522" spans="23:27">
      <c r="W6522" s="288"/>
      <c r="X6522" s="287"/>
      <c r="AA6522" s="289"/>
    </row>
    <row r="6523" spans="23:27">
      <c r="W6523" s="288"/>
      <c r="X6523" s="287"/>
      <c r="AA6523" s="289"/>
    </row>
    <row r="6524" spans="23:27">
      <c r="W6524" s="288"/>
      <c r="X6524" s="287"/>
      <c r="AA6524" s="289"/>
    </row>
    <row r="6525" spans="23:27">
      <c r="W6525" s="288"/>
      <c r="X6525" s="287"/>
      <c r="AA6525" s="289"/>
    </row>
    <row r="6526" spans="23:27">
      <c r="W6526" s="288"/>
      <c r="X6526" s="287"/>
      <c r="AA6526" s="289"/>
    </row>
    <row r="6527" spans="23:27">
      <c r="W6527" s="288"/>
      <c r="X6527" s="287"/>
      <c r="AA6527" s="289"/>
    </row>
    <row r="6528" spans="23:27">
      <c r="W6528" s="288"/>
      <c r="X6528" s="287"/>
      <c r="AA6528" s="289"/>
    </row>
    <row r="6529" spans="23:27">
      <c r="W6529" s="288"/>
      <c r="X6529" s="287"/>
      <c r="AA6529" s="289"/>
    </row>
    <row r="6530" spans="23:27">
      <c r="W6530" s="288"/>
      <c r="X6530" s="287"/>
      <c r="AA6530" s="289"/>
    </row>
    <row r="6531" spans="23:27">
      <c r="W6531" s="288"/>
      <c r="X6531" s="287"/>
      <c r="AA6531" s="289"/>
    </row>
    <row r="6532" spans="23:27">
      <c r="W6532" s="288"/>
      <c r="X6532" s="287"/>
      <c r="AA6532" s="289"/>
    </row>
    <row r="6533" spans="23:27">
      <c r="W6533" s="288"/>
      <c r="X6533" s="287"/>
      <c r="AA6533" s="289"/>
    </row>
    <row r="6534" spans="23:27">
      <c r="W6534" s="288"/>
      <c r="X6534" s="287"/>
      <c r="AA6534" s="289"/>
    </row>
    <row r="6535" spans="23:27">
      <c r="W6535" s="288"/>
      <c r="X6535" s="287"/>
      <c r="AA6535" s="289"/>
    </row>
    <row r="6536" spans="23:27">
      <c r="W6536" s="288"/>
      <c r="X6536" s="287"/>
      <c r="AA6536" s="289"/>
    </row>
    <row r="6537" spans="23:27">
      <c r="W6537" s="288"/>
      <c r="X6537" s="287"/>
      <c r="AA6537" s="289"/>
    </row>
    <row r="6538" spans="23:27">
      <c r="W6538" s="288"/>
      <c r="X6538" s="287"/>
      <c r="AA6538" s="289"/>
    </row>
    <row r="6539" spans="23:27">
      <c r="W6539" s="288"/>
      <c r="X6539" s="287"/>
      <c r="AA6539" s="289"/>
    </row>
    <row r="6540" spans="23:27">
      <c r="W6540" s="288"/>
      <c r="X6540" s="287"/>
      <c r="AA6540" s="289"/>
    </row>
    <row r="6541" spans="23:27">
      <c r="W6541" s="288"/>
      <c r="X6541" s="287"/>
      <c r="AA6541" s="289"/>
    </row>
    <row r="6542" spans="23:27">
      <c r="W6542" s="288"/>
      <c r="X6542" s="287"/>
      <c r="AA6542" s="289"/>
    </row>
    <row r="6543" spans="23:27">
      <c r="W6543" s="288"/>
      <c r="X6543" s="287"/>
      <c r="AA6543" s="289"/>
    </row>
    <row r="6544" spans="23:27">
      <c r="W6544" s="288"/>
      <c r="X6544" s="287"/>
      <c r="AA6544" s="289"/>
    </row>
    <row r="6545" spans="23:27">
      <c r="W6545" s="288"/>
      <c r="X6545" s="287"/>
      <c r="AA6545" s="289"/>
    </row>
    <row r="6546" spans="23:27">
      <c r="W6546" s="288"/>
      <c r="X6546" s="287"/>
      <c r="AA6546" s="289"/>
    </row>
    <row r="6547" spans="23:27">
      <c r="W6547" s="288"/>
      <c r="X6547" s="287"/>
      <c r="AA6547" s="289"/>
    </row>
    <row r="6548" spans="23:27">
      <c r="W6548" s="288"/>
      <c r="X6548" s="287"/>
      <c r="AA6548" s="289"/>
    </row>
    <row r="6549" spans="23:27">
      <c r="W6549" s="288"/>
      <c r="X6549" s="287"/>
      <c r="AA6549" s="289"/>
    </row>
    <row r="6550" spans="23:27">
      <c r="W6550" s="288"/>
      <c r="X6550" s="287"/>
      <c r="AA6550" s="289"/>
    </row>
    <row r="6551" spans="23:27">
      <c r="W6551" s="288"/>
      <c r="X6551" s="287"/>
      <c r="AA6551" s="289"/>
    </row>
    <row r="6552" spans="23:27">
      <c r="W6552" s="288"/>
      <c r="X6552" s="287"/>
      <c r="AA6552" s="289"/>
    </row>
    <row r="6553" spans="23:27">
      <c r="W6553" s="288"/>
      <c r="X6553" s="287"/>
      <c r="AA6553" s="289"/>
    </row>
    <row r="6554" spans="23:27">
      <c r="W6554" s="288"/>
      <c r="X6554" s="287"/>
      <c r="AA6554" s="289"/>
    </row>
    <row r="6555" spans="23:27">
      <c r="W6555" s="288"/>
      <c r="X6555" s="287"/>
      <c r="AA6555" s="289"/>
    </row>
    <row r="6556" spans="23:27">
      <c r="W6556" s="288"/>
      <c r="X6556" s="287"/>
      <c r="AA6556" s="289"/>
    </row>
    <row r="6557" spans="23:27">
      <c r="W6557" s="288"/>
      <c r="X6557" s="287"/>
      <c r="AA6557" s="289"/>
    </row>
    <row r="6558" spans="23:27">
      <c r="W6558" s="288"/>
      <c r="X6558" s="287"/>
      <c r="AA6558" s="289"/>
    </row>
    <row r="6559" spans="23:27">
      <c r="W6559" s="288"/>
      <c r="X6559" s="287"/>
      <c r="AA6559" s="289"/>
    </row>
    <row r="6560" spans="23:27">
      <c r="W6560" s="288"/>
      <c r="X6560" s="287"/>
      <c r="AA6560" s="289"/>
    </row>
    <row r="6561" spans="23:27">
      <c r="W6561" s="288"/>
      <c r="X6561" s="287"/>
      <c r="AA6561" s="289"/>
    </row>
    <row r="6562" spans="23:27">
      <c r="W6562" s="288"/>
      <c r="X6562" s="287"/>
      <c r="AA6562" s="289"/>
    </row>
    <row r="6563" spans="23:27">
      <c r="W6563" s="288"/>
      <c r="X6563" s="287"/>
      <c r="AA6563" s="289"/>
    </row>
    <row r="6564" spans="23:27">
      <c r="W6564" s="288"/>
      <c r="X6564" s="287"/>
      <c r="AA6564" s="289"/>
    </row>
    <row r="6565" spans="23:27">
      <c r="W6565" s="288"/>
      <c r="X6565" s="287"/>
      <c r="AA6565" s="289"/>
    </row>
    <row r="6566" spans="23:27">
      <c r="W6566" s="288"/>
      <c r="X6566" s="287"/>
      <c r="AA6566" s="289"/>
    </row>
    <row r="6567" spans="23:27">
      <c r="W6567" s="288"/>
      <c r="X6567" s="287"/>
      <c r="AA6567" s="289"/>
    </row>
    <row r="6568" spans="23:27">
      <c r="W6568" s="288"/>
      <c r="X6568" s="287"/>
      <c r="AA6568" s="289"/>
    </row>
    <row r="6569" spans="23:27">
      <c r="W6569" s="288"/>
      <c r="X6569" s="287"/>
      <c r="AA6569" s="289"/>
    </row>
    <row r="6570" spans="23:27">
      <c r="W6570" s="288"/>
      <c r="X6570" s="287"/>
      <c r="AA6570" s="289"/>
    </row>
    <row r="6571" spans="23:27">
      <c r="W6571" s="288"/>
      <c r="X6571" s="287"/>
      <c r="AA6571" s="289"/>
    </row>
    <row r="6572" spans="23:27">
      <c r="W6572" s="288"/>
      <c r="X6572" s="287"/>
      <c r="AA6572" s="289"/>
    </row>
    <row r="6573" spans="23:27">
      <c r="W6573" s="288"/>
      <c r="X6573" s="287"/>
      <c r="AA6573" s="289"/>
    </row>
    <row r="6574" spans="23:27">
      <c r="W6574" s="288"/>
      <c r="X6574" s="287"/>
      <c r="AA6574" s="289"/>
    </row>
    <row r="6575" spans="23:27">
      <c r="W6575" s="288"/>
      <c r="X6575" s="287"/>
      <c r="AA6575" s="289"/>
    </row>
    <row r="6576" spans="23:27">
      <c r="W6576" s="288"/>
      <c r="X6576" s="287"/>
      <c r="AA6576" s="289"/>
    </row>
    <row r="6577" spans="23:27">
      <c r="W6577" s="288"/>
      <c r="X6577" s="287"/>
      <c r="AA6577" s="289"/>
    </row>
    <row r="6578" spans="23:27">
      <c r="W6578" s="288"/>
      <c r="X6578" s="287"/>
      <c r="AA6578" s="289"/>
    </row>
    <row r="6579" spans="23:27">
      <c r="W6579" s="288"/>
      <c r="X6579" s="287"/>
      <c r="AA6579" s="289"/>
    </row>
    <row r="6580" spans="23:27">
      <c r="W6580" s="288"/>
      <c r="X6580" s="287"/>
      <c r="AA6580" s="289"/>
    </row>
    <row r="6581" spans="23:27">
      <c r="W6581" s="288"/>
      <c r="X6581" s="287"/>
      <c r="AA6581" s="289"/>
    </row>
    <row r="6582" spans="23:27">
      <c r="W6582" s="288"/>
      <c r="X6582" s="287"/>
      <c r="AA6582" s="289"/>
    </row>
    <row r="6583" spans="23:27">
      <c r="W6583" s="288"/>
      <c r="X6583" s="287"/>
      <c r="AA6583" s="289"/>
    </row>
    <row r="6584" spans="23:27">
      <c r="W6584" s="288"/>
      <c r="X6584" s="287"/>
      <c r="AA6584" s="289"/>
    </row>
    <row r="6585" spans="23:27">
      <c r="W6585" s="288"/>
      <c r="X6585" s="287"/>
      <c r="AA6585" s="289"/>
    </row>
    <row r="6586" spans="23:27">
      <c r="W6586" s="288"/>
      <c r="X6586" s="287"/>
      <c r="AA6586" s="289"/>
    </row>
    <row r="6587" spans="23:27">
      <c r="W6587" s="288"/>
      <c r="X6587" s="287"/>
      <c r="AA6587" s="289"/>
    </row>
    <row r="6588" spans="23:27">
      <c r="W6588" s="288"/>
      <c r="X6588" s="287"/>
      <c r="AA6588" s="289"/>
    </row>
    <row r="6589" spans="23:27">
      <c r="W6589" s="288"/>
      <c r="X6589" s="287"/>
      <c r="AA6589" s="289"/>
    </row>
    <row r="6590" spans="23:27">
      <c r="W6590" s="288"/>
      <c r="X6590" s="287"/>
      <c r="AA6590" s="289"/>
    </row>
    <row r="6591" spans="23:27">
      <c r="W6591" s="288"/>
      <c r="X6591" s="287"/>
      <c r="AA6591" s="289"/>
    </row>
    <row r="6592" spans="23:27">
      <c r="W6592" s="288"/>
      <c r="X6592" s="287"/>
      <c r="AA6592" s="289"/>
    </row>
    <row r="6593" spans="23:27">
      <c r="W6593" s="288"/>
      <c r="X6593" s="287"/>
      <c r="AA6593" s="289"/>
    </row>
    <row r="6594" spans="23:27">
      <c r="W6594" s="288"/>
      <c r="X6594" s="287"/>
      <c r="AA6594" s="289"/>
    </row>
    <row r="6595" spans="23:27">
      <c r="W6595" s="288"/>
      <c r="X6595" s="287"/>
      <c r="AA6595" s="289"/>
    </row>
    <row r="6596" spans="23:27">
      <c r="W6596" s="288"/>
      <c r="X6596" s="287"/>
      <c r="AA6596" s="289"/>
    </row>
    <row r="6597" spans="23:27">
      <c r="W6597" s="288"/>
      <c r="X6597" s="287"/>
      <c r="AA6597" s="289"/>
    </row>
    <row r="6598" spans="23:27">
      <c r="W6598" s="288"/>
      <c r="X6598" s="287"/>
      <c r="AA6598" s="289"/>
    </row>
    <row r="6599" spans="23:27">
      <c r="W6599" s="288"/>
      <c r="X6599" s="287"/>
      <c r="AA6599" s="289"/>
    </row>
    <row r="6600" spans="23:27">
      <c r="W6600" s="288"/>
      <c r="X6600" s="287"/>
      <c r="AA6600" s="289"/>
    </row>
    <row r="6601" spans="23:27">
      <c r="W6601" s="288"/>
      <c r="X6601" s="287"/>
      <c r="AA6601" s="289"/>
    </row>
    <row r="6602" spans="23:27">
      <c r="W6602" s="288"/>
      <c r="X6602" s="287"/>
      <c r="AA6602" s="289"/>
    </row>
    <row r="6603" spans="23:27">
      <c r="W6603" s="288"/>
      <c r="X6603" s="287"/>
      <c r="AA6603" s="289"/>
    </row>
    <row r="6604" spans="23:27">
      <c r="W6604" s="288"/>
      <c r="X6604" s="287"/>
      <c r="AA6604" s="289"/>
    </row>
    <row r="6605" spans="23:27">
      <c r="W6605" s="288"/>
      <c r="X6605" s="287"/>
      <c r="AA6605" s="289"/>
    </row>
    <row r="6606" spans="23:27">
      <c r="W6606" s="288"/>
      <c r="X6606" s="287"/>
      <c r="AA6606" s="289"/>
    </row>
    <row r="6607" spans="23:27">
      <c r="W6607" s="288"/>
      <c r="X6607" s="287"/>
      <c r="AA6607" s="289"/>
    </row>
    <row r="6608" spans="23:27">
      <c r="W6608" s="288"/>
      <c r="X6608" s="287"/>
      <c r="AA6608" s="289"/>
    </row>
    <row r="6609" spans="23:27">
      <c r="W6609" s="288"/>
      <c r="X6609" s="287"/>
      <c r="AA6609" s="289"/>
    </row>
    <row r="6610" spans="23:27">
      <c r="W6610" s="288"/>
      <c r="X6610" s="287"/>
      <c r="AA6610" s="289"/>
    </row>
    <row r="6611" spans="23:27">
      <c r="W6611" s="288"/>
      <c r="X6611" s="287"/>
      <c r="AA6611" s="289"/>
    </row>
    <row r="6612" spans="23:27">
      <c r="W6612" s="288"/>
      <c r="X6612" s="287"/>
      <c r="AA6612" s="289"/>
    </row>
    <row r="6613" spans="23:27">
      <c r="W6613" s="288"/>
      <c r="X6613" s="287"/>
      <c r="AA6613" s="289"/>
    </row>
    <row r="6614" spans="23:27">
      <c r="W6614" s="288"/>
      <c r="X6614" s="287"/>
      <c r="AA6614" s="289"/>
    </row>
    <row r="6615" spans="23:27">
      <c r="W6615" s="288"/>
      <c r="X6615" s="287"/>
      <c r="AA6615" s="289"/>
    </row>
    <row r="6616" spans="23:27">
      <c r="W6616" s="288"/>
      <c r="X6616" s="287"/>
      <c r="AA6616" s="289"/>
    </row>
    <row r="6617" spans="23:27">
      <c r="W6617" s="288"/>
      <c r="X6617" s="287"/>
      <c r="AA6617" s="289"/>
    </row>
    <row r="6618" spans="23:27">
      <c r="W6618" s="288"/>
      <c r="X6618" s="287"/>
      <c r="AA6618" s="289"/>
    </row>
    <row r="6619" spans="23:27">
      <c r="W6619" s="288"/>
      <c r="X6619" s="287"/>
      <c r="AA6619" s="289"/>
    </row>
    <row r="6620" spans="23:27">
      <c r="W6620" s="288"/>
      <c r="X6620" s="287"/>
      <c r="AA6620" s="289"/>
    </row>
    <row r="6621" spans="23:27">
      <c r="W6621" s="288"/>
      <c r="X6621" s="287"/>
      <c r="AA6621" s="289"/>
    </row>
    <row r="6622" spans="23:27">
      <c r="W6622" s="288"/>
      <c r="X6622" s="287"/>
      <c r="AA6622" s="289"/>
    </row>
    <row r="6623" spans="23:27">
      <c r="W6623" s="288"/>
      <c r="X6623" s="287"/>
      <c r="AA6623" s="289"/>
    </row>
    <row r="6624" spans="23:27">
      <c r="W6624" s="288"/>
      <c r="X6624" s="287"/>
      <c r="AA6624" s="289"/>
    </row>
    <row r="6625" spans="23:27">
      <c r="W6625" s="288"/>
      <c r="X6625" s="287"/>
      <c r="AA6625" s="289"/>
    </row>
    <row r="6626" spans="23:27">
      <c r="W6626" s="288"/>
      <c r="X6626" s="287"/>
      <c r="AA6626" s="289"/>
    </row>
    <row r="6627" spans="23:27">
      <c r="W6627" s="288"/>
      <c r="X6627" s="287"/>
      <c r="AA6627" s="289"/>
    </row>
    <row r="6628" spans="23:27">
      <c r="W6628" s="288"/>
      <c r="X6628" s="287"/>
      <c r="AA6628" s="289"/>
    </row>
    <row r="6629" spans="23:27">
      <c r="W6629" s="288"/>
      <c r="X6629" s="287"/>
      <c r="AA6629" s="289"/>
    </row>
    <row r="6630" spans="23:27">
      <c r="W6630" s="288"/>
      <c r="X6630" s="287"/>
      <c r="AA6630" s="289"/>
    </row>
    <row r="6631" spans="23:27">
      <c r="W6631" s="288"/>
      <c r="X6631" s="287"/>
      <c r="AA6631" s="289"/>
    </row>
    <row r="6632" spans="23:27">
      <c r="W6632" s="288"/>
      <c r="X6632" s="287"/>
      <c r="AA6632" s="289"/>
    </row>
    <row r="6633" spans="23:27">
      <c r="W6633" s="288"/>
      <c r="X6633" s="287"/>
      <c r="AA6633" s="289"/>
    </row>
    <row r="6634" spans="23:27">
      <c r="W6634" s="288"/>
      <c r="X6634" s="287"/>
      <c r="AA6634" s="289"/>
    </row>
    <row r="6635" spans="23:27">
      <c r="W6635" s="288"/>
      <c r="X6635" s="287"/>
      <c r="AA6635" s="289"/>
    </row>
    <row r="6636" spans="23:27">
      <c r="W6636" s="288"/>
      <c r="X6636" s="287"/>
      <c r="AA6636" s="289"/>
    </row>
    <row r="6637" spans="23:27">
      <c r="W6637" s="288"/>
      <c r="X6637" s="287"/>
      <c r="AA6637" s="289"/>
    </row>
    <row r="6638" spans="23:27">
      <c r="W6638" s="288"/>
      <c r="X6638" s="287"/>
      <c r="AA6638" s="289"/>
    </row>
    <row r="6639" spans="23:27">
      <c r="W6639" s="288"/>
      <c r="X6639" s="287"/>
      <c r="AA6639" s="289"/>
    </row>
    <row r="6640" spans="23:27">
      <c r="W6640" s="288"/>
      <c r="X6640" s="287"/>
      <c r="AA6640" s="289"/>
    </row>
    <row r="6641" spans="23:27">
      <c r="W6641" s="288"/>
      <c r="X6641" s="287"/>
      <c r="AA6641" s="289"/>
    </row>
    <row r="6642" spans="23:27">
      <c r="W6642" s="288"/>
      <c r="X6642" s="287"/>
      <c r="AA6642" s="289"/>
    </row>
    <row r="6643" spans="23:27">
      <c r="W6643" s="288"/>
      <c r="X6643" s="287"/>
      <c r="AA6643" s="289"/>
    </row>
    <row r="6644" spans="23:27">
      <c r="W6644" s="288"/>
      <c r="X6644" s="287"/>
      <c r="AA6644" s="289"/>
    </row>
    <row r="6645" spans="23:27">
      <c r="W6645" s="288"/>
      <c r="X6645" s="287"/>
      <c r="AA6645" s="289"/>
    </row>
    <row r="6646" spans="23:27">
      <c r="W6646" s="288"/>
      <c r="X6646" s="287"/>
      <c r="AA6646" s="289"/>
    </row>
    <row r="6647" spans="23:27">
      <c r="W6647" s="288"/>
      <c r="X6647" s="287"/>
      <c r="AA6647" s="289"/>
    </row>
    <row r="6648" spans="23:27">
      <c r="W6648" s="288"/>
      <c r="X6648" s="287"/>
      <c r="AA6648" s="289"/>
    </row>
    <row r="6649" spans="23:27">
      <c r="W6649" s="288"/>
      <c r="X6649" s="287"/>
      <c r="AA6649" s="289"/>
    </row>
    <row r="6650" spans="23:27">
      <c r="W6650" s="288"/>
      <c r="X6650" s="287"/>
      <c r="AA6650" s="289"/>
    </row>
    <row r="6651" spans="23:27">
      <c r="W6651" s="288"/>
      <c r="X6651" s="287"/>
      <c r="AA6651" s="289"/>
    </row>
    <row r="6652" spans="23:27">
      <c r="W6652" s="288"/>
      <c r="X6652" s="287"/>
      <c r="AA6652" s="289"/>
    </row>
    <row r="6653" spans="23:27">
      <c r="W6653" s="288"/>
      <c r="X6653" s="287"/>
      <c r="AA6653" s="289"/>
    </row>
    <row r="6654" spans="23:27">
      <c r="W6654" s="288"/>
      <c r="X6654" s="287"/>
      <c r="AA6654" s="289"/>
    </row>
    <row r="6655" spans="23:27">
      <c r="W6655" s="288"/>
      <c r="X6655" s="287"/>
      <c r="AA6655" s="289"/>
    </row>
    <row r="6656" spans="23:27">
      <c r="W6656" s="288"/>
      <c r="X6656" s="287"/>
      <c r="AA6656" s="289"/>
    </row>
    <row r="6657" spans="23:27">
      <c r="W6657" s="288"/>
      <c r="X6657" s="287"/>
      <c r="AA6657" s="289"/>
    </row>
    <row r="6658" spans="23:27">
      <c r="W6658" s="288"/>
      <c r="X6658" s="287"/>
      <c r="AA6658" s="289"/>
    </row>
    <row r="6659" spans="23:27">
      <c r="W6659" s="288"/>
      <c r="X6659" s="287"/>
      <c r="AA6659" s="289"/>
    </row>
    <row r="6660" spans="23:27">
      <c r="W6660" s="288"/>
      <c r="X6660" s="287"/>
      <c r="AA6660" s="289"/>
    </row>
    <row r="6661" spans="23:27">
      <c r="W6661" s="288"/>
      <c r="X6661" s="287"/>
      <c r="AA6661" s="289"/>
    </row>
    <row r="6662" spans="23:27">
      <c r="W6662" s="288"/>
      <c r="X6662" s="287"/>
      <c r="AA6662" s="289"/>
    </row>
    <row r="6663" spans="23:27">
      <c r="W6663" s="288"/>
      <c r="X6663" s="287"/>
      <c r="AA6663" s="289"/>
    </row>
    <row r="6664" spans="23:27">
      <c r="W6664" s="288"/>
      <c r="X6664" s="287"/>
      <c r="AA6664" s="289"/>
    </row>
    <row r="6665" spans="23:27">
      <c r="W6665" s="288"/>
      <c r="X6665" s="287"/>
      <c r="AA6665" s="289"/>
    </row>
    <row r="6666" spans="23:27">
      <c r="W6666" s="288"/>
      <c r="X6666" s="287"/>
      <c r="AA6666" s="289"/>
    </row>
    <row r="6667" spans="23:27">
      <c r="W6667" s="288"/>
      <c r="X6667" s="287"/>
      <c r="AA6667" s="289"/>
    </row>
    <row r="6668" spans="23:27">
      <c r="W6668" s="288"/>
      <c r="X6668" s="287"/>
      <c r="AA6668" s="289"/>
    </row>
    <row r="6669" spans="23:27">
      <c r="W6669" s="288"/>
      <c r="X6669" s="287"/>
      <c r="AA6669" s="289"/>
    </row>
    <row r="6670" spans="23:27">
      <c r="W6670" s="288"/>
      <c r="X6670" s="287"/>
      <c r="AA6670" s="289"/>
    </row>
    <row r="6671" spans="23:27">
      <c r="W6671" s="288"/>
      <c r="X6671" s="287"/>
      <c r="AA6671" s="289"/>
    </row>
    <row r="6672" spans="23:27">
      <c r="W6672" s="288"/>
      <c r="X6672" s="287"/>
      <c r="AA6672" s="289"/>
    </row>
    <row r="6673" spans="23:27">
      <c r="W6673" s="288"/>
      <c r="X6673" s="287"/>
      <c r="AA6673" s="289"/>
    </row>
    <row r="6674" spans="23:27">
      <c r="W6674" s="288"/>
      <c r="X6674" s="287"/>
      <c r="AA6674" s="289"/>
    </row>
    <row r="6675" spans="23:27">
      <c r="W6675" s="288"/>
      <c r="X6675" s="287"/>
      <c r="AA6675" s="289"/>
    </row>
    <row r="6676" spans="23:27">
      <c r="W6676" s="288"/>
      <c r="X6676" s="287"/>
      <c r="AA6676" s="289"/>
    </row>
    <row r="6677" spans="23:27">
      <c r="W6677" s="288"/>
      <c r="X6677" s="287"/>
      <c r="AA6677" s="289"/>
    </row>
    <row r="6678" spans="23:27">
      <c r="W6678" s="288"/>
      <c r="X6678" s="287"/>
      <c r="AA6678" s="289"/>
    </row>
    <row r="6679" spans="23:27">
      <c r="W6679" s="288"/>
      <c r="X6679" s="287"/>
      <c r="AA6679" s="289"/>
    </row>
    <row r="6680" spans="23:27">
      <c r="W6680" s="288"/>
      <c r="X6680" s="287"/>
      <c r="AA6680" s="289"/>
    </row>
    <row r="6681" spans="23:27">
      <c r="W6681" s="288"/>
      <c r="X6681" s="287"/>
      <c r="AA6681" s="289"/>
    </row>
    <row r="6682" spans="23:27">
      <c r="W6682" s="288"/>
      <c r="X6682" s="287"/>
      <c r="AA6682" s="289"/>
    </row>
    <row r="6683" spans="23:27">
      <c r="W6683" s="288"/>
      <c r="X6683" s="287"/>
      <c r="AA6683" s="289"/>
    </row>
    <row r="6684" spans="23:27">
      <c r="W6684" s="288"/>
      <c r="X6684" s="287"/>
      <c r="AA6684" s="289"/>
    </row>
    <row r="6685" spans="23:27">
      <c r="W6685" s="288"/>
      <c r="X6685" s="287"/>
      <c r="AA6685" s="289"/>
    </row>
    <row r="6686" spans="23:27">
      <c r="W6686" s="288"/>
      <c r="X6686" s="287"/>
      <c r="AA6686" s="289"/>
    </row>
    <row r="6687" spans="23:27">
      <c r="W6687" s="288"/>
      <c r="X6687" s="287"/>
      <c r="AA6687" s="289"/>
    </row>
    <row r="6688" spans="23:27">
      <c r="W6688" s="288"/>
      <c r="X6688" s="287"/>
      <c r="AA6688" s="289"/>
    </row>
    <row r="6689" spans="23:27">
      <c r="W6689" s="288"/>
      <c r="X6689" s="287"/>
      <c r="AA6689" s="289"/>
    </row>
    <row r="6690" spans="23:27">
      <c r="W6690" s="288"/>
      <c r="X6690" s="287"/>
      <c r="AA6690" s="289"/>
    </row>
    <row r="6691" spans="23:27">
      <c r="W6691" s="288"/>
      <c r="X6691" s="287"/>
      <c r="AA6691" s="289"/>
    </row>
    <row r="6692" spans="23:27">
      <c r="W6692" s="288"/>
      <c r="X6692" s="287"/>
      <c r="AA6692" s="289"/>
    </row>
    <row r="6693" spans="23:27">
      <c r="W6693" s="288"/>
      <c r="X6693" s="287"/>
      <c r="AA6693" s="289"/>
    </row>
    <row r="6694" spans="23:27">
      <c r="W6694" s="288"/>
      <c r="X6694" s="287"/>
      <c r="AA6694" s="289"/>
    </row>
    <row r="6695" spans="23:27">
      <c r="W6695" s="288"/>
      <c r="X6695" s="287"/>
      <c r="AA6695" s="289"/>
    </row>
    <row r="6696" spans="23:27">
      <c r="W6696" s="288"/>
      <c r="X6696" s="287"/>
      <c r="AA6696" s="289"/>
    </row>
    <row r="6697" spans="23:27">
      <c r="W6697" s="288"/>
      <c r="X6697" s="287"/>
      <c r="AA6697" s="289"/>
    </row>
    <row r="6698" spans="23:27">
      <c r="W6698" s="288"/>
      <c r="X6698" s="287"/>
      <c r="AA6698" s="289"/>
    </row>
    <row r="6699" spans="23:27">
      <c r="W6699" s="288"/>
      <c r="X6699" s="287"/>
      <c r="AA6699" s="289"/>
    </row>
    <row r="6700" spans="23:27">
      <c r="W6700" s="288"/>
      <c r="X6700" s="287"/>
      <c r="AA6700" s="289"/>
    </row>
    <row r="6701" spans="23:27">
      <c r="W6701" s="288"/>
      <c r="X6701" s="287"/>
      <c r="AA6701" s="289"/>
    </row>
    <row r="6702" spans="23:27">
      <c r="W6702" s="288"/>
      <c r="X6702" s="287"/>
      <c r="AA6702" s="289"/>
    </row>
    <row r="6703" spans="23:27">
      <c r="W6703" s="288"/>
      <c r="X6703" s="287"/>
      <c r="AA6703" s="289"/>
    </row>
    <row r="6704" spans="23:27">
      <c r="W6704" s="288"/>
      <c r="X6704" s="287"/>
      <c r="AA6704" s="289"/>
    </row>
    <row r="6705" spans="23:27">
      <c r="W6705" s="288"/>
      <c r="X6705" s="287"/>
      <c r="AA6705" s="289"/>
    </row>
    <row r="6706" spans="23:27">
      <c r="W6706" s="288"/>
      <c r="X6706" s="287"/>
      <c r="AA6706" s="289"/>
    </row>
    <row r="6707" spans="23:27">
      <c r="W6707" s="288"/>
      <c r="X6707" s="287"/>
      <c r="AA6707" s="289"/>
    </row>
    <row r="6708" spans="23:27">
      <c r="W6708" s="288"/>
      <c r="X6708" s="287"/>
      <c r="AA6708" s="289"/>
    </row>
    <row r="6709" spans="23:27">
      <c r="W6709" s="288"/>
      <c r="X6709" s="287"/>
      <c r="AA6709" s="289"/>
    </row>
    <row r="6710" spans="23:27">
      <c r="W6710" s="288"/>
      <c r="X6710" s="287"/>
      <c r="AA6710" s="289"/>
    </row>
    <row r="6711" spans="23:27">
      <c r="W6711" s="288"/>
      <c r="X6711" s="287"/>
      <c r="AA6711" s="289"/>
    </row>
    <row r="6712" spans="23:27">
      <c r="W6712" s="288"/>
      <c r="X6712" s="287"/>
      <c r="AA6712" s="289"/>
    </row>
    <row r="6713" spans="23:27">
      <c r="W6713" s="288"/>
      <c r="X6713" s="287"/>
      <c r="AA6713" s="289"/>
    </row>
    <row r="6714" spans="23:27">
      <c r="W6714" s="288"/>
      <c r="X6714" s="287"/>
      <c r="AA6714" s="289"/>
    </row>
    <row r="6715" spans="23:27">
      <c r="W6715" s="288"/>
      <c r="X6715" s="287"/>
      <c r="AA6715" s="289"/>
    </row>
    <row r="6716" spans="23:27">
      <c r="W6716" s="288"/>
      <c r="X6716" s="287"/>
      <c r="AA6716" s="289"/>
    </row>
    <row r="6717" spans="23:27">
      <c r="W6717" s="288"/>
      <c r="X6717" s="287"/>
      <c r="AA6717" s="289"/>
    </row>
    <row r="6718" spans="23:27">
      <c r="W6718" s="288"/>
      <c r="X6718" s="287"/>
      <c r="AA6718" s="289"/>
    </row>
    <row r="6719" spans="23:27">
      <c r="W6719" s="288"/>
      <c r="X6719" s="287"/>
      <c r="AA6719" s="289"/>
    </row>
    <row r="6720" spans="23:27">
      <c r="W6720" s="288"/>
      <c r="X6720" s="287"/>
      <c r="AA6720" s="289"/>
    </row>
    <row r="6721" spans="23:27">
      <c r="W6721" s="288"/>
      <c r="X6721" s="287"/>
      <c r="AA6721" s="289"/>
    </row>
    <row r="6722" spans="23:27">
      <c r="W6722" s="288"/>
      <c r="X6722" s="287"/>
      <c r="AA6722" s="289"/>
    </row>
    <row r="6723" spans="23:27">
      <c r="W6723" s="288"/>
      <c r="X6723" s="287"/>
      <c r="AA6723" s="289"/>
    </row>
    <row r="6724" spans="23:27">
      <c r="W6724" s="288"/>
      <c r="X6724" s="287"/>
      <c r="AA6724" s="289"/>
    </row>
    <row r="6725" spans="23:27">
      <c r="W6725" s="288"/>
      <c r="X6725" s="287"/>
      <c r="AA6725" s="289"/>
    </row>
    <row r="6726" spans="23:27">
      <c r="W6726" s="288"/>
      <c r="X6726" s="287"/>
      <c r="AA6726" s="289"/>
    </row>
    <row r="6727" spans="23:27">
      <c r="W6727" s="288"/>
      <c r="X6727" s="287"/>
      <c r="AA6727" s="289"/>
    </row>
    <row r="6728" spans="23:27">
      <c r="W6728" s="288"/>
      <c r="X6728" s="287"/>
      <c r="AA6728" s="289"/>
    </row>
    <row r="6729" spans="23:27">
      <c r="W6729" s="288"/>
      <c r="X6729" s="287"/>
      <c r="AA6729" s="289"/>
    </row>
    <row r="6730" spans="23:27">
      <c r="W6730" s="288"/>
      <c r="X6730" s="287"/>
      <c r="AA6730" s="289"/>
    </row>
    <row r="6731" spans="23:27">
      <c r="W6731" s="288"/>
      <c r="X6731" s="287"/>
      <c r="AA6731" s="289"/>
    </row>
    <row r="6732" spans="23:27">
      <c r="W6732" s="288"/>
      <c r="X6732" s="287"/>
      <c r="AA6732" s="289"/>
    </row>
    <row r="6733" spans="23:27">
      <c r="W6733" s="288"/>
      <c r="X6733" s="287"/>
      <c r="AA6733" s="289"/>
    </row>
    <row r="6734" spans="23:27">
      <c r="W6734" s="288"/>
      <c r="X6734" s="287"/>
      <c r="AA6734" s="289"/>
    </row>
    <row r="6735" spans="23:27">
      <c r="W6735" s="288"/>
      <c r="X6735" s="287"/>
      <c r="AA6735" s="289"/>
    </row>
    <row r="6736" spans="23:27">
      <c r="W6736" s="288"/>
      <c r="X6736" s="287"/>
      <c r="AA6736" s="289"/>
    </row>
    <row r="6737" spans="23:27">
      <c r="W6737" s="288"/>
      <c r="X6737" s="287"/>
      <c r="AA6737" s="289"/>
    </row>
    <row r="6738" spans="23:27">
      <c r="W6738" s="288"/>
      <c r="X6738" s="287"/>
      <c r="AA6738" s="289"/>
    </row>
    <row r="6739" spans="23:27">
      <c r="W6739" s="288"/>
      <c r="X6739" s="287"/>
      <c r="AA6739" s="289"/>
    </row>
    <row r="6740" spans="23:27">
      <c r="W6740" s="288"/>
      <c r="X6740" s="287"/>
      <c r="AA6740" s="289"/>
    </row>
    <row r="6741" spans="23:27">
      <c r="W6741" s="288"/>
      <c r="X6741" s="287"/>
      <c r="AA6741" s="289"/>
    </row>
    <row r="6742" spans="23:27">
      <c r="W6742" s="288"/>
      <c r="X6742" s="287"/>
      <c r="AA6742" s="289"/>
    </row>
    <row r="6743" spans="23:27">
      <c r="W6743" s="288"/>
      <c r="X6743" s="287"/>
      <c r="AA6743" s="289"/>
    </row>
    <row r="6744" spans="23:27">
      <c r="W6744" s="288"/>
      <c r="X6744" s="287"/>
      <c r="AA6744" s="289"/>
    </row>
    <row r="6745" spans="23:27">
      <c r="W6745" s="288"/>
      <c r="X6745" s="287"/>
      <c r="AA6745" s="289"/>
    </row>
    <row r="6746" spans="23:27">
      <c r="W6746" s="288"/>
      <c r="X6746" s="287"/>
      <c r="AA6746" s="289"/>
    </row>
    <row r="6747" spans="23:27">
      <c r="W6747" s="288"/>
      <c r="X6747" s="287"/>
      <c r="AA6747" s="289"/>
    </row>
    <row r="6748" spans="23:27">
      <c r="W6748" s="288"/>
      <c r="X6748" s="287"/>
      <c r="AA6748" s="289"/>
    </row>
    <row r="6749" spans="23:27">
      <c r="W6749" s="288"/>
      <c r="X6749" s="287"/>
      <c r="AA6749" s="289"/>
    </row>
    <row r="6750" spans="23:27">
      <c r="W6750" s="288"/>
      <c r="X6750" s="287"/>
      <c r="AA6750" s="289"/>
    </row>
    <row r="6751" spans="23:27">
      <c r="W6751" s="288"/>
      <c r="X6751" s="287"/>
      <c r="AA6751" s="289"/>
    </row>
    <row r="6752" spans="23:27">
      <c r="W6752" s="288"/>
      <c r="X6752" s="287"/>
      <c r="AA6752" s="289"/>
    </row>
    <row r="6753" spans="23:27">
      <c r="W6753" s="288"/>
      <c r="X6753" s="287"/>
      <c r="AA6753" s="289"/>
    </row>
    <row r="6754" spans="23:27">
      <c r="W6754" s="288"/>
      <c r="X6754" s="287"/>
      <c r="AA6754" s="289"/>
    </row>
    <row r="6755" spans="23:27">
      <c r="W6755" s="288"/>
      <c r="X6755" s="287"/>
      <c r="AA6755" s="289"/>
    </row>
    <row r="6756" spans="23:27">
      <c r="W6756" s="288"/>
      <c r="X6756" s="287"/>
      <c r="AA6756" s="289"/>
    </row>
    <row r="6757" spans="23:27">
      <c r="W6757" s="288"/>
      <c r="X6757" s="287"/>
      <c r="AA6757" s="289"/>
    </row>
    <row r="6758" spans="23:27">
      <c r="W6758" s="288"/>
      <c r="X6758" s="287"/>
      <c r="AA6758" s="289"/>
    </row>
    <row r="6759" spans="23:27">
      <c r="W6759" s="288"/>
      <c r="X6759" s="287"/>
      <c r="AA6759" s="289"/>
    </row>
    <row r="6760" spans="23:27">
      <c r="W6760" s="288"/>
      <c r="X6760" s="287"/>
      <c r="AA6760" s="289"/>
    </row>
    <row r="6761" spans="23:27">
      <c r="W6761" s="288"/>
      <c r="X6761" s="287"/>
      <c r="AA6761" s="289"/>
    </row>
    <row r="6762" spans="23:27">
      <c r="W6762" s="288"/>
      <c r="X6762" s="287"/>
      <c r="AA6762" s="289"/>
    </row>
    <row r="6763" spans="23:27">
      <c r="W6763" s="288"/>
      <c r="X6763" s="287"/>
      <c r="AA6763" s="289"/>
    </row>
    <row r="6764" spans="23:27">
      <c r="W6764" s="288"/>
      <c r="X6764" s="287"/>
      <c r="AA6764" s="289"/>
    </row>
    <row r="6765" spans="23:27">
      <c r="W6765" s="288"/>
      <c r="X6765" s="287"/>
      <c r="AA6765" s="289"/>
    </row>
    <row r="6766" spans="23:27">
      <c r="W6766" s="288"/>
      <c r="X6766" s="287"/>
      <c r="AA6766" s="289"/>
    </row>
    <row r="6767" spans="23:27">
      <c r="W6767" s="288"/>
      <c r="X6767" s="287"/>
      <c r="AA6767" s="289"/>
    </row>
    <row r="6768" spans="23:27">
      <c r="W6768" s="288"/>
      <c r="X6768" s="287"/>
      <c r="AA6768" s="289"/>
    </row>
    <row r="6769" spans="23:27">
      <c r="W6769" s="288"/>
      <c r="X6769" s="287"/>
      <c r="AA6769" s="289"/>
    </row>
    <row r="6770" spans="23:27">
      <c r="W6770" s="288"/>
      <c r="X6770" s="287"/>
      <c r="AA6770" s="289"/>
    </row>
    <row r="6771" spans="23:27">
      <c r="W6771" s="288"/>
      <c r="X6771" s="287"/>
      <c r="AA6771" s="289"/>
    </row>
    <row r="6772" spans="23:27">
      <c r="W6772" s="288"/>
      <c r="X6772" s="287"/>
      <c r="AA6772" s="289"/>
    </row>
    <row r="6773" spans="23:27">
      <c r="W6773" s="288"/>
      <c r="X6773" s="287"/>
      <c r="AA6773" s="289"/>
    </row>
    <row r="6774" spans="23:27">
      <c r="W6774" s="288"/>
      <c r="X6774" s="287"/>
      <c r="AA6774" s="289"/>
    </row>
    <row r="6775" spans="23:27">
      <c r="W6775" s="288"/>
      <c r="X6775" s="287"/>
      <c r="AA6775" s="289"/>
    </row>
    <row r="6776" spans="23:27">
      <c r="W6776" s="288"/>
      <c r="X6776" s="287"/>
      <c r="AA6776" s="289"/>
    </row>
    <row r="6777" spans="23:27">
      <c r="W6777" s="288"/>
      <c r="X6777" s="287"/>
      <c r="AA6777" s="289"/>
    </row>
    <row r="6778" spans="23:27">
      <c r="W6778" s="288"/>
      <c r="X6778" s="287"/>
      <c r="AA6778" s="289"/>
    </row>
    <row r="6779" spans="23:27">
      <c r="W6779" s="288"/>
      <c r="X6779" s="287"/>
      <c r="AA6779" s="289"/>
    </row>
    <row r="6780" spans="23:27">
      <c r="W6780" s="288"/>
      <c r="X6780" s="287"/>
      <c r="AA6780" s="289"/>
    </row>
    <row r="6781" spans="23:27">
      <c r="W6781" s="288"/>
      <c r="X6781" s="287"/>
      <c r="AA6781" s="289"/>
    </row>
    <row r="6782" spans="23:27">
      <c r="W6782" s="288"/>
      <c r="X6782" s="287"/>
      <c r="AA6782" s="289"/>
    </row>
    <row r="6783" spans="23:27">
      <c r="W6783" s="288"/>
      <c r="X6783" s="287"/>
      <c r="AA6783" s="289"/>
    </row>
    <row r="6784" spans="23:27">
      <c r="W6784" s="288"/>
      <c r="X6784" s="287"/>
      <c r="AA6784" s="289"/>
    </row>
    <row r="6785" spans="23:27">
      <c r="W6785" s="288"/>
      <c r="X6785" s="287"/>
      <c r="AA6785" s="289"/>
    </row>
    <row r="6786" spans="23:27">
      <c r="W6786" s="288"/>
      <c r="X6786" s="287"/>
      <c r="AA6786" s="289"/>
    </row>
    <row r="6787" spans="23:27">
      <c r="W6787" s="288"/>
      <c r="X6787" s="287"/>
      <c r="AA6787" s="289"/>
    </row>
    <row r="6788" spans="23:27">
      <c r="W6788" s="288"/>
      <c r="X6788" s="287"/>
      <c r="AA6788" s="289"/>
    </row>
    <row r="6789" spans="23:27">
      <c r="W6789" s="288"/>
      <c r="X6789" s="287"/>
      <c r="AA6789" s="289"/>
    </row>
    <row r="6790" spans="23:27">
      <c r="W6790" s="288"/>
      <c r="X6790" s="287"/>
      <c r="AA6790" s="289"/>
    </row>
    <row r="6791" spans="23:27">
      <c r="W6791" s="288"/>
      <c r="X6791" s="287"/>
      <c r="AA6791" s="289"/>
    </row>
    <row r="6792" spans="23:27">
      <c r="W6792" s="288"/>
      <c r="X6792" s="287"/>
      <c r="AA6792" s="289"/>
    </row>
    <row r="6793" spans="23:27">
      <c r="W6793" s="288"/>
      <c r="X6793" s="287"/>
      <c r="AA6793" s="289"/>
    </row>
    <row r="6794" spans="23:27">
      <c r="W6794" s="288"/>
      <c r="X6794" s="287"/>
      <c r="AA6794" s="289"/>
    </row>
    <row r="6795" spans="23:27">
      <c r="W6795" s="288"/>
      <c r="X6795" s="287"/>
      <c r="AA6795" s="289"/>
    </row>
    <row r="6796" spans="23:27">
      <c r="W6796" s="288"/>
      <c r="X6796" s="287"/>
      <c r="AA6796" s="289"/>
    </row>
    <row r="6797" spans="23:27">
      <c r="W6797" s="288"/>
      <c r="X6797" s="287"/>
      <c r="AA6797" s="289"/>
    </row>
    <row r="6798" spans="23:27">
      <c r="W6798" s="288"/>
      <c r="X6798" s="287"/>
      <c r="AA6798" s="289"/>
    </row>
    <row r="6799" spans="23:27">
      <c r="W6799" s="288"/>
      <c r="X6799" s="287"/>
      <c r="AA6799" s="289"/>
    </row>
    <row r="6800" spans="23:27">
      <c r="W6800" s="288"/>
      <c r="X6800" s="287"/>
      <c r="AA6800" s="289"/>
    </row>
    <row r="6801" spans="23:27">
      <c r="W6801" s="288"/>
      <c r="X6801" s="287"/>
      <c r="AA6801" s="289"/>
    </row>
    <row r="6802" spans="23:27">
      <c r="W6802" s="288"/>
      <c r="X6802" s="287"/>
      <c r="AA6802" s="289"/>
    </row>
    <row r="6803" spans="23:27">
      <c r="W6803" s="288"/>
      <c r="X6803" s="287"/>
      <c r="AA6803" s="289"/>
    </row>
    <row r="6804" spans="23:27">
      <c r="W6804" s="288"/>
      <c r="X6804" s="287"/>
      <c r="AA6804" s="289"/>
    </row>
    <row r="6805" spans="23:27">
      <c r="W6805" s="288"/>
      <c r="X6805" s="287"/>
      <c r="AA6805" s="289"/>
    </row>
    <row r="6806" spans="23:27">
      <c r="W6806" s="288"/>
      <c r="X6806" s="287"/>
      <c r="AA6806" s="289"/>
    </row>
    <row r="6807" spans="23:27">
      <c r="W6807" s="288"/>
      <c r="X6807" s="287"/>
      <c r="AA6807" s="289"/>
    </row>
    <row r="6808" spans="23:27">
      <c r="W6808" s="288"/>
      <c r="X6808" s="287"/>
      <c r="AA6808" s="289"/>
    </row>
    <row r="6809" spans="23:27">
      <c r="W6809" s="288"/>
      <c r="X6809" s="287"/>
      <c r="AA6809" s="289"/>
    </row>
    <row r="6810" spans="23:27">
      <c r="W6810" s="288"/>
      <c r="X6810" s="287"/>
      <c r="AA6810" s="289"/>
    </row>
    <row r="6811" spans="23:27">
      <c r="W6811" s="288"/>
      <c r="X6811" s="287"/>
      <c r="AA6811" s="289"/>
    </row>
    <row r="6812" spans="23:27">
      <c r="W6812" s="288"/>
      <c r="X6812" s="287"/>
      <c r="AA6812" s="289"/>
    </row>
    <row r="6813" spans="23:27">
      <c r="W6813" s="288"/>
      <c r="X6813" s="287"/>
      <c r="AA6813" s="289"/>
    </row>
    <row r="6814" spans="23:27">
      <c r="W6814" s="288"/>
      <c r="X6814" s="287"/>
      <c r="AA6814" s="289"/>
    </row>
    <row r="6815" spans="23:27">
      <c r="W6815" s="288"/>
      <c r="X6815" s="287"/>
      <c r="AA6815" s="289"/>
    </row>
    <row r="6816" spans="23:27">
      <c r="W6816" s="288"/>
      <c r="X6816" s="287"/>
      <c r="AA6816" s="289"/>
    </row>
    <row r="6817" spans="23:27">
      <c r="W6817" s="288"/>
      <c r="X6817" s="287"/>
      <c r="AA6817" s="289"/>
    </row>
    <row r="6818" spans="23:27">
      <c r="W6818" s="288"/>
      <c r="X6818" s="287"/>
      <c r="AA6818" s="289"/>
    </row>
    <row r="6819" spans="23:27">
      <c r="W6819" s="288"/>
      <c r="X6819" s="287"/>
      <c r="AA6819" s="289"/>
    </row>
    <row r="6820" spans="23:27">
      <c r="W6820" s="288"/>
      <c r="X6820" s="287"/>
      <c r="AA6820" s="289"/>
    </row>
    <row r="6821" spans="23:27">
      <c r="W6821" s="288"/>
      <c r="X6821" s="287"/>
      <c r="AA6821" s="289"/>
    </row>
    <row r="6822" spans="23:27">
      <c r="W6822" s="288"/>
      <c r="X6822" s="287"/>
      <c r="AA6822" s="289"/>
    </row>
    <row r="6823" spans="23:27">
      <c r="W6823" s="288"/>
      <c r="X6823" s="287"/>
      <c r="AA6823" s="289"/>
    </row>
    <row r="6824" spans="23:27">
      <c r="W6824" s="288"/>
      <c r="X6824" s="287"/>
      <c r="AA6824" s="289"/>
    </row>
    <row r="6825" spans="23:27">
      <c r="W6825" s="288"/>
      <c r="X6825" s="287"/>
      <c r="AA6825" s="289"/>
    </row>
    <row r="6826" spans="23:27">
      <c r="W6826" s="288"/>
      <c r="X6826" s="287"/>
      <c r="AA6826" s="289"/>
    </row>
    <row r="6827" spans="23:27">
      <c r="W6827" s="288"/>
      <c r="X6827" s="287"/>
      <c r="AA6827" s="289"/>
    </row>
    <row r="6828" spans="23:27">
      <c r="W6828" s="288"/>
      <c r="X6828" s="287"/>
      <c r="AA6828" s="289"/>
    </row>
    <row r="6829" spans="23:27">
      <c r="W6829" s="288"/>
      <c r="X6829" s="287"/>
      <c r="AA6829" s="289"/>
    </row>
    <row r="6830" spans="23:27">
      <c r="W6830" s="288"/>
      <c r="X6830" s="287"/>
      <c r="AA6830" s="289"/>
    </row>
    <row r="6831" spans="23:27">
      <c r="W6831" s="288"/>
      <c r="X6831" s="287"/>
      <c r="AA6831" s="289"/>
    </row>
    <row r="6832" spans="23:27">
      <c r="W6832" s="288"/>
      <c r="X6832" s="287"/>
      <c r="AA6832" s="289"/>
    </row>
    <row r="6833" spans="23:27">
      <c r="W6833" s="288"/>
      <c r="X6833" s="287"/>
      <c r="AA6833" s="289"/>
    </row>
    <row r="6834" spans="23:27">
      <c r="W6834" s="288"/>
      <c r="X6834" s="287"/>
      <c r="AA6834" s="289"/>
    </row>
    <row r="6835" spans="23:27">
      <c r="W6835" s="288"/>
      <c r="X6835" s="287"/>
      <c r="AA6835" s="289"/>
    </row>
    <row r="6836" spans="23:27">
      <c r="W6836" s="288"/>
      <c r="X6836" s="287"/>
      <c r="AA6836" s="289"/>
    </row>
    <row r="6837" spans="23:27">
      <c r="W6837" s="288"/>
      <c r="X6837" s="287"/>
      <c r="AA6837" s="289"/>
    </row>
    <row r="6838" spans="23:27">
      <c r="W6838" s="288"/>
      <c r="X6838" s="287"/>
      <c r="AA6838" s="289"/>
    </row>
    <row r="6839" spans="23:27">
      <c r="W6839" s="288"/>
      <c r="X6839" s="287"/>
      <c r="AA6839" s="289"/>
    </row>
    <row r="6840" spans="23:27">
      <c r="W6840" s="288"/>
      <c r="X6840" s="287"/>
      <c r="AA6840" s="289"/>
    </row>
    <row r="6841" spans="23:27">
      <c r="W6841" s="288"/>
      <c r="X6841" s="287"/>
      <c r="AA6841" s="289"/>
    </row>
    <row r="6842" spans="23:27">
      <c r="W6842" s="288"/>
      <c r="X6842" s="287"/>
      <c r="AA6842" s="289"/>
    </row>
    <row r="6843" spans="23:27">
      <c r="W6843" s="288"/>
      <c r="X6843" s="287"/>
      <c r="AA6843" s="289"/>
    </row>
    <row r="6844" spans="23:27">
      <c r="W6844" s="288"/>
      <c r="X6844" s="287"/>
      <c r="AA6844" s="289"/>
    </row>
    <row r="6845" spans="23:27">
      <c r="W6845" s="288"/>
      <c r="X6845" s="287"/>
      <c r="AA6845" s="289"/>
    </row>
    <row r="6846" spans="23:27">
      <c r="W6846" s="288"/>
      <c r="X6846" s="287"/>
      <c r="AA6846" s="289"/>
    </row>
    <row r="6847" spans="23:27">
      <c r="W6847" s="288"/>
      <c r="X6847" s="287"/>
      <c r="AA6847" s="289"/>
    </row>
    <row r="6848" spans="23:27">
      <c r="W6848" s="288"/>
      <c r="X6848" s="287"/>
      <c r="AA6848" s="289"/>
    </row>
    <row r="6849" spans="23:27">
      <c r="W6849" s="288"/>
      <c r="X6849" s="287"/>
      <c r="AA6849" s="289"/>
    </row>
    <row r="6850" spans="23:27">
      <c r="W6850" s="288"/>
      <c r="X6850" s="287"/>
      <c r="AA6850" s="289"/>
    </row>
    <row r="6851" spans="23:27">
      <c r="W6851" s="288"/>
      <c r="X6851" s="287"/>
      <c r="AA6851" s="289"/>
    </row>
    <row r="6852" spans="23:27">
      <c r="W6852" s="288"/>
      <c r="X6852" s="287"/>
      <c r="AA6852" s="289"/>
    </row>
    <row r="6853" spans="23:27">
      <c r="W6853" s="288"/>
      <c r="X6853" s="287"/>
      <c r="AA6853" s="289"/>
    </row>
    <row r="6854" spans="23:27">
      <c r="W6854" s="288"/>
      <c r="X6854" s="287"/>
      <c r="AA6854" s="289"/>
    </row>
    <row r="6855" spans="23:27">
      <c r="W6855" s="288"/>
      <c r="X6855" s="287"/>
      <c r="AA6855" s="289"/>
    </row>
    <row r="6856" spans="23:27">
      <c r="W6856" s="288"/>
      <c r="X6856" s="287"/>
      <c r="AA6856" s="289"/>
    </row>
    <row r="6857" spans="23:27">
      <c r="W6857" s="288"/>
      <c r="X6857" s="287"/>
      <c r="AA6857" s="289"/>
    </row>
    <row r="6858" spans="23:27">
      <c r="W6858" s="288"/>
      <c r="X6858" s="287"/>
      <c r="AA6858" s="289"/>
    </row>
    <row r="6859" spans="23:27">
      <c r="W6859" s="288"/>
      <c r="X6859" s="287"/>
      <c r="AA6859" s="289"/>
    </row>
    <row r="6860" spans="23:27">
      <c r="W6860" s="288"/>
      <c r="X6860" s="287"/>
      <c r="AA6860" s="289"/>
    </row>
    <row r="6861" spans="23:27">
      <c r="W6861" s="288"/>
      <c r="X6861" s="287"/>
      <c r="AA6861" s="289"/>
    </row>
    <row r="6862" spans="23:27">
      <c r="W6862" s="288"/>
      <c r="X6862" s="287"/>
      <c r="AA6862" s="289"/>
    </row>
    <row r="6863" spans="23:27">
      <c r="W6863" s="288"/>
      <c r="X6863" s="287"/>
      <c r="AA6863" s="289"/>
    </row>
    <row r="6864" spans="23:27">
      <c r="W6864" s="288"/>
      <c r="X6864" s="287"/>
      <c r="AA6864" s="289"/>
    </row>
    <row r="6865" spans="23:27">
      <c r="W6865" s="288"/>
      <c r="X6865" s="287"/>
      <c r="AA6865" s="289"/>
    </row>
    <row r="6866" spans="23:27">
      <c r="W6866" s="288"/>
      <c r="X6866" s="287"/>
      <c r="AA6866" s="289"/>
    </row>
    <row r="6867" spans="23:27">
      <c r="W6867" s="288"/>
      <c r="X6867" s="287"/>
      <c r="AA6867" s="289"/>
    </row>
    <row r="6868" spans="23:27">
      <c r="W6868" s="288"/>
      <c r="X6868" s="287"/>
      <c r="AA6868" s="289"/>
    </row>
    <row r="6869" spans="23:27">
      <c r="W6869" s="288"/>
      <c r="X6869" s="287"/>
      <c r="AA6869" s="289"/>
    </row>
    <row r="6870" spans="23:27">
      <c r="W6870" s="288"/>
      <c r="X6870" s="287"/>
      <c r="AA6870" s="289"/>
    </row>
    <row r="6871" spans="23:27">
      <c r="W6871" s="288"/>
      <c r="X6871" s="287"/>
      <c r="AA6871" s="289"/>
    </row>
    <row r="6872" spans="23:27">
      <c r="W6872" s="288"/>
      <c r="X6872" s="287"/>
      <c r="AA6872" s="289"/>
    </row>
    <row r="6873" spans="23:27">
      <c r="W6873" s="288"/>
      <c r="X6873" s="287"/>
      <c r="AA6873" s="289"/>
    </row>
    <row r="6874" spans="23:27">
      <c r="W6874" s="288"/>
      <c r="X6874" s="287"/>
      <c r="AA6874" s="289"/>
    </row>
    <row r="6875" spans="23:27">
      <c r="W6875" s="288"/>
      <c r="X6875" s="287"/>
      <c r="AA6875" s="289"/>
    </row>
    <row r="6876" spans="23:27">
      <c r="W6876" s="288"/>
      <c r="X6876" s="287"/>
      <c r="AA6876" s="289"/>
    </row>
    <row r="6877" spans="23:27">
      <c r="W6877" s="288"/>
      <c r="X6877" s="287"/>
      <c r="AA6877" s="289"/>
    </row>
    <row r="6878" spans="23:27">
      <c r="W6878" s="288"/>
      <c r="X6878" s="287"/>
      <c r="AA6878" s="289"/>
    </row>
    <row r="6879" spans="23:27">
      <c r="W6879" s="288"/>
      <c r="X6879" s="287"/>
      <c r="AA6879" s="289"/>
    </row>
    <row r="6880" spans="23:27">
      <c r="W6880" s="288"/>
      <c r="X6880" s="287"/>
      <c r="AA6880" s="289"/>
    </row>
    <row r="6881" spans="23:27">
      <c r="W6881" s="288"/>
      <c r="X6881" s="287"/>
      <c r="AA6881" s="289"/>
    </row>
    <row r="6882" spans="23:27">
      <c r="W6882" s="288"/>
      <c r="X6882" s="287"/>
      <c r="AA6882" s="289"/>
    </row>
    <row r="6883" spans="23:27">
      <c r="W6883" s="288"/>
      <c r="X6883" s="287"/>
      <c r="AA6883" s="289"/>
    </row>
    <row r="6884" spans="23:27">
      <c r="W6884" s="288"/>
      <c r="X6884" s="287"/>
      <c r="AA6884" s="289"/>
    </row>
    <row r="6885" spans="23:27">
      <c r="W6885" s="288"/>
      <c r="X6885" s="287"/>
      <c r="AA6885" s="289"/>
    </row>
    <row r="6886" spans="23:27">
      <c r="W6886" s="288"/>
      <c r="X6886" s="287"/>
      <c r="AA6886" s="289"/>
    </row>
    <row r="6887" spans="23:27">
      <c r="W6887" s="288"/>
      <c r="X6887" s="287"/>
      <c r="AA6887" s="289"/>
    </row>
    <row r="6888" spans="23:27">
      <c r="W6888" s="288"/>
      <c r="X6888" s="287"/>
      <c r="AA6888" s="289"/>
    </row>
    <row r="6889" spans="23:27">
      <c r="W6889" s="288"/>
      <c r="X6889" s="287"/>
      <c r="AA6889" s="289"/>
    </row>
    <row r="6890" spans="23:27">
      <c r="W6890" s="288"/>
      <c r="X6890" s="287"/>
      <c r="AA6890" s="289"/>
    </row>
    <row r="6891" spans="23:27">
      <c r="W6891" s="288"/>
      <c r="X6891" s="287"/>
      <c r="AA6891" s="289"/>
    </row>
    <row r="6892" spans="23:27">
      <c r="W6892" s="288"/>
      <c r="X6892" s="287"/>
      <c r="AA6892" s="289"/>
    </row>
    <row r="6893" spans="23:27">
      <c r="W6893" s="288"/>
      <c r="X6893" s="287"/>
      <c r="AA6893" s="289"/>
    </row>
    <row r="6894" spans="23:27">
      <c r="W6894" s="288"/>
      <c r="X6894" s="287"/>
      <c r="AA6894" s="289"/>
    </row>
    <row r="6895" spans="23:27">
      <c r="W6895" s="288"/>
      <c r="X6895" s="287"/>
      <c r="AA6895" s="289"/>
    </row>
    <row r="6896" spans="23:27">
      <c r="W6896" s="288"/>
      <c r="X6896" s="287"/>
      <c r="AA6896" s="289"/>
    </row>
    <row r="6897" spans="23:27">
      <c r="W6897" s="288"/>
      <c r="X6897" s="287"/>
      <c r="AA6897" s="289"/>
    </row>
    <row r="6898" spans="23:27">
      <c r="W6898" s="288"/>
      <c r="X6898" s="287"/>
      <c r="AA6898" s="289"/>
    </row>
    <row r="6899" spans="23:27">
      <c r="W6899" s="288"/>
      <c r="X6899" s="287"/>
      <c r="AA6899" s="289"/>
    </row>
    <row r="6900" spans="23:27">
      <c r="W6900" s="288"/>
      <c r="X6900" s="287"/>
      <c r="AA6900" s="289"/>
    </row>
    <row r="6901" spans="23:27">
      <c r="W6901" s="288"/>
      <c r="X6901" s="287"/>
      <c r="AA6901" s="289"/>
    </row>
    <row r="6902" spans="23:27">
      <c r="W6902" s="288"/>
      <c r="X6902" s="287"/>
      <c r="AA6902" s="289"/>
    </row>
    <row r="6903" spans="23:27">
      <c r="W6903" s="288"/>
      <c r="X6903" s="287"/>
      <c r="AA6903" s="289"/>
    </row>
    <row r="6904" spans="23:27">
      <c r="W6904" s="288"/>
      <c r="X6904" s="287"/>
      <c r="AA6904" s="289"/>
    </row>
    <row r="6905" spans="23:27">
      <c r="W6905" s="288"/>
      <c r="X6905" s="287"/>
      <c r="AA6905" s="289"/>
    </row>
    <row r="6906" spans="23:27">
      <c r="W6906" s="288"/>
      <c r="X6906" s="287"/>
      <c r="AA6906" s="289"/>
    </row>
    <row r="6907" spans="23:27">
      <c r="W6907" s="288"/>
      <c r="X6907" s="287"/>
      <c r="AA6907" s="289"/>
    </row>
    <row r="6908" spans="23:27">
      <c r="W6908" s="288"/>
      <c r="X6908" s="287"/>
      <c r="AA6908" s="289"/>
    </row>
    <row r="6909" spans="23:27">
      <c r="W6909" s="288"/>
      <c r="X6909" s="287"/>
      <c r="AA6909" s="289"/>
    </row>
    <row r="6910" spans="23:27">
      <c r="W6910" s="288"/>
      <c r="X6910" s="287"/>
      <c r="AA6910" s="289"/>
    </row>
    <row r="6911" spans="23:27">
      <c r="W6911" s="288"/>
      <c r="X6911" s="287"/>
      <c r="AA6911" s="289"/>
    </row>
    <row r="6912" spans="23:27">
      <c r="W6912" s="288"/>
      <c r="X6912" s="287"/>
      <c r="AA6912" s="289"/>
    </row>
    <row r="6913" spans="23:27">
      <c r="W6913" s="288"/>
      <c r="X6913" s="287"/>
      <c r="AA6913" s="289"/>
    </row>
    <row r="6914" spans="23:27">
      <c r="W6914" s="288"/>
      <c r="X6914" s="287"/>
      <c r="AA6914" s="289"/>
    </row>
    <row r="6915" spans="23:27">
      <c r="W6915" s="288"/>
      <c r="X6915" s="287"/>
      <c r="AA6915" s="289"/>
    </row>
    <row r="6916" spans="23:27">
      <c r="W6916" s="288"/>
      <c r="X6916" s="287"/>
      <c r="AA6916" s="289"/>
    </row>
    <row r="6917" spans="23:27">
      <c r="W6917" s="288"/>
      <c r="X6917" s="287"/>
      <c r="AA6917" s="289"/>
    </row>
    <row r="6918" spans="23:27">
      <c r="W6918" s="288"/>
      <c r="X6918" s="287"/>
      <c r="AA6918" s="289"/>
    </row>
    <row r="6919" spans="23:27">
      <c r="W6919" s="288"/>
      <c r="X6919" s="287"/>
      <c r="AA6919" s="289"/>
    </row>
    <row r="6920" spans="23:27">
      <c r="W6920" s="288"/>
      <c r="X6920" s="287"/>
      <c r="AA6920" s="289"/>
    </row>
    <row r="6921" spans="23:27">
      <c r="W6921" s="288"/>
      <c r="X6921" s="287"/>
      <c r="AA6921" s="289"/>
    </row>
    <row r="6922" spans="23:27">
      <c r="W6922" s="288"/>
      <c r="X6922" s="287"/>
      <c r="AA6922" s="289"/>
    </row>
    <row r="6923" spans="23:27">
      <c r="W6923" s="288"/>
      <c r="X6923" s="287"/>
      <c r="AA6923" s="289"/>
    </row>
    <row r="6924" spans="23:27">
      <c r="W6924" s="288"/>
      <c r="X6924" s="287"/>
      <c r="AA6924" s="289"/>
    </row>
    <row r="6925" spans="23:27">
      <c r="W6925" s="288"/>
      <c r="X6925" s="287"/>
      <c r="AA6925" s="289"/>
    </row>
    <row r="6926" spans="23:27">
      <c r="W6926" s="288"/>
      <c r="X6926" s="287"/>
      <c r="AA6926" s="289"/>
    </row>
    <row r="6927" spans="23:27">
      <c r="W6927" s="288"/>
      <c r="X6927" s="287"/>
      <c r="AA6927" s="289"/>
    </row>
    <row r="6928" spans="23:27">
      <c r="W6928" s="288"/>
      <c r="X6928" s="287"/>
      <c r="AA6928" s="289"/>
    </row>
    <row r="6929" spans="23:27">
      <c r="W6929" s="288"/>
      <c r="X6929" s="287"/>
      <c r="AA6929" s="289"/>
    </row>
    <row r="6930" spans="23:27">
      <c r="W6930" s="288"/>
      <c r="X6930" s="287"/>
      <c r="AA6930" s="289"/>
    </row>
    <row r="6931" spans="23:27">
      <c r="W6931" s="288"/>
      <c r="X6931" s="287"/>
      <c r="AA6931" s="289"/>
    </row>
    <row r="6932" spans="23:27">
      <c r="W6932" s="288"/>
      <c r="X6932" s="287"/>
      <c r="AA6932" s="289"/>
    </row>
    <row r="6933" spans="23:27">
      <c r="W6933" s="288"/>
      <c r="X6933" s="287"/>
      <c r="AA6933" s="289"/>
    </row>
    <row r="6934" spans="23:27">
      <c r="W6934" s="288"/>
      <c r="X6934" s="287"/>
      <c r="AA6934" s="289"/>
    </row>
    <row r="6935" spans="23:27">
      <c r="W6935" s="288"/>
      <c r="X6935" s="287"/>
      <c r="AA6935" s="289"/>
    </row>
    <row r="6936" spans="23:27">
      <c r="W6936" s="288"/>
      <c r="X6936" s="287"/>
      <c r="AA6936" s="289"/>
    </row>
    <row r="6937" spans="23:27">
      <c r="W6937" s="288"/>
      <c r="X6937" s="287"/>
      <c r="AA6937" s="289"/>
    </row>
    <row r="6938" spans="23:27">
      <c r="W6938" s="288"/>
      <c r="X6938" s="287"/>
      <c r="AA6938" s="289"/>
    </row>
    <row r="6939" spans="23:27">
      <c r="W6939" s="288"/>
      <c r="X6939" s="287"/>
      <c r="AA6939" s="289"/>
    </row>
    <row r="6940" spans="23:27">
      <c r="W6940" s="288"/>
      <c r="X6940" s="287"/>
      <c r="AA6940" s="289"/>
    </row>
    <row r="6941" spans="23:27">
      <c r="W6941" s="288"/>
      <c r="X6941" s="287"/>
      <c r="AA6941" s="289"/>
    </row>
    <row r="6942" spans="23:27">
      <c r="W6942" s="288"/>
      <c r="X6942" s="287"/>
      <c r="AA6942" s="289"/>
    </row>
    <row r="6943" spans="23:27">
      <c r="W6943" s="288"/>
      <c r="X6943" s="287"/>
      <c r="AA6943" s="289"/>
    </row>
    <row r="6944" spans="23:27">
      <c r="W6944" s="288"/>
      <c r="X6944" s="287"/>
      <c r="AA6944" s="289"/>
    </row>
    <row r="6945" spans="23:27">
      <c r="W6945" s="288"/>
      <c r="X6945" s="287"/>
      <c r="AA6945" s="289"/>
    </row>
    <row r="6946" spans="23:27">
      <c r="W6946" s="288"/>
      <c r="X6946" s="287"/>
      <c r="AA6946" s="289"/>
    </row>
    <row r="6947" spans="23:27">
      <c r="W6947" s="288"/>
      <c r="X6947" s="287"/>
      <c r="AA6947" s="289"/>
    </row>
    <row r="6948" spans="23:27">
      <c r="W6948" s="288"/>
      <c r="X6948" s="287"/>
      <c r="AA6948" s="289"/>
    </row>
    <row r="6949" spans="23:27">
      <c r="W6949" s="288"/>
      <c r="X6949" s="287"/>
      <c r="AA6949" s="289"/>
    </row>
    <row r="6950" spans="23:27">
      <c r="W6950" s="288"/>
      <c r="X6950" s="287"/>
      <c r="AA6950" s="289"/>
    </row>
    <row r="6951" spans="23:27">
      <c r="W6951" s="288"/>
      <c r="X6951" s="287"/>
      <c r="AA6951" s="289"/>
    </row>
    <row r="6952" spans="23:27">
      <c r="W6952" s="288"/>
      <c r="X6952" s="287"/>
      <c r="AA6952" s="289"/>
    </row>
    <row r="6953" spans="23:27">
      <c r="W6953" s="288"/>
      <c r="X6953" s="287"/>
      <c r="AA6953" s="289"/>
    </row>
    <row r="6954" spans="23:27">
      <c r="W6954" s="288"/>
      <c r="X6954" s="287"/>
      <c r="AA6954" s="289"/>
    </row>
    <row r="6955" spans="23:27">
      <c r="W6955" s="288"/>
      <c r="X6955" s="287"/>
      <c r="AA6955" s="289"/>
    </row>
    <row r="6956" spans="23:27">
      <c r="W6956" s="288"/>
      <c r="X6956" s="287"/>
      <c r="AA6956" s="289"/>
    </row>
    <row r="6957" spans="23:27">
      <c r="W6957" s="288"/>
      <c r="X6957" s="287"/>
      <c r="AA6957" s="289"/>
    </row>
    <row r="6958" spans="23:27">
      <c r="W6958" s="288"/>
      <c r="X6958" s="287"/>
      <c r="AA6958" s="289"/>
    </row>
    <row r="6959" spans="23:27">
      <c r="W6959" s="288"/>
      <c r="X6959" s="287"/>
      <c r="AA6959" s="289"/>
    </row>
    <row r="6960" spans="23:27">
      <c r="W6960" s="288"/>
      <c r="X6960" s="287"/>
      <c r="AA6960" s="289"/>
    </row>
    <row r="6961" spans="23:27">
      <c r="W6961" s="288"/>
      <c r="X6961" s="287"/>
      <c r="AA6961" s="289"/>
    </row>
    <row r="6962" spans="23:27">
      <c r="W6962" s="288"/>
      <c r="X6962" s="287"/>
      <c r="AA6962" s="289"/>
    </row>
    <row r="6963" spans="23:27">
      <c r="W6963" s="288"/>
      <c r="X6963" s="287"/>
      <c r="AA6963" s="289"/>
    </row>
    <row r="6964" spans="23:27">
      <c r="W6964" s="288"/>
      <c r="X6964" s="287"/>
      <c r="AA6964" s="289"/>
    </row>
    <row r="6965" spans="23:27">
      <c r="W6965" s="288"/>
      <c r="X6965" s="287"/>
      <c r="AA6965" s="289"/>
    </row>
    <row r="6966" spans="23:27">
      <c r="W6966" s="288"/>
      <c r="X6966" s="287"/>
      <c r="AA6966" s="289"/>
    </row>
    <row r="6967" spans="23:27">
      <c r="W6967" s="288"/>
      <c r="X6967" s="287"/>
      <c r="AA6967" s="289"/>
    </row>
    <row r="6968" spans="23:27">
      <c r="W6968" s="288"/>
      <c r="X6968" s="287"/>
      <c r="AA6968" s="289"/>
    </row>
    <row r="6969" spans="23:27">
      <c r="W6969" s="288"/>
      <c r="X6969" s="287"/>
      <c r="AA6969" s="289"/>
    </row>
    <row r="6970" spans="23:27">
      <c r="W6970" s="288"/>
      <c r="X6970" s="287"/>
      <c r="AA6970" s="289"/>
    </row>
    <row r="6971" spans="23:27">
      <c r="W6971" s="288"/>
      <c r="X6971" s="287"/>
      <c r="AA6971" s="289"/>
    </row>
    <row r="6972" spans="23:27">
      <c r="W6972" s="288"/>
      <c r="X6972" s="287"/>
      <c r="AA6972" s="289"/>
    </row>
    <row r="6973" spans="23:27">
      <c r="W6973" s="288"/>
      <c r="X6973" s="287"/>
      <c r="AA6973" s="289"/>
    </row>
    <row r="6974" spans="23:27">
      <c r="W6974" s="288"/>
      <c r="X6974" s="287"/>
      <c r="AA6974" s="289"/>
    </row>
    <row r="6975" spans="23:27">
      <c r="W6975" s="288"/>
      <c r="X6975" s="287"/>
      <c r="AA6975" s="289"/>
    </row>
    <row r="6976" spans="23:27">
      <c r="W6976" s="288"/>
      <c r="X6976" s="287"/>
      <c r="AA6976" s="289"/>
    </row>
    <row r="6977" spans="23:27">
      <c r="W6977" s="288"/>
      <c r="X6977" s="287"/>
      <c r="AA6977" s="289"/>
    </row>
    <row r="6978" spans="23:27">
      <c r="W6978" s="288"/>
      <c r="X6978" s="287"/>
      <c r="AA6978" s="289"/>
    </row>
    <row r="6979" spans="23:27">
      <c r="W6979" s="288"/>
      <c r="X6979" s="287"/>
      <c r="AA6979" s="289"/>
    </row>
    <row r="6980" spans="23:27">
      <c r="W6980" s="288"/>
      <c r="X6980" s="287"/>
      <c r="AA6980" s="289"/>
    </row>
    <row r="6981" spans="23:27">
      <c r="W6981" s="288"/>
      <c r="X6981" s="287"/>
      <c r="AA6981" s="289"/>
    </row>
    <row r="6982" spans="23:27">
      <c r="W6982" s="288"/>
      <c r="X6982" s="287"/>
      <c r="AA6982" s="289"/>
    </row>
    <row r="6983" spans="23:27">
      <c r="W6983" s="288"/>
      <c r="X6983" s="287"/>
      <c r="AA6983" s="289"/>
    </row>
    <row r="6984" spans="23:27">
      <c r="W6984" s="288"/>
      <c r="X6984" s="287"/>
      <c r="AA6984" s="289"/>
    </row>
    <row r="6985" spans="23:27">
      <c r="W6985" s="288"/>
      <c r="X6985" s="287"/>
      <c r="AA6985" s="289"/>
    </row>
    <row r="6986" spans="23:27">
      <c r="W6986" s="288"/>
      <c r="X6986" s="287"/>
      <c r="AA6986" s="289"/>
    </row>
    <row r="6987" spans="23:27">
      <c r="W6987" s="288"/>
      <c r="X6987" s="287"/>
      <c r="AA6987" s="289"/>
    </row>
    <row r="6988" spans="23:27">
      <c r="W6988" s="288"/>
      <c r="X6988" s="287"/>
      <c r="AA6988" s="289"/>
    </row>
    <row r="6989" spans="23:27">
      <c r="W6989" s="288"/>
      <c r="X6989" s="287"/>
      <c r="AA6989" s="289"/>
    </row>
    <row r="6990" spans="23:27">
      <c r="W6990" s="288"/>
      <c r="X6990" s="287"/>
      <c r="AA6990" s="289"/>
    </row>
    <row r="6991" spans="23:27">
      <c r="W6991" s="288"/>
      <c r="X6991" s="287"/>
      <c r="AA6991" s="289"/>
    </row>
    <row r="6992" spans="23:27">
      <c r="W6992" s="288"/>
      <c r="X6992" s="287"/>
      <c r="AA6992" s="289"/>
    </row>
    <row r="6993" spans="23:27">
      <c r="W6993" s="288"/>
      <c r="X6993" s="287"/>
      <c r="AA6993" s="289"/>
    </row>
    <row r="6994" spans="23:27">
      <c r="W6994" s="288"/>
      <c r="X6994" s="287"/>
      <c r="AA6994" s="289"/>
    </row>
    <row r="6995" spans="23:27">
      <c r="W6995" s="288"/>
      <c r="X6995" s="287"/>
      <c r="AA6995" s="289"/>
    </row>
    <row r="6996" spans="23:27">
      <c r="W6996" s="288"/>
      <c r="X6996" s="287"/>
      <c r="AA6996" s="289"/>
    </row>
    <row r="6997" spans="23:27">
      <c r="W6997" s="288"/>
      <c r="X6997" s="287"/>
      <c r="AA6997" s="289"/>
    </row>
    <row r="6998" spans="23:27">
      <c r="W6998" s="288"/>
      <c r="X6998" s="287"/>
      <c r="AA6998" s="289"/>
    </row>
    <row r="6999" spans="23:27">
      <c r="W6999" s="288"/>
      <c r="X6999" s="287"/>
      <c r="AA6999" s="289"/>
    </row>
    <row r="7000" spans="23:27">
      <c r="W7000" s="288"/>
      <c r="X7000" s="287"/>
      <c r="AA7000" s="289"/>
    </row>
    <row r="7001" spans="23:27">
      <c r="W7001" s="288"/>
      <c r="X7001" s="287"/>
      <c r="AA7001" s="289"/>
    </row>
    <row r="7002" spans="23:27">
      <c r="W7002" s="288"/>
      <c r="X7002" s="287"/>
      <c r="AA7002" s="289"/>
    </row>
    <row r="7003" spans="23:27">
      <c r="W7003" s="288"/>
      <c r="X7003" s="287"/>
      <c r="AA7003" s="289"/>
    </row>
    <row r="7004" spans="23:27">
      <c r="W7004" s="288"/>
      <c r="X7004" s="287"/>
      <c r="AA7004" s="289"/>
    </row>
    <row r="7005" spans="23:27">
      <c r="W7005" s="288"/>
      <c r="X7005" s="287"/>
      <c r="AA7005" s="289"/>
    </row>
    <row r="7006" spans="23:27">
      <c r="W7006" s="288"/>
      <c r="X7006" s="287"/>
      <c r="AA7006" s="289"/>
    </row>
    <row r="7007" spans="23:27">
      <c r="W7007" s="288"/>
      <c r="X7007" s="287"/>
      <c r="AA7007" s="289"/>
    </row>
    <row r="7008" spans="23:27">
      <c r="W7008" s="288"/>
      <c r="X7008" s="287"/>
      <c r="AA7008" s="289"/>
    </row>
    <row r="7009" spans="23:27">
      <c r="W7009" s="288"/>
      <c r="X7009" s="287"/>
      <c r="AA7009" s="289"/>
    </row>
    <row r="7010" spans="23:27">
      <c r="W7010" s="288"/>
      <c r="X7010" s="287"/>
      <c r="AA7010" s="289"/>
    </row>
    <row r="7011" spans="23:27">
      <c r="W7011" s="288"/>
      <c r="X7011" s="287"/>
      <c r="AA7011" s="289"/>
    </row>
    <row r="7012" spans="23:27">
      <c r="W7012" s="288"/>
      <c r="X7012" s="287"/>
      <c r="AA7012" s="289"/>
    </row>
    <row r="7013" spans="23:27">
      <c r="W7013" s="288"/>
      <c r="X7013" s="287"/>
      <c r="AA7013" s="289"/>
    </row>
    <row r="7014" spans="23:27">
      <c r="W7014" s="288"/>
      <c r="X7014" s="287"/>
      <c r="AA7014" s="289"/>
    </row>
    <row r="7015" spans="23:27">
      <c r="W7015" s="288"/>
      <c r="X7015" s="287"/>
      <c r="AA7015" s="289"/>
    </row>
    <row r="7016" spans="23:27">
      <c r="W7016" s="288"/>
      <c r="X7016" s="287"/>
      <c r="AA7016" s="289"/>
    </row>
    <row r="7017" spans="23:27">
      <c r="W7017" s="288"/>
      <c r="X7017" s="287"/>
      <c r="AA7017" s="289"/>
    </row>
    <row r="7018" spans="23:27">
      <c r="W7018" s="288"/>
      <c r="X7018" s="287"/>
      <c r="AA7018" s="289"/>
    </row>
    <row r="7019" spans="23:27">
      <c r="W7019" s="288"/>
      <c r="X7019" s="287"/>
      <c r="AA7019" s="289"/>
    </row>
    <row r="7020" spans="23:27">
      <c r="W7020" s="288"/>
      <c r="X7020" s="287"/>
      <c r="AA7020" s="289"/>
    </row>
    <row r="7021" spans="23:27">
      <c r="W7021" s="288"/>
      <c r="X7021" s="287"/>
      <c r="AA7021" s="289"/>
    </row>
    <row r="7022" spans="23:27">
      <c r="W7022" s="288"/>
      <c r="X7022" s="287"/>
      <c r="AA7022" s="289"/>
    </row>
    <row r="7023" spans="23:27">
      <c r="W7023" s="288"/>
      <c r="X7023" s="287"/>
      <c r="AA7023" s="289"/>
    </row>
    <row r="7024" spans="23:27">
      <c r="W7024" s="288"/>
      <c r="X7024" s="287"/>
      <c r="AA7024" s="289"/>
    </row>
    <row r="7025" spans="23:27">
      <c r="W7025" s="288"/>
      <c r="X7025" s="287"/>
      <c r="AA7025" s="289"/>
    </row>
    <row r="7026" spans="23:27">
      <c r="W7026" s="288"/>
      <c r="X7026" s="287"/>
      <c r="AA7026" s="289"/>
    </row>
    <row r="7027" spans="23:27">
      <c r="W7027" s="288"/>
      <c r="X7027" s="287"/>
      <c r="AA7027" s="289"/>
    </row>
    <row r="7028" spans="23:27">
      <c r="W7028" s="288"/>
      <c r="X7028" s="287"/>
      <c r="AA7028" s="289"/>
    </row>
    <row r="7029" spans="23:27">
      <c r="W7029" s="288"/>
      <c r="X7029" s="287"/>
      <c r="AA7029" s="289"/>
    </row>
    <row r="7030" spans="23:27">
      <c r="W7030" s="288"/>
      <c r="X7030" s="287"/>
      <c r="AA7030" s="289"/>
    </row>
    <row r="7031" spans="23:27">
      <c r="W7031" s="288"/>
      <c r="X7031" s="287"/>
      <c r="AA7031" s="289"/>
    </row>
    <row r="7032" spans="23:27">
      <c r="W7032" s="288"/>
      <c r="X7032" s="287"/>
      <c r="AA7032" s="289"/>
    </row>
    <row r="7033" spans="23:27">
      <c r="W7033" s="288"/>
      <c r="X7033" s="287"/>
      <c r="AA7033" s="289"/>
    </row>
    <row r="7034" spans="23:27">
      <c r="W7034" s="288"/>
      <c r="X7034" s="287"/>
      <c r="AA7034" s="289"/>
    </row>
    <row r="7035" spans="23:27">
      <c r="W7035" s="288"/>
      <c r="X7035" s="287"/>
      <c r="AA7035" s="289"/>
    </row>
    <row r="7036" spans="23:27">
      <c r="W7036" s="288"/>
      <c r="X7036" s="287"/>
      <c r="AA7036" s="289"/>
    </row>
    <row r="7037" spans="23:27">
      <c r="W7037" s="288"/>
      <c r="X7037" s="287"/>
      <c r="AA7037" s="289"/>
    </row>
    <row r="7038" spans="23:27">
      <c r="W7038" s="288"/>
      <c r="X7038" s="287"/>
      <c r="AA7038" s="289"/>
    </row>
    <row r="7039" spans="23:27">
      <c r="W7039" s="288"/>
      <c r="X7039" s="287"/>
      <c r="AA7039" s="289"/>
    </row>
    <row r="7040" spans="23:27">
      <c r="W7040" s="288"/>
      <c r="X7040" s="287"/>
      <c r="AA7040" s="289"/>
    </row>
    <row r="7041" spans="23:27">
      <c r="W7041" s="288"/>
      <c r="X7041" s="287"/>
      <c r="AA7041" s="289"/>
    </row>
    <row r="7042" spans="23:27">
      <c r="W7042" s="288"/>
      <c r="X7042" s="287"/>
      <c r="AA7042" s="289"/>
    </row>
    <row r="7043" spans="23:27">
      <c r="W7043" s="288"/>
      <c r="X7043" s="287"/>
      <c r="AA7043" s="289"/>
    </row>
    <row r="7044" spans="23:27">
      <c r="W7044" s="288"/>
      <c r="X7044" s="287"/>
      <c r="AA7044" s="289"/>
    </row>
    <row r="7045" spans="23:27">
      <c r="W7045" s="288"/>
      <c r="X7045" s="287"/>
      <c r="AA7045" s="289"/>
    </row>
    <row r="7046" spans="23:27">
      <c r="W7046" s="288"/>
      <c r="X7046" s="287"/>
      <c r="AA7046" s="289"/>
    </row>
    <row r="7047" spans="23:27">
      <c r="W7047" s="288"/>
      <c r="X7047" s="287"/>
      <c r="AA7047" s="289"/>
    </row>
    <row r="7048" spans="23:27">
      <c r="W7048" s="288"/>
      <c r="X7048" s="287"/>
      <c r="AA7048" s="289"/>
    </row>
    <row r="7049" spans="23:27">
      <c r="W7049" s="288"/>
      <c r="X7049" s="287"/>
      <c r="AA7049" s="289"/>
    </row>
    <row r="7050" spans="23:27">
      <c r="W7050" s="288"/>
      <c r="X7050" s="287"/>
      <c r="AA7050" s="289"/>
    </row>
    <row r="7051" spans="23:27">
      <c r="W7051" s="288"/>
      <c r="X7051" s="287"/>
      <c r="AA7051" s="289"/>
    </row>
    <row r="7052" spans="23:27">
      <c r="W7052" s="288"/>
      <c r="X7052" s="287"/>
      <c r="AA7052" s="289"/>
    </row>
    <row r="7053" spans="23:27">
      <c r="W7053" s="288"/>
      <c r="X7053" s="287"/>
      <c r="AA7053" s="289"/>
    </row>
    <row r="7054" spans="23:27">
      <c r="W7054" s="288"/>
      <c r="X7054" s="287"/>
      <c r="AA7054" s="289"/>
    </row>
    <row r="7055" spans="23:27">
      <c r="W7055" s="288"/>
      <c r="X7055" s="287"/>
      <c r="AA7055" s="289"/>
    </row>
    <row r="7056" spans="23:27">
      <c r="W7056" s="288"/>
      <c r="X7056" s="287"/>
      <c r="AA7056" s="289"/>
    </row>
    <row r="7057" spans="23:27">
      <c r="W7057" s="288"/>
      <c r="X7057" s="287"/>
      <c r="AA7057" s="289"/>
    </row>
    <row r="7058" spans="23:27">
      <c r="W7058" s="288"/>
      <c r="X7058" s="287"/>
      <c r="AA7058" s="289"/>
    </row>
    <row r="7059" spans="23:27">
      <c r="W7059" s="288"/>
      <c r="X7059" s="287"/>
      <c r="AA7059" s="289"/>
    </row>
    <row r="7060" spans="23:27">
      <c r="W7060" s="288"/>
      <c r="X7060" s="287"/>
      <c r="AA7060" s="289"/>
    </row>
    <row r="7061" spans="23:27">
      <c r="W7061" s="288"/>
      <c r="X7061" s="287"/>
      <c r="AA7061" s="289"/>
    </row>
    <row r="7062" spans="23:27">
      <c r="W7062" s="288"/>
      <c r="X7062" s="287"/>
      <c r="AA7062" s="289"/>
    </row>
    <row r="7063" spans="23:27">
      <c r="W7063" s="288"/>
      <c r="X7063" s="287"/>
      <c r="AA7063" s="289"/>
    </row>
    <row r="7064" spans="23:27">
      <c r="W7064" s="288"/>
      <c r="X7064" s="287"/>
      <c r="AA7064" s="289"/>
    </row>
    <row r="7065" spans="23:27">
      <c r="W7065" s="288"/>
      <c r="X7065" s="287"/>
      <c r="AA7065" s="289"/>
    </row>
    <row r="7066" spans="23:27">
      <c r="W7066" s="288"/>
      <c r="X7066" s="287"/>
      <c r="AA7066" s="289"/>
    </row>
    <row r="7067" spans="23:27">
      <c r="W7067" s="288"/>
      <c r="X7067" s="287"/>
      <c r="AA7067" s="289"/>
    </row>
    <row r="7068" spans="23:27">
      <c r="W7068" s="288"/>
      <c r="X7068" s="287"/>
      <c r="AA7068" s="289"/>
    </row>
    <row r="7069" spans="23:27">
      <c r="W7069" s="288"/>
      <c r="X7069" s="287"/>
      <c r="AA7069" s="289"/>
    </row>
    <row r="7070" spans="23:27">
      <c r="W7070" s="288"/>
      <c r="X7070" s="287"/>
      <c r="AA7070" s="289"/>
    </row>
    <row r="7071" spans="23:27">
      <c r="W7071" s="288"/>
      <c r="X7071" s="287"/>
      <c r="AA7071" s="289"/>
    </row>
    <row r="7072" spans="23:27">
      <c r="W7072" s="288"/>
      <c r="X7072" s="287"/>
      <c r="AA7072" s="289"/>
    </row>
    <row r="7073" spans="23:27">
      <c r="W7073" s="288"/>
      <c r="X7073" s="287"/>
      <c r="AA7073" s="289"/>
    </row>
    <row r="7074" spans="23:27">
      <c r="W7074" s="288"/>
      <c r="X7074" s="287"/>
      <c r="AA7074" s="289"/>
    </row>
    <row r="7075" spans="23:27">
      <c r="W7075" s="288"/>
      <c r="X7075" s="287"/>
      <c r="AA7075" s="289"/>
    </row>
    <row r="7076" spans="23:27">
      <c r="W7076" s="288"/>
      <c r="X7076" s="287"/>
      <c r="AA7076" s="289"/>
    </row>
    <row r="7077" spans="23:27">
      <c r="W7077" s="288"/>
      <c r="X7077" s="287"/>
      <c r="AA7077" s="289"/>
    </row>
    <row r="7078" spans="23:27">
      <c r="W7078" s="288"/>
      <c r="X7078" s="287"/>
      <c r="AA7078" s="289"/>
    </row>
    <row r="7079" spans="23:27">
      <c r="W7079" s="288"/>
      <c r="X7079" s="287"/>
      <c r="AA7079" s="289"/>
    </row>
    <row r="7080" spans="23:27">
      <c r="W7080" s="288"/>
      <c r="X7080" s="287"/>
      <c r="AA7080" s="289"/>
    </row>
    <row r="7081" spans="23:27">
      <c r="W7081" s="288"/>
      <c r="X7081" s="287"/>
      <c r="AA7081" s="289"/>
    </row>
    <row r="7082" spans="23:27">
      <c r="W7082" s="288"/>
      <c r="X7082" s="287"/>
      <c r="AA7082" s="289"/>
    </row>
    <row r="7083" spans="23:27">
      <c r="W7083" s="288"/>
      <c r="X7083" s="287"/>
      <c r="AA7083" s="289"/>
    </row>
    <row r="7084" spans="23:27">
      <c r="W7084" s="288"/>
      <c r="X7084" s="287"/>
      <c r="AA7084" s="289"/>
    </row>
    <row r="7085" spans="23:27">
      <c r="W7085" s="288"/>
      <c r="X7085" s="287"/>
      <c r="AA7085" s="289"/>
    </row>
    <row r="7086" spans="23:27">
      <c r="W7086" s="288"/>
      <c r="X7086" s="287"/>
      <c r="AA7086" s="289"/>
    </row>
    <row r="7087" spans="23:27">
      <c r="W7087" s="288"/>
      <c r="X7087" s="287"/>
      <c r="AA7087" s="289"/>
    </row>
    <row r="7088" spans="23:27">
      <c r="W7088" s="288"/>
      <c r="X7088" s="287"/>
      <c r="AA7088" s="289"/>
    </row>
    <row r="7089" spans="23:27">
      <c r="W7089" s="288"/>
      <c r="X7089" s="287"/>
      <c r="AA7089" s="289"/>
    </row>
    <row r="7090" spans="23:27">
      <c r="W7090" s="288"/>
      <c r="X7090" s="287"/>
      <c r="AA7090" s="289"/>
    </row>
    <row r="7091" spans="23:27">
      <c r="W7091" s="288"/>
      <c r="X7091" s="287"/>
      <c r="AA7091" s="289"/>
    </row>
    <row r="7092" spans="23:27">
      <c r="W7092" s="288"/>
      <c r="X7092" s="287"/>
      <c r="AA7092" s="289"/>
    </row>
    <row r="7093" spans="23:27">
      <c r="W7093" s="288"/>
      <c r="X7093" s="287"/>
      <c r="AA7093" s="289"/>
    </row>
    <row r="7094" spans="23:27">
      <c r="W7094" s="288"/>
      <c r="X7094" s="287"/>
      <c r="AA7094" s="289"/>
    </row>
    <row r="7095" spans="23:27">
      <c r="W7095" s="288"/>
      <c r="X7095" s="287"/>
      <c r="AA7095" s="289"/>
    </row>
    <row r="7096" spans="23:27">
      <c r="W7096" s="288"/>
      <c r="X7096" s="287"/>
      <c r="AA7096" s="289"/>
    </row>
    <row r="7097" spans="23:27">
      <c r="W7097" s="288"/>
      <c r="X7097" s="287"/>
      <c r="AA7097" s="289"/>
    </row>
    <row r="7098" spans="23:27">
      <c r="W7098" s="288"/>
      <c r="X7098" s="287"/>
      <c r="AA7098" s="289"/>
    </row>
    <row r="7099" spans="23:27">
      <c r="W7099" s="288"/>
      <c r="X7099" s="287"/>
      <c r="AA7099" s="289"/>
    </row>
    <row r="7100" spans="23:27">
      <c r="W7100" s="288"/>
      <c r="X7100" s="287"/>
      <c r="AA7100" s="289"/>
    </row>
    <row r="7101" spans="23:27">
      <c r="W7101" s="288"/>
      <c r="X7101" s="287"/>
      <c r="AA7101" s="289"/>
    </row>
    <row r="7102" spans="23:27">
      <c r="W7102" s="288"/>
      <c r="X7102" s="287"/>
      <c r="AA7102" s="289"/>
    </row>
    <row r="7103" spans="23:27">
      <c r="W7103" s="288"/>
      <c r="X7103" s="287"/>
      <c r="AA7103" s="289"/>
    </row>
    <row r="7104" spans="23:27">
      <c r="W7104" s="288"/>
      <c r="X7104" s="287"/>
      <c r="AA7104" s="289"/>
    </row>
    <row r="7105" spans="23:27">
      <c r="W7105" s="288"/>
      <c r="X7105" s="287"/>
      <c r="AA7105" s="289"/>
    </row>
    <row r="7106" spans="23:27">
      <c r="W7106" s="288"/>
      <c r="X7106" s="287"/>
      <c r="AA7106" s="289"/>
    </row>
    <row r="7107" spans="23:27">
      <c r="W7107" s="288"/>
      <c r="X7107" s="287"/>
      <c r="AA7107" s="289"/>
    </row>
    <row r="7108" spans="23:27">
      <c r="W7108" s="288"/>
      <c r="X7108" s="287"/>
      <c r="AA7108" s="289"/>
    </row>
    <row r="7109" spans="23:27">
      <c r="W7109" s="288"/>
      <c r="X7109" s="287"/>
      <c r="AA7109" s="289"/>
    </row>
    <row r="7110" spans="23:27">
      <c r="W7110" s="288"/>
      <c r="X7110" s="287"/>
      <c r="AA7110" s="289"/>
    </row>
    <row r="7111" spans="23:27">
      <c r="W7111" s="288"/>
      <c r="X7111" s="287"/>
      <c r="AA7111" s="289"/>
    </row>
    <row r="7112" spans="23:27">
      <c r="W7112" s="288"/>
      <c r="X7112" s="287"/>
      <c r="AA7112" s="289"/>
    </row>
    <row r="7113" spans="23:27">
      <c r="W7113" s="288"/>
      <c r="X7113" s="287"/>
      <c r="AA7113" s="289"/>
    </row>
    <row r="7114" spans="23:27">
      <c r="W7114" s="288"/>
      <c r="X7114" s="287"/>
      <c r="AA7114" s="289"/>
    </row>
    <row r="7115" spans="23:27">
      <c r="W7115" s="288"/>
      <c r="X7115" s="287"/>
      <c r="AA7115" s="289"/>
    </row>
    <row r="7116" spans="23:27">
      <c r="W7116" s="288"/>
      <c r="X7116" s="287"/>
      <c r="AA7116" s="289"/>
    </row>
    <row r="7117" spans="23:27">
      <c r="W7117" s="288"/>
      <c r="X7117" s="287"/>
      <c r="AA7117" s="289"/>
    </row>
    <row r="7118" spans="23:27">
      <c r="W7118" s="288"/>
      <c r="X7118" s="287"/>
      <c r="AA7118" s="289"/>
    </row>
    <row r="7119" spans="23:27">
      <c r="W7119" s="288"/>
      <c r="X7119" s="287"/>
      <c r="AA7119" s="289"/>
    </row>
    <row r="7120" spans="23:27">
      <c r="W7120" s="288"/>
      <c r="X7120" s="287"/>
      <c r="AA7120" s="289"/>
    </row>
    <row r="7121" spans="23:27">
      <c r="W7121" s="288"/>
      <c r="X7121" s="287"/>
      <c r="AA7121" s="289"/>
    </row>
    <row r="7122" spans="23:27">
      <c r="W7122" s="288"/>
      <c r="X7122" s="287"/>
      <c r="AA7122" s="289"/>
    </row>
    <row r="7123" spans="23:27">
      <c r="W7123" s="288"/>
      <c r="X7123" s="287"/>
      <c r="AA7123" s="289"/>
    </row>
    <row r="7124" spans="23:27">
      <c r="W7124" s="288"/>
      <c r="X7124" s="287"/>
      <c r="AA7124" s="289"/>
    </row>
    <row r="7125" spans="23:27">
      <c r="W7125" s="288"/>
      <c r="X7125" s="287"/>
      <c r="AA7125" s="289"/>
    </row>
    <row r="7126" spans="23:27">
      <c r="W7126" s="288"/>
      <c r="X7126" s="287"/>
      <c r="AA7126" s="289"/>
    </row>
    <row r="7127" spans="23:27">
      <c r="W7127" s="288"/>
      <c r="X7127" s="287"/>
      <c r="AA7127" s="289"/>
    </row>
    <row r="7128" spans="23:27">
      <c r="W7128" s="288"/>
      <c r="X7128" s="287"/>
      <c r="AA7128" s="289"/>
    </row>
    <row r="7129" spans="23:27">
      <c r="W7129" s="288"/>
      <c r="X7129" s="287"/>
      <c r="AA7129" s="289"/>
    </row>
    <row r="7130" spans="23:27">
      <c r="W7130" s="288"/>
      <c r="X7130" s="287"/>
      <c r="AA7130" s="289"/>
    </row>
    <row r="7131" spans="23:27">
      <c r="W7131" s="288"/>
      <c r="X7131" s="287"/>
      <c r="AA7131" s="289"/>
    </row>
    <row r="7132" spans="23:27">
      <c r="W7132" s="288"/>
      <c r="X7132" s="287"/>
      <c r="AA7132" s="289"/>
    </row>
    <row r="7133" spans="23:27">
      <c r="W7133" s="288"/>
      <c r="X7133" s="287"/>
      <c r="AA7133" s="289"/>
    </row>
    <row r="7134" spans="23:27">
      <c r="W7134" s="288"/>
      <c r="X7134" s="287"/>
      <c r="AA7134" s="289"/>
    </row>
    <row r="7135" spans="23:27">
      <c r="W7135" s="288"/>
      <c r="X7135" s="287"/>
      <c r="AA7135" s="289"/>
    </row>
    <row r="7136" spans="23:27">
      <c r="W7136" s="288"/>
      <c r="X7136" s="287"/>
      <c r="AA7136" s="289"/>
    </row>
    <row r="7137" spans="23:27">
      <c r="W7137" s="288"/>
      <c r="X7137" s="287"/>
      <c r="AA7137" s="289"/>
    </row>
    <row r="7138" spans="23:27">
      <c r="W7138" s="288"/>
      <c r="X7138" s="287"/>
      <c r="AA7138" s="289"/>
    </row>
    <row r="7139" spans="23:27">
      <c r="W7139" s="288"/>
      <c r="X7139" s="287"/>
      <c r="AA7139" s="289"/>
    </row>
    <row r="7140" spans="23:27">
      <c r="W7140" s="288"/>
      <c r="X7140" s="287"/>
      <c r="AA7140" s="289"/>
    </row>
    <row r="7141" spans="23:27">
      <c r="W7141" s="288"/>
      <c r="X7141" s="287"/>
      <c r="AA7141" s="289"/>
    </row>
    <row r="7142" spans="23:27">
      <c r="W7142" s="288"/>
      <c r="X7142" s="287"/>
      <c r="AA7142" s="289"/>
    </row>
    <row r="7143" spans="23:27">
      <c r="W7143" s="288"/>
      <c r="X7143" s="287"/>
      <c r="AA7143" s="289"/>
    </row>
    <row r="7144" spans="23:27">
      <c r="W7144" s="288"/>
      <c r="X7144" s="287"/>
      <c r="AA7144" s="289"/>
    </row>
    <row r="7145" spans="23:27">
      <c r="W7145" s="288"/>
      <c r="X7145" s="287"/>
      <c r="AA7145" s="289"/>
    </row>
    <row r="7146" spans="23:27">
      <c r="W7146" s="288"/>
      <c r="X7146" s="287"/>
      <c r="AA7146" s="289"/>
    </row>
    <row r="7147" spans="23:27">
      <c r="W7147" s="288"/>
      <c r="X7147" s="287"/>
      <c r="AA7147" s="289"/>
    </row>
    <row r="7148" spans="23:27">
      <c r="W7148" s="288"/>
      <c r="X7148" s="287"/>
      <c r="AA7148" s="289"/>
    </row>
    <row r="7149" spans="23:27">
      <c r="W7149" s="288"/>
      <c r="X7149" s="287"/>
      <c r="AA7149" s="289"/>
    </row>
    <row r="7150" spans="23:27">
      <c r="W7150" s="288"/>
      <c r="X7150" s="287"/>
      <c r="AA7150" s="289"/>
    </row>
    <row r="7151" spans="23:27">
      <c r="W7151" s="288"/>
      <c r="X7151" s="287"/>
      <c r="AA7151" s="289"/>
    </row>
    <row r="7152" spans="23:27">
      <c r="W7152" s="288"/>
      <c r="X7152" s="287"/>
      <c r="AA7152" s="289"/>
    </row>
    <row r="7153" spans="23:27">
      <c r="W7153" s="288"/>
      <c r="X7153" s="287"/>
      <c r="AA7153" s="289"/>
    </row>
    <row r="7154" spans="23:27">
      <c r="W7154" s="288"/>
      <c r="X7154" s="287"/>
      <c r="AA7154" s="289"/>
    </row>
    <row r="7155" spans="23:27">
      <c r="W7155" s="288"/>
      <c r="X7155" s="287"/>
      <c r="AA7155" s="289"/>
    </row>
    <row r="7156" spans="23:27">
      <c r="W7156" s="288"/>
      <c r="X7156" s="287"/>
      <c r="AA7156" s="289"/>
    </row>
    <row r="7157" spans="23:27">
      <c r="W7157" s="288"/>
      <c r="X7157" s="287"/>
      <c r="AA7157" s="289"/>
    </row>
    <row r="7158" spans="23:27">
      <c r="W7158" s="288"/>
      <c r="X7158" s="287"/>
      <c r="AA7158" s="289"/>
    </row>
    <row r="7159" spans="23:27">
      <c r="W7159" s="288"/>
      <c r="X7159" s="287"/>
      <c r="AA7159" s="289"/>
    </row>
    <row r="7160" spans="23:27">
      <c r="W7160" s="288"/>
      <c r="X7160" s="287"/>
      <c r="AA7160" s="289"/>
    </row>
    <row r="7161" spans="23:27">
      <c r="W7161" s="288"/>
      <c r="X7161" s="287"/>
      <c r="AA7161" s="289"/>
    </row>
    <row r="7162" spans="23:27">
      <c r="W7162" s="288"/>
      <c r="X7162" s="287"/>
      <c r="AA7162" s="289"/>
    </row>
    <row r="7163" spans="23:27">
      <c r="W7163" s="288"/>
      <c r="X7163" s="287"/>
      <c r="AA7163" s="289"/>
    </row>
    <row r="7164" spans="23:27">
      <c r="W7164" s="288"/>
      <c r="X7164" s="287"/>
      <c r="AA7164" s="289"/>
    </row>
    <row r="7165" spans="23:27">
      <c r="W7165" s="288"/>
      <c r="X7165" s="287"/>
      <c r="AA7165" s="289"/>
    </row>
    <row r="7166" spans="23:27">
      <c r="W7166" s="288"/>
      <c r="X7166" s="287"/>
      <c r="AA7166" s="289"/>
    </row>
    <row r="7167" spans="23:27">
      <c r="W7167" s="288"/>
      <c r="X7167" s="287"/>
      <c r="AA7167" s="289"/>
    </row>
    <row r="7168" spans="23:27">
      <c r="W7168" s="288"/>
      <c r="X7168" s="287"/>
      <c r="AA7168" s="289"/>
    </row>
    <row r="7169" spans="23:27">
      <c r="W7169" s="288"/>
      <c r="X7169" s="287"/>
      <c r="AA7169" s="289"/>
    </row>
    <row r="7170" spans="23:27">
      <c r="W7170" s="288"/>
      <c r="X7170" s="287"/>
      <c r="AA7170" s="289"/>
    </row>
    <row r="7171" spans="23:27">
      <c r="W7171" s="288"/>
      <c r="X7171" s="287"/>
      <c r="AA7171" s="289"/>
    </row>
    <row r="7172" spans="23:27">
      <c r="W7172" s="288"/>
      <c r="X7172" s="287"/>
      <c r="AA7172" s="289"/>
    </row>
    <row r="7173" spans="23:27">
      <c r="W7173" s="288"/>
      <c r="X7173" s="287"/>
      <c r="AA7173" s="289"/>
    </row>
    <row r="7174" spans="23:27">
      <c r="W7174" s="288"/>
      <c r="X7174" s="287"/>
      <c r="AA7174" s="289"/>
    </row>
    <row r="7175" spans="23:27">
      <c r="W7175" s="288"/>
      <c r="X7175" s="287"/>
      <c r="AA7175" s="289"/>
    </row>
    <row r="7176" spans="23:27">
      <c r="W7176" s="288"/>
      <c r="X7176" s="287"/>
      <c r="AA7176" s="289"/>
    </row>
    <row r="7177" spans="23:27">
      <c r="W7177" s="288"/>
      <c r="X7177" s="287"/>
      <c r="AA7177" s="289"/>
    </row>
    <row r="7178" spans="23:27">
      <c r="W7178" s="288"/>
      <c r="X7178" s="287"/>
      <c r="AA7178" s="289"/>
    </row>
    <row r="7179" spans="23:27">
      <c r="W7179" s="288"/>
      <c r="X7179" s="287"/>
      <c r="AA7179" s="289"/>
    </row>
    <row r="7180" spans="23:27">
      <c r="W7180" s="288"/>
      <c r="X7180" s="287"/>
      <c r="AA7180" s="289"/>
    </row>
    <row r="7181" spans="23:27">
      <c r="W7181" s="288"/>
      <c r="X7181" s="287"/>
      <c r="AA7181" s="289"/>
    </row>
    <row r="7182" spans="23:27">
      <c r="W7182" s="288"/>
      <c r="X7182" s="287"/>
      <c r="AA7182" s="289"/>
    </row>
    <row r="7183" spans="23:27">
      <c r="W7183" s="288"/>
      <c r="X7183" s="287"/>
      <c r="AA7183" s="289"/>
    </row>
    <row r="7184" spans="23:27">
      <c r="W7184" s="288"/>
      <c r="X7184" s="287"/>
      <c r="AA7184" s="289"/>
    </row>
    <row r="7185" spans="23:27">
      <c r="W7185" s="288"/>
      <c r="X7185" s="287"/>
      <c r="AA7185" s="289"/>
    </row>
    <row r="7186" spans="23:27">
      <c r="W7186" s="288"/>
      <c r="X7186" s="287"/>
      <c r="AA7186" s="289"/>
    </row>
    <row r="7187" spans="23:27">
      <c r="W7187" s="288"/>
      <c r="X7187" s="287"/>
      <c r="AA7187" s="289"/>
    </row>
    <row r="7188" spans="23:27">
      <c r="W7188" s="288"/>
      <c r="X7188" s="287"/>
      <c r="AA7188" s="289"/>
    </row>
    <row r="7189" spans="23:27">
      <c r="W7189" s="288"/>
      <c r="X7189" s="287"/>
      <c r="AA7189" s="289"/>
    </row>
    <row r="7190" spans="23:27">
      <c r="W7190" s="288"/>
      <c r="X7190" s="287"/>
      <c r="AA7190" s="289"/>
    </row>
    <row r="7191" spans="23:27">
      <c r="W7191" s="288"/>
      <c r="X7191" s="287"/>
      <c r="AA7191" s="289"/>
    </row>
    <row r="7192" spans="23:27">
      <c r="W7192" s="288"/>
      <c r="X7192" s="287"/>
      <c r="AA7192" s="289"/>
    </row>
    <row r="7193" spans="23:27">
      <c r="W7193" s="288"/>
      <c r="X7193" s="287"/>
      <c r="AA7193" s="289"/>
    </row>
    <row r="7194" spans="23:27">
      <c r="W7194" s="288"/>
      <c r="X7194" s="287"/>
      <c r="AA7194" s="289"/>
    </row>
    <row r="7195" spans="23:27">
      <c r="W7195" s="288"/>
      <c r="X7195" s="287"/>
      <c r="AA7195" s="289"/>
    </row>
    <row r="7196" spans="23:27">
      <c r="W7196" s="288"/>
      <c r="X7196" s="287"/>
      <c r="AA7196" s="289"/>
    </row>
    <row r="7197" spans="23:27">
      <c r="W7197" s="288"/>
      <c r="X7197" s="287"/>
      <c r="AA7197" s="289"/>
    </row>
    <row r="7198" spans="23:27">
      <c r="W7198" s="288"/>
      <c r="X7198" s="287"/>
      <c r="AA7198" s="289"/>
    </row>
    <row r="7199" spans="23:27">
      <c r="W7199" s="288"/>
      <c r="X7199" s="287"/>
      <c r="AA7199" s="289"/>
    </row>
    <row r="7200" spans="23:27">
      <c r="W7200" s="288"/>
      <c r="X7200" s="287"/>
      <c r="AA7200" s="289"/>
    </row>
    <row r="7201" spans="23:27">
      <c r="W7201" s="288"/>
      <c r="X7201" s="287"/>
      <c r="AA7201" s="289"/>
    </row>
    <row r="7202" spans="23:27">
      <c r="W7202" s="288"/>
      <c r="X7202" s="287"/>
      <c r="AA7202" s="289"/>
    </row>
    <row r="7203" spans="23:27">
      <c r="W7203" s="288"/>
      <c r="X7203" s="287"/>
      <c r="AA7203" s="289"/>
    </row>
    <row r="7204" spans="23:27">
      <c r="W7204" s="288"/>
      <c r="X7204" s="287"/>
      <c r="AA7204" s="289"/>
    </row>
    <row r="7205" spans="23:27">
      <c r="W7205" s="288"/>
      <c r="X7205" s="287"/>
      <c r="AA7205" s="289"/>
    </row>
    <row r="7206" spans="23:27">
      <c r="W7206" s="288"/>
      <c r="X7206" s="287"/>
      <c r="AA7206" s="289"/>
    </row>
    <row r="7207" spans="23:27">
      <c r="W7207" s="288"/>
      <c r="X7207" s="287"/>
      <c r="AA7207" s="289"/>
    </row>
    <row r="7208" spans="23:27">
      <c r="W7208" s="288"/>
      <c r="X7208" s="287"/>
      <c r="AA7208" s="289"/>
    </row>
    <row r="7209" spans="23:27">
      <c r="W7209" s="288"/>
      <c r="X7209" s="287"/>
      <c r="AA7209" s="289"/>
    </row>
    <row r="7210" spans="23:27">
      <c r="W7210" s="288"/>
      <c r="X7210" s="287"/>
      <c r="AA7210" s="289"/>
    </row>
    <row r="7211" spans="23:27">
      <c r="W7211" s="288"/>
      <c r="X7211" s="287"/>
      <c r="AA7211" s="289"/>
    </row>
    <row r="7212" spans="23:27">
      <c r="W7212" s="288"/>
      <c r="X7212" s="287"/>
      <c r="AA7212" s="289"/>
    </row>
    <row r="7213" spans="23:27">
      <c r="W7213" s="288"/>
      <c r="X7213" s="287"/>
      <c r="AA7213" s="289"/>
    </row>
    <row r="7214" spans="23:27">
      <c r="W7214" s="288"/>
      <c r="X7214" s="287"/>
      <c r="AA7214" s="289"/>
    </row>
    <row r="7215" spans="23:27">
      <c r="W7215" s="288"/>
      <c r="X7215" s="287"/>
      <c r="AA7215" s="289"/>
    </row>
    <row r="7216" spans="23:27">
      <c r="W7216" s="288"/>
      <c r="X7216" s="287"/>
      <c r="AA7216" s="289"/>
    </row>
    <row r="7217" spans="23:27">
      <c r="W7217" s="288"/>
      <c r="X7217" s="287"/>
      <c r="AA7217" s="289"/>
    </row>
    <row r="7218" spans="23:27">
      <c r="W7218" s="288"/>
      <c r="X7218" s="287"/>
      <c r="AA7218" s="289"/>
    </row>
    <row r="7219" spans="23:27">
      <c r="W7219" s="288"/>
      <c r="X7219" s="287"/>
      <c r="AA7219" s="289"/>
    </row>
    <row r="7220" spans="23:27">
      <c r="W7220" s="288"/>
      <c r="X7220" s="287"/>
      <c r="AA7220" s="289"/>
    </row>
    <row r="7221" spans="23:27">
      <c r="W7221" s="288"/>
      <c r="X7221" s="287"/>
      <c r="AA7221" s="289"/>
    </row>
    <row r="7222" spans="23:27">
      <c r="W7222" s="288"/>
      <c r="X7222" s="287"/>
      <c r="AA7222" s="289"/>
    </row>
    <row r="7223" spans="23:27">
      <c r="W7223" s="288"/>
      <c r="X7223" s="287"/>
      <c r="AA7223" s="289"/>
    </row>
    <row r="7224" spans="23:27">
      <c r="W7224" s="288"/>
      <c r="X7224" s="287"/>
      <c r="AA7224" s="289"/>
    </row>
    <row r="7225" spans="23:27">
      <c r="W7225" s="288"/>
      <c r="X7225" s="287"/>
      <c r="AA7225" s="289"/>
    </row>
    <row r="7226" spans="23:27">
      <c r="W7226" s="288"/>
      <c r="X7226" s="287"/>
      <c r="AA7226" s="289"/>
    </row>
    <row r="7227" spans="23:27">
      <c r="W7227" s="288"/>
      <c r="X7227" s="287"/>
      <c r="AA7227" s="289"/>
    </row>
    <row r="7228" spans="23:27">
      <c r="W7228" s="288"/>
      <c r="X7228" s="287"/>
      <c r="AA7228" s="289"/>
    </row>
    <row r="7229" spans="23:27">
      <c r="W7229" s="288"/>
      <c r="X7229" s="287"/>
      <c r="AA7229" s="289"/>
    </row>
    <row r="7230" spans="23:27">
      <c r="W7230" s="288"/>
      <c r="X7230" s="287"/>
      <c r="AA7230" s="289"/>
    </row>
    <row r="7231" spans="23:27">
      <c r="W7231" s="288"/>
      <c r="X7231" s="287"/>
      <c r="AA7231" s="289"/>
    </row>
    <row r="7232" spans="23:27">
      <c r="W7232" s="288"/>
      <c r="X7232" s="287"/>
      <c r="AA7232" s="289"/>
    </row>
    <row r="7233" spans="23:27">
      <c r="W7233" s="288"/>
      <c r="X7233" s="287"/>
      <c r="AA7233" s="289"/>
    </row>
    <row r="7234" spans="23:27">
      <c r="W7234" s="288"/>
      <c r="X7234" s="287"/>
      <c r="AA7234" s="289"/>
    </row>
    <row r="7235" spans="23:27">
      <c r="W7235" s="288"/>
      <c r="X7235" s="287"/>
      <c r="AA7235" s="289"/>
    </row>
    <row r="7236" spans="23:27">
      <c r="W7236" s="288"/>
      <c r="X7236" s="287"/>
      <c r="AA7236" s="289"/>
    </row>
    <row r="7237" spans="23:27">
      <c r="W7237" s="288"/>
      <c r="X7237" s="287"/>
      <c r="AA7237" s="289"/>
    </row>
    <row r="7238" spans="23:27">
      <c r="W7238" s="288"/>
      <c r="X7238" s="287"/>
      <c r="AA7238" s="289"/>
    </row>
    <row r="7239" spans="23:27">
      <c r="W7239" s="288"/>
      <c r="X7239" s="287"/>
      <c r="AA7239" s="289"/>
    </row>
    <row r="7240" spans="23:27">
      <c r="W7240" s="288"/>
      <c r="X7240" s="287"/>
      <c r="AA7240" s="289"/>
    </row>
    <row r="7241" spans="23:27">
      <c r="W7241" s="288"/>
      <c r="X7241" s="287"/>
      <c r="AA7241" s="289"/>
    </row>
    <row r="7242" spans="23:27">
      <c r="W7242" s="288"/>
      <c r="X7242" s="287"/>
      <c r="AA7242" s="289"/>
    </row>
    <row r="7243" spans="23:27">
      <c r="W7243" s="288"/>
      <c r="X7243" s="287"/>
      <c r="AA7243" s="289"/>
    </row>
    <row r="7244" spans="23:27">
      <c r="W7244" s="288"/>
      <c r="X7244" s="287"/>
      <c r="AA7244" s="289"/>
    </row>
    <row r="7245" spans="23:27">
      <c r="W7245" s="288"/>
      <c r="X7245" s="287"/>
      <c r="AA7245" s="289"/>
    </row>
    <row r="7246" spans="23:27">
      <c r="W7246" s="288"/>
      <c r="X7246" s="287"/>
      <c r="AA7246" s="289"/>
    </row>
    <row r="7247" spans="23:27">
      <c r="W7247" s="288"/>
      <c r="X7247" s="287"/>
      <c r="AA7247" s="289"/>
    </row>
    <row r="7248" spans="23:27">
      <c r="W7248" s="288"/>
      <c r="X7248" s="287"/>
      <c r="AA7248" s="289"/>
    </row>
    <row r="7249" spans="23:27">
      <c r="W7249" s="288"/>
      <c r="X7249" s="287"/>
      <c r="AA7249" s="289"/>
    </row>
    <row r="7250" spans="23:27">
      <c r="W7250" s="288"/>
      <c r="X7250" s="287"/>
      <c r="AA7250" s="289"/>
    </row>
    <row r="7251" spans="23:27">
      <c r="W7251" s="288"/>
      <c r="X7251" s="287"/>
      <c r="AA7251" s="289"/>
    </row>
    <row r="7252" spans="23:27">
      <c r="W7252" s="288"/>
      <c r="X7252" s="287"/>
      <c r="AA7252" s="289"/>
    </row>
    <row r="7253" spans="23:27">
      <c r="W7253" s="288"/>
      <c r="X7253" s="287"/>
      <c r="AA7253" s="289"/>
    </row>
    <row r="7254" spans="23:27">
      <c r="W7254" s="288"/>
      <c r="X7254" s="287"/>
      <c r="AA7254" s="289"/>
    </row>
    <row r="7255" spans="23:27">
      <c r="W7255" s="288"/>
      <c r="X7255" s="287"/>
      <c r="AA7255" s="289"/>
    </row>
    <row r="7256" spans="23:27">
      <c r="W7256" s="288"/>
      <c r="X7256" s="287"/>
      <c r="AA7256" s="289"/>
    </row>
    <row r="7257" spans="23:27">
      <c r="W7257" s="288"/>
      <c r="X7257" s="287"/>
      <c r="AA7257" s="289"/>
    </row>
    <row r="7258" spans="23:27">
      <c r="W7258" s="288"/>
      <c r="X7258" s="287"/>
      <c r="AA7258" s="289"/>
    </row>
    <row r="7259" spans="23:27">
      <c r="W7259" s="288"/>
      <c r="X7259" s="287"/>
      <c r="AA7259" s="289"/>
    </row>
    <row r="7260" spans="23:27">
      <c r="W7260" s="288"/>
      <c r="X7260" s="287"/>
      <c r="AA7260" s="289"/>
    </row>
    <row r="7261" spans="23:27">
      <c r="W7261" s="288"/>
      <c r="X7261" s="287"/>
      <c r="AA7261" s="289"/>
    </row>
    <row r="7262" spans="23:27">
      <c r="W7262" s="288"/>
      <c r="X7262" s="287"/>
      <c r="AA7262" s="289"/>
    </row>
    <row r="7263" spans="23:27">
      <c r="W7263" s="288"/>
      <c r="X7263" s="287"/>
      <c r="AA7263" s="289"/>
    </row>
    <row r="7264" spans="23:27">
      <c r="W7264" s="288"/>
      <c r="X7264" s="287"/>
      <c r="AA7264" s="289"/>
    </row>
    <row r="7265" spans="23:27">
      <c r="W7265" s="288"/>
      <c r="X7265" s="287"/>
      <c r="AA7265" s="289"/>
    </row>
    <row r="7266" spans="23:27">
      <c r="W7266" s="288"/>
      <c r="X7266" s="287"/>
      <c r="AA7266" s="289"/>
    </row>
    <row r="7267" spans="23:27">
      <c r="W7267" s="288"/>
      <c r="X7267" s="287"/>
      <c r="AA7267" s="289"/>
    </row>
    <row r="7268" spans="23:27">
      <c r="W7268" s="288"/>
      <c r="X7268" s="287"/>
      <c r="AA7268" s="289"/>
    </row>
    <row r="7269" spans="23:27">
      <c r="W7269" s="288"/>
      <c r="X7269" s="287"/>
      <c r="AA7269" s="289"/>
    </row>
    <row r="7270" spans="23:27">
      <c r="W7270" s="288"/>
      <c r="X7270" s="287"/>
      <c r="AA7270" s="289"/>
    </row>
    <row r="7271" spans="23:27">
      <c r="W7271" s="288"/>
      <c r="X7271" s="287"/>
      <c r="AA7271" s="289"/>
    </row>
    <row r="7272" spans="23:27">
      <c r="W7272" s="288"/>
      <c r="X7272" s="287"/>
      <c r="AA7272" s="289"/>
    </row>
    <row r="7273" spans="23:27">
      <c r="W7273" s="288"/>
      <c r="X7273" s="287"/>
      <c r="AA7273" s="289"/>
    </row>
    <row r="7274" spans="23:27">
      <c r="W7274" s="288"/>
      <c r="X7274" s="287"/>
      <c r="AA7274" s="289"/>
    </row>
    <row r="7275" spans="23:27">
      <c r="W7275" s="288"/>
      <c r="X7275" s="287"/>
      <c r="AA7275" s="289"/>
    </row>
    <row r="7276" spans="23:27">
      <c r="W7276" s="288"/>
      <c r="X7276" s="287"/>
      <c r="AA7276" s="289"/>
    </row>
    <row r="7277" spans="23:27">
      <c r="W7277" s="288"/>
      <c r="X7277" s="287"/>
      <c r="AA7277" s="289"/>
    </row>
    <row r="7278" spans="23:27">
      <c r="W7278" s="288"/>
      <c r="X7278" s="287"/>
      <c r="AA7278" s="289"/>
    </row>
    <row r="7279" spans="23:27">
      <c r="W7279" s="288"/>
      <c r="X7279" s="287"/>
      <c r="AA7279" s="289"/>
    </row>
    <row r="7280" spans="23:27">
      <c r="W7280" s="288"/>
      <c r="X7280" s="287"/>
      <c r="AA7280" s="289"/>
    </row>
    <row r="7281" spans="23:27">
      <c r="W7281" s="288"/>
      <c r="X7281" s="287"/>
      <c r="AA7281" s="289"/>
    </row>
    <row r="7282" spans="23:27">
      <c r="W7282" s="288"/>
      <c r="X7282" s="287"/>
      <c r="AA7282" s="289"/>
    </row>
    <row r="7283" spans="23:27">
      <c r="W7283" s="288"/>
      <c r="X7283" s="287"/>
      <c r="AA7283" s="289"/>
    </row>
    <row r="7284" spans="23:27">
      <c r="W7284" s="288"/>
      <c r="X7284" s="287"/>
      <c r="AA7284" s="289"/>
    </row>
    <row r="7285" spans="23:27">
      <c r="W7285" s="288"/>
      <c r="X7285" s="287"/>
      <c r="AA7285" s="289"/>
    </row>
    <row r="7286" spans="23:27">
      <c r="W7286" s="288"/>
      <c r="X7286" s="287"/>
      <c r="AA7286" s="289"/>
    </row>
    <row r="7287" spans="23:27">
      <c r="W7287" s="288"/>
      <c r="X7287" s="287"/>
      <c r="AA7287" s="289"/>
    </row>
    <row r="7288" spans="23:27">
      <c r="W7288" s="288"/>
      <c r="X7288" s="287"/>
      <c r="AA7288" s="289"/>
    </row>
    <row r="7289" spans="23:27">
      <c r="W7289" s="288"/>
      <c r="X7289" s="287"/>
      <c r="AA7289" s="289"/>
    </row>
    <row r="7290" spans="23:27">
      <c r="W7290" s="288"/>
      <c r="X7290" s="287"/>
      <c r="AA7290" s="289"/>
    </row>
    <row r="7291" spans="23:27">
      <c r="W7291" s="288"/>
      <c r="X7291" s="287"/>
      <c r="AA7291" s="289"/>
    </row>
    <row r="7292" spans="23:27">
      <c r="W7292" s="288"/>
      <c r="X7292" s="287"/>
      <c r="AA7292" s="289"/>
    </row>
    <row r="7293" spans="23:27">
      <c r="W7293" s="288"/>
      <c r="X7293" s="287"/>
      <c r="AA7293" s="289"/>
    </row>
    <row r="7294" spans="23:27">
      <c r="W7294" s="288"/>
      <c r="X7294" s="287"/>
      <c r="AA7294" s="289"/>
    </row>
    <row r="7295" spans="23:27">
      <c r="W7295" s="288"/>
      <c r="X7295" s="287"/>
      <c r="AA7295" s="289"/>
    </row>
    <row r="7296" spans="23:27">
      <c r="W7296" s="288"/>
      <c r="X7296" s="287"/>
      <c r="AA7296" s="289"/>
    </row>
    <row r="7297" spans="23:27">
      <c r="W7297" s="288"/>
      <c r="X7297" s="287"/>
      <c r="AA7297" s="289"/>
    </row>
    <row r="7298" spans="23:27">
      <c r="W7298" s="288"/>
      <c r="X7298" s="287"/>
      <c r="AA7298" s="289"/>
    </row>
    <row r="7299" spans="23:27">
      <c r="W7299" s="288"/>
      <c r="X7299" s="287"/>
      <c r="AA7299" s="289"/>
    </row>
    <row r="7300" spans="23:27">
      <c r="W7300" s="288"/>
      <c r="X7300" s="287"/>
      <c r="AA7300" s="289"/>
    </row>
    <row r="7301" spans="23:27">
      <c r="W7301" s="288"/>
      <c r="X7301" s="287"/>
      <c r="AA7301" s="289"/>
    </row>
    <row r="7302" spans="23:27">
      <c r="W7302" s="288"/>
      <c r="X7302" s="287"/>
      <c r="AA7302" s="289"/>
    </row>
    <row r="7303" spans="23:27">
      <c r="W7303" s="288"/>
      <c r="X7303" s="287"/>
      <c r="AA7303" s="289"/>
    </row>
    <row r="7304" spans="23:27">
      <c r="W7304" s="288"/>
      <c r="X7304" s="287"/>
      <c r="AA7304" s="289"/>
    </row>
    <row r="7305" spans="23:27">
      <c r="W7305" s="288"/>
      <c r="X7305" s="287"/>
      <c r="AA7305" s="289"/>
    </row>
    <row r="7306" spans="23:27">
      <c r="W7306" s="288"/>
      <c r="X7306" s="287"/>
      <c r="AA7306" s="289"/>
    </row>
    <row r="7307" spans="23:27">
      <c r="W7307" s="288"/>
      <c r="X7307" s="287"/>
      <c r="AA7307" s="289"/>
    </row>
    <row r="7308" spans="23:27">
      <c r="W7308" s="288"/>
      <c r="X7308" s="287"/>
      <c r="AA7308" s="289"/>
    </row>
    <row r="7309" spans="23:27">
      <c r="W7309" s="288"/>
      <c r="X7309" s="287"/>
      <c r="AA7309" s="289"/>
    </row>
    <row r="7310" spans="23:27">
      <c r="W7310" s="288"/>
      <c r="X7310" s="287"/>
      <c r="AA7310" s="289"/>
    </row>
    <row r="7311" spans="23:27">
      <c r="W7311" s="288"/>
      <c r="X7311" s="287"/>
      <c r="AA7311" s="289"/>
    </row>
    <row r="7312" spans="23:27">
      <c r="W7312" s="288"/>
      <c r="X7312" s="287"/>
      <c r="AA7312" s="289"/>
    </row>
    <row r="7313" spans="23:27">
      <c r="W7313" s="288"/>
      <c r="X7313" s="287"/>
      <c r="AA7313" s="289"/>
    </row>
    <row r="7314" spans="23:27">
      <c r="W7314" s="288"/>
      <c r="X7314" s="287"/>
      <c r="AA7314" s="289"/>
    </row>
    <row r="7315" spans="23:27">
      <c r="W7315" s="288"/>
      <c r="X7315" s="287"/>
      <c r="AA7315" s="289"/>
    </row>
    <row r="7316" spans="23:27">
      <c r="W7316" s="288"/>
      <c r="X7316" s="287"/>
      <c r="AA7316" s="289"/>
    </row>
    <row r="7317" spans="23:27">
      <c r="W7317" s="288"/>
      <c r="X7317" s="287"/>
      <c r="AA7317" s="289"/>
    </row>
    <row r="7318" spans="23:27">
      <c r="W7318" s="288"/>
      <c r="X7318" s="287"/>
      <c r="AA7318" s="289"/>
    </row>
    <row r="7319" spans="23:27">
      <c r="W7319" s="288"/>
      <c r="X7319" s="287"/>
      <c r="AA7319" s="289"/>
    </row>
    <row r="7320" spans="23:27">
      <c r="W7320" s="288"/>
      <c r="X7320" s="287"/>
      <c r="AA7320" s="289"/>
    </row>
    <row r="7321" spans="23:27">
      <c r="W7321" s="288"/>
      <c r="X7321" s="287"/>
      <c r="AA7321" s="289"/>
    </row>
    <row r="7322" spans="23:27">
      <c r="W7322" s="288"/>
      <c r="X7322" s="287"/>
      <c r="AA7322" s="289"/>
    </row>
    <row r="7323" spans="23:27">
      <c r="W7323" s="288"/>
      <c r="X7323" s="287"/>
      <c r="AA7323" s="289"/>
    </row>
    <row r="7324" spans="23:27">
      <c r="W7324" s="288"/>
      <c r="X7324" s="287"/>
      <c r="AA7324" s="289"/>
    </row>
    <row r="7325" spans="23:27">
      <c r="W7325" s="288"/>
      <c r="X7325" s="287"/>
      <c r="AA7325" s="289"/>
    </row>
    <row r="7326" spans="23:27">
      <c r="W7326" s="288"/>
      <c r="X7326" s="287"/>
      <c r="AA7326" s="289"/>
    </row>
    <row r="7327" spans="23:27">
      <c r="W7327" s="288"/>
      <c r="X7327" s="287"/>
      <c r="AA7327" s="289"/>
    </row>
    <row r="7328" spans="23:27">
      <c r="W7328" s="288"/>
      <c r="X7328" s="287"/>
      <c r="AA7328" s="289"/>
    </row>
    <row r="7329" spans="23:27">
      <c r="W7329" s="288"/>
      <c r="X7329" s="287"/>
      <c r="AA7329" s="289"/>
    </row>
    <row r="7330" spans="23:27">
      <c r="W7330" s="288"/>
      <c r="X7330" s="287"/>
      <c r="AA7330" s="289"/>
    </row>
    <row r="7331" spans="23:27">
      <c r="W7331" s="288"/>
      <c r="X7331" s="287"/>
      <c r="AA7331" s="289"/>
    </row>
    <row r="7332" spans="23:27">
      <c r="W7332" s="288"/>
      <c r="X7332" s="287"/>
      <c r="AA7332" s="289"/>
    </row>
    <row r="7333" spans="23:27">
      <c r="W7333" s="288"/>
      <c r="X7333" s="287"/>
      <c r="AA7333" s="289"/>
    </row>
    <row r="7334" spans="23:27">
      <c r="W7334" s="288"/>
      <c r="X7334" s="287"/>
      <c r="AA7334" s="289"/>
    </row>
    <row r="7335" spans="23:27">
      <c r="W7335" s="288"/>
      <c r="X7335" s="287"/>
      <c r="AA7335" s="289"/>
    </row>
    <row r="7336" spans="23:27">
      <c r="W7336" s="288"/>
      <c r="X7336" s="287"/>
      <c r="AA7336" s="289"/>
    </row>
    <row r="7337" spans="23:27">
      <c r="W7337" s="288"/>
      <c r="X7337" s="287"/>
      <c r="AA7337" s="289"/>
    </row>
    <row r="7338" spans="23:27">
      <c r="W7338" s="288"/>
      <c r="X7338" s="287"/>
      <c r="AA7338" s="289"/>
    </row>
    <row r="7339" spans="23:27">
      <c r="W7339" s="288"/>
      <c r="X7339" s="287"/>
      <c r="AA7339" s="289"/>
    </row>
    <row r="7340" spans="23:27">
      <c r="W7340" s="288"/>
      <c r="X7340" s="287"/>
      <c r="AA7340" s="289"/>
    </row>
    <row r="7341" spans="23:27">
      <c r="W7341" s="288"/>
      <c r="X7341" s="287"/>
      <c r="AA7341" s="289"/>
    </row>
    <row r="7342" spans="23:27">
      <c r="W7342" s="288"/>
      <c r="X7342" s="287"/>
      <c r="AA7342" s="289"/>
    </row>
    <row r="7343" spans="23:27">
      <c r="W7343" s="288"/>
      <c r="X7343" s="287"/>
      <c r="AA7343" s="289"/>
    </row>
    <row r="7344" spans="23:27">
      <c r="W7344" s="288"/>
      <c r="X7344" s="287"/>
      <c r="AA7344" s="289"/>
    </row>
    <row r="7345" spans="23:27">
      <c r="W7345" s="288"/>
      <c r="X7345" s="287"/>
      <c r="AA7345" s="289"/>
    </row>
    <row r="7346" spans="23:27">
      <c r="W7346" s="288"/>
      <c r="X7346" s="287"/>
      <c r="AA7346" s="289"/>
    </row>
    <row r="7347" spans="23:27">
      <c r="W7347" s="288"/>
      <c r="X7347" s="287"/>
      <c r="AA7347" s="289"/>
    </row>
    <row r="7348" spans="23:27">
      <c r="W7348" s="288"/>
      <c r="X7348" s="287"/>
      <c r="AA7348" s="289"/>
    </row>
    <row r="7349" spans="23:27">
      <c r="W7349" s="288"/>
      <c r="X7349" s="287"/>
      <c r="AA7349" s="289"/>
    </row>
    <row r="7350" spans="23:27">
      <c r="W7350" s="288"/>
      <c r="X7350" s="287"/>
      <c r="AA7350" s="289"/>
    </row>
    <row r="7351" spans="23:27">
      <c r="W7351" s="288"/>
      <c r="X7351" s="287"/>
      <c r="AA7351" s="289"/>
    </row>
    <row r="7352" spans="23:27">
      <c r="W7352" s="288"/>
      <c r="X7352" s="287"/>
      <c r="AA7352" s="289"/>
    </row>
    <row r="7353" spans="23:27">
      <c r="W7353" s="288"/>
      <c r="X7353" s="287"/>
      <c r="AA7353" s="289"/>
    </row>
    <row r="7354" spans="23:27">
      <c r="W7354" s="288"/>
      <c r="X7354" s="287"/>
      <c r="AA7354" s="289"/>
    </row>
    <row r="7355" spans="23:27">
      <c r="W7355" s="288"/>
      <c r="X7355" s="287"/>
      <c r="AA7355" s="289"/>
    </row>
    <row r="7356" spans="23:27">
      <c r="W7356" s="288"/>
      <c r="X7356" s="287"/>
      <c r="AA7356" s="289"/>
    </row>
    <row r="7357" spans="23:27">
      <c r="W7357" s="288"/>
      <c r="X7357" s="287"/>
      <c r="AA7357" s="289"/>
    </row>
    <row r="7358" spans="23:27">
      <c r="W7358" s="288"/>
      <c r="X7358" s="287"/>
      <c r="AA7358" s="289"/>
    </row>
    <row r="7359" spans="23:27">
      <c r="W7359" s="288"/>
      <c r="X7359" s="287"/>
      <c r="AA7359" s="289"/>
    </row>
    <row r="7360" spans="23:27">
      <c r="W7360" s="288"/>
      <c r="X7360" s="287"/>
      <c r="AA7360" s="289"/>
    </row>
    <row r="7361" spans="23:27">
      <c r="W7361" s="288"/>
      <c r="X7361" s="287"/>
      <c r="AA7361" s="289"/>
    </row>
    <row r="7362" spans="23:27">
      <c r="W7362" s="288"/>
      <c r="X7362" s="287"/>
      <c r="AA7362" s="289"/>
    </row>
    <row r="7363" spans="23:27">
      <c r="W7363" s="288"/>
      <c r="X7363" s="287"/>
      <c r="AA7363" s="289"/>
    </row>
    <row r="7364" spans="23:27">
      <c r="W7364" s="288"/>
      <c r="X7364" s="287"/>
      <c r="AA7364" s="289"/>
    </row>
    <row r="7365" spans="23:27">
      <c r="W7365" s="288"/>
      <c r="X7365" s="287"/>
      <c r="AA7365" s="289"/>
    </row>
    <row r="7366" spans="23:27">
      <c r="W7366" s="288"/>
      <c r="X7366" s="287"/>
      <c r="AA7366" s="289"/>
    </row>
    <row r="7367" spans="23:27">
      <c r="W7367" s="288"/>
      <c r="X7367" s="287"/>
      <c r="AA7367" s="289"/>
    </row>
    <row r="7368" spans="23:27">
      <c r="W7368" s="288"/>
      <c r="X7368" s="287"/>
      <c r="AA7368" s="289"/>
    </row>
    <row r="7369" spans="23:27">
      <c r="W7369" s="288"/>
      <c r="X7369" s="287"/>
      <c r="AA7369" s="289"/>
    </row>
    <row r="7370" spans="23:27">
      <c r="W7370" s="288"/>
      <c r="X7370" s="287"/>
      <c r="AA7370" s="289"/>
    </row>
    <row r="7371" spans="23:27">
      <c r="W7371" s="288"/>
      <c r="X7371" s="287"/>
      <c r="AA7371" s="289"/>
    </row>
    <row r="7372" spans="23:27">
      <c r="W7372" s="288"/>
      <c r="X7372" s="287"/>
      <c r="AA7372" s="289"/>
    </row>
    <row r="7373" spans="23:27">
      <c r="W7373" s="288"/>
      <c r="X7373" s="287"/>
      <c r="AA7373" s="289"/>
    </row>
    <row r="7374" spans="23:27">
      <c r="W7374" s="288"/>
      <c r="X7374" s="287"/>
      <c r="AA7374" s="289"/>
    </row>
    <row r="7375" spans="23:27">
      <c r="W7375" s="288"/>
      <c r="X7375" s="287"/>
      <c r="AA7375" s="289"/>
    </row>
    <row r="7376" spans="23:27">
      <c r="W7376" s="288"/>
      <c r="X7376" s="287"/>
      <c r="AA7376" s="289"/>
    </row>
    <row r="7377" spans="23:27">
      <c r="W7377" s="288"/>
      <c r="X7377" s="287"/>
      <c r="AA7377" s="289"/>
    </row>
    <row r="7378" spans="23:27">
      <c r="W7378" s="288"/>
      <c r="X7378" s="287"/>
      <c r="AA7378" s="289"/>
    </row>
    <row r="7379" spans="23:27">
      <c r="W7379" s="288"/>
      <c r="X7379" s="287"/>
      <c r="AA7379" s="289"/>
    </row>
    <row r="7380" spans="23:27">
      <c r="W7380" s="288"/>
      <c r="X7380" s="287"/>
      <c r="AA7380" s="289"/>
    </row>
    <row r="7381" spans="23:27">
      <c r="W7381" s="288"/>
      <c r="X7381" s="287"/>
      <c r="AA7381" s="289"/>
    </row>
    <row r="7382" spans="23:27">
      <c r="W7382" s="288"/>
      <c r="X7382" s="287"/>
      <c r="AA7382" s="289"/>
    </row>
    <row r="7383" spans="23:27">
      <c r="W7383" s="288"/>
      <c r="X7383" s="287"/>
      <c r="AA7383" s="289"/>
    </row>
    <row r="7384" spans="23:27">
      <c r="W7384" s="288"/>
      <c r="X7384" s="287"/>
      <c r="AA7384" s="289"/>
    </row>
    <row r="7385" spans="23:27">
      <c r="W7385" s="288"/>
      <c r="X7385" s="287"/>
      <c r="AA7385" s="289"/>
    </row>
    <row r="7386" spans="23:27">
      <c r="W7386" s="288"/>
      <c r="X7386" s="287"/>
      <c r="AA7386" s="289"/>
    </row>
    <row r="7387" spans="23:27">
      <c r="W7387" s="288"/>
      <c r="X7387" s="287"/>
      <c r="AA7387" s="289"/>
    </row>
    <row r="7388" spans="23:27">
      <c r="W7388" s="288"/>
      <c r="X7388" s="287"/>
      <c r="AA7388" s="289"/>
    </row>
    <row r="7389" spans="23:27">
      <c r="W7389" s="288"/>
      <c r="X7389" s="287"/>
      <c r="AA7389" s="289"/>
    </row>
    <row r="7390" spans="23:27">
      <c r="W7390" s="288"/>
      <c r="X7390" s="287"/>
      <c r="AA7390" s="289"/>
    </row>
    <row r="7391" spans="23:27">
      <c r="W7391" s="288"/>
      <c r="X7391" s="287"/>
      <c r="AA7391" s="289"/>
    </row>
    <row r="7392" spans="23:27">
      <c r="W7392" s="288"/>
      <c r="X7392" s="287"/>
      <c r="AA7392" s="289"/>
    </row>
    <row r="7393" spans="23:27">
      <c r="W7393" s="288"/>
      <c r="X7393" s="287"/>
      <c r="AA7393" s="289"/>
    </row>
    <row r="7394" spans="23:27">
      <c r="W7394" s="288"/>
      <c r="X7394" s="287"/>
      <c r="AA7394" s="289"/>
    </row>
    <row r="7395" spans="23:27">
      <c r="W7395" s="288"/>
      <c r="X7395" s="287"/>
      <c r="AA7395" s="289"/>
    </row>
    <row r="7396" spans="23:27">
      <c r="W7396" s="288"/>
      <c r="X7396" s="287"/>
      <c r="AA7396" s="289"/>
    </row>
    <row r="7397" spans="23:27">
      <c r="W7397" s="288"/>
      <c r="X7397" s="287"/>
      <c r="AA7397" s="289"/>
    </row>
    <row r="7398" spans="23:27">
      <c r="W7398" s="288"/>
      <c r="X7398" s="287"/>
      <c r="AA7398" s="289"/>
    </row>
    <row r="7399" spans="23:27">
      <c r="W7399" s="288"/>
      <c r="X7399" s="287"/>
      <c r="AA7399" s="289"/>
    </row>
    <row r="7400" spans="23:27">
      <c r="W7400" s="288"/>
      <c r="X7400" s="287"/>
      <c r="AA7400" s="289"/>
    </row>
    <row r="7401" spans="23:27">
      <c r="W7401" s="288"/>
      <c r="X7401" s="287"/>
      <c r="AA7401" s="289"/>
    </row>
    <row r="7402" spans="23:27">
      <c r="W7402" s="288"/>
      <c r="X7402" s="287"/>
      <c r="AA7402" s="289"/>
    </row>
    <row r="7403" spans="23:27">
      <c r="W7403" s="288"/>
      <c r="X7403" s="287"/>
      <c r="AA7403" s="289"/>
    </row>
    <row r="7404" spans="23:27">
      <c r="W7404" s="288"/>
      <c r="X7404" s="287"/>
      <c r="AA7404" s="289"/>
    </row>
    <row r="7405" spans="23:27">
      <c r="W7405" s="288"/>
      <c r="X7405" s="287"/>
      <c r="AA7405" s="289"/>
    </row>
    <row r="7406" spans="23:27">
      <c r="W7406" s="288"/>
      <c r="X7406" s="287"/>
      <c r="AA7406" s="289"/>
    </row>
    <row r="7407" spans="23:27">
      <c r="W7407" s="288"/>
      <c r="X7407" s="287"/>
      <c r="AA7407" s="289"/>
    </row>
    <row r="7408" spans="23:27">
      <c r="W7408" s="288"/>
      <c r="X7408" s="287"/>
      <c r="AA7408" s="289"/>
    </row>
    <row r="7409" spans="23:27">
      <c r="W7409" s="288"/>
      <c r="X7409" s="287"/>
      <c r="AA7409" s="289"/>
    </row>
    <row r="7410" spans="23:27">
      <c r="W7410" s="288"/>
      <c r="X7410" s="287"/>
      <c r="AA7410" s="289"/>
    </row>
    <row r="7411" spans="23:27">
      <c r="W7411" s="288"/>
      <c r="X7411" s="287"/>
      <c r="AA7411" s="289"/>
    </row>
    <row r="7412" spans="23:27">
      <c r="W7412" s="288"/>
      <c r="X7412" s="287"/>
      <c r="AA7412" s="289"/>
    </row>
    <row r="7413" spans="23:27">
      <c r="W7413" s="288"/>
      <c r="X7413" s="287"/>
      <c r="AA7413" s="289"/>
    </row>
    <row r="7414" spans="23:27">
      <c r="W7414" s="288"/>
      <c r="X7414" s="287"/>
      <c r="AA7414" s="289"/>
    </row>
    <row r="7415" spans="23:27">
      <c r="W7415" s="288"/>
      <c r="X7415" s="287"/>
      <c r="AA7415" s="289"/>
    </row>
    <row r="7416" spans="23:27">
      <c r="W7416" s="288"/>
      <c r="X7416" s="287"/>
      <c r="AA7416" s="289"/>
    </row>
    <row r="7417" spans="23:27">
      <c r="W7417" s="288"/>
      <c r="X7417" s="287"/>
      <c r="AA7417" s="289"/>
    </row>
    <row r="7418" spans="23:27">
      <c r="W7418" s="288"/>
      <c r="X7418" s="287"/>
      <c r="AA7418" s="289"/>
    </row>
    <row r="7419" spans="23:27">
      <c r="W7419" s="288"/>
      <c r="X7419" s="287"/>
      <c r="AA7419" s="289"/>
    </row>
    <row r="7420" spans="23:27">
      <c r="W7420" s="288"/>
      <c r="X7420" s="287"/>
      <c r="AA7420" s="289"/>
    </row>
    <row r="7421" spans="23:27">
      <c r="W7421" s="288"/>
      <c r="X7421" s="287"/>
      <c r="AA7421" s="289"/>
    </row>
    <row r="7422" spans="23:27">
      <c r="W7422" s="288"/>
      <c r="X7422" s="287"/>
      <c r="AA7422" s="289"/>
    </row>
    <row r="7423" spans="23:27">
      <c r="W7423" s="288"/>
      <c r="X7423" s="287"/>
      <c r="AA7423" s="289"/>
    </row>
    <row r="7424" spans="23:27">
      <c r="W7424" s="288"/>
      <c r="X7424" s="287"/>
      <c r="AA7424" s="289"/>
    </row>
    <row r="7425" spans="23:27">
      <c r="W7425" s="288"/>
      <c r="X7425" s="287"/>
      <c r="AA7425" s="289"/>
    </row>
    <row r="7426" spans="23:27">
      <c r="W7426" s="288"/>
      <c r="X7426" s="287"/>
      <c r="AA7426" s="289"/>
    </row>
    <row r="7427" spans="23:27">
      <c r="W7427" s="288"/>
      <c r="X7427" s="287"/>
      <c r="AA7427" s="289"/>
    </row>
    <row r="7428" spans="23:27">
      <c r="W7428" s="288"/>
      <c r="X7428" s="287"/>
      <c r="AA7428" s="289"/>
    </row>
    <row r="7429" spans="23:27">
      <c r="W7429" s="288"/>
      <c r="X7429" s="287"/>
      <c r="AA7429" s="289"/>
    </row>
    <row r="7430" spans="23:27">
      <c r="W7430" s="288"/>
      <c r="X7430" s="287"/>
      <c r="AA7430" s="289"/>
    </row>
    <row r="7431" spans="23:27">
      <c r="W7431" s="288"/>
      <c r="X7431" s="287"/>
      <c r="AA7431" s="289"/>
    </row>
    <row r="7432" spans="23:27">
      <c r="W7432" s="288"/>
      <c r="X7432" s="287"/>
      <c r="AA7432" s="289"/>
    </row>
    <row r="7433" spans="23:27">
      <c r="W7433" s="288"/>
      <c r="X7433" s="287"/>
      <c r="AA7433" s="289"/>
    </row>
    <row r="7434" spans="23:27">
      <c r="W7434" s="288"/>
      <c r="X7434" s="287"/>
      <c r="AA7434" s="289"/>
    </row>
    <row r="7435" spans="23:27">
      <c r="W7435" s="288"/>
      <c r="X7435" s="287"/>
      <c r="AA7435" s="289"/>
    </row>
    <row r="7436" spans="23:27">
      <c r="W7436" s="288"/>
      <c r="X7436" s="287"/>
      <c r="AA7436" s="289"/>
    </row>
    <row r="7437" spans="23:27">
      <c r="W7437" s="288"/>
      <c r="X7437" s="287"/>
      <c r="AA7437" s="289"/>
    </row>
    <row r="7438" spans="23:27">
      <c r="W7438" s="288"/>
      <c r="X7438" s="287"/>
      <c r="AA7438" s="289"/>
    </row>
    <row r="7439" spans="23:27">
      <c r="W7439" s="288"/>
      <c r="X7439" s="287"/>
      <c r="AA7439" s="289"/>
    </row>
    <row r="7440" spans="23:27">
      <c r="W7440" s="288"/>
      <c r="X7440" s="287"/>
      <c r="AA7440" s="289"/>
    </row>
    <row r="7441" spans="23:27">
      <c r="W7441" s="288"/>
      <c r="X7441" s="287"/>
      <c r="AA7441" s="289"/>
    </row>
    <row r="7442" spans="23:27">
      <c r="W7442" s="288"/>
      <c r="X7442" s="287"/>
      <c r="AA7442" s="289"/>
    </row>
    <row r="7443" spans="23:27">
      <c r="W7443" s="288"/>
      <c r="X7443" s="287"/>
      <c r="AA7443" s="289"/>
    </row>
    <row r="7444" spans="23:27">
      <c r="W7444" s="288"/>
      <c r="X7444" s="287"/>
      <c r="AA7444" s="289"/>
    </row>
    <row r="7445" spans="23:27">
      <c r="W7445" s="288"/>
      <c r="X7445" s="287"/>
      <c r="AA7445" s="289"/>
    </row>
    <row r="7446" spans="23:27">
      <c r="W7446" s="288"/>
      <c r="X7446" s="287"/>
      <c r="AA7446" s="289"/>
    </row>
    <row r="7447" spans="23:27">
      <c r="W7447" s="288"/>
      <c r="X7447" s="287"/>
      <c r="AA7447" s="289"/>
    </row>
    <row r="7448" spans="23:27">
      <c r="W7448" s="288"/>
      <c r="X7448" s="287"/>
      <c r="AA7448" s="289"/>
    </row>
    <row r="7449" spans="23:27">
      <c r="W7449" s="288"/>
      <c r="X7449" s="287"/>
      <c r="AA7449" s="289"/>
    </row>
    <row r="7450" spans="23:27">
      <c r="W7450" s="288"/>
      <c r="X7450" s="287"/>
      <c r="AA7450" s="289"/>
    </row>
    <row r="7451" spans="23:27">
      <c r="W7451" s="288"/>
      <c r="X7451" s="287"/>
      <c r="AA7451" s="289"/>
    </row>
    <row r="7452" spans="23:27">
      <c r="W7452" s="288"/>
      <c r="X7452" s="287"/>
      <c r="AA7452" s="289"/>
    </row>
    <row r="7453" spans="23:27">
      <c r="W7453" s="288"/>
      <c r="X7453" s="287"/>
      <c r="AA7453" s="289"/>
    </row>
    <row r="7454" spans="23:27">
      <c r="W7454" s="288"/>
      <c r="X7454" s="287"/>
      <c r="AA7454" s="289"/>
    </row>
    <row r="7455" spans="23:27">
      <c r="W7455" s="288"/>
      <c r="X7455" s="287"/>
      <c r="AA7455" s="289"/>
    </row>
    <row r="7456" spans="23:27">
      <c r="W7456" s="288"/>
      <c r="X7456" s="287"/>
      <c r="AA7456" s="289"/>
    </row>
    <row r="7457" spans="23:27">
      <c r="W7457" s="288"/>
      <c r="X7457" s="287"/>
      <c r="AA7457" s="289"/>
    </row>
    <row r="7458" spans="23:27">
      <c r="W7458" s="288"/>
      <c r="X7458" s="287"/>
      <c r="AA7458" s="289"/>
    </row>
    <row r="7459" spans="23:27">
      <c r="W7459" s="288"/>
      <c r="X7459" s="287"/>
      <c r="AA7459" s="289"/>
    </row>
    <row r="7460" spans="23:27">
      <c r="W7460" s="288"/>
      <c r="X7460" s="287"/>
      <c r="AA7460" s="289"/>
    </row>
    <row r="7461" spans="23:27">
      <c r="W7461" s="288"/>
      <c r="X7461" s="287"/>
      <c r="AA7461" s="289"/>
    </row>
    <row r="7462" spans="23:27">
      <c r="W7462" s="288"/>
      <c r="X7462" s="287"/>
      <c r="AA7462" s="289"/>
    </row>
    <row r="7463" spans="23:27">
      <c r="W7463" s="288"/>
      <c r="X7463" s="287"/>
      <c r="AA7463" s="289"/>
    </row>
    <row r="7464" spans="23:27">
      <c r="W7464" s="288"/>
      <c r="X7464" s="287"/>
      <c r="AA7464" s="289"/>
    </row>
    <row r="7465" spans="23:27">
      <c r="W7465" s="288"/>
      <c r="X7465" s="287"/>
      <c r="AA7465" s="289"/>
    </row>
    <row r="7466" spans="23:27">
      <c r="W7466" s="288"/>
      <c r="X7466" s="287"/>
      <c r="AA7466" s="289"/>
    </row>
    <row r="7467" spans="23:27">
      <c r="W7467" s="288"/>
      <c r="X7467" s="287"/>
      <c r="AA7467" s="289"/>
    </row>
    <row r="7468" spans="23:27">
      <c r="W7468" s="288"/>
      <c r="X7468" s="287"/>
      <c r="AA7468" s="289"/>
    </row>
    <row r="7469" spans="23:27">
      <c r="W7469" s="288"/>
      <c r="X7469" s="287"/>
      <c r="AA7469" s="289"/>
    </row>
    <row r="7470" spans="23:27">
      <c r="W7470" s="288"/>
      <c r="X7470" s="287"/>
      <c r="AA7470" s="289"/>
    </row>
    <row r="7471" spans="23:27">
      <c r="W7471" s="288"/>
      <c r="X7471" s="287"/>
      <c r="AA7471" s="289"/>
    </row>
    <row r="7472" spans="23:27">
      <c r="W7472" s="288"/>
      <c r="X7472" s="287"/>
      <c r="AA7472" s="289"/>
    </row>
    <row r="7473" spans="23:27">
      <c r="W7473" s="288"/>
      <c r="X7473" s="287"/>
      <c r="AA7473" s="289"/>
    </row>
    <row r="7474" spans="23:27">
      <c r="W7474" s="288"/>
      <c r="X7474" s="287"/>
      <c r="AA7474" s="289"/>
    </row>
    <row r="7475" spans="23:27">
      <c r="W7475" s="288"/>
      <c r="X7475" s="287"/>
      <c r="AA7475" s="289"/>
    </row>
    <row r="7476" spans="23:27">
      <c r="W7476" s="288"/>
      <c r="X7476" s="287"/>
      <c r="AA7476" s="289"/>
    </row>
    <row r="7477" spans="23:27">
      <c r="W7477" s="288"/>
      <c r="X7477" s="287"/>
      <c r="AA7477" s="289"/>
    </row>
    <row r="7478" spans="23:27">
      <c r="W7478" s="288"/>
      <c r="X7478" s="287"/>
      <c r="AA7478" s="289"/>
    </row>
    <row r="7479" spans="23:27">
      <c r="W7479" s="288"/>
      <c r="X7479" s="287"/>
      <c r="AA7479" s="289"/>
    </row>
    <row r="7480" spans="23:27">
      <c r="W7480" s="288"/>
      <c r="X7480" s="287"/>
      <c r="AA7480" s="289"/>
    </row>
    <row r="7481" spans="23:27">
      <c r="W7481" s="288"/>
      <c r="X7481" s="287"/>
      <c r="AA7481" s="289"/>
    </row>
    <row r="7482" spans="23:27">
      <c r="W7482" s="288"/>
      <c r="X7482" s="287"/>
      <c r="AA7482" s="289"/>
    </row>
    <row r="7483" spans="23:27">
      <c r="W7483" s="288"/>
      <c r="X7483" s="287"/>
      <c r="AA7483" s="289"/>
    </row>
    <row r="7484" spans="23:27">
      <c r="W7484" s="288"/>
      <c r="X7484" s="287"/>
      <c r="AA7484" s="289"/>
    </row>
    <row r="7485" spans="23:27">
      <c r="W7485" s="288"/>
      <c r="X7485" s="287"/>
      <c r="AA7485" s="289"/>
    </row>
    <row r="7486" spans="23:27">
      <c r="W7486" s="288"/>
      <c r="X7486" s="287"/>
      <c r="AA7486" s="289"/>
    </row>
    <row r="7487" spans="23:27">
      <c r="W7487" s="288"/>
      <c r="X7487" s="287"/>
      <c r="AA7487" s="289"/>
    </row>
    <row r="7488" spans="23:27">
      <c r="W7488" s="288"/>
      <c r="X7488" s="287"/>
      <c r="AA7488" s="289"/>
    </row>
    <row r="7489" spans="23:27">
      <c r="W7489" s="288"/>
      <c r="X7489" s="287"/>
      <c r="AA7489" s="289"/>
    </row>
    <row r="7490" spans="23:27">
      <c r="W7490" s="288"/>
      <c r="X7490" s="287"/>
      <c r="AA7490" s="289"/>
    </row>
    <row r="7491" spans="23:27">
      <c r="W7491" s="288"/>
      <c r="X7491" s="287"/>
      <c r="AA7491" s="289"/>
    </row>
    <row r="7492" spans="23:27">
      <c r="W7492" s="288"/>
      <c r="X7492" s="287"/>
      <c r="AA7492" s="289"/>
    </row>
    <row r="7493" spans="23:27">
      <c r="W7493" s="288"/>
      <c r="X7493" s="287"/>
      <c r="AA7493" s="289"/>
    </row>
    <row r="7494" spans="23:27">
      <c r="W7494" s="288"/>
      <c r="X7494" s="287"/>
      <c r="AA7494" s="289"/>
    </row>
    <row r="7495" spans="23:27">
      <c r="W7495" s="288"/>
      <c r="X7495" s="287"/>
      <c r="AA7495" s="289"/>
    </row>
    <row r="7496" spans="23:27">
      <c r="W7496" s="288"/>
      <c r="X7496" s="287"/>
      <c r="AA7496" s="289"/>
    </row>
    <row r="7497" spans="23:27">
      <c r="W7497" s="288"/>
      <c r="X7497" s="287"/>
      <c r="AA7497" s="289"/>
    </row>
    <row r="7498" spans="23:27">
      <c r="W7498" s="288"/>
      <c r="X7498" s="287"/>
      <c r="AA7498" s="289"/>
    </row>
    <row r="7499" spans="23:27">
      <c r="W7499" s="288"/>
      <c r="X7499" s="287"/>
      <c r="AA7499" s="289"/>
    </row>
    <row r="7500" spans="23:27">
      <c r="W7500" s="288"/>
      <c r="X7500" s="287"/>
      <c r="AA7500" s="289"/>
    </row>
    <row r="7501" spans="23:27">
      <c r="W7501" s="288"/>
      <c r="X7501" s="287"/>
      <c r="AA7501" s="289"/>
    </row>
    <row r="7502" spans="23:27">
      <c r="W7502" s="288"/>
      <c r="X7502" s="287"/>
      <c r="AA7502" s="289"/>
    </row>
    <row r="7503" spans="23:27">
      <c r="W7503" s="288"/>
      <c r="X7503" s="287"/>
      <c r="AA7503" s="289"/>
    </row>
    <row r="7504" spans="23:27">
      <c r="W7504" s="288"/>
      <c r="X7504" s="287"/>
      <c r="AA7504" s="289"/>
    </row>
    <row r="7505" spans="23:27">
      <c r="W7505" s="288"/>
      <c r="X7505" s="287"/>
      <c r="AA7505" s="289"/>
    </row>
    <row r="7506" spans="23:27">
      <c r="W7506" s="288"/>
      <c r="X7506" s="287"/>
      <c r="AA7506" s="289"/>
    </row>
    <row r="7507" spans="23:27">
      <c r="W7507" s="288"/>
      <c r="X7507" s="287"/>
      <c r="AA7507" s="289"/>
    </row>
    <row r="7508" spans="23:27">
      <c r="W7508" s="288"/>
      <c r="X7508" s="287"/>
      <c r="AA7508" s="289"/>
    </row>
    <row r="7509" spans="23:27">
      <c r="W7509" s="288"/>
      <c r="X7509" s="287"/>
      <c r="AA7509" s="289"/>
    </row>
    <row r="7510" spans="23:27">
      <c r="W7510" s="288"/>
      <c r="X7510" s="287"/>
      <c r="AA7510" s="289"/>
    </row>
    <row r="7511" spans="23:27">
      <c r="W7511" s="288"/>
      <c r="X7511" s="287"/>
      <c r="AA7511" s="289"/>
    </row>
    <row r="7512" spans="23:27">
      <c r="W7512" s="288"/>
      <c r="X7512" s="287"/>
      <c r="AA7512" s="289"/>
    </row>
    <row r="7513" spans="23:27">
      <c r="W7513" s="288"/>
      <c r="X7513" s="287"/>
      <c r="AA7513" s="289"/>
    </row>
    <row r="7514" spans="23:27">
      <c r="W7514" s="288"/>
      <c r="X7514" s="287"/>
      <c r="AA7514" s="289"/>
    </row>
    <row r="7515" spans="23:27">
      <c r="W7515" s="288"/>
      <c r="X7515" s="287"/>
      <c r="AA7515" s="289"/>
    </row>
    <row r="7516" spans="23:27">
      <c r="W7516" s="288"/>
      <c r="X7516" s="287"/>
      <c r="AA7516" s="289"/>
    </row>
    <row r="7517" spans="23:27">
      <c r="W7517" s="288"/>
      <c r="X7517" s="287"/>
      <c r="AA7517" s="289"/>
    </row>
    <row r="7518" spans="23:27">
      <c r="W7518" s="288"/>
      <c r="X7518" s="287"/>
      <c r="AA7518" s="289"/>
    </row>
    <row r="7519" spans="23:27">
      <c r="W7519" s="288"/>
      <c r="X7519" s="287"/>
      <c r="AA7519" s="289"/>
    </row>
    <row r="7520" spans="23:27">
      <c r="W7520" s="288"/>
      <c r="X7520" s="287"/>
      <c r="AA7520" s="289"/>
    </row>
    <row r="7521" spans="23:27">
      <c r="W7521" s="288"/>
      <c r="X7521" s="287"/>
      <c r="AA7521" s="289"/>
    </row>
    <row r="7522" spans="23:27">
      <c r="W7522" s="288"/>
      <c r="X7522" s="287"/>
      <c r="AA7522" s="289"/>
    </row>
    <row r="7523" spans="23:27">
      <c r="W7523" s="288"/>
      <c r="X7523" s="287"/>
      <c r="AA7523" s="289"/>
    </row>
    <row r="7524" spans="23:27">
      <c r="W7524" s="288"/>
      <c r="X7524" s="287"/>
      <c r="AA7524" s="289"/>
    </row>
    <row r="7525" spans="23:27">
      <c r="W7525" s="288"/>
      <c r="X7525" s="287"/>
      <c r="AA7525" s="289"/>
    </row>
    <row r="7526" spans="23:27">
      <c r="W7526" s="288"/>
      <c r="X7526" s="287"/>
      <c r="AA7526" s="289"/>
    </row>
    <row r="7527" spans="23:27">
      <c r="W7527" s="288"/>
      <c r="X7527" s="287"/>
      <c r="AA7527" s="289"/>
    </row>
    <row r="7528" spans="23:27">
      <c r="W7528" s="288"/>
      <c r="X7528" s="287"/>
      <c r="AA7528" s="289"/>
    </row>
    <row r="7529" spans="23:27">
      <c r="W7529" s="288"/>
      <c r="X7529" s="287"/>
      <c r="AA7529" s="289"/>
    </row>
    <row r="7530" spans="23:27">
      <c r="W7530" s="288"/>
      <c r="X7530" s="287"/>
      <c r="AA7530" s="289"/>
    </row>
    <row r="7531" spans="23:27">
      <c r="W7531" s="288"/>
      <c r="X7531" s="287"/>
      <c r="AA7531" s="289"/>
    </row>
    <row r="7532" spans="23:27">
      <c r="W7532" s="288"/>
      <c r="X7532" s="287"/>
      <c r="AA7532" s="289"/>
    </row>
    <row r="7533" spans="23:27">
      <c r="W7533" s="288"/>
      <c r="X7533" s="287"/>
      <c r="AA7533" s="289"/>
    </row>
    <row r="7534" spans="23:27">
      <c r="W7534" s="288"/>
      <c r="X7534" s="287"/>
      <c r="AA7534" s="289"/>
    </row>
    <row r="7535" spans="23:27">
      <c r="W7535" s="288"/>
      <c r="X7535" s="287"/>
      <c r="AA7535" s="289"/>
    </row>
    <row r="7536" spans="23:27">
      <c r="W7536" s="288"/>
      <c r="X7536" s="287"/>
      <c r="AA7536" s="289"/>
    </row>
    <row r="7537" spans="23:27">
      <c r="W7537" s="288"/>
      <c r="X7537" s="287"/>
      <c r="AA7537" s="289"/>
    </row>
    <row r="7538" spans="23:27">
      <c r="W7538" s="288"/>
      <c r="X7538" s="287"/>
      <c r="AA7538" s="289"/>
    </row>
    <row r="7539" spans="23:27">
      <c r="W7539" s="288"/>
      <c r="X7539" s="287"/>
      <c r="AA7539" s="289"/>
    </row>
    <row r="7540" spans="23:27">
      <c r="W7540" s="288"/>
      <c r="X7540" s="287"/>
      <c r="AA7540" s="289"/>
    </row>
    <row r="7541" spans="23:27">
      <c r="W7541" s="288"/>
      <c r="X7541" s="287"/>
      <c r="AA7541" s="289"/>
    </row>
    <row r="7542" spans="23:27">
      <c r="W7542" s="288"/>
      <c r="X7542" s="287"/>
      <c r="AA7542" s="289"/>
    </row>
    <row r="7543" spans="23:27">
      <c r="W7543" s="288"/>
      <c r="X7543" s="287"/>
      <c r="AA7543" s="289"/>
    </row>
    <row r="7544" spans="23:27">
      <c r="W7544" s="288"/>
      <c r="X7544" s="287"/>
      <c r="AA7544" s="289"/>
    </row>
    <row r="7545" spans="23:27">
      <c r="W7545" s="288"/>
      <c r="X7545" s="287"/>
      <c r="AA7545" s="289"/>
    </row>
    <row r="7546" spans="23:27">
      <c r="W7546" s="288"/>
      <c r="X7546" s="287"/>
      <c r="AA7546" s="289"/>
    </row>
    <row r="7547" spans="23:27">
      <c r="W7547" s="288"/>
      <c r="X7547" s="287"/>
      <c r="AA7547" s="289"/>
    </row>
    <row r="7548" spans="23:27">
      <c r="W7548" s="288"/>
      <c r="X7548" s="287"/>
      <c r="AA7548" s="289"/>
    </row>
    <row r="7549" spans="23:27">
      <c r="W7549" s="288"/>
      <c r="X7549" s="287"/>
      <c r="AA7549" s="289"/>
    </row>
    <row r="7550" spans="23:27">
      <c r="W7550" s="288"/>
      <c r="X7550" s="287"/>
      <c r="AA7550" s="289"/>
    </row>
    <row r="7551" spans="23:27">
      <c r="W7551" s="288"/>
      <c r="X7551" s="287"/>
      <c r="AA7551" s="289"/>
    </row>
    <row r="7552" spans="23:27">
      <c r="W7552" s="288"/>
      <c r="X7552" s="287"/>
      <c r="AA7552" s="289"/>
    </row>
    <row r="7553" spans="23:27">
      <c r="W7553" s="288"/>
      <c r="X7553" s="287"/>
      <c r="AA7553" s="289"/>
    </row>
    <row r="7554" spans="23:27">
      <c r="W7554" s="288"/>
      <c r="X7554" s="287"/>
      <c r="AA7554" s="289"/>
    </row>
    <row r="7555" spans="23:27">
      <c r="W7555" s="288"/>
      <c r="X7555" s="287"/>
      <c r="AA7555" s="289"/>
    </row>
    <row r="7556" spans="23:27">
      <c r="W7556" s="288"/>
      <c r="X7556" s="287"/>
      <c r="AA7556" s="289"/>
    </row>
    <row r="7557" spans="23:27">
      <c r="W7557" s="288"/>
      <c r="X7557" s="287"/>
      <c r="AA7557" s="289"/>
    </row>
    <row r="7558" spans="23:27">
      <c r="W7558" s="288"/>
      <c r="X7558" s="287"/>
      <c r="AA7558" s="289"/>
    </row>
    <row r="7559" spans="23:27">
      <c r="W7559" s="288"/>
      <c r="X7559" s="287"/>
      <c r="AA7559" s="289"/>
    </row>
    <row r="7560" spans="23:27">
      <c r="W7560" s="288"/>
      <c r="X7560" s="287"/>
      <c r="AA7560" s="289"/>
    </row>
    <row r="7561" spans="23:27">
      <c r="W7561" s="288"/>
      <c r="X7561" s="287"/>
      <c r="AA7561" s="289"/>
    </row>
    <row r="7562" spans="23:27">
      <c r="W7562" s="288"/>
      <c r="X7562" s="287"/>
      <c r="AA7562" s="289"/>
    </row>
    <row r="7563" spans="23:27">
      <c r="W7563" s="288"/>
      <c r="X7563" s="287"/>
      <c r="AA7563" s="289"/>
    </row>
    <row r="7564" spans="23:27">
      <c r="W7564" s="288"/>
      <c r="X7564" s="287"/>
      <c r="AA7564" s="289"/>
    </row>
    <row r="7565" spans="23:27">
      <c r="W7565" s="288"/>
      <c r="X7565" s="287"/>
      <c r="AA7565" s="289"/>
    </row>
    <row r="7566" spans="23:27">
      <c r="W7566" s="288"/>
      <c r="X7566" s="287"/>
      <c r="AA7566" s="289"/>
    </row>
    <row r="7567" spans="23:27">
      <c r="W7567" s="288"/>
      <c r="X7567" s="287"/>
      <c r="AA7567" s="289"/>
    </row>
    <row r="7568" spans="23:27">
      <c r="W7568" s="288"/>
      <c r="X7568" s="287"/>
      <c r="AA7568" s="289"/>
    </row>
    <row r="7569" spans="23:27">
      <c r="W7569" s="288"/>
      <c r="X7569" s="287"/>
      <c r="AA7569" s="289"/>
    </row>
    <row r="7570" spans="23:27">
      <c r="W7570" s="288"/>
      <c r="X7570" s="287"/>
      <c r="AA7570" s="289"/>
    </row>
    <row r="7571" spans="23:27">
      <c r="W7571" s="288"/>
      <c r="X7571" s="287"/>
      <c r="AA7571" s="289"/>
    </row>
    <row r="7572" spans="23:27">
      <c r="W7572" s="288"/>
      <c r="X7572" s="287"/>
      <c r="AA7572" s="289"/>
    </row>
    <row r="7573" spans="23:27">
      <c r="W7573" s="288"/>
      <c r="X7573" s="287"/>
      <c r="AA7573" s="289"/>
    </row>
    <row r="7574" spans="23:27">
      <c r="W7574" s="288"/>
      <c r="X7574" s="287"/>
      <c r="AA7574" s="289"/>
    </row>
    <row r="7575" spans="23:27">
      <c r="W7575" s="288"/>
      <c r="X7575" s="287"/>
      <c r="AA7575" s="289"/>
    </row>
    <row r="7576" spans="23:27">
      <c r="W7576" s="288"/>
      <c r="X7576" s="287"/>
      <c r="AA7576" s="289"/>
    </row>
    <row r="7577" spans="23:27">
      <c r="W7577" s="288"/>
      <c r="X7577" s="287"/>
      <c r="AA7577" s="289"/>
    </row>
    <row r="7578" spans="23:27">
      <c r="W7578" s="288"/>
      <c r="X7578" s="287"/>
      <c r="AA7578" s="289"/>
    </row>
    <row r="7579" spans="23:27">
      <c r="W7579" s="288"/>
      <c r="X7579" s="287"/>
      <c r="AA7579" s="289"/>
    </row>
    <row r="7580" spans="23:27">
      <c r="W7580" s="288"/>
      <c r="X7580" s="287"/>
      <c r="AA7580" s="289"/>
    </row>
    <row r="7581" spans="23:27">
      <c r="W7581" s="288"/>
      <c r="X7581" s="287"/>
      <c r="AA7581" s="289"/>
    </row>
    <row r="7582" spans="23:27">
      <c r="W7582" s="288"/>
      <c r="X7582" s="287"/>
      <c r="AA7582" s="289"/>
    </row>
    <row r="7583" spans="23:27">
      <c r="W7583" s="288"/>
      <c r="X7583" s="287"/>
      <c r="AA7583" s="289"/>
    </row>
    <row r="7584" spans="23:27">
      <c r="W7584" s="288"/>
      <c r="X7584" s="287"/>
      <c r="AA7584" s="289"/>
    </row>
    <row r="7585" spans="23:27">
      <c r="W7585" s="288"/>
      <c r="X7585" s="287"/>
      <c r="AA7585" s="289"/>
    </row>
    <row r="7586" spans="23:27">
      <c r="W7586" s="288"/>
      <c r="X7586" s="287"/>
      <c r="AA7586" s="289"/>
    </row>
    <row r="7587" spans="23:27">
      <c r="W7587" s="288"/>
      <c r="X7587" s="287"/>
      <c r="AA7587" s="289"/>
    </row>
    <row r="7588" spans="23:27">
      <c r="W7588" s="288"/>
      <c r="X7588" s="287"/>
      <c r="AA7588" s="289"/>
    </row>
    <row r="7589" spans="23:27">
      <c r="W7589" s="288"/>
      <c r="X7589" s="287"/>
      <c r="AA7589" s="289"/>
    </row>
    <row r="7590" spans="23:27">
      <c r="W7590" s="288"/>
      <c r="X7590" s="287"/>
      <c r="AA7590" s="289"/>
    </row>
    <row r="7591" spans="23:27">
      <c r="W7591" s="288"/>
      <c r="X7591" s="287"/>
      <c r="AA7591" s="289"/>
    </row>
    <row r="7592" spans="23:27">
      <c r="W7592" s="288"/>
      <c r="X7592" s="287"/>
      <c r="AA7592" s="289"/>
    </row>
    <row r="7593" spans="23:27">
      <c r="W7593" s="288"/>
      <c r="X7593" s="287"/>
      <c r="AA7593" s="289"/>
    </row>
    <row r="7594" spans="23:27">
      <c r="W7594" s="288"/>
      <c r="X7594" s="287"/>
      <c r="AA7594" s="289"/>
    </row>
    <row r="7595" spans="23:27">
      <c r="W7595" s="288"/>
      <c r="X7595" s="287"/>
      <c r="AA7595" s="289"/>
    </row>
    <row r="7596" spans="23:27">
      <c r="W7596" s="288"/>
      <c r="X7596" s="287"/>
      <c r="AA7596" s="289"/>
    </row>
    <row r="7597" spans="23:27">
      <c r="W7597" s="288"/>
      <c r="X7597" s="287"/>
      <c r="AA7597" s="289"/>
    </row>
    <row r="7598" spans="23:27">
      <c r="W7598" s="288"/>
      <c r="X7598" s="287"/>
      <c r="AA7598" s="289"/>
    </row>
    <row r="7599" spans="23:27">
      <c r="W7599" s="288"/>
      <c r="X7599" s="287"/>
      <c r="AA7599" s="289"/>
    </row>
    <row r="7600" spans="23:27">
      <c r="W7600" s="288"/>
      <c r="X7600" s="287"/>
      <c r="AA7600" s="289"/>
    </row>
    <row r="7601" spans="23:27">
      <c r="W7601" s="288"/>
      <c r="X7601" s="287"/>
      <c r="AA7601" s="289"/>
    </row>
    <row r="7602" spans="23:27">
      <c r="W7602" s="288"/>
      <c r="X7602" s="287"/>
      <c r="AA7602" s="289"/>
    </row>
    <row r="7603" spans="23:27">
      <c r="W7603" s="288"/>
      <c r="X7603" s="287"/>
      <c r="AA7603" s="289"/>
    </row>
    <row r="7604" spans="23:27">
      <c r="W7604" s="288"/>
      <c r="X7604" s="287"/>
      <c r="AA7604" s="289"/>
    </row>
    <row r="7605" spans="23:27">
      <c r="W7605" s="288"/>
      <c r="X7605" s="287"/>
      <c r="AA7605" s="289"/>
    </row>
    <row r="7606" spans="23:27">
      <c r="W7606" s="288"/>
      <c r="X7606" s="287"/>
      <c r="AA7606" s="289"/>
    </row>
    <row r="7607" spans="23:27">
      <c r="W7607" s="288"/>
      <c r="X7607" s="287"/>
      <c r="AA7607" s="289"/>
    </row>
    <row r="7608" spans="23:27">
      <c r="W7608" s="288"/>
      <c r="X7608" s="287"/>
      <c r="AA7608" s="289"/>
    </row>
    <row r="7609" spans="23:27">
      <c r="W7609" s="288"/>
      <c r="X7609" s="287"/>
      <c r="AA7609" s="289"/>
    </row>
    <row r="7610" spans="23:27">
      <c r="W7610" s="288"/>
      <c r="X7610" s="287"/>
      <c r="AA7610" s="289"/>
    </row>
    <row r="7611" spans="23:27">
      <c r="W7611" s="288"/>
      <c r="X7611" s="287"/>
      <c r="AA7611" s="289"/>
    </row>
    <row r="7612" spans="23:27">
      <c r="W7612" s="288"/>
      <c r="X7612" s="287"/>
      <c r="AA7612" s="289"/>
    </row>
    <row r="7613" spans="23:27">
      <c r="W7613" s="288"/>
      <c r="X7613" s="287"/>
      <c r="AA7613" s="289"/>
    </row>
    <row r="7614" spans="23:27">
      <c r="W7614" s="288"/>
      <c r="X7614" s="287"/>
      <c r="AA7614" s="289"/>
    </row>
    <row r="7615" spans="23:27">
      <c r="W7615" s="288"/>
      <c r="X7615" s="287"/>
      <c r="AA7615" s="289"/>
    </row>
    <row r="7616" spans="23:27">
      <c r="W7616" s="288"/>
      <c r="X7616" s="287"/>
      <c r="AA7616" s="289"/>
    </row>
    <row r="7617" spans="23:27">
      <c r="W7617" s="288"/>
      <c r="X7617" s="287"/>
      <c r="AA7617" s="289"/>
    </row>
    <row r="7618" spans="23:27">
      <c r="W7618" s="288"/>
      <c r="X7618" s="287"/>
      <c r="AA7618" s="289"/>
    </row>
    <row r="7619" spans="23:27">
      <c r="W7619" s="288"/>
      <c r="X7619" s="287"/>
      <c r="AA7619" s="289"/>
    </row>
    <row r="7620" spans="23:27">
      <c r="W7620" s="288"/>
      <c r="X7620" s="287"/>
      <c r="AA7620" s="289"/>
    </row>
    <row r="7621" spans="23:27">
      <c r="W7621" s="288"/>
      <c r="X7621" s="287"/>
      <c r="AA7621" s="289"/>
    </row>
    <row r="7622" spans="23:27">
      <c r="W7622" s="288"/>
      <c r="X7622" s="287"/>
      <c r="AA7622" s="289"/>
    </row>
    <row r="7623" spans="23:27">
      <c r="W7623" s="288"/>
      <c r="X7623" s="287"/>
      <c r="AA7623" s="289"/>
    </row>
    <row r="7624" spans="23:27">
      <c r="W7624" s="288"/>
      <c r="X7624" s="287"/>
      <c r="AA7624" s="289"/>
    </row>
    <row r="7625" spans="23:27">
      <c r="W7625" s="288"/>
      <c r="X7625" s="287"/>
      <c r="AA7625" s="289"/>
    </row>
    <row r="7626" spans="23:27">
      <c r="W7626" s="288"/>
      <c r="X7626" s="287"/>
      <c r="AA7626" s="289"/>
    </row>
    <row r="7627" spans="23:27">
      <c r="W7627" s="288"/>
      <c r="X7627" s="287"/>
      <c r="AA7627" s="289"/>
    </row>
    <row r="7628" spans="23:27">
      <c r="W7628" s="288"/>
      <c r="X7628" s="287"/>
      <c r="AA7628" s="289"/>
    </row>
    <row r="7629" spans="23:27">
      <c r="W7629" s="288"/>
      <c r="X7629" s="287"/>
      <c r="AA7629" s="289"/>
    </row>
    <row r="7630" spans="23:27">
      <c r="W7630" s="288"/>
      <c r="X7630" s="287"/>
      <c r="AA7630" s="289"/>
    </row>
    <row r="7631" spans="23:27">
      <c r="W7631" s="288"/>
      <c r="X7631" s="287"/>
      <c r="AA7631" s="289"/>
    </row>
    <row r="7632" spans="23:27">
      <c r="W7632" s="288"/>
      <c r="X7632" s="287"/>
      <c r="AA7632" s="289"/>
    </row>
    <row r="7633" spans="23:27">
      <c r="W7633" s="288"/>
      <c r="X7633" s="287"/>
      <c r="AA7633" s="289"/>
    </row>
    <row r="7634" spans="23:27">
      <c r="W7634" s="288"/>
      <c r="X7634" s="287"/>
      <c r="AA7634" s="289"/>
    </row>
    <row r="7635" spans="23:27">
      <c r="W7635" s="288"/>
      <c r="X7635" s="287"/>
      <c r="AA7635" s="289"/>
    </row>
    <row r="7636" spans="23:27">
      <c r="W7636" s="288"/>
      <c r="X7636" s="287"/>
      <c r="AA7636" s="289"/>
    </row>
    <row r="7637" spans="23:27">
      <c r="W7637" s="288"/>
      <c r="X7637" s="287"/>
      <c r="AA7637" s="289"/>
    </row>
    <row r="7638" spans="23:27">
      <c r="W7638" s="288"/>
      <c r="X7638" s="287"/>
      <c r="AA7638" s="289"/>
    </row>
    <row r="7639" spans="23:27">
      <c r="W7639" s="288"/>
      <c r="X7639" s="287"/>
      <c r="AA7639" s="289"/>
    </row>
    <row r="7640" spans="23:27">
      <c r="W7640" s="288"/>
      <c r="X7640" s="287"/>
      <c r="AA7640" s="289"/>
    </row>
    <row r="7641" spans="23:27">
      <c r="W7641" s="288"/>
      <c r="X7641" s="287"/>
      <c r="AA7641" s="289"/>
    </row>
    <row r="7642" spans="23:27">
      <c r="W7642" s="288"/>
      <c r="X7642" s="287"/>
      <c r="AA7642" s="289"/>
    </row>
    <row r="7643" spans="23:27">
      <c r="W7643" s="288"/>
      <c r="X7643" s="287"/>
      <c r="AA7643" s="289"/>
    </row>
    <row r="7644" spans="23:27">
      <c r="W7644" s="288"/>
      <c r="X7644" s="287"/>
      <c r="AA7644" s="289"/>
    </row>
    <row r="7645" spans="23:27">
      <c r="W7645" s="288"/>
      <c r="X7645" s="287"/>
      <c r="AA7645" s="289"/>
    </row>
    <row r="7646" spans="23:27">
      <c r="W7646" s="288"/>
      <c r="X7646" s="287"/>
      <c r="AA7646" s="289"/>
    </row>
    <row r="7647" spans="23:27">
      <c r="W7647" s="288"/>
      <c r="X7647" s="287"/>
      <c r="AA7647" s="289"/>
    </row>
    <row r="7648" spans="23:27">
      <c r="W7648" s="288"/>
      <c r="X7648" s="287"/>
      <c r="AA7648" s="289"/>
    </row>
    <row r="7649" spans="23:27">
      <c r="W7649" s="288"/>
      <c r="X7649" s="287"/>
      <c r="AA7649" s="289"/>
    </row>
    <row r="7650" spans="23:27">
      <c r="W7650" s="288"/>
      <c r="X7650" s="287"/>
      <c r="AA7650" s="289"/>
    </row>
    <row r="7651" spans="23:27">
      <c r="W7651" s="288"/>
      <c r="X7651" s="287"/>
      <c r="AA7651" s="289"/>
    </row>
    <row r="7652" spans="23:27">
      <c r="W7652" s="288"/>
      <c r="X7652" s="287"/>
      <c r="AA7652" s="289"/>
    </row>
    <row r="7653" spans="23:27">
      <c r="W7653" s="288"/>
      <c r="X7653" s="287"/>
      <c r="AA7653" s="289"/>
    </row>
    <row r="7654" spans="23:27">
      <c r="W7654" s="288"/>
      <c r="X7654" s="287"/>
      <c r="AA7654" s="289"/>
    </row>
    <row r="7655" spans="23:27">
      <c r="W7655" s="288"/>
      <c r="X7655" s="287"/>
      <c r="AA7655" s="289"/>
    </row>
    <row r="7656" spans="23:27">
      <c r="W7656" s="288"/>
      <c r="X7656" s="287"/>
      <c r="AA7656" s="289"/>
    </row>
    <row r="7657" spans="23:27">
      <c r="W7657" s="288"/>
      <c r="X7657" s="287"/>
      <c r="AA7657" s="289"/>
    </row>
    <row r="7658" spans="23:27">
      <c r="W7658" s="288"/>
      <c r="X7658" s="287"/>
      <c r="AA7658" s="289"/>
    </row>
    <row r="7659" spans="23:27">
      <c r="W7659" s="288"/>
      <c r="X7659" s="287"/>
      <c r="AA7659" s="289"/>
    </row>
    <row r="7660" spans="23:27">
      <c r="W7660" s="288"/>
      <c r="X7660" s="287"/>
      <c r="AA7660" s="289"/>
    </row>
    <row r="7661" spans="23:27">
      <c r="W7661" s="288"/>
      <c r="X7661" s="287"/>
      <c r="AA7661" s="289"/>
    </row>
    <row r="7662" spans="23:27">
      <c r="W7662" s="288"/>
      <c r="X7662" s="287"/>
      <c r="AA7662" s="289"/>
    </row>
    <row r="7663" spans="23:27">
      <c r="W7663" s="288"/>
      <c r="X7663" s="287"/>
      <c r="AA7663" s="289"/>
    </row>
    <row r="7664" spans="23:27">
      <c r="W7664" s="288"/>
      <c r="X7664" s="287"/>
      <c r="AA7664" s="289"/>
    </row>
    <row r="7665" spans="23:27">
      <c r="W7665" s="288"/>
      <c r="X7665" s="287"/>
      <c r="AA7665" s="289"/>
    </row>
    <row r="7666" spans="23:27">
      <c r="W7666" s="288"/>
      <c r="X7666" s="287"/>
      <c r="AA7666" s="289"/>
    </row>
    <row r="7667" spans="23:27">
      <c r="W7667" s="288"/>
      <c r="X7667" s="287"/>
      <c r="AA7667" s="289"/>
    </row>
    <row r="7668" spans="23:27">
      <c r="W7668" s="288"/>
      <c r="X7668" s="287"/>
      <c r="AA7668" s="289"/>
    </row>
    <row r="7669" spans="23:27">
      <c r="W7669" s="288"/>
      <c r="X7669" s="287"/>
      <c r="AA7669" s="289"/>
    </row>
    <row r="7670" spans="23:27">
      <c r="W7670" s="288"/>
      <c r="X7670" s="287"/>
      <c r="AA7670" s="289"/>
    </row>
    <row r="7671" spans="23:27">
      <c r="W7671" s="288"/>
      <c r="X7671" s="287"/>
      <c r="AA7671" s="289"/>
    </row>
    <row r="7672" spans="23:27">
      <c r="W7672" s="288"/>
      <c r="X7672" s="287"/>
      <c r="AA7672" s="289"/>
    </row>
    <row r="7673" spans="23:27">
      <c r="W7673" s="288"/>
      <c r="X7673" s="287"/>
      <c r="AA7673" s="289"/>
    </row>
    <row r="7674" spans="23:27">
      <c r="W7674" s="288"/>
      <c r="X7674" s="287"/>
      <c r="AA7674" s="289"/>
    </row>
    <row r="7675" spans="23:27">
      <c r="W7675" s="288"/>
      <c r="X7675" s="287"/>
      <c r="AA7675" s="289"/>
    </row>
    <row r="7676" spans="23:27">
      <c r="W7676" s="288"/>
      <c r="X7676" s="287"/>
      <c r="AA7676" s="289"/>
    </row>
    <row r="7677" spans="23:27">
      <c r="W7677" s="288"/>
      <c r="X7677" s="287"/>
      <c r="AA7677" s="289"/>
    </row>
    <row r="7678" spans="23:27">
      <c r="W7678" s="288"/>
      <c r="X7678" s="287"/>
      <c r="AA7678" s="289"/>
    </row>
    <row r="7679" spans="23:27">
      <c r="W7679" s="288"/>
      <c r="X7679" s="287"/>
      <c r="AA7679" s="289"/>
    </row>
    <row r="7680" spans="23:27">
      <c r="W7680" s="288"/>
      <c r="X7680" s="287"/>
      <c r="AA7680" s="289"/>
    </row>
    <row r="7681" spans="23:27">
      <c r="W7681" s="288"/>
      <c r="X7681" s="287"/>
      <c r="AA7681" s="289"/>
    </row>
    <row r="7682" spans="23:27">
      <c r="W7682" s="288"/>
      <c r="X7682" s="287"/>
      <c r="AA7682" s="289"/>
    </row>
    <row r="7683" spans="23:27">
      <c r="W7683" s="288"/>
      <c r="X7683" s="287"/>
      <c r="AA7683" s="289"/>
    </row>
    <row r="7684" spans="23:27">
      <c r="W7684" s="288"/>
      <c r="X7684" s="287"/>
      <c r="AA7684" s="289"/>
    </row>
    <row r="7685" spans="23:27">
      <c r="W7685" s="288"/>
      <c r="X7685" s="287"/>
      <c r="AA7685" s="289"/>
    </row>
    <row r="7686" spans="23:27">
      <c r="W7686" s="288"/>
      <c r="X7686" s="287"/>
      <c r="AA7686" s="289"/>
    </row>
    <row r="7687" spans="23:27">
      <c r="W7687" s="288"/>
      <c r="X7687" s="287"/>
      <c r="AA7687" s="289"/>
    </row>
    <row r="7688" spans="23:27">
      <c r="W7688" s="288"/>
      <c r="X7688" s="287"/>
      <c r="AA7688" s="289"/>
    </row>
    <row r="7689" spans="23:27">
      <c r="W7689" s="288"/>
      <c r="X7689" s="287"/>
      <c r="AA7689" s="289"/>
    </row>
    <row r="7690" spans="23:27">
      <c r="W7690" s="288"/>
      <c r="X7690" s="287"/>
      <c r="AA7690" s="289"/>
    </row>
    <row r="7691" spans="23:27">
      <c r="W7691" s="288"/>
      <c r="X7691" s="287"/>
      <c r="AA7691" s="289"/>
    </row>
    <row r="7692" spans="23:27">
      <c r="W7692" s="288"/>
      <c r="X7692" s="287"/>
      <c r="AA7692" s="289"/>
    </row>
    <row r="7693" spans="23:27">
      <c r="W7693" s="288"/>
      <c r="X7693" s="287"/>
      <c r="AA7693" s="289"/>
    </row>
    <row r="7694" spans="23:27">
      <c r="W7694" s="288"/>
      <c r="X7694" s="287"/>
      <c r="AA7694" s="289"/>
    </row>
    <row r="7695" spans="23:27">
      <c r="W7695" s="288"/>
      <c r="X7695" s="287"/>
      <c r="AA7695" s="289"/>
    </row>
    <row r="7696" spans="23:27">
      <c r="W7696" s="288"/>
      <c r="X7696" s="287"/>
      <c r="AA7696" s="289"/>
    </row>
    <row r="7697" spans="23:27">
      <c r="W7697" s="288"/>
      <c r="X7697" s="287"/>
      <c r="AA7697" s="289"/>
    </row>
    <row r="7698" spans="23:27">
      <c r="W7698" s="288"/>
      <c r="X7698" s="287"/>
      <c r="AA7698" s="289"/>
    </row>
    <row r="7699" spans="23:27">
      <c r="W7699" s="288"/>
      <c r="X7699" s="287"/>
      <c r="AA7699" s="289"/>
    </row>
    <row r="7700" spans="23:27">
      <c r="W7700" s="288"/>
      <c r="X7700" s="287"/>
      <c r="AA7700" s="289"/>
    </row>
    <row r="7701" spans="23:27">
      <c r="W7701" s="288"/>
      <c r="X7701" s="287"/>
      <c r="AA7701" s="289"/>
    </row>
    <row r="7702" spans="23:27">
      <c r="W7702" s="288"/>
      <c r="X7702" s="287"/>
      <c r="AA7702" s="289"/>
    </row>
    <row r="7703" spans="23:27">
      <c r="W7703" s="288"/>
      <c r="X7703" s="287"/>
      <c r="AA7703" s="289"/>
    </row>
    <row r="7704" spans="23:27">
      <c r="W7704" s="288"/>
      <c r="X7704" s="287"/>
      <c r="AA7704" s="289"/>
    </row>
    <row r="7705" spans="23:27">
      <c r="W7705" s="288"/>
      <c r="X7705" s="287"/>
      <c r="AA7705" s="289"/>
    </row>
    <row r="7706" spans="23:27">
      <c r="W7706" s="288"/>
      <c r="X7706" s="287"/>
      <c r="AA7706" s="289"/>
    </row>
    <row r="7707" spans="23:27">
      <c r="W7707" s="288"/>
      <c r="X7707" s="287"/>
      <c r="AA7707" s="289"/>
    </row>
    <row r="7708" spans="23:27">
      <c r="W7708" s="288"/>
      <c r="X7708" s="287"/>
      <c r="AA7708" s="289"/>
    </row>
    <row r="7709" spans="23:27">
      <c r="W7709" s="288"/>
      <c r="X7709" s="287"/>
      <c r="AA7709" s="289"/>
    </row>
    <row r="7710" spans="23:27">
      <c r="W7710" s="288"/>
      <c r="X7710" s="287"/>
      <c r="AA7710" s="289"/>
    </row>
    <row r="7711" spans="23:27">
      <c r="W7711" s="288"/>
      <c r="X7711" s="287"/>
      <c r="AA7711" s="289"/>
    </row>
    <row r="7712" spans="23:27">
      <c r="W7712" s="288"/>
      <c r="X7712" s="287"/>
      <c r="AA7712" s="289"/>
    </row>
    <row r="7713" spans="23:27">
      <c r="W7713" s="288"/>
      <c r="X7713" s="287"/>
      <c r="AA7713" s="289"/>
    </row>
    <row r="7714" spans="23:27">
      <c r="W7714" s="288"/>
      <c r="X7714" s="287"/>
      <c r="AA7714" s="289"/>
    </row>
    <row r="7715" spans="23:27">
      <c r="W7715" s="288"/>
      <c r="X7715" s="287"/>
      <c r="AA7715" s="289"/>
    </row>
    <row r="7716" spans="23:27">
      <c r="W7716" s="288"/>
      <c r="X7716" s="287"/>
      <c r="AA7716" s="289"/>
    </row>
    <row r="7717" spans="23:27">
      <c r="W7717" s="288"/>
      <c r="X7717" s="287"/>
      <c r="AA7717" s="289"/>
    </row>
    <row r="7718" spans="23:27">
      <c r="W7718" s="288"/>
      <c r="X7718" s="287"/>
      <c r="AA7718" s="289"/>
    </row>
    <row r="7719" spans="23:27">
      <c r="W7719" s="288"/>
      <c r="X7719" s="287"/>
      <c r="AA7719" s="289"/>
    </row>
    <row r="7720" spans="23:27">
      <c r="W7720" s="288"/>
      <c r="X7720" s="287"/>
      <c r="AA7720" s="289"/>
    </row>
    <row r="7721" spans="23:27">
      <c r="W7721" s="288"/>
      <c r="X7721" s="287"/>
      <c r="AA7721" s="289"/>
    </row>
    <row r="7722" spans="23:27">
      <c r="W7722" s="288"/>
      <c r="X7722" s="287"/>
      <c r="AA7722" s="289"/>
    </row>
    <row r="7723" spans="23:27">
      <c r="W7723" s="288"/>
      <c r="X7723" s="287"/>
      <c r="AA7723" s="289"/>
    </row>
    <row r="7724" spans="23:27">
      <c r="W7724" s="288"/>
      <c r="X7724" s="287"/>
      <c r="AA7724" s="289"/>
    </row>
    <row r="7725" spans="23:27">
      <c r="W7725" s="288"/>
      <c r="X7725" s="287"/>
      <c r="AA7725" s="289"/>
    </row>
    <row r="7726" spans="23:27">
      <c r="W7726" s="288"/>
      <c r="X7726" s="287"/>
      <c r="AA7726" s="289"/>
    </row>
    <row r="7727" spans="23:27">
      <c r="W7727" s="288"/>
      <c r="X7727" s="287"/>
      <c r="AA7727" s="289"/>
    </row>
    <row r="7728" spans="23:27">
      <c r="W7728" s="288"/>
      <c r="X7728" s="287"/>
      <c r="AA7728" s="289"/>
    </row>
    <row r="7729" spans="23:27">
      <c r="W7729" s="288"/>
      <c r="X7729" s="287"/>
      <c r="AA7729" s="289"/>
    </row>
    <row r="7730" spans="23:27">
      <c r="W7730" s="288"/>
      <c r="X7730" s="287"/>
      <c r="AA7730" s="289"/>
    </row>
    <row r="7731" spans="23:27">
      <c r="W7731" s="288"/>
      <c r="X7731" s="287"/>
      <c r="AA7731" s="289"/>
    </row>
    <row r="7732" spans="23:27">
      <c r="W7732" s="288"/>
      <c r="X7732" s="287"/>
      <c r="AA7732" s="289"/>
    </row>
    <row r="7733" spans="23:27">
      <c r="W7733" s="288"/>
      <c r="X7733" s="287"/>
      <c r="AA7733" s="289"/>
    </row>
    <row r="7734" spans="23:27">
      <c r="W7734" s="288"/>
      <c r="X7734" s="287"/>
      <c r="AA7734" s="289"/>
    </row>
    <row r="7735" spans="23:27">
      <c r="W7735" s="288"/>
      <c r="X7735" s="287"/>
      <c r="AA7735" s="289"/>
    </row>
    <row r="7736" spans="23:27">
      <c r="W7736" s="288"/>
      <c r="X7736" s="287"/>
      <c r="AA7736" s="289"/>
    </row>
    <row r="7737" spans="23:27">
      <c r="W7737" s="288"/>
      <c r="X7737" s="287"/>
      <c r="AA7737" s="289"/>
    </row>
    <row r="7738" spans="23:27">
      <c r="W7738" s="288"/>
      <c r="X7738" s="287"/>
      <c r="AA7738" s="289"/>
    </row>
    <row r="7739" spans="23:27">
      <c r="W7739" s="288"/>
      <c r="X7739" s="287"/>
      <c r="AA7739" s="289"/>
    </row>
    <row r="7740" spans="23:27">
      <c r="W7740" s="288"/>
      <c r="X7740" s="287"/>
      <c r="AA7740" s="289"/>
    </row>
    <row r="7741" spans="23:27">
      <c r="W7741" s="288"/>
      <c r="X7741" s="287"/>
      <c r="AA7741" s="289"/>
    </row>
    <row r="7742" spans="23:27">
      <c r="W7742" s="288"/>
      <c r="X7742" s="287"/>
      <c r="AA7742" s="289"/>
    </row>
    <row r="7743" spans="23:27">
      <c r="W7743" s="288"/>
      <c r="X7743" s="287"/>
      <c r="AA7743" s="289"/>
    </row>
    <row r="7744" spans="23:27">
      <c r="W7744" s="288"/>
      <c r="X7744" s="287"/>
      <c r="AA7744" s="289"/>
    </row>
    <row r="7745" spans="23:27">
      <c r="W7745" s="288"/>
      <c r="X7745" s="287"/>
      <c r="AA7745" s="289"/>
    </row>
    <row r="7746" spans="23:27">
      <c r="W7746" s="288"/>
      <c r="X7746" s="287"/>
      <c r="AA7746" s="289"/>
    </row>
    <row r="7747" spans="23:27">
      <c r="W7747" s="288"/>
      <c r="X7747" s="287"/>
      <c r="AA7747" s="289"/>
    </row>
    <row r="7748" spans="23:27">
      <c r="W7748" s="288"/>
      <c r="X7748" s="287"/>
      <c r="AA7748" s="289"/>
    </row>
    <row r="7749" spans="23:27">
      <c r="W7749" s="288"/>
      <c r="X7749" s="287"/>
      <c r="AA7749" s="289"/>
    </row>
    <row r="7750" spans="23:27">
      <c r="W7750" s="288"/>
      <c r="X7750" s="287"/>
      <c r="AA7750" s="289"/>
    </row>
    <row r="7751" spans="23:27">
      <c r="W7751" s="288"/>
      <c r="X7751" s="287"/>
      <c r="AA7751" s="289"/>
    </row>
    <row r="7752" spans="23:27">
      <c r="W7752" s="288"/>
      <c r="X7752" s="287"/>
      <c r="AA7752" s="289"/>
    </row>
    <row r="7753" spans="23:27">
      <c r="W7753" s="288"/>
      <c r="X7753" s="287"/>
      <c r="AA7753" s="289"/>
    </row>
    <row r="7754" spans="23:27">
      <c r="W7754" s="288"/>
      <c r="X7754" s="287"/>
      <c r="AA7754" s="289"/>
    </row>
    <row r="7755" spans="23:27">
      <c r="W7755" s="288"/>
      <c r="X7755" s="287"/>
      <c r="AA7755" s="289"/>
    </row>
    <row r="7756" spans="23:27">
      <c r="W7756" s="288"/>
      <c r="X7756" s="287"/>
      <c r="AA7756" s="289"/>
    </row>
    <row r="7757" spans="23:27">
      <c r="W7757" s="288"/>
      <c r="X7757" s="287"/>
      <c r="AA7757" s="289"/>
    </row>
    <row r="7758" spans="23:27">
      <c r="W7758" s="288"/>
      <c r="X7758" s="287"/>
      <c r="AA7758" s="289"/>
    </row>
    <row r="7759" spans="23:27">
      <c r="W7759" s="288"/>
      <c r="X7759" s="287"/>
      <c r="AA7759" s="289"/>
    </row>
    <row r="7760" spans="23:27">
      <c r="W7760" s="288"/>
      <c r="X7760" s="287"/>
      <c r="AA7760" s="289"/>
    </row>
    <row r="7761" spans="23:27">
      <c r="W7761" s="288"/>
      <c r="X7761" s="287"/>
      <c r="AA7761" s="289"/>
    </row>
    <row r="7762" spans="23:27">
      <c r="W7762" s="288"/>
      <c r="X7762" s="287"/>
      <c r="AA7762" s="289"/>
    </row>
    <row r="7763" spans="23:27">
      <c r="W7763" s="288"/>
      <c r="X7763" s="287"/>
      <c r="AA7763" s="289"/>
    </row>
    <row r="7764" spans="23:27">
      <c r="W7764" s="288"/>
      <c r="X7764" s="287"/>
      <c r="AA7764" s="289"/>
    </row>
    <row r="7765" spans="23:27">
      <c r="W7765" s="288"/>
      <c r="X7765" s="287"/>
      <c r="AA7765" s="289"/>
    </row>
    <row r="7766" spans="23:27">
      <c r="W7766" s="288"/>
      <c r="X7766" s="287"/>
      <c r="AA7766" s="289"/>
    </row>
    <row r="7767" spans="23:27">
      <c r="W7767" s="288"/>
      <c r="X7767" s="287"/>
      <c r="AA7767" s="289"/>
    </row>
    <row r="7768" spans="23:27">
      <c r="W7768" s="288"/>
      <c r="X7768" s="287"/>
      <c r="AA7768" s="289"/>
    </row>
    <row r="7769" spans="23:27">
      <c r="W7769" s="288"/>
      <c r="X7769" s="287"/>
      <c r="AA7769" s="289"/>
    </row>
    <row r="7770" spans="23:27">
      <c r="W7770" s="288"/>
      <c r="X7770" s="287"/>
      <c r="AA7770" s="289"/>
    </row>
    <row r="7771" spans="23:27">
      <c r="W7771" s="288"/>
      <c r="X7771" s="287"/>
      <c r="AA7771" s="289"/>
    </row>
    <row r="7772" spans="23:27">
      <c r="W7772" s="288"/>
      <c r="X7772" s="287"/>
      <c r="AA7772" s="289"/>
    </row>
    <row r="7773" spans="23:27">
      <c r="W7773" s="288"/>
      <c r="X7773" s="287"/>
      <c r="AA7773" s="289"/>
    </row>
    <row r="7774" spans="23:27">
      <c r="W7774" s="288"/>
      <c r="X7774" s="287"/>
      <c r="AA7774" s="289"/>
    </row>
    <row r="7775" spans="23:27">
      <c r="W7775" s="288"/>
      <c r="X7775" s="287"/>
      <c r="AA7775" s="289"/>
    </row>
    <row r="7776" spans="23:27">
      <c r="W7776" s="288"/>
      <c r="X7776" s="287"/>
      <c r="AA7776" s="289"/>
    </row>
    <row r="7777" spans="23:27">
      <c r="W7777" s="288"/>
      <c r="X7777" s="287"/>
      <c r="AA7777" s="289"/>
    </row>
    <row r="7778" spans="23:27">
      <c r="W7778" s="288"/>
      <c r="X7778" s="287"/>
      <c r="AA7778" s="289"/>
    </row>
    <row r="7779" spans="23:27">
      <c r="W7779" s="288"/>
      <c r="X7779" s="287"/>
      <c r="AA7779" s="289"/>
    </row>
    <row r="7780" spans="23:27">
      <c r="W7780" s="288"/>
      <c r="X7780" s="287"/>
      <c r="AA7780" s="289"/>
    </row>
    <row r="7781" spans="23:27">
      <c r="W7781" s="288"/>
      <c r="X7781" s="287"/>
      <c r="AA7781" s="289"/>
    </row>
    <row r="7782" spans="23:27">
      <c r="W7782" s="288"/>
      <c r="X7782" s="287"/>
      <c r="AA7782" s="289"/>
    </row>
    <row r="7783" spans="23:27">
      <c r="W7783" s="288"/>
      <c r="X7783" s="287"/>
      <c r="AA7783" s="289"/>
    </row>
    <row r="7784" spans="23:27">
      <c r="W7784" s="288"/>
      <c r="X7784" s="287"/>
      <c r="AA7784" s="289"/>
    </row>
    <row r="7785" spans="23:27">
      <c r="W7785" s="288"/>
      <c r="X7785" s="287"/>
      <c r="AA7785" s="289"/>
    </row>
    <row r="7786" spans="23:27">
      <c r="W7786" s="288"/>
      <c r="X7786" s="287"/>
      <c r="AA7786" s="289"/>
    </row>
    <row r="7787" spans="23:27">
      <c r="W7787" s="288"/>
      <c r="X7787" s="287"/>
      <c r="AA7787" s="289"/>
    </row>
    <row r="7788" spans="23:27">
      <c r="W7788" s="288"/>
      <c r="X7788" s="287"/>
      <c r="AA7788" s="289"/>
    </row>
    <row r="7789" spans="23:27">
      <c r="W7789" s="288"/>
      <c r="X7789" s="287"/>
      <c r="AA7789" s="289"/>
    </row>
    <row r="7790" spans="23:27">
      <c r="W7790" s="288"/>
      <c r="X7790" s="287"/>
      <c r="AA7790" s="289"/>
    </row>
    <row r="7791" spans="23:27">
      <c r="W7791" s="288"/>
      <c r="X7791" s="287"/>
      <c r="AA7791" s="289"/>
    </row>
    <row r="7792" spans="23:27">
      <c r="W7792" s="288"/>
      <c r="X7792" s="287"/>
      <c r="AA7792" s="289"/>
    </row>
    <row r="7793" spans="23:27">
      <c r="W7793" s="288"/>
      <c r="X7793" s="287"/>
      <c r="AA7793" s="289"/>
    </row>
    <row r="7794" spans="23:27">
      <c r="W7794" s="288"/>
      <c r="X7794" s="287"/>
      <c r="AA7794" s="289"/>
    </row>
    <row r="7795" spans="23:27">
      <c r="W7795" s="288"/>
      <c r="X7795" s="287"/>
      <c r="AA7795" s="289"/>
    </row>
    <row r="7796" spans="23:27">
      <c r="W7796" s="288"/>
      <c r="X7796" s="287"/>
      <c r="AA7796" s="289"/>
    </row>
    <row r="7797" spans="23:27">
      <c r="W7797" s="288"/>
      <c r="X7797" s="287"/>
      <c r="AA7797" s="289"/>
    </row>
    <row r="7798" spans="23:27">
      <c r="W7798" s="288"/>
      <c r="X7798" s="287"/>
      <c r="AA7798" s="289"/>
    </row>
    <row r="7799" spans="23:27">
      <c r="W7799" s="288"/>
      <c r="X7799" s="287"/>
      <c r="AA7799" s="289"/>
    </row>
    <row r="7800" spans="23:27">
      <c r="W7800" s="288"/>
      <c r="X7800" s="287"/>
      <c r="AA7800" s="289"/>
    </row>
    <row r="7801" spans="23:27">
      <c r="W7801" s="288"/>
      <c r="X7801" s="287"/>
      <c r="AA7801" s="289"/>
    </row>
    <row r="7802" spans="23:27">
      <c r="W7802" s="288"/>
      <c r="X7802" s="287"/>
      <c r="AA7802" s="289"/>
    </row>
    <row r="7803" spans="23:27">
      <c r="W7803" s="288"/>
      <c r="X7803" s="287"/>
      <c r="AA7803" s="289"/>
    </row>
    <row r="7804" spans="23:27">
      <c r="W7804" s="288"/>
      <c r="X7804" s="287"/>
      <c r="AA7804" s="289"/>
    </row>
    <row r="7805" spans="23:27">
      <c r="W7805" s="288"/>
      <c r="X7805" s="287"/>
      <c r="AA7805" s="289"/>
    </row>
    <row r="7806" spans="23:27">
      <c r="W7806" s="288"/>
      <c r="X7806" s="287"/>
      <c r="AA7806" s="289"/>
    </row>
    <row r="7807" spans="23:27">
      <c r="W7807" s="288"/>
      <c r="X7807" s="287"/>
      <c r="AA7807" s="289"/>
    </row>
    <row r="7808" spans="23:27">
      <c r="W7808" s="288"/>
      <c r="X7808" s="287"/>
      <c r="AA7808" s="289"/>
    </row>
    <row r="7809" spans="23:27">
      <c r="W7809" s="288"/>
      <c r="X7809" s="287"/>
      <c r="AA7809" s="289"/>
    </row>
    <row r="7810" spans="23:27">
      <c r="W7810" s="288"/>
      <c r="X7810" s="287"/>
      <c r="AA7810" s="289"/>
    </row>
    <row r="7811" spans="23:27">
      <c r="W7811" s="288"/>
      <c r="X7811" s="287"/>
      <c r="AA7811" s="289"/>
    </row>
    <row r="7812" spans="23:27">
      <c r="W7812" s="288"/>
      <c r="X7812" s="287"/>
      <c r="AA7812" s="289"/>
    </row>
    <row r="7813" spans="23:27">
      <c r="W7813" s="288"/>
      <c r="X7813" s="287"/>
      <c r="AA7813" s="289"/>
    </row>
    <row r="7814" spans="23:27">
      <c r="W7814" s="288"/>
      <c r="X7814" s="287"/>
      <c r="AA7814" s="289"/>
    </row>
    <row r="7815" spans="23:27">
      <c r="W7815" s="288"/>
      <c r="X7815" s="287"/>
      <c r="AA7815" s="289"/>
    </row>
    <row r="7816" spans="23:27">
      <c r="W7816" s="288"/>
      <c r="X7816" s="287"/>
      <c r="AA7816" s="289"/>
    </row>
    <row r="7817" spans="23:27">
      <c r="W7817" s="288"/>
      <c r="X7817" s="287"/>
      <c r="AA7817" s="289"/>
    </row>
    <row r="7818" spans="23:27">
      <c r="W7818" s="288"/>
      <c r="X7818" s="287"/>
      <c r="AA7818" s="289"/>
    </row>
    <row r="7819" spans="23:27">
      <c r="W7819" s="288"/>
      <c r="X7819" s="287"/>
      <c r="AA7819" s="289"/>
    </row>
    <row r="7820" spans="23:27">
      <c r="W7820" s="288"/>
      <c r="X7820" s="287"/>
      <c r="AA7820" s="289"/>
    </row>
    <row r="7821" spans="23:27">
      <c r="W7821" s="288"/>
      <c r="X7821" s="287"/>
      <c r="AA7821" s="289"/>
    </row>
    <row r="7822" spans="23:27">
      <c r="W7822" s="288"/>
      <c r="X7822" s="287"/>
      <c r="AA7822" s="289"/>
    </row>
    <row r="7823" spans="23:27">
      <c r="W7823" s="288"/>
      <c r="X7823" s="287"/>
      <c r="AA7823" s="289"/>
    </row>
    <row r="7824" spans="23:27">
      <c r="W7824" s="288"/>
      <c r="X7824" s="287"/>
      <c r="AA7824" s="289"/>
    </row>
    <row r="7825" spans="23:27">
      <c r="W7825" s="288"/>
      <c r="X7825" s="287"/>
      <c r="AA7825" s="289"/>
    </row>
    <row r="7826" spans="23:27">
      <c r="W7826" s="288"/>
      <c r="X7826" s="287"/>
      <c r="AA7826" s="289"/>
    </row>
    <row r="7827" spans="23:27">
      <c r="W7827" s="288"/>
      <c r="X7827" s="287"/>
      <c r="AA7827" s="289"/>
    </row>
    <row r="7828" spans="23:27">
      <c r="W7828" s="288"/>
      <c r="X7828" s="287"/>
      <c r="AA7828" s="289"/>
    </row>
    <row r="7829" spans="23:27">
      <c r="W7829" s="288"/>
      <c r="X7829" s="287"/>
      <c r="AA7829" s="289"/>
    </row>
    <row r="7830" spans="23:27">
      <c r="W7830" s="288"/>
      <c r="X7830" s="287"/>
      <c r="AA7830" s="289"/>
    </row>
    <row r="7831" spans="23:27">
      <c r="W7831" s="288"/>
      <c r="X7831" s="287"/>
      <c r="AA7831" s="289"/>
    </row>
    <row r="7832" spans="23:27">
      <c r="W7832" s="288"/>
      <c r="X7832" s="287"/>
      <c r="AA7832" s="289"/>
    </row>
    <row r="7833" spans="23:27">
      <c r="W7833" s="288"/>
      <c r="X7833" s="287"/>
      <c r="AA7833" s="289"/>
    </row>
    <row r="7834" spans="23:27">
      <c r="W7834" s="288"/>
      <c r="X7834" s="287"/>
      <c r="AA7834" s="289"/>
    </row>
    <row r="7835" spans="23:27">
      <c r="W7835" s="288"/>
      <c r="X7835" s="287"/>
      <c r="AA7835" s="289"/>
    </row>
    <row r="7836" spans="23:27">
      <c r="W7836" s="288"/>
      <c r="X7836" s="287"/>
      <c r="AA7836" s="289"/>
    </row>
    <row r="7837" spans="23:27">
      <c r="W7837" s="288"/>
      <c r="X7837" s="287"/>
      <c r="AA7837" s="289"/>
    </row>
    <row r="7838" spans="23:27">
      <c r="W7838" s="288"/>
      <c r="X7838" s="287"/>
      <c r="AA7838" s="289"/>
    </row>
    <row r="7839" spans="23:27">
      <c r="W7839" s="288"/>
      <c r="X7839" s="287"/>
      <c r="AA7839" s="289"/>
    </row>
    <row r="7840" spans="23:27">
      <c r="W7840" s="288"/>
      <c r="X7840" s="287"/>
      <c r="AA7840" s="289"/>
    </row>
    <row r="7841" spans="23:27">
      <c r="W7841" s="288"/>
      <c r="X7841" s="287"/>
      <c r="AA7841" s="289"/>
    </row>
    <row r="7842" spans="23:27">
      <c r="W7842" s="288"/>
      <c r="X7842" s="287"/>
      <c r="AA7842" s="289"/>
    </row>
    <row r="7843" spans="23:27">
      <c r="W7843" s="288"/>
      <c r="X7843" s="287"/>
      <c r="AA7843" s="289"/>
    </row>
    <row r="7844" spans="23:27">
      <c r="W7844" s="288"/>
      <c r="X7844" s="287"/>
      <c r="AA7844" s="289"/>
    </row>
    <row r="7845" spans="23:27">
      <c r="W7845" s="288"/>
      <c r="X7845" s="287"/>
      <c r="AA7845" s="289"/>
    </row>
    <row r="7846" spans="23:27">
      <c r="W7846" s="288"/>
      <c r="X7846" s="287"/>
      <c r="AA7846" s="289"/>
    </row>
    <row r="7847" spans="23:27">
      <c r="W7847" s="288"/>
      <c r="X7847" s="287"/>
      <c r="AA7847" s="289"/>
    </row>
    <row r="7848" spans="23:27">
      <c r="W7848" s="288"/>
      <c r="X7848" s="287"/>
      <c r="AA7848" s="289"/>
    </row>
    <row r="7849" spans="23:27">
      <c r="W7849" s="288"/>
      <c r="X7849" s="287"/>
      <c r="AA7849" s="289"/>
    </row>
    <row r="7850" spans="23:27">
      <c r="W7850" s="288"/>
      <c r="X7850" s="287"/>
      <c r="AA7850" s="289"/>
    </row>
    <row r="7851" spans="23:27">
      <c r="W7851" s="288"/>
      <c r="X7851" s="287"/>
      <c r="AA7851" s="289"/>
    </row>
    <row r="7852" spans="23:27">
      <c r="W7852" s="288"/>
      <c r="X7852" s="287"/>
      <c r="AA7852" s="289"/>
    </row>
    <row r="7853" spans="23:27">
      <c r="W7853" s="288"/>
      <c r="X7853" s="287"/>
      <c r="AA7853" s="289"/>
    </row>
    <row r="7854" spans="23:27">
      <c r="W7854" s="288"/>
      <c r="X7854" s="287"/>
      <c r="AA7854" s="289"/>
    </row>
    <row r="7855" spans="23:27">
      <c r="W7855" s="288"/>
      <c r="X7855" s="287"/>
      <c r="AA7855" s="289"/>
    </row>
    <row r="7856" spans="23:27">
      <c r="W7856" s="288"/>
      <c r="X7856" s="287"/>
      <c r="AA7856" s="289"/>
    </row>
    <row r="7857" spans="23:27">
      <c r="W7857" s="288"/>
      <c r="X7857" s="287"/>
      <c r="AA7857" s="289"/>
    </row>
    <row r="7858" spans="23:27">
      <c r="W7858" s="288"/>
      <c r="X7858" s="287"/>
      <c r="AA7858" s="289"/>
    </row>
    <row r="7859" spans="23:27">
      <c r="W7859" s="288"/>
      <c r="X7859" s="287"/>
      <c r="AA7859" s="289"/>
    </row>
    <row r="7860" spans="23:27">
      <c r="W7860" s="288"/>
      <c r="X7860" s="287"/>
      <c r="AA7860" s="289"/>
    </row>
    <row r="7861" spans="23:27">
      <c r="W7861" s="288"/>
      <c r="X7861" s="287"/>
      <c r="AA7861" s="289"/>
    </row>
    <row r="7862" spans="23:27">
      <c r="W7862" s="288"/>
      <c r="X7862" s="287"/>
      <c r="AA7862" s="289"/>
    </row>
    <row r="7863" spans="23:27">
      <c r="W7863" s="288"/>
      <c r="X7863" s="287"/>
      <c r="AA7863" s="289"/>
    </row>
    <row r="7864" spans="23:27">
      <c r="W7864" s="288"/>
      <c r="X7864" s="287"/>
      <c r="AA7864" s="289"/>
    </row>
    <row r="7865" spans="23:27">
      <c r="W7865" s="288"/>
      <c r="X7865" s="287"/>
      <c r="AA7865" s="289"/>
    </row>
    <row r="7866" spans="23:27">
      <c r="W7866" s="288"/>
      <c r="X7866" s="287"/>
      <c r="AA7866" s="289"/>
    </row>
    <row r="7867" spans="23:27">
      <c r="W7867" s="288"/>
      <c r="X7867" s="287"/>
      <c r="AA7867" s="289"/>
    </row>
    <row r="7868" spans="23:27">
      <c r="W7868" s="288"/>
      <c r="X7868" s="287"/>
      <c r="AA7868" s="289"/>
    </row>
    <row r="7869" spans="23:27">
      <c r="W7869" s="288"/>
      <c r="X7869" s="287"/>
      <c r="AA7869" s="289"/>
    </row>
    <row r="7870" spans="23:27">
      <c r="W7870" s="288"/>
      <c r="X7870" s="287"/>
      <c r="AA7870" s="289"/>
    </row>
    <row r="7871" spans="23:27">
      <c r="W7871" s="288"/>
      <c r="X7871" s="287"/>
      <c r="AA7871" s="289"/>
    </row>
    <row r="7872" spans="23:27">
      <c r="W7872" s="288"/>
      <c r="X7872" s="287"/>
      <c r="AA7872" s="289"/>
    </row>
    <row r="7873" spans="23:27">
      <c r="W7873" s="288"/>
      <c r="X7873" s="287"/>
      <c r="AA7873" s="289"/>
    </row>
    <row r="7874" spans="23:27">
      <c r="W7874" s="288"/>
      <c r="X7874" s="287"/>
      <c r="AA7874" s="289"/>
    </row>
    <row r="7875" spans="23:27">
      <c r="W7875" s="288"/>
      <c r="X7875" s="287"/>
      <c r="AA7875" s="289"/>
    </row>
    <row r="7876" spans="23:27">
      <c r="W7876" s="288"/>
      <c r="X7876" s="287"/>
      <c r="AA7876" s="289"/>
    </row>
    <row r="7877" spans="23:27">
      <c r="W7877" s="288"/>
      <c r="X7877" s="287"/>
      <c r="AA7877" s="289"/>
    </row>
    <row r="7878" spans="23:27">
      <c r="W7878" s="288"/>
      <c r="X7878" s="287"/>
      <c r="AA7878" s="289"/>
    </row>
    <row r="7879" spans="23:27">
      <c r="W7879" s="288"/>
      <c r="X7879" s="287"/>
      <c r="AA7879" s="289"/>
    </row>
    <row r="7880" spans="23:27">
      <c r="W7880" s="288"/>
      <c r="X7880" s="287"/>
      <c r="AA7880" s="289"/>
    </row>
    <row r="7881" spans="23:27">
      <c r="W7881" s="288"/>
      <c r="X7881" s="287"/>
      <c r="AA7881" s="289"/>
    </row>
    <row r="7882" spans="23:27">
      <c r="W7882" s="288"/>
      <c r="X7882" s="287"/>
      <c r="AA7882" s="289"/>
    </row>
    <row r="7883" spans="23:27">
      <c r="W7883" s="288"/>
      <c r="X7883" s="287"/>
      <c r="AA7883" s="289"/>
    </row>
    <row r="7884" spans="23:27">
      <c r="W7884" s="288"/>
      <c r="X7884" s="287"/>
      <c r="AA7884" s="289"/>
    </row>
    <row r="7885" spans="23:27">
      <c r="W7885" s="288"/>
      <c r="X7885" s="287"/>
      <c r="AA7885" s="289"/>
    </row>
    <row r="7886" spans="23:27">
      <c r="W7886" s="288"/>
      <c r="X7886" s="287"/>
      <c r="AA7886" s="289"/>
    </row>
    <row r="7887" spans="23:27">
      <c r="W7887" s="288"/>
      <c r="X7887" s="287"/>
      <c r="AA7887" s="289"/>
    </row>
    <row r="7888" spans="23:27">
      <c r="W7888" s="288"/>
      <c r="X7888" s="287"/>
      <c r="AA7888" s="289"/>
    </row>
    <row r="7889" spans="23:27">
      <c r="W7889" s="288"/>
      <c r="X7889" s="287"/>
      <c r="AA7889" s="289"/>
    </row>
    <row r="7890" spans="23:27">
      <c r="W7890" s="288"/>
      <c r="X7890" s="287"/>
      <c r="AA7890" s="289"/>
    </row>
    <row r="7891" spans="23:27">
      <c r="W7891" s="288"/>
      <c r="X7891" s="287"/>
      <c r="AA7891" s="289"/>
    </row>
    <row r="7892" spans="23:27">
      <c r="W7892" s="288"/>
      <c r="X7892" s="287"/>
      <c r="AA7892" s="289"/>
    </row>
    <row r="7893" spans="23:27">
      <c r="W7893" s="288"/>
      <c r="X7893" s="287"/>
      <c r="AA7893" s="289"/>
    </row>
    <row r="7894" spans="23:27">
      <c r="W7894" s="288"/>
      <c r="X7894" s="287"/>
      <c r="AA7894" s="289"/>
    </row>
    <row r="7895" spans="23:27">
      <c r="W7895" s="288"/>
      <c r="X7895" s="287"/>
      <c r="AA7895" s="289"/>
    </row>
    <row r="7896" spans="23:27">
      <c r="W7896" s="288"/>
      <c r="X7896" s="287"/>
      <c r="AA7896" s="289"/>
    </row>
    <row r="7897" spans="23:27">
      <c r="W7897" s="288"/>
      <c r="X7897" s="287"/>
      <c r="AA7897" s="289"/>
    </row>
    <row r="7898" spans="23:27">
      <c r="W7898" s="288"/>
      <c r="X7898" s="287"/>
      <c r="AA7898" s="289"/>
    </row>
    <row r="7899" spans="23:27">
      <c r="W7899" s="288"/>
      <c r="X7899" s="287"/>
      <c r="AA7899" s="289"/>
    </row>
    <row r="7900" spans="23:27">
      <c r="W7900" s="288"/>
      <c r="X7900" s="287"/>
      <c r="AA7900" s="289"/>
    </row>
    <row r="7901" spans="23:27">
      <c r="W7901" s="288"/>
      <c r="X7901" s="287"/>
      <c r="AA7901" s="289"/>
    </row>
    <row r="7902" spans="23:27">
      <c r="W7902" s="288"/>
      <c r="X7902" s="287"/>
      <c r="AA7902" s="289"/>
    </row>
    <row r="7903" spans="23:27">
      <c r="W7903" s="288"/>
      <c r="X7903" s="287"/>
      <c r="AA7903" s="289"/>
    </row>
    <row r="7904" spans="23:27">
      <c r="W7904" s="288"/>
      <c r="X7904" s="287"/>
      <c r="AA7904" s="289"/>
    </row>
    <row r="7905" spans="23:27">
      <c r="W7905" s="288"/>
      <c r="X7905" s="287"/>
      <c r="AA7905" s="289"/>
    </row>
    <row r="7906" spans="23:27">
      <c r="W7906" s="288"/>
      <c r="X7906" s="287"/>
      <c r="AA7906" s="289"/>
    </row>
    <row r="7907" spans="23:27">
      <c r="W7907" s="288"/>
      <c r="X7907" s="287"/>
      <c r="AA7907" s="289"/>
    </row>
    <row r="7908" spans="23:27">
      <c r="W7908" s="288"/>
      <c r="X7908" s="287"/>
      <c r="AA7908" s="289"/>
    </row>
    <row r="7909" spans="23:27">
      <c r="W7909" s="288"/>
      <c r="X7909" s="287"/>
      <c r="AA7909" s="289"/>
    </row>
    <row r="7910" spans="23:27">
      <c r="W7910" s="288"/>
      <c r="X7910" s="287"/>
      <c r="AA7910" s="289"/>
    </row>
    <row r="7911" spans="23:27">
      <c r="W7911" s="288"/>
      <c r="X7911" s="287"/>
      <c r="AA7911" s="289"/>
    </row>
    <row r="7912" spans="23:27">
      <c r="W7912" s="288"/>
      <c r="X7912" s="287"/>
      <c r="AA7912" s="289"/>
    </row>
    <row r="7913" spans="23:27">
      <c r="W7913" s="288"/>
      <c r="X7913" s="287"/>
      <c r="AA7913" s="289"/>
    </row>
    <row r="7914" spans="23:27">
      <c r="W7914" s="288"/>
      <c r="X7914" s="287"/>
      <c r="AA7914" s="289"/>
    </row>
    <row r="7915" spans="23:27">
      <c r="W7915" s="288"/>
      <c r="X7915" s="287"/>
      <c r="AA7915" s="289"/>
    </row>
    <row r="7916" spans="23:27">
      <c r="W7916" s="288"/>
      <c r="X7916" s="287"/>
      <c r="AA7916" s="289"/>
    </row>
    <row r="7917" spans="23:27">
      <c r="W7917" s="288"/>
      <c r="X7917" s="287"/>
      <c r="AA7917" s="289"/>
    </row>
    <row r="7918" spans="23:27">
      <c r="W7918" s="288"/>
      <c r="X7918" s="287"/>
      <c r="AA7918" s="289"/>
    </row>
    <row r="7919" spans="23:27">
      <c r="W7919" s="288"/>
      <c r="X7919" s="287"/>
      <c r="AA7919" s="289"/>
    </row>
    <row r="7920" spans="23:27">
      <c r="W7920" s="288"/>
      <c r="X7920" s="287"/>
      <c r="AA7920" s="289"/>
    </row>
    <row r="7921" spans="23:27">
      <c r="W7921" s="288"/>
      <c r="X7921" s="287"/>
      <c r="AA7921" s="289"/>
    </row>
    <row r="7922" spans="23:27">
      <c r="W7922" s="288"/>
      <c r="X7922" s="287"/>
      <c r="AA7922" s="289"/>
    </row>
    <row r="7923" spans="23:27">
      <c r="W7923" s="288"/>
      <c r="X7923" s="287"/>
      <c r="AA7923" s="289"/>
    </row>
    <row r="7924" spans="23:27">
      <c r="W7924" s="288"/>
      <c r="X7924" s="287"/>
      <c r="AA7924" s="289"/>
    </row>
    <row r="7925" spans="23:27">
      <c r="W7925" s="288"/>
      <c r="X7925" s="287"/>
      <c r="AA7925" s="289"/>
    </row>
    <row r="7926" spans="23:27">
      <c r="W7926" s="288"/>
      <c r="X7926" s="287"/>
      <c r="AA7926" s="289"/>
    </row>
    <row r="7927" spans="23:27">
      <c r="W7927" s="288"/>
      <c r="X7927" s="287"/>
      <c r="AA7927" s="289"/>
    </row>
    <row r="7928" spans="23:27">
      <c r="W7928" s="288"/>
      <c r="X7928" s="287"/>
      <c r="AA7928" s="289"/>
    </row>
    <row r="7929" spans="23:27">
      <c r="W7929" s="288"/>
      <c r="X7929" s="287"/>
      <c r="AA7929" s="289"/>
    </row>
    <row r="7930" spans="23:27">
      <c r="W7930" s="288"/>
      <c r="X7930" s="287"/>
      <c r="AA7930" s="289"/>
    </row>
    <row r="7931" spans="23:27">
      <c r="W7931" s="288"/>
      <c r="X7931" s="287"/>
      <c r="AA7931" s="289"/>
    </row>
    <row r="7932" spans="23:27">
      <c r="W7932" s="288"/>
      <c r="X7932" s="287"/>
      <c r="AA7932" s="289"/>
    </row>
    <row r="7933" spans="23:27">
      <c r="W7933" s="288"/>
      <c r="X7933" s="287"/>
      <c r="AA7933" s="289"/>
    </row>
    <row r="7934" spans="23:27">
      <c r="W7934" s="288"/>
      <c r="X7934" s="287"/>
      <c r="AA7934" s="289"/>
    </row>
    <row r="7935" spans="23:27">
      <c r="W7935" s="288"/>
      <c r="X7935" s="287"/>
      <c r="AA7935" s="289"/>
    </row>
    <row r="7936" spans="23:27">
      <c r="W7936" s="288"/>
      <c r="X7936" s="287"/>
      <c r="AA7936" s="289"/>
    </row>
    <row r="7937" spans="23:27">
      <c r="W7937" s="288"/>
      <c r="X7937" s="287"/>
      <c r="AA7937" s="289"/>
    </row>
    <row r="7938" spans="23:27">
      <c r="W7938" s="288"/>
      <c r="X7938" s="287"/>
      <c r="AA7938" s="289"/>
    </row>
    <row r="7939" spans="23:27">
      <c r="W7939" s="288"/>
      <c r="X7939" s="287"/>
      <c r="AA7939" s="289"/>
    </row>
    <row r="7940" spans="23:27">
      <c r="W7940" s="288"/>
      <c r="X7940" s="287"/>
      <c r="AA7940" s="289"/>
    </row>
    <row r="7941" spans="23:27">
      <c r="W7941" s="288"/>
      <c r="X7941" s="287"/>
      <c r="AA7941" s="289"/>
    </row>
    <row r="7942" spans="23:27">
      <c r="W7942" s="288"/>
      <c r="X7942" s="287"/>
      <c r="AA7942" s="289"/>
    </row>
    <row r="7943" spans="23:27">
      <c r="W7943" s="288"/>
      <c r="X7943" s="287"/>
      <c r="AA7943" s="289"/>
    </row>
    <row r="7944" spans="23:27">
      <c r="W7944" s="288"/>
      <c r="X7944" s="287"/>
      <c r="AA7944" s="289"/>
    </row>
    <row r="7945" spans="23:27">
      <c r="W7945" s="288"/>
      <c r="X7945" s="287"/>
      <c r="AA7945" s="289"/>
    </row>
    <row r="7946" spans="23:27">
      <c r="W7946" s="288"/>
      <c r="X7946" s="287"/>
      <c r="AA7946" s="289"/>
    </row>
    <row r="7947" spans="23:27">
      <c r="W7947" s="288"/>
      <c r="X7947" s="287"/>
      <c r="AA7947" s="289"/>
    </row>
    <row r="7948" spans="23:27">
      <c r="W7948" s="288"/>
      <c r="X7948" s="287"/>
      <c r="AA7948" s="289"/>
    </row>
    <row r="7949" spans="23:27">
      <c r="W7949" s="288"/>
      <c r="X7949" s="287"/>
      <c r="AA7949" s="289"/>
    </row>
    <row r="7950" spans="23:27">
      <c r="W7950" s="288"/>
      <c r="X7950" s="287"/>
      <c r="AA7950" s="289"/>
    </row>
    <row r="7951" spans="23:27">
      <c r="W7951" s="288"/>
      <c r="X7951" s="287"/>
      <c r="AA7951" s="289"/>
    </row>
    <row r="7952" spans="23:27">
      <c r="W7952" s="288"/>
      <c r="X7952" s="287"/>
      <c r="AA7952" s="289"/>
    </row>
    <row r="7953" spans="23:27">
      <c r="W7953" s="288"/>
      <c r="X7953" s="287"/>
      <c r="AA7953" s="289"/>
    </row>
    <row r="7954" spans="23:27">
      <c r="W7954" s="288"/>
      <c r="X7954" s="287"/>
      <c r="AA7954" s="289"/>
    </row>
    <row r="7955" spans="23:27">
      <c r="W7955" s="288"/>
      <c r="X7955" s="287"/>
      <c r="AA7955" s="289"/>
    </row>
    <row r="7956" spans="23:27">
      <c r="W7956" s="288"/>
      <c r="X7956" s="287"/>
      <c r="AA7956" s="289"/>
    </row>
    <row r="7957" spans="23:27">
      <c r="W7957" s="288"/>
      <c r="X7957" s="287"/>
      <c r="AA7957" s="289"/>
    </row>
    <row r="7958" spans="23:27">
      <c r="W7958" s="288"/>
      <c r="X7958" s="287"/>
      <c r="AA7958" s="289"/>
    </row>
    <row r="7959" spans="23:27">
      <c r="W7959" s="288"/>
      <c r="X7959" s="287"/>
      <c r="AA7959" s="289"/>
    </row>
    <row r="7960" spans="23:27">
      <c r="W7960" s="288"/>
      <c r="X7960" s="287"/>
      <c r="AA7960" s="289"/>
    </row>
    <row r="7961" spans="23:27">
      <c r="W7961" s="288"/>
      <c r="X7961" s="287"/>
      <c r="AA7961" s="289"/>
    </row>
    <row r="7962" spans="23:27">
      <c r="W7962" s="288"/>
      <c r="X7962" s="287"/>
      <c r="AA7962" s="289"/>
    </row>
    <row r="7963" spans="23:27">
      <c r="W7963" s="288"/>
      <c r="X7963" s="287"/>
      <c r="AA7963" s="289"/>
    </row>
    <row r="7964" spans="23:27">
      <c r="W7964" s="288"/>
      <c r="X7964" s="287"/>
      <c r="AA7964" s="289"/>
    </row>
    <row r="7965" spans="23:27">
      <c r="W7965" s="288"/>
      <c r="X7965" s="287"/>
      <c r="AA7965" s="289"/>
    </row>
    <row r="7966" spans="23:27">
      <c r="W7966" s="288"/>
      <c r="X7966" s="287"/>
      <c r="AA7966" s="289"/>
    </row>
    <row r="7967" spans="23:27">
      <c r="W7967" s="288"/>
      <c r="X7967" s="287"/>
      <c r="AA7967" s="289"/>
    </row>
    <row r="7968" spans="23:27">
      <c r="W7968" s="288"/>
      <c r="X7968" s="287"/>
      <c r="AA7968" s="289"/>
    </row>
    <row r="7969" spans="23:27">
      <c r="W7969" s="288"/>
      <c r="X7969" s="287"/>
      <c r="AA7969" s="289"/>
    </row>
    <row r="7970" spans="23:27">
      <c r="W7970" s="288"/>
      <c r="X7970" s="287"/>
      <c r="AA7970" s="289"/>
    </row>
    <row r="7971" spans="23:27">
      <c r="W7971" s="288"/>
      <c r="X7971" s="287"/>
      <c r="AA7971" s="289"/>
    </row>
    <row r="7972" spans="23:27">
      <c r="W7972" s="288"/>
      <c r="X7972" s="287"/>
      <c r="AA7972" s="289"/>
    </row>
    <row r="7973" spans="23:27">
      <c r="W7973" s="288"/>
      <c r="X7973" s="287"/>
      <c r="AA7973" s="289"/>
    </row>
    <row r="7974" spans="23:27">
      <c r="W7974" s="288"/>
      <c r="X7974" s="287"/>
      <c r="AA7974" s="289"/>
    </row>
    <row r="7975" spans="23:27">
      <c r="W7975" s="288"/>
      <c r="X7975" s="287"/>
      <c r="AA7975" s="289"/>
    </row>
    <row r="7976" spans="23:27">
      <c r="W7976" s="288"/>
      <c r="X7976" s="287"/>
      <c r="AA7976" s="289"/>
    </row>
    <row r="7977" spans="23:27">
      <c r="W7977" s="288"/>
      <c r="X7977" s="287"/>
      <c r="AA7977" s="289"/>
    </row>
    <row r="7978" spans="23:27">
      <c r="W7978" s="288"/>
      <c r="X7978" s="287"/>
      <c r="AA7978" s="289"/>
    </row>
    <row r="7979" spans="23:27">
      <c r="W7979" s="288"/>
      <c r="X7979" s="287"/>
      <c r="AA7979" s="289"/>
    </row>
    <row r="7980" spans="23:27">
      <c r="W7980" s="288"/>
      <c r="X7980" s="287"/>
      <c r="AA7980" s="289"/>
    </row>
    <row r="7981" spans="23:27">
      <c r="W7981" s="288"/>
      <c r="X7981" s="287"/>
      <c r="AA7981" s="289"/>
    </row>
    <row r="7982" spans="23:27">
      <c r="W7982" s="288"/>
      <c r="X7982" s="287"/>
      <c r="AA7982" s="289"/>
    </row>
    <row r="7983" spans="23:27">
      <c r="W7983" s="288"/>
      <c r="X7983" s="287"/>
      <c r="AA7983" s="289"/>
    </row>
    <row r="7984" spans="23:27">
      <c r="W7984" s="288"/>
      <c r="X7984" s="287"/>
      <c r="AA7984" s="289"/>
    </row>
    <row r="7985" spans="23:27">
      <c r="W7985" s="288"/>
      <c r="X7985" s="287"/>
      <c r="AA7985" s="289"/>
    </row>
    <row r="7986" spans="23:27">
      <c r="W7986" s="288"/>
      <c r="X7986" s="287"/>
      <c r="AA7986" s="289"/>
    </row>
    <row r="7987" spans="23:27">
      <c r="W7987" s="288"/>
      <c r="X7987" s="287"/>
      <c r="AA7987" s="289"/>
    </row>
    <row r="7988" spans="23:27">
      <c r="W7988" s="288"/>
      <c r="X7988" s="287"/>
      <c r="AA7988" s="289"/>
    </row>
    <row r="7989" spans="23:27">
      <c r="W7989" s="288"/>
      <c r="X7989" s="287"/>
      <c r="AA7989" s="289"/>
    </row>
    <row r="7990" spans="23:27">
      <c r="W7990" s="288"/>
      <c r="X7990" s="287"/>
      <c r="AA7990" s="289"/>
    </row>
    <row r="7991" spans="23:27">
      <c r="W7991" s="288"/>
      <c r="X7991" s="287"/>
      <c r="AA7991" s="289"/>
    </row>
    <row r="7992" spans="23:27">
      <c r="W7992" s="288"/>
      <c r="X7992" s="287"/>
      <c r="AA7992" s="289"/>
    </row>
    <row r="7993" spans="23:27">
      <c r="W7993" s="288"/>
      <c r="X7993" s="287"/>
      <c r="AA7993" s="289"/>
    </row>
    <row r="7994" spans="23:27">
      <c r="W7994" s="288"/>
      <c r="X7994" s="287"/>
      <c r="AA7994" s="289"/>
    </row>
    <row r="7995" spans="23:27">
      <c r="W7995" s="288"/>
      <c r="X7995" s="287"/>
      <c r="AA7995" s="289"/>
    </row>
    <row r="7996" spans="23:27">
      <c r="W7996" s="288"/>
      <c r="X7996" s="287"/>
      <c r="AA7996" s="289"/>
    </row>
    <row r="7997" spans="23:27">
      <c r="W7997" s="288"/>
      <c r="X7997" s="287"/>
      <c r="AA7997" s="289"/>
    </row>
    <row r="7998" spans="23:27">
      <c r="W7998" s="288"/>
      <c r="X7998" s="287"/>
      <c r="AA7998" s="289"/>
    </row>
    <row r="7999" spans="23:27">
      <c r="W7999" s="288"/>
      <c r="X7999" s="287"/>
      <c r="AA7999" s="289"/>
    </row>
    <row r="8000" spans="23:27">
      <c r="W8000" s="288"/>
      <c r="X8000" s="287"/>
      <c r="AA8000" s="289"/>
    </row>
    <row r="8001" spans="23:27">
      <c r="W8001" s="288"/>
      <c r="X8001" s="287"/>
      <c r="AA8001" s="289"/>
    </row>
    <row r="8002" spans="23:27">
      <c r="W8002" s="288"/>
      <c r="X8002" s="287"/>
      <c r="AA8002" s="289"/>
    </row>
    <row r="8003" spans="23:27">
      <c r="W8003" s="288"/>
      <c r="X8003" s="287"/>
      <c r="AA8003" s="289"/>
    </row>
    <row r="8004" spans="23:27">
      <c r="W8004" s="288"/>
      <c r="X8004" s="287"/>
      <c r="AA8004" s="289"/>
    </row>
    <row r="8005" spans="23:27">
      <c r="W8005" s="288"/>
      <c r="X8005" s="287"/>
      <c r="AA8005" s="289"/>
    </row>
    <row r="8006" spans="23:27">
      <c r="W8006" s="288"/>
      <c r="X8006" s="287"/>
      <c r="AA8006" s="289"/>
    </row>
    <row r="8007" spans="23:27">
      <c r="W8007" s="288"/>
      <c r="X8007" s="287"/>
      <c r="AA8007" s="289"/>
    </row>
    <row r="8008" spans="23:27">
      <c r="W8008" s="288"/>
      <c r="X8008" s="287"/>
      <c r="AA8008" s="289"/>
    </row>
    <row r="8009" spans="23:27">
      <c r="W8009" s="288"/>
      <c r="X8009" s="287"/>
      <c r="AA8009" s="289"/>
    </row>
    <row r="8010" spans="23:27">
      <c r="W8010" s="288"/>
      <c r="X8010" s="287"/>
      <c r="AA8010" s="289"/>
    </row>
    <row r="8011" spans="23:27">
      <c r="W8011" s="288"/>
      <c r="X8011" s="287"/>
      <c r="AA8011" s="289"/>
    </row>
    <row r="8012" spans="23:27">
      <c r="W8012" s="288"/>
      <c r="X8012" s="287"/>
      <c r="AA8012" s="289"/>
    </row>
    <row r="8013" spans="23:27">
      <c r="W8013" s="288"/>
      <c r="X8013" s="287"/>
      <c r="AA8013" s="289"/>
    </row>
    <row r="8014" spans="23:27">
      <c r="W8014" s="288"/>
      <c r="X8014" s="287"/>
      <c r="AA8014" s="289"/>
    </row>
    <row r="8015" spans="23:27">
      <c r="W8015" s="288"/>
      <c r="X8015" s="287"/>
      <c r="AA8015" s="289"/>
    </row>
    <row r="8016" spans="23:27">
      <c r="W8016" s="288"/>
      <c r="X8016" s="287"/>
      <c r="AA8016" s="289"/>
    </row>
    <row r="8017" spans="23:27">
      <c r="W8017" s="288"/>
      <c r="X8017" s="287"/>
      <c r="AA8017" s="289"/>
    </row>
    <row r="8018" spans="23:27">
      <c r="W8018" s="288"/>
      <c r="X8018" s="287"/>
      <c r="AA8018" s="289"/>
    </row>
    <row r="8019" spans="23:27">
      <c r="W8019" s="288"/>
      <c r="X8019" s="287"/>
      <c r="AA8019" s="289"/>
    </row>
    <row r="8020" spans="23:27">
      <c r="W8020" s="288"/>
      <c r="X8020" s="287"/>
      <c r="AA8020" s="289"/>
    </row>
    <row r="8021" spans="23:27">
      <c r="W8021" s="288"/>
      <c r="X8021" s="287"/>
      <c r="AA8021" s="289"/>
    </row>
    <row r="8022" spans="23:27">
      <c r="W8022" s="288"/>
      <c r="X8022" s="287"/>
      <c r="AA8022" s="289"/>
    </row>
    <row r="8023" spans="23:27">
      <c r="W8023" s="288"/>
      <c r="X8023" s="287"/>
      <c r="AA8023" s="289"/>
    </row>
    <row r="8024" spans="23:27">
      <c r="W8024" s="288"/>
      <c r="X8024" s="287"/>
      <c r="AA8024" s="289"/>
    </row>
    <row r="8025" spans="23:27">
      <c r="W8025" s="288"/>
      <c r="X8025" s="287"/>
      <c r="AA8025" s="289"/>
    </row>
    <row r="8026" spans="23:27">
      <c r="W8026" s="288"/>
      <c r="X8026" s="287"/>
      <c r="AA8026" s="289"/>
    </row>
    <row r="8027" spans="23:27">
      <c r="W8027" s="288"/>
      <c r="X8027" s="287"/>
      <c r="AA8027" s="289"/>
    </row>
    <row r="8028" spans="23:27">
      <c r="W8028" s="288"/>
      <c r="X8028" s="287"/>
      <c r="AA8028" s="289"/>
    </row>
    <row r="8029" spans="23:27">
      <c r="W8029" s="288"/>
      <c r="X8029" s="287"/>
      <c r="AA8029" s="289"/>
    </row>
    <row r="8030" spans="23:27">
      <c r="W8030" s="288"/>
      <c r="X8030" s="287"/>
      <c r="AA8030" s="289"/>
    </row>
    <row r="8031" spans="23:27">
      <c r="W8031" s="288"/>
      <c r="X8031" s="287"/>
      <c r="AA8031" s="289"/>
    </row>
    <row r="8032" spans="23:27">
      <c r="W8032" s="288"/>
      <c r="X8032" s="287"/>
      <c r="AA8032" s="289"/>
    </row>
    <row r="8033" spans="23:27">
      <c r="W8033" s="288"/>
      <c r="X8033" s="287"/>
      <c r="AA8033" s="289"/>
    </row>
    <row r="8034" spans="23:27">
      <c r="W8034" s="288"/>
      <c r="X8034" s="287"/>
      <c r="AA8034" s="289"/>
    </row>
    <row r="8035" spans="23:27">
      <c r="W8035" s="288"/>
      <c r="X8035" s="287"/>
      <c r="AA8035" s="289"/>
    </row>
    <row r="8036" spans="23:27">
      <c r="W8036" s="288"/>
      <c r="X8036" s="287"/>
      <c r="AA8036" s="289"/>
    </row>
    <row r="8037" spans="23:27">
      <c r="W8037" s="288"/>
      <c r="X8037" s="287"/>
      <c r="AA8037" s="289"/>
    </row>
    <row r="8038" spans="23:27">
      <c r="W8038" s="288"/>
      <c r="X8038" s="287"/>
      <c r="AA8038" s="289"/>
    </row>
    <row r="8039" spans="23:27">
      <c r="W8039" s="288"/>
      <c r="X8039" s="287"/>
      <c r="AA8039" s="289"/>
    </row>
    <row r="8040" spans="23:27">
      <c r="W8040" s="288"/>
      <c r="X8040" s="287"/>
      <c r="AA8040" s="289"/>
    </row>
    <row r="8041" spans="23:27">
      <c r="W8041" s="288"/>
      <c r="X8041" s="287"/>
      <c r="AA8041" s="289"/>
    </row>
    <row r="8042" spans="23:27">
      <c r="W8042" s="288"/>
      <c r="X8042" s="287"/>
      <c r="AA8042" s="289"/>
    </row>
    <row r="8043" spans="23:27">
      <c r="W8043" s="288"/>
      <c r="X8043" s="287"/>
      <c r="AA8043" s="289"/>
    </row>
    <row r="8044" spans="23:27">
      <c r="W8044" s="288"/>
      <c r="X8044" s="287"/>
      <c r="AA8044" s="289"/>
    </row>
    <row r="8045" spans="23:27">
      <c r="W8045" s="288"/>
      <c r="X8045" s="287"/>
      <c r="AA8045" s="289"/>
    </row>
    <row r="8046" spans="23:27">
      <c r="W8046" s="288"/>
      <c r="X8046" s="287"/>
      <c r="AA8046" s="289"/>
    </row>
    <row r="8047" spans="23:27">
      <c r="W8047" s="288"/>
      <c r="X8047" s="287"/>
      <c r="AA8047" s="289"/>
    </row>
    <row r="8048" spans="23:27">
      <c r="W8048" s="288"/>
      <c r="X8048" s="287"/>
      <c r="AA8048" s="289"/>
    </row>
    <row r="8049" spans="23:27">
      <c r="W8049" s="288"/>
      <c r="X8049" s="287"/>
      <c r="AA8049" s="289"/>
    </row>
    <row r="8050" spans="23:27">
      <c r="W8050" s="288"/>
      <c r="X8050" s="287"/>
      <c r="AA8050" s="289"/>
    </row>
    <row r="8051" spans="23:27">
      <c r="W8051" s="288"/>
      <c r="X8051" s="287"/>
      <c r="AA8051" s="289"/>
    </row>
    <row r="8052" spans="23:27">
      <c r="W8052" s="288"/>
      <c r="X8052" s="287"/>
      <c r="AA8052" s="289"/>
    </row>
    <row r="8053" spans="23:27">
      <c r="W8053" s="288"/>
      <c r="X8053" s="287"/>
      <c r="AA8053" s="289"/>
    </row>
    <row r="8054" spans="23:27">
      <c r="W8054" s="288"/>
      <c r="X8054" s="287"/>
      <c r="AA8054" s="289"/>
    </row>
    <row r="8055" spans="23:27">
      <c r="W8055" s="288"/>
      <c r="X8055" s="287"/>
      <c r="AA8055" s="289"/>
    </row>
    <row r="8056" spans="23:27">
      <c r="W8056" s="288"/>
      <c r="X8056" s="287"/>
      <c r="AA8056" s="289"/>
    </row>
    <row r="8057" spans="23:27">
      <c r="W8057" s="288"/>
      <c r="X8057" s="287"/>
      <c r="AA8057" s="289"/>
    </row>
    <row r="8058" spans="23:27">
      <c r="W8058" s="288"/>
      <c r="X8058" s="287"/>
      <c r="AA8058" s="289"/>
    </row>
    <row r="8059" spans="23:27">
      <c r="W8059" s="288"/>
      <c r="X8059" s="287"/>
      <c r="AA8059" s="289"/>
    </row>
    <row r="8060" spans="23:27">
      <c r="W8060" s="288"/>
      <c r="X8060" s="287"/>
      <c r="AA8060" s="289"/>
    </row>
    <row r="8061" spans="23:27">
      <c r="W8061" s="288"/>
      <c r="X8061" s="287"/>
      <c r="AA8061" s="289"/>
    </row>
    <row r="8062" spans="23:27">
      <c r="W8062" s="288"/>
      <c r="X8062" s="287"/>
      <c r="AA8062" s="289"/>
    </row>
    <row r="8063" spans="23:27">
      <c r="W8063" s="288"/>
      <c r="X8063" s="287"/>
      <c r="AA8063" s="289"/>
    </row>
    <row r="8064" spans="23:27">
      <c r="W8064" s="288"/>
      <c r="X8064" s="287"/>
      <c r="AA8064" s="289"/>
    </row>
    <row r="8065" spans="23:27">
      <c r="W8065" s="288"/>
      <c r="X8065" s="287"/>
      <c r="AA8065" s="289"/>
    </row>
    <row r="8066" spans="23:27">
      <c r="W8066" s="288"/>
      <c r="X8066" s="287"/>
      <c r="AA8066" s="289"/>
    </row>
    <row r="8067" spans="23:27">
      <c r="W8067" s="288"/>
      <c r="X8067" s="287"/>
      <c r="AA8067" s="289"/>
    </row>
    <row r="8068" spans="23:27">
      <c r="W8068" s="288"/>
      <c r="X8068" s="287"/>
      <c r="AA8068" s="289"/>
    </row>
    <row r="8069" spans="23:27">
      <c r="W8069" s="288"/>
      <c r="X8069" s="287"/>
      <c r="AA8069" s="289"/>
    </row>
    <row r="8070" spans="23:27">
      <c r="W8070" s="288"/>
      <c r="X8070" s="287"/>
      <c r="AA8070" s="289"/>
    </row>
    <row r="8071" spans="23:27">
      <c r="W8071" s="288"/>
      <c r="X8071" s="287"/>
      <c r="AA8071" s="289"/>
    </row>
    <row r="8072" spans="23:27">
      <c r="W8072" s="288"/>
      <c r="X8072" s="287"/>
      <c r="AA8072" s="289"/>
    </row>
    <row r="8073" spans="23:27">
      <c r="W8073" s="288"/>
      <c r="X8073" s="287"/>
      <c r="AA8073" s="289"/>
    </row>
    <row r="8074" spans="23:27">
      <c r="W8074" s="288"/>
      <c r="X8074" s="287"/>
      <c r="AA8074" s="289"/>
    </row>
    <row r="8075" spans="23:27">
      <c r="W8075" s="288"/>
      <c r="X8075" s="287"/>
      <c r="AA8075" s="289"/>
    </row>
    <row r="8076" spans="23:27">
      <c r="W8076" s="288"/>
      <c r="X8076" s="287"/>
      <c r="AA8076" s="289"/>
    </row>
    <row r="8077" spans="23:27">
      <c r="W8077" s="288"/>
      <c r="X8077" s="287"/>
      <c r="AA8077" s="289"/>
    </row>
    <row r="8078" spans="23:27">
      <c r="W8078" s="288"/>
      <c r="X8078" s="287"/>
      <c r="AA8078" s="289"/>
    </row>
    <row r="8079" spans="23:27">
      <c r="W8079" s="288"/>
      <c r="X8079" s="287"/>
      <c r="AA8079" s="289"/>
    </row>
    <row r="8080" spans="23:27">
      <c r="W8080" s="288"/>
      <c r="X8080" s="287"/>
      <c r="AA8080" s="289"/>
    </row>
    <row r="8081" spans="23:27">
      <c r="W8081" s="288"/>
      <c r="X8081" s="287"/>
      <c r="AA8081" s="289"/>
    </row>
    <row r="8082" spans="23:27">
      <c r="W8082" s="288"/>
      <c r="X8082" s="287"/>
      <c r="AA8082" s="289"/>
    </row>
    <row r="8083" spans="23:27">
      <c r="W8083" s="288"/>
      <c r="X8083" s="287"/>
      <c r="AA8083" s="289"/>
    </row>
    <row r="8084" spans="23:27">
      <c r="W8084" s="288"/>
      <c r="X8084" s="287"/>
      <c r="AA8084" s="289"/>
    </row>
    <row r="8085" spans="23:27">
      <c r="W8085" s="288"/>
      <c r="X8085" s="287"/>
      <c r="AA8085" s="289"/>
    </row>
    <row r="8086" spans="23:27">
      <c r="W8086" s="288"/>
      <c r="X8086" s="287"/>
      <c r="AA8086" s="289"/>
    </row>
    <row r="8087" spans="23:27">
      <c r="W8087" s="288"/>
      <c r="X8087" s="287"/>
      <c r="AA8087" s="289"/>
    </row>
    <row r="8088" spans="23:27">
      <c r="W8088" s="288"/>
      <c r="X8088" s="287"/>
      <c r="AA8088" s="289"/>
    </row>
    <row r="8089" spans="23:27">
      <c r="W8089" s="288"/>
      <c r="X8089" s="287"/>
      <c r="AA8089" s="289"/>
    </row>
    <row r="8090" spans="23:27">
      <c r="W8090" s="288"/>
      <c r="X8090" s="287"/>
      <c r="AA8090" s="289"/>
    </row>
    <row r="8091" spans="23:27">
      <c r="W8091" s="288"/>
      <c r="X8091" s="287"/>
      <c r="AA8091" s="289"/>
    </row>
    <row r="8092" spans="23:27">
      <c r="W8092" s="288"/>
      <c r="X8092" s="287"/>
      <c r="AA8092" s="289"/>
    </row>
    <row r="8093" spans="23:27">
      <c r="W8093" s="288"/>
      <c r="X8093" s="287"/>
      <c r="AA8093" s="289"/>
    </row>
    <row r="8094" spans="23:27">
      <c r="W8094" s="288"/>
      <c r="X8094" s="287"/>
      <c r="AA8094" s="289"/>
    </row>
    <row r="8095" spans="23:27">
      <c r="W8095" s="288"/>
      <c r="X8095" s="287"/>
      <c r="AA8095" s="289"/>
    </row>
    <row r="8096" spans="23:27">
      <c r="W8096" s="288"/>
      <c r="X8096" s="287"/>
      <c r="AA8096" s="289"/>
    </row>
    <row r="8097" spans="23:27">
      <c r="W8097" s="288"/>
      <c r="X8097" s="287"/>
      <c r="AA8097" s="289"/>
    </row>
    <row r="8098" spans="23:27">
      <c r="W8098" s="288"/>
      <c r="X8098" s="287"/>
      <c r="AA8098" s="289"/>
    </row>
    <row r="8099" spans="23:27">
      <c r="W8099" s="288"/>
      <c r="X8099" s="287"/>
      <c r="AA8099" s="289"/>
    </row>
    <row r="8100" spans="23:27">
      <c r="W8100" s="288"/>
      <c r="X8100" s="287"/>
      <c r="AA8100" s="289"/>
    </row>
    <row r="8101" spans="23:27">
      <c r="W8101" s="288"/>
      <c r="X8101" s="287"/>
      <c r="AA8101" s="289"/>
    </row>
    <row r="8102" spans="23:27">
      <c r="W8102" s="288"/>
      <c r="X8102" s="287"/>
      <c r="AA8102" s="289"/>
    </row>
    <row r="8103" spans="23:27">
      <c r="W8103" s="288"/>
      <c r="X8103" s="287"/>
      <c r="AA8103" s="289"/>
    </row>
    <row r="8104" spans="23:27">
      <c r="W8104" s="288"/>
      <c r="X8104" s="287"/>
      <c r="AA8104" s="289"/>
    </row>
    <row r="8105" spans="23:27">
      <c r="W8105" s="288"/>
      <c r="X8105" s="287"/>
      <c r="AA8105" s="289"/>
    </row>
    <row r="8106" spans="23:27">
      <c r="W8106" s="288"/>
      <c r="X8106" s="287"/>
      <c r="AA8106" s="289"/>
    </row>
    <row r="8107" spans="23:27">
      <c r="W8107" s="288"/>
      <c r="X8107" s="287"/>
      <c r="AA8107" s="289"/>
    </row>
    <row r="8108" spans="23:27">
      <c r="W8108" s="288"/>
      <c r="X8108" s="287"/>
      <c r="AA8108" s="289"/>
    </row>
    <row r="8109" spans="23:27">
      <c r="W8109" s="288"/>
      <c r="X8109" s="287"/>
      <c r="AA8109" s="289"/>
    </row>
    <row r="8110" spans="23:27">
      <c r="W8110" s="288"/>
      <c r="X8110" s="287"/>
      <c r="AA8110" s="289"/>
    </row>
    <row r="8111" spans="23:27">
      <c r="W8111" s="288"/>
      <c r="X8111" s="287"/>
      <c r="AA8111" s="289"/>
    </row>
    <row r="8112" spans="23:27">
      <c r="W8112" s="288"/>
      <c r="X8112" s="287"/>
      <c r="AA8112" s="289"/>
    </row>
    <row r="8113" spans="23:27">
      <c r="W8113" s="288"/>
      <c r="X8113" s="287"/>
      <c r="AA8113" s="289"/>
    </row>
    <row r="8114" spans="23:27">
      <c r="W8114" s="288"/>
      <c r="X8114" s="287"/>
      <c r="AA8114" s="289"/>
    </row>
    <row r="8115" spans="23:27">
      <c r="W8115" s="288"/>
      <c r="X8115" s="287"/>
      <c r="AA8115" s="289"/>
    </row>
    <row r="8116" spans="23:27">
      <c r="W8116" s="288"/>
      <c r="X8116" s="287"/>
      <c r="AA8116" s="289"/>
    </row>
    <row r="8117" spans="23:27">
      <c r="W8117" s="288"/>
      <c r="X8117" s="287"/>
      <c r="AA8117" s="289"/>
    </row>
    <row r="8118" spans="23:27">
      <c r="W8118" s="288"/>
      <c r="X8118" s="287"/>
      <c r="AA8118" s="289"/>
    </row>
    <row r="8119" spans="23:27">
      <c r="W8119" s="288"/>
      <c r="X8119" s="287"/>
      <c r="AA8119" s="289"/>
    </row>
    <row r="8120" spans="23:27">
      <c r="W8120" s="288"/>
      <c r="X8120" s="287"/>
      <c r="AA8120" s="289"/>
    </row>
    <row r="8121" spans="23:27">
      <c r="W8121" s="288"/>
      <c r="X8121" s="287"/>
      <c r="AA8121" s="289"/>
    </row>
    <row r="8122" spans="23:27">
      <c r="W8122" s="288"/>
      <c r="X8122" s="287"/>
      <c r="AA8122" s="289"/>
    </row>
    <row r="8123" spans="23:27">
      <c r="W8123" s="288"/>
      <c r="X8123" s="287"/>
      <c r="AA8123" s="289"/>
    </row>
    <row r="8124" spans="23:27">
      <c r="W8124" s="288"/>
      <c r="X8124" s="287"/>
      <c r="AA8124" s="289"/>
    </row>
    <row r="8125" spans="23:27">
      <c r="W8125" s="288"/>
      <c r="X8125" s="287"/>
      <c r="AA8125" s="289"/>
    </row>
    <row r="8126" spans="23:27">
      <c r="W8126" s="288"/>
      <c r="X8126" s="287"/>
      <c r="AA8126" s="289"/>
    </row>
    <row r="8127" spans="23:27">
      <c r="W8127" s="288"/>
      <c r="X8127" s="287"/>
      <c r="AA8127" s="289"/>
    </row>
    <row r="8128" spans="23:27">
      <c r="W8128" s="288"/>
      <c r="X8128" s="287"/>
      <c r="AA8128" s="289"/>
    </row>
    <row r="8129" spans="23:27">
      <c r="W8129" s="288"/>
      <c r="X8129" s="287"/>
      <c r="AA8129" s="289"/>
    </row>
    <row r="8130" spans="23:27">
      <c r="W8130" s="288"/>
      <c r="X8130" s="287"/>
      <c r="AA8130" s="289"/>
    </row>
    <row r="8131" spans="23:27">
      <c r="W8131" s="288"/>
      <c r="X8131" s="287"/>
      <c r="AA8131" s="289"/>
    </row>
    <row r="8132" spans="23:27">
      <c r="W8132" s="288"/>
      <c r="X8132" s="287"/>
      <c r="AA8132" s="289"/>
    </row>
    <row r="8133" spans="23:27">
      <c r="W8133" s="288"/>
      <c r="X8133" s="287"/>
      <c r="AA8133" s="289"/>
    </row>
    <row r="8134" spans="23:27">
      <c r="W8134" s="288"/>
      <c r="X8134" s="287"/>
      <c r="AA8134" s="289"/>
    </row>
    <row r="8135" spans="23:27">
      <c r="W8135" s="288"/>
      <c r="X8135" s="287"/>
      <c r="AA8135" s="289"/>
    </row>
    <row r="8136" spans="23:27">
      <c r="W8136" s="288"/>
      <c r="X8136" s="287"/>
      <c r="AA8136" s="289"/>
    </row>
    <row r="8137" spans="23:27">
      <c r="W8137" s="288"/>
      <c r="X8137" s="287"/>
      <c r="AA8137" s="289"/>
    </row>
    <row r="8138" spans="23:27">
      <c r="W8138" s="288"/>
      <c r="X8138" s="287"/>
      <c r="AA8138" s="289"/>
    </row>
    <row r="8139" spans="23:27">
      <c r="W8139" s="288"/>
      <c r="X8139" s="287"/>
      <c r="AA8139" s="289"/>
    </row>
    <row r="8140" spans="23:27">
      <c r="W8140" s="288"/>
      <c r="X8140" s="287"/>
      <c r="AA8140" s="289"/>
    </row>
    <row r="8141" spans="23:27">
      <c r="W8141" s="288"/>
      <c r="X8141" s="287"/>
      <c r="AA8141" s="289"/>
    </row>
    <row r="8142" spans="23:27">
      <c r="W8142" s="288"/>
      <c r="X8142" s="287"/>
      <c r="AA8142" s="289"/>
    </row>
    <row r="8143" spans="23:27">
      <c r="W8143" s="288"/>
      <c r="X8143" s="287"/>
      <c r="AA8143" s="289"/>
    </row>
    <row r="8144" spans="23:27">
      <c r="W8144" s="288"/>
      <c r="X8144" s="287"/>
      <c r="AA8144" s="289"/>
    </row>
    <row r="8145" spans="23:27">
      <c r="W8145" s="288"/>
      <c r="X8145" s="287"/>
      <c r="AA8145" s="289"/>
    </row>
    <row r="8146" spans="23:27">
      <c r="W8146" s="288"/>
      <c r="X8146" s="287"/>
      <c r="AA8146" s="289"/>
    </row>
    <row r="8147" spans="23:27">
      <c r="W8147" s="288"/>
      <c r="X8147" s="287"/>
      <c r="AA8147" s="289"/>
    </row>
    <row r="8148" spans="23:27">
      <c r="W8148" s="288"/>
      <c r="X8148" s="287"/>
      <c r="AA8148" s="289"/>
    </row>
    <row r="8149" spans="23:27">
      <c r="W8149" s="288"/>
      <c r="X8149" s="287"/>
      <c r="AA8149" s="289"/>
    </row>
    <row r="8150" spans="23:27">
      <c r="W8150" s="288"/>
      <c r="X8150" s="287"/>
      <c r="AA8150" s="289"/>
    </row>
    <row r="8151" spans="23:27">
      <c r="W8151" s="288"/>
      <c r="X8151" s="287"/>
      <c r="AA8151" s="289"/>
    </row>
    <row r="8152" spans="23:27">
      <c r="W8152" s="288"/>
      <c r="X8152" s="287"/>
      <c r="AA8152" s="289"/>
    </row>
    <row r="8153" spans="23:27">
      <c r="W8153" s="288"/>
      <c r="X8153" s="287"/>
      <c r="AA8153" s="289"/>
    </row>
    <row r="8154" spans="23:27">
      <c r="W8154" s="288"/>
      <c r="X8154" s="287"/>
      <c r="AA8154" s="289"/>
    </row>
    <row r="8155" spans="23:27">
      <c r="W8155" s="288"/>
      <c r="X8155" s="287"/>
      <c r="AA8155" s="289"/>
    </row>
    <row r="8156" spans="23:27">
      <c r="W8156" s="288"/>
      <c r="X8156" s="287"/>
      <c r="AA8156" s="289"/>
    </row>
    <row r="8157" spans="23:27">
      <c r="W8157" s="288"/>
      <c r="X8157" s="287"/>
      <c r="AA8157" s="289"/>
    </row>
    <row r="8158" spans="23:27">
      <c r="W8158" s="288"/>
      <c r="X8158" s="287"/>
      <c r="AA8158" s="289"/>
    </row>
    <row r="8159" spans="23:27">
      <c r="W8159" s="288"/>
      <c r="X8159" s="287"/>
      <c r="AA8159" s="289"/>
    </row>
    <row r="8160" spans="23:27">
      <c r="W8160" s="288"/>
      <c r="X8160" s="287"/>
      <c r="AA8160" s="289"/>
    </row>
    <row r="8161" spans="23:27">
      <c r="W8161" s="288"/>
      <c r="X8161" s="287"/>
      <c r="AA8161" s="289"/>
    </row>
    <row r="8162" spans="23:27">
      <c r="W8162" s="288"/>
      <c r="X8162" s="287"/>
      <c r="AA8162" s="289"/>
    </row>
    <row r="8163" spans="23:27">
      <c r="W8163" s="288"/>
      <c r="X8163" s="287"/>
      <c r="AA8163" s="289"/>
    </row>
    <row r="8164" spans="23:27">
      <c r="W8164" s="288"/>
      <c r="X8164" s="287"/>
      <c r="AA8164" s="289"/>
    </row>
    <row r="8165" spans="23:27">
      <c r="W8165" s="288"/>
      <c r="X8165" s="287"/>
      <c r="AA8165" s="289"/>
    </row>
    <row r="8166" spans="23:27">
      <c r="W8166" s="288"/>
      <c r="X8166" s="287"/>
      <c r="AA8166" s="289"/>
    </row>
    <row r="8167" spans="23:27">
      <c r="W8167" s="288"/>
      <c r="X8167" s="287"/>
      <c r="AA8167" s="289"/>
    </row>
    <row r="8168" spans="23:27">
      <c r="W8168" s="288"/>
      <c r="X8168" s="287"/>
      <c r="AA8168" s="289"/>
    </row>
    <row r="8169" spans="23:27">
      <c r="W8169" s="288"/>
      <c r="X8169" s="287"/>
      <c r="AA8169" s="289"/>
    </row>
    <row r="8170" spans="23:27">
      <c r="W8170" s="288"/>
      <c r="X8170" s="287"/>
      <c r="AA8170" s="289"/>
    </row>
    <row r="8171" spans="23:27">
      <c r="W8171" s="288"/>
      <c r="X8171" s="287"/>
      <c r="AA8171" s="289"/>
    </row>
    <row r="8172" spans="23:27">
      <c r="W8172" s="288"/>
      <c r="X8172" s="287"/>
      <c r="AA8172" s="289"/>
    </row>
    <row r="8173" spans="23:27">
      <c r="W8173" s="288"/>
      <c r="X8173" s="287"/>
      <c r="AA8173" s="289"/>
    </row>
    <row r="8174" spans="23:27">
      <c r="W8174" s="288"/>
      <c r="X8174" s="287"/>
      <c r="AA8174" s="289"/>
    </row>
    <row r="8175" spans="23:27">
      <c r="W8175" s="288"/>
      <c r="X8175" s="287"/>
      <c r="AA8175" s="289"/>
    </row>
    <row r="8176" spans="23:27">
      <c r="W8176" s="288"/>
      <c r="X8176" s="287"/>
      <c r="AA8176" s="289"/>
    </row>
    <row r="8177" spans="23:27">
      <c r="W8177" s="288"/>
      <c r="X8177" s="287"/>
      <c r="AA8177" s="289"/>
    </row>
    <row r="8178" spans="23:27">
      <c r="W8178" s="288"/>
      <c r="X8178" s="287"/>
      <c r="AA8178" s="289"/>
    </row>
    <row r="8179" spans="23:27">
      <c r="W8179" s="288"/>
      <c r="X8179" s="287"/>
      <c r="AA8179" s="289"/>
    </row>
    <row r="8180" spans="23:27">
      <c r="W8180" s="288"/>
      <c r="X8180" s="287"/>
      <c r="AA8180" s="289"/>
    </row>
    <row r="8181" spans="23:27">
      <c r="W8181" s="288"/>
      <c r="X8181" s="287"/>
      <c r="AA8181" s="289"/>
    </row>
    <row r="8182" spans="23:27">
      <c r="W8182" s="288"/>
      <c r="X8182" s="287"/>
      <c r="AA8182" s="289"/>
    </row>
    <row r="8183" spans="23:27">
      <c r="W8183" s="288"/>
      <c r="X8183" s="287"/>
      <c r="AA8183" s="289"/>
    </row>
    <row r="8184" spans="23:27">
      <c r="W8184" s="288"/>
      <c r="X8184" s="287"/>
      <c r="AA8184" s="289"/>
    </row>
    <row r="8185" spans="23:27">
      <c r="W8185" s="288"/>
      <c r="X8185" s="287"/>
      <c r="AA8185" s="289"/>
    </row>
    <row r="8186" spans="23:27">
      <c r="W8186" s="288"/>
      <c r="X8186" s="287"/>
      <c r="AA8186" s="289"/>
    </row>
    <row r="8187" spans="23:27">
      <c r="W8187" s="288"/>
      <c r="X8187" s="287"/>
      <c r="AA8187" s="289"/>
    </row>
    <row r="8188" spans="23:27">
      <c r="W8188" s="288"/>
      <c r="X8188" s="287"/>
      <c r="AA8188" s="289"/>
    </row>
    <row r="8189" spans="23:27">
      <c r="W8189" s="288"/>
      <c r="X8189" s="287"/>
      <c r="AA8189" s="289"/>
    </row>
    <row r="8190" spans="23:27">
      <c r="W8190" s="288"/>
      <c r="X8190" s="287"/>
      <c r="AA8190" s="289"/>
    </row>
    <row r="8191" spans="23:27">
      <c r="W8191" s="288"/>
      <c r="X8191" s="287"/>
      <c r="AA8191" s="289"/>
    </row>
    <row r="8192" spans="23:27">
      <c r="W8192" s="288"/>
      <c r="X8192" s="287"/>
      <c r="AA8192" s="289"/>
    </row>
    <row r="8193" spans="23:27">
      <c r="W8193" s="288"/>
      <c r="X8193" s="287"/>
      <c r="AA8193" s="289"/>
    </row>
    <row r="8194" spans="23:27">
      <c r="W8194" s="288"/>
      <c r="X8194" s="287"/>
      <c r="AA8194" s="289"/>
    </row>
    <row r="8195" spans="23:27">
      <c r="W8195" s="288"/>
      <c r="X8195" s="287"/>
      <c r="AA8195" s="289"/>
    </row>
    <row r="8196" spans="23:27">
      <c r="W8196" s="288"/>
      <c r="X8196" s="287"/>
      <c r="AA8196" s="289"/>
    </row>
    <row r="8197" spans="23:27">
      <c r="W8197" s="288"/>
      <c r="X8197" s="287"/>
      <c r="AA8197" s="289"/>
    </row>
    <row r="8198" spans="23:27">
      <c r="W8198" s="288"/>
      <c r="X8198" s="287"/>
      <c r="AA8198" s="289"/>
    </row>
    <row r="8199" spans="23:27">
      <c r="W8199" s="288"/>
      <c r="X8199" s="287"/>
      <c r="AA8199" s="289"/>
    </row>
    <row r="8200" spans="23:27">
      <c r="W8200" s="288"/>
      <c r="X8200" s="287"/>
      <c r="AA8200" s="289"/>
    </row>
    <row r="8201" spans="23:27">
      <c r="W8201" s="288"/>
      <c r="X8201" s="287"/>
      <c r="AA8201" s="289"/>
    </row>
    <row r="8202" spans="23:27">
      <c r="W8202" s="288"/>
      <c r="X8202" s="287"/>
      <c r="AA8202" s="289"/>
    </row>
    <row r="8203" spans="23:27">
      <c r="W8203" s="288"/>
      <c r="X8203" s="287"/>
      <c r="AA8203" s="289"/>
    </row>
    <row r="8204" spans="23:27">
      <c r="W8204" s="288"/>
      <c r="X8204" s="287"/>
      <c r="AA8204" s="289"/>
    </row>
    <row r="8205" spans="23:27">
      <c r="W8205" s="288"/>
      <c r="X8205" s="287"/>
      <c r="AA8205" s="289"/>
    </row>
    <row r="8206" spans="23:27">
      <c r="W8206" s="288"/>
      <c r="X8206" s="287"/>
      <c r="AA8206" s="289"/>
    </row>
    <row r="8207" spans="23:27">
      <c r="W8207" s="288"/>
      <c r="X8207" s="287"/>
      <c r="AA8207" s="289"/>
    </row>
    <row r="8208" spans="23:27">
      <c r="W8208" s="288"/>
      <c r="X8208" s="287"/>
      <c r="AA8208" s="289"/>
    </row>
    <row r="8209" spans="23:27">
      <c r="W8209" s="288"/>
      <c r="X8209" s="287"/>
      <c r="AA8209" s="289"/>
    </row>
    <row r="8210" spans="23:27">
      <c r="W8210" s="288"/>
      <c r="X8210" s="287"/>
      <c r="AA8210" s="289"/>
    </row>
    <row r="8211" spans="23:27">
      <c r="W8211" s="288"/>
      <c r="X8211" s="287"/>
      <c r="AA8211" s="289"/>
    </row>
    <row r="8212" spans="23:27">
      <c r="W8212" s="288"/>
      <c r="X8212" s="287"/>
      <c r="AA8212" s="289"/>
    </row>
    <row r="8213" spans="23:27">
      <c r="W8213" s="288"/>
      <c r="X8213" s="287"/>
      <c r="AA8213" s="289"/>
    </row>
    <row r="8214" spans="23:27">
      <c r="W8214" s="288"/>
      <c r="X8214" s="287"/>
      <c r="AA8214" s="289"/>
    </row>
    <row r="8215" spans="23:27">
      <c r="W8215" s="288"/>
      <c r="X8215" s="287"/>
      <c r="AA8215" s="289"/>
    </row>
    <row r="8216" spans="23:27">
      <c r="W8216" s="288"/>
      <c r="X8216" s="287"/>
      <c r="AA8216" s="289"/>
    </row>
    <row r="8217" spans="23:27">
      <c r="W8217" s="288"/>
      <c r="X8217" s="287"/>
      <c r="AA8217" s="289"/>
    </row>
    <row r="8218" spans="23:27">
      <c r="W8218" s="288"/>
      <c r="X8218" s="287"/>
      <c r="AA8218" s="289"/>
    </row>
    <row r="8219" spans="23:27">
      <c r="W8219" s="288"/>
      <c r="X8219" s="287"/>
      <c r="AA8219" s="289"/>
    </row>
    <row r="8220" spans="23:27">
      <c r="W8220" s="288"/>
      <c r="X8220" s="287"/>
      <c r="AA8220" s="289"/>
    </row>
    <row r="8221" spans="23:27">
      <c r="W8221" s="288"/>
      <c r="X8221" s="287"/>
      <c r="AA8221" s="289"/>
    </row>
    <row r="8222" spans="23:27">
      <c r="W8222" s="288"/>
      <c r="X8222" s="287"/>
      <c r="AA8222" s="289"/>
    </row>
    <row r="8223" spans="23:27">
      <c r="W8223" s="288"/>
      <c r="X8223" s="287"/>
      <c r="AA8223" s="289"/>
    </row>
    <row r="8224" spans="23:27">
      <c r="W8224" s="288"/>
      <c r="X8224" s="287"/>
      <c r="AA8224" s="289"/>
    </row>
    <row r="8225" spans="23:27">
      <c r="W8225" s="288"/>
      <c r="X8225" s="287"/>
      <c r="AA8225" s="289"/>
    </row>
    <row r="8226" spans="23:27">
      <c r="W8226" s="288"/>
      <c r="X8226" s="287"/>
      <c r="AA8226" s="289"/>
    </row>
    <row r="8227" spans="23:27">
      <c r="W8227" s="288"/>
      <c r="X8227" s="287"/>
      <c r="AA8227" s="289"/>
    </row>
    <row r="8228" spans="23:27">
      <c r="W8228" s="288"/>
      <c r="X8228" s="287"/>
      <c r="AA8228" s="289"/>
    </row>
    <row r="8229" spans="23:27">
      <c r="W8229" s="288"/>
      <c r="X8229" s="287"/>
      <c r="AA8229" s="289"/>
    </row>
    <row r="8230" spans="23:27">
      <c r="W8230" s="288"/>
      <c r="X8230" s="287"/>
      <c r="AA8230" s="289"/>
    </row>
    <row r="8231" spans="23:27">
      <c r="W8231" s="288"/>
      <c r="X8231" s="287"/>
      <c r="AA8231" s="289"/>
    </row>
    <row r="8232" spans="23:27">
      <c r="W8232" s="288"/>
      <c r="X8232" s="287"/>
      <c r="AA8232" s="289"/>
    </row>
    <row r="8233" spans="23:27">
      <c r="W8233" s="288"/>
      <c r="X8233" s="287"/>
      <c r="AA8233" s="289"/>
    </row>
    <row r="8234" spans="23:27">
      <c r="W8234" s="288"/>
      <c r="X8234" s="287"/>
      <c r="AA8234" s="289"/>
    </row>
    <row r="8235" spans="23:27">
      <c r="W8235" s="288"/>
      <c r="X8235" s="287"/>
      <c r="AA8235" s="289"/>
    </row>
    <row r="8236" spans="23:27">
      <c r="W8236" s="288"/>
      <c r="X8236" s="287"/>
      <c r="AA8236" s="289"/>
    </row>
    <row r="8237" spans="23:27">
      <c r="W8237" s="288"/>
      <c r="X8237" s="287"/>
      <c r="AA8237" s="289"/>
    </row>
    <row r="8238" spans="23:27">
      <c r="W8238" s="288"/>
      <c r="X8238" s="287"/>
      <c r="AA8238" s="289"/>
    </row>
    <row r="8239" spans="23:27">
      <c r="W8239" s="288"/>
      <c r="X8239" s="287"/>
      <c r="AA8239" s="289"/>
    </row>
    <row r="8240" spans="23:27">
      <c r="W8240" s="288"/>
      <c r="X8240" s="287"/>
      <c r="AA8240" s="289"/>
    </row>
    <row r="8241" spans="23:27">
      <c r="W8241" s="288"/>
      <c r="X8241" s="287"/>
      <c r="AA8241" s="289"/>
    </row>
    <row r="8242" spans="23:27">
      <c r="W8242" s="288"/>
      <c r="X8242" s="287"/>
      <c r="AA8242" s="289"/>
    </row>
    <row r="8243" spans="23:27">
      <c r="W8243" s="288"/>
      <c r="X8243" s="287"/>
      <c r="AA8243" s="289"/>
    </row>
    <row r="8244" spans="23:27">
      <c r="W8244" s="288"/>
      <c r="X8244" s="287"/>
      <c r="AA8244" s="289"/>
    </row>
    <row r="8245" spans="23:27">
      <c r="W8245" s="288"/>
      <c r="X8245" s="287"/>
      <c r="AA8245" s="289"/>
    </row>
    <row r="8246" spans="23:27">
      <c r="W8246" s="288"/>
      <c r="X8246" s="287"/>
      <c r="AA8246" s="289"/>
    </row>
    <row r="8247" spans="23:27">
      <c r="W8247" s="288"/>
      <c r="X8247" s="287"/>
      <c r="AA8247" s="289"/>
    </row>
    <row r="8248" spans="23:27">
      <c r="W8248" s="288"/>
      <c r="X8248" s="287"/>
      <c r="AA8248" s="289"/>
    </row>
    <row r="8249" spans="23:27">
      <c r="W8249" s="288"/>
      <c r="X8249" s="287"/>
      <c r="AA8249" s="289"/>
    </row>
    <row r="8250" spans="23:27">
      <c r="W8250" s="288"/>
      <c r="X8250" s="287"/>
      <c r="AA8250" s="289"/>
    </row>
    <row r="8251" spans="23:27">
      <c r="W8251" s="288"/>
      <c r="X8251" s="287"/>
      <c r="AA8251" s="289"/>
    </row>
    <row r="8252" spans="23:27">
      <c r="W8252" s="288"/>
      <c r="X8252" s="287"/>
      <c r="AA8252" s="289"/>
    </row>
    <row r="8253" spans="23:27">
      <c r="W8253" s="288"/>
      <c r="X8253" s="287"/>
      <c r="AA8253" s="289"/>
    </row>
    <row r="8254" spans="23:27">
      <c r="W8254" s="288"/>
      <c r="X8254" s="287"/>
      <c r="AA8254" s="289"/>
    </row>
    <row r="8255" spans="23:27">
      <c r="W8255" s="288"/>
      <c r="X8255" s="287"/>
      <c r="AA8255" s="289"/>
    </row>
    <row r="8256" spans="23:27">
      <c r="W8256" s="288"/>
      <c r="X8256" s="287"/>
      <c r="AA8256" s="289"/>
    </row>
    <row r="8257" spans="23:27">
      <c r="W8257" s="288"/>
      <c r="X8257" s="287"/>
      <c r="AA8257" s="289"/>
    </row>
    <row r="8258" spans="23:27">
      <c r="W8258" s="288"/>
      <c r="X8258" s="287"/>
      <c r="AA8258" s="289"/>
    </row>
    <row r="8259" spans="23:27">
      <c r="W8259" s="288"/>
      <c r="X8259" s="287"/>
      <c r="AA8259" s="289"/>
    </row>
    <row r="8260" spans="23:27">
      <c r="W8260" s="288"/>
      <c r="X8260" s="287"/>
      <c r="AA8260" s="289"/>
    </row>
    <row r="8261" spans="23:27">
      <c r="W8261" s="288"/>
      <c r="X8261" s="287"/>
      <c r="AA8261" s="289"/>
    </row>
    <row r="8262" spans="23:27">
      <c r="W8262" s="288"/>
      <c r="X8262" s="287"/>
      <c r="AA8262" s="289"/>
    </row>
    <row r="8263" spans="23:27">
      <c r="W8263" s="288"/>
      <c r="X8263" s="287"/>
      <c r="AA8263" s="289"/>
    </row>
    <row r="8264" spans="23:27">
      <c r="W8264" s="288"/>
      <c r="X8264" s="287"/>
      <c r="AA8264" s="289"/>
    </row>
    <row r="8265" spans="23:27">
      <c r="W8265" s="288"/>
      <c r="X8265" s="287"/>
      <c r="AA8265" s="289"/>
    </row>
    <row r="8266" spans="23:27">
      <c r="W8266" s="288"/>
      <c r="X8266" s="287"/>
      <c r="AA8266" s="289"/>
    </row>
    <row r="8267" spans="23:27">
      <c r="W8267" s="288"/>
      <c r="X8267" s="287"/>
      <c r="AA8267" s="289"/>
    </row>
    <row r="8268" spans="23:27">
      <c r="W8268" s="288"/>
      <c r="X8268" s="287"/>
      <c r="AA8268" s="289"/>
    </row>
    <row r="8269" spans="23:27">
      <c r="W8269" s="288"/>
      <c r="X8269" s="287"/>
      <c r="AA8269" s="289"/>
    </row>
    <row r="8270" spans="23:27">
      <c r="W8270" s="288"/>
      <c r="X8270" s="287"/>
      <c r="AA8270" s="289"/>
    </row>
    <row r="8271" spans="23:27">
      <c r="W8271" s="288"/>
      <c r="X8271" s="287"/>
      <c r="AA8271" s="289"/>
    </row>
    <row r="8272" spans="23:27">
      <c r="W8272" s="288"/>
      <c r="X8272" s="287"/>
      <c r="AA8272" s="289"/>
    </row>
    <row r="8273" spans="23:27">
      <c r="W8273" s="288"/>
      <c r="X8273" s="287"/>
      <c r="AA8273" s="289"/>
    </row>
    <row r="8274" spans="23:27">
      <c r="W8274" s="288"/>
      <c r="X8274" s="287"/>
      <c r="AA8274" s="289"/>
    </row>
    <row r="8275" spans="23:27">
      <c r="W8275" s="288"/>
      <c r="X8275" s="287"/>
      <c r="AA8275" s="289"/>
    </row>
    <row r="8276" spans="23:27">
      <c r="W8276" s="288"/>
      <c r="X8276" s="287"/>
      <c r="AA8276" s="289"/>
    </row>
    <row r="8277" spans="23:27">
      <c r="W8277" s="288"/>
      <c r="X8277" s="287"/>
      <c r="AA8277" s="289"/>
    </row>
    <row r="8278" spans="23:27">
      <c r="W8278" s="288"/>
      <c r="X8278" s="287"/>
      <c r="AA8278" s="289"/>
    </row>
    <row r="8279" spans="23:27">
      <c r="W8279" s="288"/>
      <c r="X8279" s="287"/>
      <c r="AA8279" s="289"/>
    </row>
    <row r="8280" spans="23:27">
      <c r="W8280" s="288"/>
      <c r="X8280" s="287"/>
      <c r="AA8280" s="289"/>
    </row>
    <row r="8281" spans="23:27">
      <c r="W8281" s="288"/>
      <c r="X8281" s="287"/>
      <c r="AA8281" s="289"/>
    </row>
    <row r="8282" spans="23:27">
      <c r="W8282" s="288"/>
      <c r="X8282" s="287"/>
      <c r="AA8282" s="289"/>
    </row>
    <row r="8283" spans="23:27">
      <c r="W8283" s="288"/>
      <c r="X8283" s="287"/>
      <c r="AA8283" s="289"/>
    </row>
    <row r="8284" spans="23:27">
      <c r="W8284" s="288"/>
      <c r="X8284" s="287"/>
      <c r="AA8284" s="289"/>
    </row>
    <row r="8285" spans="23:27">
      <c r="W8285" s="288"/>
      <c r="X8285" s="287"/>
      <c r="AA8285" s="289"/>
    </row>
    <row r="8286" spans="23:27">
      <c r="W8286" s="288"/>
      <c r="X8286" s="287"/>
      <c r="AA8286" s="289"/>
    </row>
    <row r="8287" spans="23:27">
      <c r="W8287" s="288"/>
      <c r="X8287" s="287"/>
      <c r="AA8287" s="289"/>
    </row>
    <row r="8288" spans="23:27">
      <c r="W8288" s="288"/>
      <c r="X8288" s="287"/>
      <c r="AA8288" s="289"/>
    </row>
    <row r="8289" spans="23:27">
      <c r="W8289" s="288"/>
      <c r="X8289" s="287"/>
      <c r="AA8289" s="289"/>
    </row>
    <row r="8290" spans="23:27">
      <c r="W8290" s="288"/>
      <c r="X8290" s="287"/>
      <c r="AA8290" s="289"/>
    </row>
    <row r="8291" spans="23:27">
      <c r="W8291" s="288"/>
      <c r="X8291" s="287"/>
      <c r="AA8291" s="289"/>
    </row>
    <row r="8292" spans="23:27">
      <c r="W8292" s="288"/>
      <c r="X8292" s="287"/>
      <c r="AA8292" s="289"/>
    </row>
    <row r="8293" spans="23:27">
      <c r="W8293" s="288"/>
      <c r="X8293" s="287"/>
      <c r="AA8293" s="289"/>
    </row>
    <row r="8294" spans="23:27">
      <c r="W8294" s="288"/>
      <c r="X8294" s="287"/>
      <c r="AA8294" s="289"/>
    </row>
    <row r="8295" spans="23:27">
      <c r="W8295" s="288"/>
      <c r="X8295" s="287"/>
      <c r="AA8295" s="289"/>
    </row>
    <row r="8296" spans="23:27">
      <c r="W8296" s="288"/>
      <c r="X8296" s="287"/>
      <c r="AA8296" s="289"/>
    </row>
    <row r="8297" spans="23:27">
      <c r="W8297" s="288"/>
      <c r="X8297" s="287"/>
      <c r="AA8297" s="289"/>
    </row>
    <row r="8298" spans="23:27">
      <c r="W8298" s="288"/>
      <c r="X8298" s="287"/>
      <c r="AA8298" s="289"/>
    </row>
    <row r="8299" spans="23:27">
      <c r="W8299" s="288"/>
      <c r="X8299" s="287"/>
      <c r="AA8299" s="289"/>
    </row>
    <row r="8300" spans="23:27">
      <c r="W8300" s="288"/>
      <c r="X8300" s="287"/>
      <c r="AA8300" s="289"/>
    </row>
    <row r="8301" spans="23:27">
      <c r="W8301" s="288"/>
      <c r="X8301" s="287"/>
      <c r="AA8301" s="289"/>
    </row>
    <row r="8302" spans="23:27">
      <c r="W8302" s="288"/>
      <c r="X8302" s="287"/>
      <c r="AA8302" s="289"/>
    </row>
    <row r="8303" spans="23:27">
      <c r="W8303" s="288"/>
      <c r="X8303" s="287"/>
      <c r="AA8303" s="289"/>
    </row>
    <row r="8304" spans="23:27">
      <c r="W8304" s="288"/>
      <c r="X8304" s="287"/>
      <c r="AA8304" s="289"/>
    </row>
    <row r="8305" spans="23:27">
      <c r="W8305" s="288"/>
      <c r="X8305" s="287"/>
      <c r="AA8305" s="289"/>
    </row>
    <row r="8306" spans="23:27">
      <c r="W8306" s="288"/>
      <c r="X8306" s="287"/>
      <c r="AA8306" s="289"/>
    </row>
    <row r="8307" spans="23:27">
      <c r="W8307" s="288"/>
      <c r="X8307" s="287"/>
      <c r="AA8307" s="289"/>
    </row>
    <row r="8308" spans="23:27">
      <c r="W8308" s="288"/>
      <c r="X8308" s="287"/>
      <c r="AA8308" s="289"/>
    </row>
    <row r="8309" spans="23:27">
      <c r="W8309" s="288"/>
      <c r="X8309" s="287"/>
      <c r="AA8309" s="289"/>
    </row>
    <row r="8310" spans="23:27">
      <c r="W8310" s="288"/>
      <c r="X8310" s="287"/>
      <c r="AA8310" s="289"/>
    </row>
    <row r="8311" spans="23:27">
      <c r="W8311" s="288"/>
      <c r="X8311" s="287"/>
      <c r="AA8311" s="289"/>
    </row>
    <row r="8312" spans="23:27">
      <c r="W8312" s="288"/>
      <c r="X8312" s="287"/>
      <c r="AA8312" s="289"/>
    </row>
    <row r="8313" spans="23:27">
      <c r="W8313" s="288"/>
      <c r="X8313" s="287"/>
      <c r="AA8313" s="289"/>
    </row>
    <row r="8314" spans="23:27">
      <c r="W8314" s="288"/>
      <c r="X8314" s="287"/>
      <c r="AA8314" s="289"/>
    </row>
    <row r="8315" spans="23:27">
      <c r="W8315" s="288"/>
      <c r="X8315" s="287"/>
      <c r="AA8315" s="289"/>
    </row>
    <row r="8316" spans="23:27">
      <c r="W8316" s="288"/>
      <c r="X8316" s="287"/>
      <c r="AA8316" s="289"/>
    </row>
    <row r="8317" spans="23:27">
      <c r="W8317" s="288"/>
      <c r="X8317" s="287"/>
      <c r="AA8317" s="289"/>
    </row>
    <row r="8318" spans="23:27">
      <c r="W8318" s="288"/>
      <c r="X8318" s="287"/>
      <c r="AA8318" s="289"/>
    </row>
    <row r="8319" spans="23:27">
      <c r="W8319" s="288"/>
      <c r="X8319" s="287"/>
      <c r="AA8319" s="289"/>
    </row>
    <row r="8320" spans="23:27">
      <c r="W8320" s="288"/>
      <c r="X8320" s="287"/>
      <c r="AA8320" s="289"/>
    </row>
    <row r="8321" spans="23:27">
      <c r="W8321" s="288"/>
      <c r="X8321" s="287"/>
      <c r="AA8321" s="289"/>
    </row>
    <row r="8322" spans="23:27">
      <c r="W8322" s="288"/>
      <c r="X8322" s="287"/>
      <c r="AA8322" s="289"/>
    </row>
    <row r="8323" spans="23:27">
      <c r="W8323" s="288"/>
      <c r="X8323" s="287"/>
      <c r="AA8323" s="289"/>
    </row>
    <row r="8324" spans="23:27">
      <c r="W8324" s="288"/>
      <c r="X8324" s="287"/>
      <c r="AA8324" s="289"/>
    </row>
    <row r="8325" spans="23:27">
      <c r="W8325" s="288"/>
      <c r="X8325" s="287"/>
      <c r="AA8325" s="289"/>
    </row>
    <row r="8326" spans="23:27">
      <c r="W8326" s="288"/>
      <c r="X8326" s="287"/>
      <c r="AA8326" s="289"/>
    </row>
    <row r="8327" spans="23:27">
      <c r="W8327" s="288"/>
      <c r="X8327" s="287"/>
      <c r="AA8327" s="289"/>
    </row>
    <row r="8328" spans="23:27">
      <c r="W8328" s="288"/>
      <c r="X8328" s="287"/>
      <c r="AA8328" s="289"/>
    </row>
    <row r="8329" spans="23:27">
      <c r="W8329" s="288"/>
      <c r="X8329" s="287"/>
      <c r="AA8329" s="289"/>
    </row>
    <row r="8330" spans="23:27">
      <c r="W8330" s="288"/>
      <c r="X8330" s="287"/>
      <c r="AA8330" s="289"/>
    </row>
    <row r="8331" spans="23:27">
      <c r="W8331" s="288"/>
      <c r="X8331" s="287"/>
      <c r="AA8331" s="289"/>
    </row>
    <row r="8332" spans="23:27">
      <c r="W8332" s="288"/>
      <c r="X8332" s="287"/>
      <c r="AA8332" s="289"/>
    </row>
    <row r="8333" spans="23:27">
      <c r="W8333" s="288"/>
      <c r="X8333" s="287"/>
      <c r="AA8333" s="289"/>
    </row>
    <row r="8334" spans="23:27">
      <c r="W8334" s="288"/>
      <c r="X8334" s="287"/>
      <c r="AA8334" s="289"/>
    </row>
    <row r="8335" spans="23:27">
      <c r="W8335" s="288"/>
      <c r="X8335" s="287"/>
      <c r="AA8335" s="289"/>
    </row>
    <row r="8336" spans="23:27">
      <c r="W8336" s="288"/>
      <c r="X8336" s="287"/>
      <c r="AA8336" s="289"/>
    </row>
    <row r="8337" spans="23:27">
      <c r="W8337" s="288"/>
      <c r="X8337" s="287"/>
      <c r="AA8337" s="289"/>
    </row>
    <row r="8338" spans="23:27">
      <c r="W8338" s="288"/>
      <c r="X8338" s="287"/>
      <c r="AA8338" s="289"/>
    </row>
    <row r="8339" spans="23:27">
      <c r="W8339" s="288"/>
      <c r="X8339" s="287"/>
      <c r="AA8339" s="289"/>
    </row>
    <row r="8340" spans="23:27">
      <c r="W8340" s="288"/>
      <c r="X8340" s="287"/>
      <c r="AA8340" s="289"/>
    </row>
    <row r="8341" spans="23:27">
      <c r="W8341" s="288"/>
      <c r="X8341" s="287"/>
      <c r="AA8341" s="289"/>
    </row>
    <row r="8342" spans="23:27">
      <c r="W8342" s="288"/>
      <c r="X8342" s="287"/>
      <c r="AA8342" s="289"/>
    </row>
    <row r="8343" spans="23:27">
      <c r="W8343" s="288"/>
      <c r="X8343" s="287"/>
      <c r="AA8343" s="289"/>
    </row>
    <row r="8344" spans="23:27">
      <c r="W8344" s="288"/>
      <c r="X8344" s="287"/>
      <c r="AA8344" s="289"/>
    </row>
    <row r="8345" spans="23:27">
      <c r="W8345" s="288"/>
      <c r="X8345" s="287"/>
      <c r="AA8345" s="289"/>
    </row>
    <row r="8346" spans="23:27">
      <c r="W8346" s="288"/>
      <c r="X8346" s="287"/>
      <c r="AA8346" s="289"/>
    </row>
    <row r="8347" spans="23:27">
      <c r="W8347" s="288"/>
      <c r="X8347" s="287"/>
      <c r="AA8347" s="289"/>
    </row>
    <row r="8348" spans="23:27">
      <c r="W8348" s="288"/>
      <c r="X8348" s="287"/>
      <c r="AA8348" s="289"/>
    </row>
    <row r="8349" spans="23:27">
      <c r="W8349" s="288"/>
      <c r="X8349" s="287"/>
      <c r="AA8349" s="289"/>
    </row>
    <row r="8350" spans="23:27">
      <c r="W8350" s="288"/>
      <c r="X8350" s="287"/>
      <c r="AA8350" s="289"/>
    </row>
    <row r="8351" spans="23:27">
      <c r="W8351" s="288"/>
      <c r="X8351" s="287"/>
      <c r="AA8351" s="289"/>
    </row>
    <row r="8352" spans="23:27">
      <c r="W8352" s="288"/>
      <c r="X8352" s="287"/>
      <c r="AA8352" s="289"/>
    </row>
    <row r="8353" spans="23:27">
      <c r="W8353" s="288"/>
      <c r="X8353" s="287"/>
      <c r="AA8353" s="289"/>
    </row>
    <row r="8354" spans="23:27">
      <c r="W8354" s="288"/>
      <c r="X8354" s="287"/>
      <c r="AA8354" s="289"/>
    </row>
    <row r="8355" spans="23:27">
      <c r="W8355" s="288"/>
      <c r="X8355" s="287"/>
      <c r="AA8355" s="289"/>
    </row>
    <row r="8356" spans="23:27">
      <c r="W8356" s="288"/>
      <c r="X8356" s="287"/>
      <c r="AA8356" s="289"/>
    </row>
    <row r="8357" spans="23:27">
      <c r="W8357" s="288"/>
      <c r="X8357" s="287"/>
      <c r="AA8357" s="289"/>
    </row>
    <row r="8358" spans="23:27">
      <c r="W8358" s="288"/>
      <c r="X8358" s="287"/>
      <c r="AA8358" s="289"/>
    </row>
    <row r="8359" spans="23:27">
      <c r="W8359" s="288"/>
      <c r="X8359" s="287"/>
      <c r="AA8359" s="289"/>
    </row>
    <row r="8360" spans="23:27">
      <c r="W8360" s="288"/>
      <c r="X8360" s="287"/>
      <c r="AA8360" s="289"/>
    </row>
    <row r="8361" spans="23:27">
      <c r="W8361" s="288"/>
      <c r="X8361" s="287"/>
      <c r="AA8361" s="289"/>
    </row>
    <row r="8362" spans="23:27">
      <c r="W8362" s="288"/>
      <c r="X8362" s="287"/>
      <c r="AA8362" s="289"/>
    </row>
    <row r="8363" spans="23:27">
      <c r="W8363" s="288"/>
      <c r="X8363" s="287"/>
      <c r="AA8363" s="289"/>
    </row>
    <row r="8364" spans="23:27">
      <c r="W8364" s="288"/>
      <c r="X8364" s="287"/>
      <c r="AA8364" s="289"/>
    </row>
    <row r="8365" spans="23:27">
      <c r="W8365" s="288"/>
      <c r="X8365" s="287"/>
      <c r="AA8365" s="289"/>
    </row>
    <row r="8366" spans="23:27">
      <c r="W8366" s="288"/>
      <c r="X8366" s="287"/>
      <c r="AA8366" s="289"/>
    </row>
    <row r="8367" spans="23:27">
      <c r="W8367" s="288"/>
      <c r="X8367" s="287"/>
      <c r="AA8367" s="289"/>
    </row>
    <row r="8368" spans="23:27">
      <c r="W8368" s="288"/>
      <c r="X8368" s="287"/>
      <c r="AA8368" s="289"/>
    </row>
    <row r="8369" spans="23:27">
      <c r="W8369" s="288"/>
      <c r="X8369" s="287"/>
      <c r="AA8369" s="289"/>
    </row>
    <row r="8370" spans="23:27">
      <c r="W8370" s="288"/>
      <c r="X8370" s="287"/>
      <c r="AA8370" s="289"/>
    </row>
    <row r="8371" spans="23:27">
      <c r="W8371" s="288"/>
      <c r="X8371" s="287"/>
      <c r="AA8371" s="289"/>
    </row>
    <row r="8372" spans="23:27">
      <c r="W8372" s="288"/>
      <c r="X8372" s="287"/>
      <c r="AA8372" s="289"/>
    </row>
    <row r="8373" spans="23:27">
      <c r="W8373" s="288"/>
      <c r="X8373" s="287"/>
      <c r="AA8373" s="289"/>
    </row>
    <row r="8374" spans="23:27">
      <c r="W8374" s="288"/>
      <c r="X8374" s="287"/>
      <c r="AA8374" s="289"/>
    </row>
    <row r="8375" spans="23:27">
      <c r="W8375" s="288"/>
      <c r="X8375" s="287"/>
      <c r="AA8375" s="289"/>
    </row>
    <row r="8376" spans="23:27">
      <c r="W8376" s="288"/>
      <c r="X8376" s="287"/>
      <c r="AA8376" s="289"/>
    </row>
    <row r="8377" spans="23:27">
      <c r="W8377" s="288"/>
      <c r="X8377" s="287"/>
      <c r="AA8377" s="289"/>
    </row>
    <row r="8378" spans="23:27">
      <c r="W8378" s="288"/>
      <c r="X8378" s="287"/>
      <c r="AA8378" s="289"/>
    </row>
    <row r="8379" spans="23:27">
      <c r="W8379" s="288"/>
      <c r="X8379" s="287"/>
      <c r="AA8379" s="289"/>
    </row>
    <row r="8380" spans="23:27">
      <c r="W8380" s="288"/>
      <c r="X8380" s="287"/>
      <c r="AA8380" s="289"/>
    </row>
    <row r="8381" spans="23:27">
      <c r="W8381" s="288"/>
      <c r="X8381" s="287"/>
      <c r="AA8381" s="289"/>
    </row>
    <row r="8382" spans="23:27">
      <c r="W8382" s="288"/>
      <c r="X8382" s="287"/>
      <c r="AA8382" s="289"/>
    </row>
    <row r="8383" spans="23:27">
      <c r="W8383" s="288"/>
      <c r="X8383" s="287"/>
      <c r="AA8383" s="289"/>
    </row>
    <row r="8384" spans="23:27">
      <c r="W8384" s="288"/>
      <c r="X8384" s="287"/>
      <c r="AA8384" s="289"/>
    </row>
    <row r="8385" spans="23:27">
      <c r="W8385" s="288"/>
      <c r="X8385" s="287"/>
      <c r="AA8385" s="289"/>
    </row>
    <row r="8386" spans="23:27">
      <c r="W8386" s="288"/>
      <c r="X8386" s="287"/>
      <c r="AA8386" s="289"/>
    </row>
    <row r="8387" spans="23:27">
      <c r="W8387" s="288"/>
      <c r="X8387" s="287"/>
      <c r="AA8387" s="289"/>
    </row>
    <row r="8388" spans="23:27">
      <c r="W8388" s="288"/>
      <c r="X8388" s="287"/>
      <c r="AA8388" s="289"/>
    </row>
    <row r="8389" spans="23:27">
      <c r="W8389" s="288"/>
      <c r="X8389" s="287"/>
      <c r="AA8389" s="289"/>
    </row>
    <row r="8390" spans="23:27">
      <c r="W8390" s="288"/>
      <c r="X8390" s="287"/>
      <c r="AA8390" s="289"/>
    </row>
    <row r="8391" spans="23:27">
      <c r="W8391" s="288"/>
      <c r="X8391" s="287"/>
      <c r="AA8391" s="289"/>
    </row>
    <row r="8392" spans="23:27">
      <c r="W8392" s="288"/>
      <c r="X8392" s="287"/>
      <c r="AA8392" s="289"/>
    </row>
    <row r="8393" spans="23:27">
      <c r="W8393" s="288"/>
      <c r="X8393" s="287"/>
      <c r="AA8393" s="289"/>
    </row>
    <row r="8394" spans="23:27">
      <c r="W8394" s="288"/>
      <c r="X8394" s="287"/>
      <c r="AA8394" s="289"/>
    </row>
    <row r="8395" spans="23:27">
      <c r="W8395" s="288"/>
      <c r="X8395" s="287"/>
      <c r="AA8395" s="289"/>
    </row>
    <row r="8396" spans="23:27">
      <c r="W8396" s="288"/>
      <c r="X8396" s="287"/>
      <c r="AA8396" s="289"/>
    </row>
    <row r="8397" spans="23:27">
      <c r="W8397" s="288"/>
      <c r="X8397" s="287"/>
      <c r="AA8397" s="289"/>
    </row>
    <row r="8398" spans="23:27">
      <c r="W8398" s="288"/>
      <c r="X8398" s="287"/>
      <c r="AA8398" s="289"/>
    </row>
    <row r="8399" spans="23:27">
      <c r="W8399" s="288"/>
      <c r="X8399" s="287"/>
      <c r="AA8399" s="289"/>
    </row>
    <row r="8400" spans="23:27">
      <c r="W8400" s="288"/>
      <c r="X8400" s="287"/>
      <c r="AA8400" s="289"/>
    </row>
    <row r="8401" spans="23:27">
      <c r="W8401" s="288"/>
      <c r="X8401" s="287"/>
      <c r="AA8401" s="289"/>
    </row>
    <row r="8402" spans="23:27">
      <c r="W8402" s="288"/>
      <c r="X8402" s="287"/>
      <c r="AA8402" s="289"/>
    </row>
    <row r="8403" spans="23:27">
      <c r="W8403" s="288"/>
      <c r="X8403" s="287"/>
      <c r="AA8403" s="289"/>
    </row>
    <row r="8404" spans="23:27">
      <c r="W8404" s="288"/>
      <c r="X8404" s="287"/>
      <c r="AA8404" s="289"/>
    </row>
    <row r="8405" spans="23:27">
      <c r="W8405" s="288"/>
      <c r="X8405" s="287"/>
      <c r="AA8405" s="289"/>
    </row>
    <row r="8406" spans="23:27">
      <c r="W8406" s="288"/>
      <c r="X8406" s="287"/>
      <c r="AA8406" s="289"/>
    </row>
    <row r="8407" spans="23:27">
      <c r="W8407" s="288"/>
      <c r="X8407" s="287"/>
      <c r="AA8407" s="289"/>
    </row>
    <row r="8408" spans="23:27">
      <c r="W8408" s="288"/>
      <c r="X8408" s="287"/>
      <c r="AA8408" s="289"/>
    </row>
    <row r="8409" spans="23:27">
      <c r="W8409" s="288"/>
      <c r="X8409" s="287"/>
      <c r="AA8409" s="289"/>
    </row>
    <row r="8410" spans="23:27">
      <c r="W8410" s="288"/>
      <c r="X8410" s="287"/>
      <c r="AA8410" s="289"/>
    </row>
    <row r="8411" spans="23:27">
      <c r="W8411" s="288"/>
      <c r="X8411" s="287"/>
      <c r="AA8411" s="289"/>
    </row>
    <row r="8412" spans="23:27">
      <c r="W8412" s="288"/>
      <c r="X8412" s="287"/>
      <c r="AA8412" s="289"/>
    </row>
    <row r="8413" spans="23:27">
      <c r="W8413" s="288"/>
      <c r="X8413" s="287"/>
      <c r="AA8413" s="289"/>
    </row>
    <row r="8414" spans="23:27">
      <c r="W8414" s="288"/>
      <c r="X8414" s="287"/>
      <c r="AA8414" s="289"/>
    </row>
    <row r="8415" spans="23:27">
      <c r="W8415" s="288"/>
      <c r="X8415" s="287"/>
      <c r="AA8415" s="289"/>
    </row>
    <row r="8416" spans="23:27">
      <c r="W8416" s="288"/>
      <c r="X8416" s="287"/>
      <c r="AA8416" s="289"/>
    </row>
    <row r="8417" spans="23:27">
      <c r="W8417" s="288"/>
      <c r="X8417" s="287"/>
      <c r="AA8417" s="289"/>
    </row>
    <row r="8418" spans="23:27">
      <c r="W8418" s="288"/>
      <c r="X8418" s="287"/>
      <c r="AA8418" s="289"/>
    </row>
    <row r="8419" spans="23:27">
      <c r="W8419" s="288"/>
      <c r="X8419" s="287"/>
      <c r="AA8419" s="289"/>
    </row>
    <row r="8420" spans="23:27">
      <c r="W8420" s="288"/>
      <c r="X8420" s="287"/>
      <c r="AA8420" s="289"/>
    </row>
    <row r="8421" spans="23:27">
      <c r="W8421" s="288"/>
      <c r="X8421" s="287"/>
      <c r="AA8421" s="289"/>
    </row>
    <row r="8422" spans="23:27">
      <c r="W8422" s="288"/>
      <c r="X8422" s="287"/>
      <c r="AA8422" s="289"/>
    </row>
    <row r="8423" spans="23:27">
      <c r="W8423" s="288"/>
      <c r="X8423" s="287"/>
      <c r="AA8423" s="289"/>
    </row>
    <row r="8424" spans="23:27">
      <c r="W8424" s="288"/>
      <c r="X8424" s="287"/>
      <c r="AA8424" s="289"/>
    </row>
    <row r="8425" spans="23:27">
      <c r="W8425" s="288"/>
      <c r="X8425" s="287"/>
      <c r="AA8425" s="289"/>
    </row>
    <row r="8426" spans="23:27">
      <c r="W8426" s="288"/>
      <c r="X8426" s="287"/>
      <c r="AA8426" s="289"/>
    </row>
    <row r="8427" spans="23:27">
      <c r="W8427" s="288"/>
      <c r="X8427" s="287"/>
      <c r="AA8427" s="289"/>
    </row>
    <row r="8428" spans="23:27">
      <c r="W8428" s="288"/>
      <c r="X8428" s="287"/>
      <c r="AA8428" s="289"/>
    </row>
    <row r="8429" spans="23:27">
      <c r="W8429" s="288"/>
      <c r="X8429" s="287"/>
      <c r="AA8429" s="289"/>
    </row>
    <row r="8430" spans="23:27">
      <c r="W8430" s="288"/>
      <c r="X8430" s="287"/>
      <c r="AA8430" s="289"/>
    </row>
    <row r="8431" spans="23:27">
      <c r="W8431" s="288"/>
      <c r="X8431" s="287"/>
      <c r="AA8431" s="289"/>
    </row>
    <row r="8432" spans="23:27">
      <c r="W8432" s="288"/>
      <c r="X8432" s="287"/>
      <c r="AA8432" s="289"/>
    </row>
    <row r="8433" spans="23:27">
      <c r="W8433" s="288"/>
      <c r="X8433" s="287"/>
      <c r="AA8433" s="289"/>
    </row>
    <row r="8434" spans="23:27">
      <c r="W8434" s="288"/>
      <c r="X8434" s="287"/>
      <c r="AA8434" s="289"/>
    </row>
    <row r="8435" spans="23:27">
      <c r="W8435" s="288"/>
      <c r="X8435" s="287"/>
      <c r="AA8435" s="289"/>
    </row>
    <row r="8436" spans="23:27">
      <c r="W8436" s="288"/>
      <c r="X8436" s="287"/>
      <c r="AA8436" s="289"/>
    </row>
    <row r="8437" spans="23:27">
      <c r="W8437" s="288"/>
      <c r="X8437" s="287"/>
      <c r="AA8437" s="289"/>
    </row>
    <row r="8438" spans="23:27">
      <c r="W8438" s="288"/>
      <c r="X8438" s="287"/>
      <c r="AA8438" s="289"/>
    </row>
    <row r="8439" spans="23:27">
      <c r="W8439" s="288"/>
      <c r="X8439" s="287"/>
      <c r="AA8439" s="289"/>
    </row>
    <row r="8440" spans="23:27">
      <c r="W8440" s="288"/>
      <c r="X8440" s="287"/>
      <c r="AA8440" s="289"/>
    </row>
    <row r="8441" spans="23:27">
      <c r="W8441" s="288"/>
      <c r="X8441" s="287"/>
      <c r="AA8441" s="289"/>
    </row>
    <row r="8442" spans="23:27">
      <c r="W8442" s="288"/>
      <c r="X8442" s="287"/>
      <c r="AA8442" s="289"/>
    </row>
    <row r="8443" spans="23:27">
      <c r="W8443" s="288"/>
      <c r="X8443" s="287"/>
      <c r="AA8443" s="289"/>
    </row>
    <row r="8444" spans="23:27">
      <c r="W8444" s="288"/>
      <c r="X8444" s="287"/>
      <c r="AA8444" s="289"/>
    </row>
    <row r="8445" spans="23:27">
      <c r="W8445" s="288"/>
      <c r="X8445" s="287"/>
      <c r="AA8445" s="289"/>
    </row>
    <row r="8446" spans="23:27">
      <c r="W8446" s="288"/>
      <c r="X8446" s="287"/>
      <c r="AA8446" s="289"/>
    </row>
    <row r="8447" spans="23:27">
      <c r="W8447" s="288"/>
      <c r="X8447" s="287"/>
      <c r="AA8447" s="289"/>
    </row>
    <row r="8448" spans="23:27">
      <c r="W8448" s="288"/>
      <c r="X8448" s="287"/>
      <c r="AA8448" s="289"/>
    </row>
    <row r="8449" spans="23:27">
      <c r="W8449" s="288"/>
      <c r="X8449" s="287"/>
      <c r="AA8449" s="289"/>
    </row>
    <row r="8450" spans="23:27">
      <c r="W8450" s="288"/>
      <c r="X8450" s="287"/>
      <c r="AA8450" s="289"/>
    </row>
    <row r="8451" spans="23:27">
      <c r="W8451" s="288"/>
      <c r="X8451" s="287"/>
      <c r="AA8451" s="289"/>
    </row>
    <row r="8452" spans="23:27">
      <c r="W8452" s="288"/>
      <c r="X8452" s="287"/>
      <c r="AA8452" s="289"/>
    </row>
    <row r="8453" spans="23:27">
      <c r="W8453" s="288"/>
      <c r="X8453" s="287"/>
      <c r="AA8453" s="289"/>
    </row>
    <row r="8454" spans="23:27">
      <c r="W8454" s="288"/>
      <c r="X8454" s="287"/>
      <c r="AA8454" s="289"/>
    </row>
    <row r="8455" spans="23:27">
      <c r="W8455" s="288"/>
      <c r="X8455" s="287"/>
      <c r="AA8455" s="289"/>
    </row>
    <row r="8456" spans="23:27">
      <c r="W8456" s="288"/>
      <c r="X8456" s="287"/>
      <c r="AA8456" s="289"/>
    </row>
    <row r="8457" spans="23:27">
      <c r="W8457" s="288"/>
      <c r="X8457" s="287"/>
      <c r="AA8457" s="289"/>
    </row>
    <row r="8458" spans="23:27">
      <c r="W8458" s="288"/>
      <c r="X8458" s="287"/>
      <c r="AA8458" s="289"/>
    </row>
    <row r="8459" spans="23:27">
      <c r="W8459" s="288"/>
      <c r="X8459" s="287"/>
      <c r="AA8459" s="289"/>
    </row>
    <row r="8460" spans="23:27">
      <c r="W8460" s="288"/>
      <c r="X8460" s="287"/>
      <c r="AA8460" s="289"/>
    </row>
    <row r="8461" spans="23:27">
      <c r="W8461" s="288"/>
      <c r="X8461" s="287"/>
      <c r="AA8461" s="289"/>
    </row>
    <row r="8462" spans="23:27">
      <c r="W8462" s="288"/>
      <c r="X8462" s="287"/>
      <c r="AA8462" s="289"/>
    </row>
    <row r="8463" spans="23:27">
      <c r="W8463" s="288"/>
      <c r="X8463" s="287"/>
      <c r="AA8463" s="289"/>
    </row>
    <row r="8464" spans="23:27">
      <c r="W8464" s="288"/>
      <c r="X8464" s="287"/>
      <c r="AA8464" s="289"/>
    </row>
    <row r="8465" spans="23:27">
      <c r="W8465" s="288"/>
      <c r="X8465" s="287"/>
      <c r="AA8465" s="289"/>
    </row>
    <row r="8466" spans="23:27">
      <c r="W8466" s="288"/>
      <c r="X8466" s="287"/>
      <c r="AA8466" s="289"/>
    </row>
    <row r="8467" spans="23:27">
      <c r="W8467" s="288"/>
      <c r="X8467" s="287"/>
      <c r="AA8467" s="289"/>
    </row>
    <row r="8468" spans="23:27">
      <c r="W8468" s="288"/>
      <c r="X8468" s="287"/>
      <c r="AA8468" s="289"/>
    </row>
    <row r="8469" spans="23:27">
      <c r="W8469" s="288"/>
      <c r="X8469" s="287"/>
      <c r="AA8469" s="289"/>
    </row>
    <row r="8470" spans="23:27">
      <c r="W8470" s="288"/>
      <c r="X8470" s="287"/>
      <c r="AA8470" s="289"/>
    </row>
    <row r="8471" spans="23:27">
      <c r="W8471" s="288"/>
      <c r="X8471" s="287"/>
      <c r="AA8471" s="289"/>
    </row>
    <row r="8472" spans="23:27">
      <c r="W8472" s="288"/>
      <c r="X8472" s="287"/>
      <c r="AA8472" s="289"/>
    </row>
    <row r="8473" spans="23:27">
      <c r="W8473" s="288"/>
      <c r="X8473" s="287"/>
      <c r="AA8473" s="289"/>
    </row>
    <row r="8474" spans="23:27">
      <c r="W8474" s="288"/>
      <c r="X8474" s="287"/>
      <c r="AA8474" s="289"/>
    </row>
    <row r="8475" spans="23:27">
      <c r="W8475" s="288"/>
      <c r="X8475" s="287"/>
      <c r="AA8475" s="289"/>
    </row>
    <row r="8476" spans="23:27">
      <c r="W8476" s="288"/>
      <c r="X8476" s="287"/>
      <c r="AA8476" s="289"/>
    </row>
    <row r="8477" spans="23:27">
      <c r="W8477" s="288"/>
      <c r="X8477" s="287"/>
      <c r="AA8477" s="289"/>
    </row>
    <row r="8478" spans="23:27">
      <c r="W8478" s="288"/>
      <c r="X8478" s="287"/>
      <c r="AA8478" s="289"/>
    </row>
    <row r="8479" spans="23:27">
      <c r="W8479" s="288"/>
      <c r="X8479" s="287"/>
      <c r="AA8479" s="289"/>
    </row>
    <row r="8480" spans="23:27">
      <c r="W8480" s="288"/>
      <c r="X8480" s="287"/>
      <c r="AA8480" s="289"/>
    </row>
    <row r="8481" spans="23:27">
      <c r="W8481" s="288"/>
      <c r="X8481" s="287"/>
      <c r="AA8481" s="289"/>
    </row>
    <row r="8482" spans="23:27">
      <c r="W8482" s="288"/>
      <c r="X8482" s="287"/>
      <c r="AA8482" s="289"/>
    </row>
    <row r="8483" spans="23:27">
      <c r="W8483" s="288"/>
      <c r="X8483" s="287"/>
      <c r="AA8483" s="289"/>
    </row>
    <row r="8484" spans="23:27">
      <c r="W8484" s="288"/>
      <c r="X8484" s="287"/>
      <c r="AA8484" s="289"/>
    </row>
    <row r="8485" spans="23:27">
      <c r="W8485" s="288"/>
      <c r="X8485" s="287"/>
      <c r="AA8485" s="289"/>
    </row>
    <row r="8486" spans="23:27">
      <c r="W8486" s="288"/>
      <c r="X8486" s="287"/>
      <c r="AA8486" s="289"/>
    </row>
    <row r="8487" spans="23:27">
      <c r="W8487" s="288"/>
      <c r="X8487" s="287"/>
      <c r="AA8487" s="289"/>
    </row>
    <row r="8488" spans="23:27">
      <c r="W8488" s="288"/>
      <c r="X8488" s="287"/>
      <c r="AA8488" s="289"/>
    </row>
    <row r="8489" spans="23:27">
      <c r="W8489" s="288"/>
      <c r="X8489" s="287"/>
      <c r="AA8489" s="289"/>
    </row>
    <row r="8490" spans="23:27">
      <c r="W8490" s="288"/>
      <c r="X8490" s="287"/>
      <c r="AA8490" s="289"/>
    </row>
    <row r="8491" spans="23:27">
      <c r="W8491" s="288"/>
      <c r="X8491" s="287"/>
      <c r="AA8491" s="289"/>
    </row>
    <row r="8492" spans="23:27">
      <c r="W8492" s="288"/>
      <c r="X8492" s="287"/>
      <c r="AA8492" s="289"/>
    </row>
    <row r="8493" spans="23:27">
      <c r="W8493" s="288"/>
      <c r="X8493" s="287"/>
      <c r="AA8493" s="289"/>
    </row>
    <row r="8494" spans="23:27">
      <c r="W8494" s="288"/>
      <c r="X8494" s="287"/>
      <c r="AA8494" s="289"/>
    </row>
    <row r="8495" spans="23:27">
      <c r="W8495" s="288"/>
      <c r="X8495" s="287"/>
      <c r="AA8495" s="289"/>
    </row>
    <row r="8496" spans="23:27">
      <c r="W8496" s="288"/>
      <c r="X8496" s="287"/>
      <c r="AA8496" s="289"/>
    </row>
    <row r="8497" spans="23:27">
      <c r="W8497" s="288"/>
      <c r="X8497" s="287"/>
      <c r="AA8497" s="289"/>
    </row>
    <row r="8498" spans="23:27">
      <c r="W8498" s="288"/>
      <c r="X8498" s="287"/>
      <c r="AA8498" s="289"/>
    </row>
    <row r="8499" spans="23:27">
      <c r="W8499" s="288"/>
      <c r="X8499" s="287"/>
      <c r="AA8499" s="289"/>
    </row>
    <row r="8500" spans="23:27">
      <c r="W8500" s="288"/>
      <c r="X8500" s="287"/>
      <c r="AA8500" s="289"/>
    </row>
    <row r="8501" spans="23:27">
      <c r="W8501" s="288"/>
      <c r="X8501" s="287"/>
      <c r="AA8501" s="289"/>
    </row>
    <row r="8502" spans="23:27">
      <c r="W8502" s="288"/>
      <c r="X8502" s="287"/>
      <c r="AA8502" s="289"/>
    </row>
    <row r="8503" spans="23:27">
      <c r="W8503" s="288"/>
      <c r="X8503" s="287"/>
      <c r="AA8503" s="289"/>
    </row>
    <row r="8504" spans="23:27">
      <c r="W8504" s="288"/>
      <c r="X8504" s="287"/>
      <c r="AA8504" s="289"/>
    </row>
    <row r="8505" spans="23:27">
      <c r="W8505" s="288"/>
      <c r="X8505" s="287"/>
      <c r="AA8505" s="289"/>
    </row>
    <row r="8506" spans="23:27">
      <c r="W8506" s="288"/>
      <c r="X8506" s="287"/>
      <c r="AA8506" s="289"/>
    </row>
    <row r="8507" spans="23:27">
      <c r="W8507" s="288"/>
      <c r="X8507" s="287"/>
      <c r="AA8507" s="289"/>
    </row>
    <row r="8508" spans="23:27">
      <c r="W8508" s="288"/>
      <c r="X8508" s="287"/>
      <c r="AA8508" s="289"/>
    </row>
    <row r="8509" spans="23:27">
      <c r="W8509" s="288"/>
      <c r="X8509" s="287"/>
      <c r="AA8509" s="289"/>
    </row>
    <row r="8510" spans="23:27">
      <c r="W8510" s="288"/>
      <c r="X8510" s="287"/>
      <c r="AA8510" s="289"/>
    </row>
    <row r="8511" spans="23:27">
      <c r="W8511" s="288"/>
      <c r="X8511" s="287"/>
      <c r="AA8511" s="289"/>
    </row>
    <row r="8512" spans="23:27">
      <c r="W8512" s="288"/>
      <c r="X8512" s="287"/>
      <c r="AA8512" s="289"/>
    </row>
    <row r="8513" spans="23:27">
      <c r="W8513" s="288"/>
      <c r="X8513" s="287"/>
      <c r="AA8513" s="289"/>
    </row>
    <row r="8514" spans="23:27">
      <c r="W8514" s="288"/>
      <c r="X8514" s="287"/>
      <c r="AA8514" s="289"/>
    </row>
    <row r="8515" spans="23:27">
      <c r="W8515" s="288"/>
      <c r="X8515" s="287"/>
      <c r="AA8515" s="289"/>
    </row>
    <row r="8516" spans="23:27">
      <c r="W8516" s="288"/>
      <c r="X8516" s="287"/>
      <c r="AA8516" s="289"/>
    </row>
    <row r="8517" spans="23:27">
      <c r="W8517" s="288"/>
      <c r="X8517" s="287"/>
      <c r="AA8517" s="289"/>
    </row>
    <row r="8518" spans="23:27">
      <c r="W8518" s="288"/>
      <c r="X8518" s="287"/>
      <c r="AA8518" s="289"/>
    </row>
    <row r="8519" spans="23:27">
      <c r="W8519" s="288"/>
      <c r="X8519" s="287"/>
      <c r="AA8519" s="289"/>
    </row>
    <row r="8520" spans="23:27">
      <c r="W8520" s="288"/>
      <c r="X8520" s="287"/>
      <c r="AA8520" s="289"/>
    </row>
    <row r="8521" spans="23:27">
      <c r="W8521" s="288"/>
      <c r="X8521" s="287"/>
      <c r="AA8521" s="289"/>
    </row>
    <row r="8522" spans="23:27">
      <c r="W8522" s="288"/>
      <c r="X8522" s="287"/>
      <c r="AA8522" s="289"/>
    </row>
    <row r="8523" spans="23:27">
      <c r="W8523" s="288"/>
      <c r="X8523" s="287"/>
      <c r="AA8523" s="289"/>
    </row>
    <row r="8524" spans="23:27">
      <c r="W8524" s="288"/>
      <c r="X8524" s="287"/>
      <c r="AA8524" s="289"/>
    </row>
    <row r="8525" spans="23:27">
      <c r="W8525" s="288"/>
      <c r="X8525" s="287"/>
      <c r="AA8525" s="289"/>
    </row>
    <row r="8526" spans="23:27">
      <c r="W8526" s="288"/>
      <c r="X8526" s="287"/>
      <c r="AA8526" s="289"/>
    </row>
    <row r="8527" spans="23:27">
      <c r="W8527" s="288"/>
      <c r="X8527" s="287"/>
      <c r="AA8527" s="289"/>
    </row>
    <row r="8528" spans="23:27">
      <c r="W8528" s="288"/>
      <c r="X8528" s="287"/>
      <c r="AA8528" s="289"/>
    </row>
    <row r="8529" spans="23:27">
      <c r="W8529" s="288"/>
      <c r="X8529" s="287"/>
      <c r="AA8529" s="289"/>
    </row>
    <row r="8530" spans="23:27">
      <c r="W8530" s="288"/>
      <c r="X8530" s="287"/>
      <c r="AA8530" s="289"/>
    </row>
    <row r="8531" spans="23:27">
      <c r="W8531" s="288"/>
      <c r="X8531" s="287"/>
      <c r="AA8531" s="289"/>
    </row>
    <row r="8532" spans="23:27">
      <c r="W8532" s="288"/>
      <c r="X8532" s="287"/>
      <c r="AA8532" s="289"/>
    </row>
    <row r="8533" spans="23:27">
      <c r="W8533" s="288"/>
      <c r="X8533" s="287"/>
      <c r="AA8533" s="289"/>
    </row>
    <row r="8534" spans="23:27">
      <c r="W8534" s="288"/>
      <c r="X8534" s="287"/>
      <c r="AA8534" s="289"/>
    </row>
    <row r="8535" spans="23:27">
      <c r="W8535" s="288"/>
      <c r="X8535" s="287"/>
      <c r="AA8535" s="289"/>
    </row>
    <row r="8536" spans="23:27">
      <c r="W8536" s="288"/>
      <c r="X8536" s="287"/>
      <c r="AA8536" s="289"/>
    </row>
    <row r="8537" spans="23:27">
      <c r="W8537" s="288"/>
      <c r="X8537" s="287"/>
      <c r="AA8537" s="289"/>
    </row>
    <row r="8538" spans="23:27">
      <c r="W8538" s="288"/>
      <c r="X8538" s="287"/>
      <c r="AA8538" s="289"/>
    </row>
    <row r="8539" spans="23:27">
      <c r="W8539" s="288"/>
      <c r="X8539" s="287"/>
      <c r="AA8539" s="289"/>
    </row>
    <row r="8540" spans="23:27">
      <c r="W8540" s="288"/>
      <c r="X8540" s="287"/>
      <c r="AA8540" s="289"/>
    </row>
    <row r="8541" spans="23:27">
      <c r="W8541" s="288"/>
      <c r="X8541" s="287"/>
      <c r="AA8541" s="289"/>
    </row>
    <row r="8542" spans="23:27">
      <c r="W8542" s="288"/>
      <c r="X8542" s="287"/>
      <c r="AA8542" s="289"/>
    </row>
    <row r="8543" spans="23:27">
      <c r="W8543" s="288"/>
      <c r="X8543" s="287"/>
      <c r="AA8543" s="289"/>
    </row>
    <row r="8544" spans="23:27">
      <c r="W8544" s="288"/>
      <c r="X8544" s="287"/>
      <c r="AA8544" s="289"/>
    </row>
    <row r="8545" spans="23:27">
      <c r="W8545" s="288"/>
      <c r="X8545" s="287"/>
      <c r="AA8545" s="289"/>
    </row>
    <row r="8546" spans="23:27">
      <c r="W8546" s="288"/>
      <c r="X8546" s="287"/>
      <c r="AA8546" s="289"/>
    </row>
    <row r="8547" spans="23:27">
      <c r="W8547" s="288"/>
      <c r="X8547" s="287"/>
      <c r="AA8547" s="289"/>
    </row>
    <row r="8548" spans="23:27">
      <c r="W8548" s="288"/>
      <c r="X8548" s="287"/>
      <c r="AA8548" s="289"/>
    </row>
    <row r="8549" spans="23:27">
      <c r="W8549" s="288"/>
      <c r="X8549" s="287"/>
      <c r="AA8549" s="289"/>
    </row>
    <row r="8550" spans="23:27">
      <c r="W8550" s="288"/>
      <c r="X8550" s="287"/>
      <c r="AA8550" s="289"/>
    </row>
    <row r="8551" spans="23:27">
      <c r="W8551" s="288"/>
      <c r="X8551" s="287"/>
      <c r="AA8551" s="289"/>
    </row>
    <row r="8552" spans="23:27">
      <c r="W8552" s="288"/>
      <c r="X8552" s="287"/>
      <c r="AA8552" s="289"/>
    </row>
    <row r="8553" spans="23:27">
      <c r="W8553" s="288"/>
      <c r="X8553" s="287"/>
      <c r="AA8553" s="289"/>
    </row>
    <row r="8554" spans="23:27">
      <c r="W8554" s="288"/>
      <c r="X8554" s="287"/>
      <c r="AA8554" s="289"/>
    </row>
    <row r="8555" spans="23:27">
      <c r="W8555" s="288"/>
      <c r="X8555" s="287"/>
      <c r="AA8555" s="289"/>
    </row>
    <row r="8556" spans="23:27">
      <c r="W8556" s="288"/>
      <c r="X8556" s="287"/>
      <c r="AA8556" s="289"/>
    </row>
    <row r="8557" spans="23:27">
      <c r="W8557" s="288"/>
      <c r="X8557" s="287"/>
      <c r="AA8557" s="289"/>
    </row>
    <row r="8558" spans="23:27">
      <c r="W8558" s="288"/>
      <c r="X8558" s="287"/>
      <c r="AA8558" s="289"/>
    </row>
    <row r="8559" spans="23:27">
      <c r="W8559" s="288"/>
      <c r="X8559" s="287"/>
      <c r="AA8559" s="289"/>
    </row>
    <row r="8560" spans="23:27">
      <c r="W8560" s="288"/>
      <c r="X8560" s="287"/>
      <c r="AA8560" s="289"/>
    </row>
    <row r="8561" spans="23:27">
      <c r="W8561" s="288"/>
      <c r="X8561" s="287"/>
      <c r="AA8561" s="289"/>
    </row>
    <row r="8562" spans="23:27">
      <c r="W8562" s="288"/>
      <c r="X8562" s="287"/>
      <c r="AA8562" s="289"/>
    </row>
    <row r="8563" spans="23:27">
      <c r="W8563" s="288"/>
      <c r="X8563" s="287"/>
      <c r="AA8563" s="289"/>
    </row>
    <row r="8564" spans="23:27">
      <c r="W8564" s="288"/>
      <c r="X8564" s="287"/>
      <c r="AA8564" s="289"/>
    </row>
    <row r="8565" spans="23:27">
      <c r="W8565" s="288"/>
      <c r="X8565" s="287"/>
      <c r="AA8565" s="289"/>
    </row>
    <row r="8566" spans="23:27">
      <c r="W8566" s="288"/>
      <c r="X8566" s="287"/>
      <c r="AA8566" s="289"/>
    </row>
    <row r="8567" spans="23:27">
      <c r="W8567" s="288"/>
      <c r="X8567" s="287"/>
      <c r="AA8567" s="289"/>
    </row>
    <row r="8568" spans="23:27">
      <c r="W8568" s="288"/>
      <c r="X8568" s="287"/>
      <c r="AA8568" s="289"/>
    </row>
    <row r="8569" spans="23:27">
      <c r="W8569" s="288"/>
      <c r="X8569" s="287"/>
      <c r="AA8569" s="289"/>
    </row>
    <row r="8570" spans="23:27">
      <c r="W8570" s="288"/>
      <c r="X8570" s="287"/>
      <c r="AA8570" s="289"/>
    </row>
    <row r="8571" spans="23:27">
      <c r="W8571" s="288"/>
      <c r="X8571" s="287"/>
      <c r="AA8571" s="289"/>
    </row>
    <row r="8572" spans="23:27">
      <c r="W8572" s="288"/>
      <c r="X8572" s="287"/>
      <c r="AA8572" s="289"/>
    </row>
    <row r="8573" spans="23:27">
      <c r="W8573" s="288"/>
      <c r="X8573" s="287"/>
      <c r="AA8573" s="289"/>
    </row>
    <row r="8574" spans="23:27">
      <c r="W8574" s="288"/>
      <c r="X8574" s="287"/>
      <c r="AA8574" s="289"/>
    </row>
    <row r="8575" spans="23:27">
      <c r="W8575" s="288"/>
      <c r="X8575" s="287"/>
      <c r="AA8575" s="289"/>
    </row>
    <row r="8576" spans="23:27">
      <c r="W8576" s="288"/>
      <c r="X8576" s="287"/>
      <c r="AA8576" s="289"/>
    </row>
    <row r="8577" spans="23:27">
      <c r="W8577" s="288"/>
      <c r="X8577" s="287"/>
      <c r="AA8577" s="289"/>
    </row>
    <row r="8578" spans="23:27">
      <c r="W8578" s="288"/>
      <c r="X8578" s="287"/>
      <c r="AA8578" s="289"/>
    </row>
    <row r="8579" spans="23:27">
      <c r="W8579" s="288"/>
      <c r="X8579" s="287"/>
      <c r="AA8579" s="289"/>
    </row>
    <row r="8580" spans="23:27">
      <c r="W8580" s="288"/>
      <c r="X8580" s="287"/>
      <c r="AA8580" s="289"/>
    </row>
    <row r="8581" spans="23:27">
      <c r="W8581" s="288"/>
      <c r="X8581" s="287"/>
      <c r="AA8581" s="289"/>
    </row>
    <row r="8582" spans="23:27">
      <c r="W8582" s="288"/>
      <c r="X8582" s="287"/>
      <c r="AA8582" s="289"/>
    </row>
    <row r="8583" spans="23:27">
      <c r="W8583" s="288"/>
      <c r="X8583" s="287"/>
      <c r="AA8583" s="289"/>
    </row>
    <row r="8584" spans="23:27">
      <c r="W8584" s="288"/>
      <c r="X8584" s="287"/>
      <c r="AA8584" s="289"/>
    </row>
    <row r="8585" spans="23:27">
      <c r="W8585" s="288"/>
      <c r="X8585" s="287"/>
      <c r="AA8585" s="289"/>
    </row>
    <row r="8586" spans="23:27">
      <c r="W8586" s="288"/>
      <c r="X8586" s="287"/>
      <c r="AA8586" s="289"/>
    </row>
    <row r="8587" spans="23:27">
      <c r="W8587" s="288"/>
      <c r="X8587" s="287"/>
      <c r="AA8587" s="289"/>
    </row>
    <row r="8588" spans="23:27">
      <c r="W8588" s="288"/>
      <c r="X8588" s="287"/>
      <c r="AA8588" s="289"/>
    </row>
    <row r="8589" spans="23:27">
      <c r="W8589" s="288"/>
      <c r="X8589" s="287"/>
      <c r="AA8589" s="289"/>
    </row>
    <row r="8590" spans="23:27">
      <c r="W8590" s="288"/>
      <c r="X8590" s="287"/>
      <c r="AA8590" s="289"/>
    </row>
    <row r="8591" spans="23:27">
      <c r="W8591" s="288"/>
      <c r="X8591" s="287"/>
      <c r="AA8591" s="289"/>
    </row>
    <row r="8592" spans="23:27">
      <c r="W8592" s="288"/>
      <c r="X8592" s="287"/>
      <c r="AA8592" s="289"/>
    </row>
    <row r="8593" spans="23:27">
      <c r="W8593" s="288"/>
      <c r="X8593" s="287"/>
      <c r="AA8593" s="289"/>
    </row>
    <row r="8594" spans="23:27">
      <c r="W8594" s="288"/>
      <c r="X8594" s="287"/>
      <c r="AA8594" s="289"/>
    </row>
    <row r="8595" spans="23:27">
      <c r="W8595" s="288"/>
      <c r="X8595" s="287"/>
      <c r="AA8595" s="289"/>
    </row>
    <row r="8596" spans="23:27">
      <c r="W8596" s="288"/>
      <c r="X8596" s="287"/>
      <c r="AA8596" s="289"/>
    </row>
    <row r="8597" spans="23:27">
      <c r="W8597" s="288"/>
      <c r="X8597" s="287"/>
      <c r="AA8597" s="289"/>
    </row>
    <row r="8598" spans="23:27">
      <c r="W8598" s="288"/>
      <c r="X8598" s="287"/>
      <c r="AA8598" s="289"/>
    </row>
    <row r="8599" spans="23:27">
      <c r="W8599" s="288"/>
      <c r="X8599" s="287"/>
      <c r="AA8599" s="289"/>
    </row>
    <row r="8600" spans="23:27">
      <c r="W8600" s="288"/>
      <c r="X8600" s="287"/>
      <c r="AA8600" s="289"/>
    </row>
    <row r="8601" spans="23:27">
      <c r="W8601" s="288"/>
      <c r="X8601" s="287"/>
      <c r="AA8601" s="289"/>
    </row>
    <row r="8602" spans="23:27">
      <c r="W8602" s="288"/>
      <c r="X8602" s="287"/>
      <c r="AA8602" s="289"/>
    </row>
    <row r="8603" spans="23:27">
      <c r="W8603" s="288"/>
      <c r="X8603" s="287"/>
      <c r="AA8603" s="289"/>
    </row>
    <row r="8604" spans="23:27">
      <c r="W8604" s="288"/>
      <c r="X8604" s="287"/>
      <c r="AA8604" s="289"/>
    </row>
    <row r="8605" spans="23:27">
      <c r="W8605" s="288"/>
      <c r="X8605" s="287"/>
      <c r="AA8605" s="289"/>
    </row>
    <row r="8606" spans="23:27">
      <c r="W8606" s="288"/>
      <c r="X8606" s="287"/>
      <c r="AA8606" s="289"/>
    </row>
    <row r="8607" spans="23:27">
      <c r="W8607" s="288"/>
      <c r="X8607" s="287"/>
      <c r="AA8607" s="289"/>
    </row>
    <row r="8608" spans="23:27">
      <c r="W8608" s="288"/>
      <c r="X8608" s="287"/>
      <c r="AA8608" s="289"/>
    </row>
    <row r="8609" spans="23:27">
      <c r="W8609" s="288"/>
      <c r="X8609" s="287"/>
      <c r="AA8609" s="289"/>
    </row>
    <row r="8610" spans="23:27">
      <c r="W8610" s="288"/>
      <c r="X8610" s="287"/>
      <c r="AA8610" s="289"/>
    </row>
    <row r="8611" spans="23:27">
      <c r="W8611" s="288"/>
      <c r="X8611" s="287"/>
      <c r="AA8611" s="289"/>
    </row>
    <row r="8612" spans="23:27">
      <c r="W8612" s="288"/>
      <c r="X8612" s="287"/>
      <c r="AA8612" s="289"/>
    </row>
    <row r="8613" spans="23:27">
      <c r="W8613" s="288"/>
      <c r="X8613" s="287"/>
      <c r="AA8613" s="289"/>
    </row>
    <row r="8614" spans="23:27">
      <c r="W8614" s="288"/>
      <c r="X8614" s="287"/>
      <c r="AA8614" s="289"/>
    </row>
    <row r="8615" spans="23:27">
      <c r="W8615" s="288"/>
      <c r="X8615" s="287"/>
      <c r="AA8615" s="289"/>
    </row>
    <row r="8616" spans="23:27">
      <c r="W8616" s="288"/>
      <c r="X8616" s="287"/>
      <c r="AA8616" s="289"/>
    </row>
    <row r="8617" spans="23:27">
      <c r="W8617" s="288"/>
      <c r="X8617" s="287"/>
      <c r="AA8617" s="289"/>
    </row>
    <row r="8618" spans="23:27">
      <c r="W8618" s="288"/>
      <c r="X8618" s="287"/>
      <c r="AA8618" s="289"/>
    </row>
    <row r="8619" spans="23:27">
      <c r="W8619" s="288"/>
      <c r="X8619" s="287"/>
      <c r="AA8619" s="289"/>
    </row>
    <row r="8620" spans="23:27">
      <c r="W8620" s="288"/>
      <c r="X8620" s="287"/>
      <c r="AA8620" s="289"/>
    </row>
    <row r="8621" spans="23:27">
      <c r="W8621" s="288"/>
      <c r="X8621" s="287"/>
      <c r="AA8621" s="289"/>
    </row>
    <row r="8622" spans="23:27">
      <c r="W8622" s="288"/>
      <c r="X8622" s="287"/>
      <c r="AA8622" s="289"/>
    </row>
    <row r="8623" spans="23:27">
      <c r="W8623" s="288"/>
      <c r="X8623" s="287"/>
      <c r="AA8623" s="289"/>
    </row>
    <row r="8624" spans="23:27">
      <c r="W8624" s="288"/>
      <c r="X8624" s="287"/>
      <c r="AA8624" s="289"/>
    </row>
    <row r="8625" spans="23:27">
      <c r="W8625" s="288"/>
      <c r="X8625" s="287"/>
      <c r="AA8625" s="289"/>
    </row>
    <row r="8626" spans="23:27">
      <c r="W8626" s="288"/>
      <c r="X8626" s="287"/>
      <c r="AA8626" s="289"/>
    </row>
    <row r="8627" spans="23:27">
      <c r="W8627" s="288"/>
      <c r="X8627" s="287"/>
      <c r="AA8627" s="289"/>
    </row>
    <row r="8628" spans="23:27">
      <c r="W8628" s="288"/>
      <c r="X8628" s="287"/>
      <c r="AA8628" s="289"/>
    </row>
    <row r="8629" spans="23:27">
      <c r="W8629" s="288"/>
      <c r="X8629" s="287"/>
      <c r="AA8629" s="289"/>
    </row>
    <row r="8630" spans="23:27">
      <c r="W8630" s="288"/>
      <c r="X8630" s="287"/>
      <c r="AA8630" s="289"/>
    </row>
    <row r="8631" spans="23:27">
      <c r="W8631" s="288"/>
      <c r="X8631" s="287"/>
      <c r="AA8631" s="289"/>
    </row>
    <row r="8632" spans="23:27">
      <c r="W8632" s="288"/>
      <c r="X8632" s="287"/>
      <c r="AA8632" s="289"/>
    </row>
    <row r="8633" spans="23:27">
      <c r="W8633" s="288"/>
      <c r="X8633" s="287"/>
      <c r="AA8633" s="289"/>
    </row>
    <row r="8634" spans="23:27">
      <c r="W8634" s="288"/>
      <c r="X8634" s="287"/>
      <c r="AA8634" s="289"/>
    </row>
    <row r="8635" spans="23:27">
      <c r="W8635" s="288"/>
      <c r="X8635" s="287"/>
      <c r="AA8635" s="289"/>
    </row>
    <row r="8636" spans="23:27">
      <c r="W8636" s="288"/>
      <c r="X8636" s="287"/>
      <c r="AA8636" s="289"/>
    </row>
    <row r="8637" spans="23:27">
      <c r="W8637" s="288"/>
      <c r="X8637" s="287"/>
      <c r="AA8637" s="289"/>
    </row>
    <row r="8638" spans="23:27">
      <c r="W8638" s="288"/>
      <c r="X8638" s="287"/>
      <c r="AA8638" s="289"/>
    </row>
    <row r="8639" spans="23:27">
      <c r="W8639" s="288"/>
      <c r="X8639" s="287"/>
      <c r="AA8639" s="289"/>
    </row>
    <row r="8640" spans="23:27">
      <c r="W8640" s="288"/>
      <c r="X8640" s="287"/>
      <c r="AA8640" s="289"/>
    </row>
    <row r="8641" spans="23:27">
      <c r="W8641" s="288"/>
      <c r="X8641" s="287"/>
      <c r="AA8641" s="289"/>
    </row>
    <row r="8642" spans="23:27">
      <c r="W8642" s="288"/>
      <c r="X8642" s="287"/>
      <c r="AA8642" s="289"/>
    </row>
    <row r="8643" spans="23:27">
      <c r="W8643" s="288"/>
      <c r="X8643" s="287"/>
      <c r="AA8643" s="289"/>
    </row>
    <row r="8644" spans="23:27">
      <c r="W8644" s="288"/>
      <c r="X8644" s="287"/>
      <c r="AA8644" s="289"/>
    </row>
    <row r="8645" spans="23:27">
      <c r="W8645" s="288"/>
      <c r="X8645" s="287"/>
      <c r="AA8645" s="289"/>
    </row>
    <row r="8646" spans="23:27">
      <c r="W8646" s="288"/>
      <c r="X8646" s="287"/>
      <c r="AA8646" s="289"/>
    </row>
    <row r="8647" spans="23:27">
      <c r="W8647" s="288"/>
      <c r="X8647" s="287"/>
      <c r="AA8647" s="289"/>
    </row>
    <row r="8648" spans="23:27">
      <c r="W8648" s="288"/>
      <c r="X8648" s="287"/>
      <c r="AA8648" s="289"/>
    </row>
    <row r="8649" spans="23:27">
      <c r="W8649" s="288"/>
      <c r="X8649" s="287"/>
      <c r="AA8649" s="289"/>
    </row>
    <row r="8650" spans="23:27">
      <c r="W8650" s="288"/>
      <c r="X8650" s="287"/>
      <c r="AA8650" s="289"/>
    </row>
    <row r="8651" spans="23:27">
      <c r="W8651" s="288"/>
      <c r="X8651" s="287"/>
      <c r="AA8651" s="289"/>
    </row>
    <row r="8652" spans="23:27">
      <c r="W8652" s="288"/>
      <c r="X8652" s="287"/>
      <c r="AA8652" s="289"/>
    </row>
    <row r="8653" spans="23:27">
      <c r="W8653" s="288"/>
      <c r="X8653" s="287"/>
      <c r="AA8653" s="289"/>
    </row>
    <row r="8654" spans="23:27">
      <c r="W8654" s="288"/>
      <c r="X8654" s="287"/>
      <c r="AA8654" s="289"/>
    </row>
    <row r="8655" spans="23:27">
      <c r="W8655" s="288"/>
      <c r="X8655" s="287"/>
      <c r="AA8655" s="289"/>
    </row>
    <row r="8656" spans="23:27">
      <c r="W8656" s="288"/>
      <c r="X8656" s="287"/>
      <c r="AA8656" s="289"/>
    </row>
    <row r="8657" spans="23:27">
      <c r="W8657" s="288"/>
      <c r="X8657" s="287"/>
      <c r="AA8657" s="289"/>
    </row>
    <row r="8658" spans="23:27">
      <c r="W8658" s="288"/>
      <c r="X8658" s="287"/>
      <c r="AA8658" s="289"/>
    </row>
    <row r="8659" spans="23:27">
      <c r="W8659" s="288"/>
      <c r="X8659" s="287"/>
      <c r="AA8659" s="289"/>
    </row>
    <row r="8660" spans="23:27">
      <c r="W8660" s="288"/>
      <c r="X8660" s="287"/>
      <c r="AA8660" s="289"/>
    </row>
    <row r="8661" spans="23:27">
      <c r="W8661" s="288"/>
      <c r="X8661" s="287"/>
      <c r="AA8661" s="289"/>
    </row>
    <row r="8662" spans="23:27">
      <c r="W8662" s="288"/>
      <c r="X8662" s="287"/>
      <c r="AA8662" s="289"/>
    </row>
    <row r="8663" spans="23:27">
      <c r="W8663" s="288"/>
      <c r="X8663" s="287"/>
      <c r="AA8663" s="289"/>
    </row>
    <row r="8664" spans="23:27">
      <c r="W8664" s="288"/>
      <c r="X8664" s="287"/>
      <c r="AA8664" s="289"/>
    </row>
    <row r="8665" spans="23:27">
      <c r="W8665" s="288"/>
      <c r="X8665" s="287"/>
      <c r="AA8665" s="289"/>
    </row>
    <row r="8666" spans="23:27">
      <c r="W8666" s="288"/>
      <c r="X8666" s="287"/>
      <c r="AA8666" s="289"/>
    </row>
    <row r="8667" spans="23:27">
      <c r="W8667" s="288"/>
      <c r="X8667" s="287"/>
      <c r="AA8667" s="289"/>
    </row>
    <row r="8668" spans="23:27">
      <c r="W8668" s="288"/>
      <c r="X8668" s="287"/>
      <c r="AA8668" s="289"/>
    </row>
    <row r="8669" spans="23:27">
      <c r="W8669" s="288"/>
      <c r="X8669" s="287"/>
      <c r="AA8669" s="289"/>
    </row>
    <row r="8670" spans="23:27">
      <c r="W8670" s="288"/>
      <c r="X8670" s="287"/>
      <c r="AA8670" s="289"/>
    </row>
    <row r="8671" spans="23:27">
      <c r="W8671" s="288"/>
      <c r="X8671" s="287"/>
      <c r="AA8671" s="289"/>
    </row>
    <row r="8672" spans="23:27">
      <c r="W8672" s="288"/>
      <c r="X8672" s="287"/>
      <c r="AA8672" s="289"/>
    </row>
    <row r="8673" spans="23:27">
      <c r="W8673" s="288"/>
      <c r="X8673" s="287"/>
      <c r="AA8673" s="289"/>
    </row>
    <row r="8674" spans="23:27">
      <c r="W8674" s="288"/>
      <c r="X8674" s="287"/>
      <c r="AA8674" s="289"/>
    </row>
    <row r="8675" spans="23:27">
      <c r="W8675" s="288"/>
      <c r="X8675" s="287"/>
      <c r="AA8675" s="289"/>
    </row>
    <row r="8676" spans="23:27">
      <c r="W8676" s="288"/>
      <c r="X8676" s="287"/>
      <c r="AA8676" s="289"/>
    </row>
    <row r="8677" spans="23:27">
      <c r="W8677" s="288"/>
      <c r="X8677" s="287"/>
      <c r="AA8677" s="289"/>
    </row>
    <row r="8678" spans="23:27">
      <c r="W8678" s="288"/>
      <c r="X8678" s="287"/>
      <c r="AA8678" s="289"/>
    </row>
    <row r="8679" spans="23:27">
      <c r="W8679" s="288"/>
      <c r="X8679" s="287"/>
      <c r="AA8679" s="289"/>
    </row>
    <row r="8680" spans="23:27">
      <c r="W8680" s="288"/>
      <c r="X8680" s="287"/>
      <c r="AA8680" s="289"/>
    </row>
    <row r="8681" spans="23:27">
      <c r="W8681" s="288"/>
      <c r="X8681" s="287"/>
      <c r="AA8681" s="289"/>
    </row>
    <row r="8682" spans="23:27">
      <c r="W8682" s="288"/>
      <c r="X8682" s="287"/>
      <c r="AA8682" s="289"/>
    </row>
    <row r="8683" spans="23:27">
      <c r="W8683" s="288"/>
      <c r="X8683" s="287"/>
      <c r="AA8683" s="289"/>
    </row>
    <row r="8684" spans="23:27">
      <c r="W8684" s="288"/>
      <c r="X8684" s="287"/>
      <c r="AA8684" s="289"/>
    </row>
    <row r="8685" spans="23:27">
      <c r="W8685" s="288"/>
      <c r="X8685" s="287"/>
      <c r="AA8685" s="289"/>
    </row>
    <row r="8686" spans="23:27">
      <c r="W8686" s="288"/>
      <c r="X8686" s="287"/>
      <c r="AA8686" s="289"/>
    </row>
    <row r="8687" spans="23:27">
      <c r="W8687" s="288"/>
      <c r="X8687" s="287"/>
      <c r="AA8687" s="289"/>
    </row>
    <row r="8688" spans="23:27">
      <c r="W8688" s="288"/>
      <c r="X8688" s="287"/>
      <c r="AA8688" s="289"/>
    </row>
    <row r="8689" spans="23:27">
      <c r="W8689" s="288"/>
      <c r="X8689" s="287"/>
      <c r="AA8689" s="289"/>
    </row>
    <row r="8690" spans="23:27">
      <c r="W8690" s="288"/>
      <c r="X8690" s="287"/>
      <c r="AA8690" s="289"/>
    </row>
    <row r="8691" spans="23:27">
      <c r="W8691" s="288"/>
      <c r="X8691" s="287"/>
      <c r="AA8691" s="289"/>
    </row>
    <row r="8692" spans="23:27">
      <c r="W8692" s="288"/>
      <c r="X8692" s="287"/>
      <c r="AA8692" s="289"/>
    </row>
    <row r="8693" spans="23:27">
      <c r="W8693" s="288"/>
      <c r="X8693" s="287"/>
      <c r="AA8693" s="289"/>
    </row>
    <row r="8694" spans="23:27">
      <c r="W8694" s="288"/>
      <c r="X8694" s="287"/>
      <c r="AA8694" s="289"/>
    </row>
    <row r="8695" spans="23:27">
      <c r="W8695" s="288"/>
      <c r="X8695" s="287"/>
      <c r="AA8695" s="289"/>
    </row>
    <row r="8696" spans="23:27">
      <c r="W8696" s="288"/>
      <c r="X8696" s="287"/>
      <c r="AA8696" s="289"/>
    </row>
    <row r="8697" spans="23:27">
      <c r="W8697" s="288"/>
      <c r="X8697" s="287"/>
      <c r="AA8697" s="289"/>
    </row>
    <row r="8698" spans="23:27">
      <c r="W8698" s="288"/>
      <c r="X8698" s="287"/>
      <c r="AA8698" s="289"/>
    </row>
    <row r="8699" spans="23:27">
      <c r="W8699" s="288"/>
      <c r="X8699" s="287"/>
      <c r="AA8699" s="289"/>
    </row>
    <row r="8700" spans="23:27">
      <c r="W8700" s="288"/>
      <c r="X8700" s="287"/>
      <c r="AA8700" s="289"/>
    </row>
    <row r="8701" spans="23:27">
      <c r="W8701" s="288"/>
      <c r="X8701" s="287"/>
      <c r="AA8701" s="289"/>
    </row>
    <row r="8702" spans="23:27">
      <c r="W8702" s="288"/>
      <c r="X8702" s="287"/>
      <c r="AA8702" s="289"/>
    </row>
    <row r="8703" spans="23:27">
      <c r="W8703" s="288"/>
      <c r="X8703" s="287"/>
      <c r="AA8703" s="289"/>
    </row>
    <row r="8704" spans="23:27">
      <c r="W8704" s="288"/>
      <c r="X8704" s="287"/>
      <c r="AA8704" s="289"/>
    </row>
    <row r="8705" spans="23:27">
      <c r="W8705" s="288"/>
      <c r="X8705" s="287"/>
      <c r="AA8705" s="289"/>
    </row>
    <row r="8706" spans="23:27">
      <c r="W8706" s="288"/>
      <c r="X8706" s="287"/>
      <c r="AA8706" s="289"/>
    </row>
    <row r="8707" spans="23:27">
      <c r="W8707" s="288"/>
      <c r="X8707" s="287"/>
      <c r="AA8707" s="289"/>
    </row>
    <row r="8708" spans="23:27">
      <c r="W8708" s="288"/>
      <c r="X8708" s="287"/>
      <c r="AA8708" s="289"/>
    </row>
    <row r="8709" spans="23:27">
      <c r="W8709" s="288"/>
      <c r="X8709" s="287"/>
      <c r="AA8709" s="289"/>
    </row>
    <row r="8710" spans="23:27">
      <c r="W8710" s="288"/>
      <c r="X8710" s="287"/>
      <c r="AA8710" s="289"/>
    </row>
    <row r="8711" spans="23:27">
      <c r="W8711" s="288"/>
      <c r="X8711" s="287"/>
      <c r="AA8711" s="289"/>
    </row>
    <row r="8712" spans="23:27">
      <c r="W8712" s="288"/>
      <c r="X8712" s="287"/>
      <c r="AA8712" s="289"/>
    </row>
    <row r="8713" spans="23:27">
      <c r="W8713" s="288"/>
      <c r="X8713" s="287"/>
      <c r="AA8713" s="289"/>
    </row>
    <row r="8714" spans="23:27">
      <c r="W8714" s="288"/>
      <c r="X8714" s="287"/>
      <c r="AA8714" s="289"/>
    </row>
    <row r="8715" spans="23:27">
      <c r="W8715" s="288"/>
      <c r="X8715" s="287"/>
      <c r="AA8715" s="289"/>
    </row>
    <row r="8716" spans="23:27">
      <c r="W8716" s="288"/>
      <c r="X8716" s="287"/>
      <c r="AA8716" s="289"/>
    </row>
    <row r="8717" spans="23:27">
      <c r="W8717" s="288"/>
      <c r="X8717" s="287"/>
      <c r="AA8717" s="289"/>
    </row>
    <row r="8718" spans="23:27">
      <c r="W8718" s="288"/>
      <c r="X8718" s="287"/>
      <c r="AA8718" s="289"/>
    </row>
    <row r="8719" spans="23:27">
      <c r="W8719" s="288"/>
      <c r="X8719" s="287"/>
      <c r="AA8719" s="289"/>
    </row>
    <row r="8720" spans="23:27">
      <c r="W8720" s="288"/>
      <c r="X8720" s="287"/>
      <c r="AA8720" s="289"/>
    </row>
    <row r="8721" spans="23:27">
      <c r="W8721" s="288"/>
      <c r="X8721" s="287"/>
      <c r="AA8721" s="289"/>
    </row>
    <row r="8722" spans="23:27">
      <c r="W8722" s="288"/>
      <c r="X8722" s="287"/>
      <c r="AA8722" s="289"/>
    </row>
    <row r="8723" spans="23:27">
      <c r="W8723" s="288"/>
      <c r="X8723" s="287"/>
      <c r="AA8723" s="289"/>
    </row>
    <row r="8724" spans="23:27">
      <c r="W8724" s="288"/>
      <c r="X8724" s="287"/>
      <c r="AA8724" s="289"/>
    </row>
    <row r="8725" spans="23:27">
      <c r="W8725" s="288"/>
      <c r="X8725" s="287"/>
      <c r="AA8725" s="289"/>
    </row>
    <row r="8726" spans="23:27">
      <c r="W8726" s="288"/>
      <c r="X8726" s="287"/>
      <c r="AA8726" s="289"/>
    </row>
    <row r="8727" spans="23:27">
      <c r="W8727" s="288"/>
      <c r="X8727" s="287"/>
      <c r="AA8727" s="289"/>
    </row>
    <row r="8728" spans="23:27">
      <c r="W8728" s="288"/>
      <c r="X8728" s="287"/>
      <c r="AA8728" s="289"/>
    </row>
    <row r="8729" spans="23:27">
      <c r="W8729" s="288"/>
      <c r="X8729" s="287"/>
      <c r="AA8729" s="289"/>
    </row>
    <row r="8730" spans="23:27">
      <c r="W8730" s="288"/>
      <c r="X8730" s="287"/>
      <c r="AA8730" s="289"/>
    </row>
    <row r="8731" spans="23:27">
      <c r="W8731" s="288"/>
      <c r="X8731" s="287"/>
      <c r="AA8731" s="289"/>
    </row>
    <row r="8732" spans="23:27">
      <c r="W8732" s="288"/>
      <c r="X8732" s="287"/>
      <c r="AA8732" s="289"/>
    </row>
    <row r="8733" spans="23:27">
      <c r="W8733" s="288"/>
      <c r="X8733" s="287"/>
      <c r="AA8733" s="289"/>
    </row>
    <row r="8734" spans="23:27">
      <c r="W8734" s="288"/>
      <c r="X8734" s="287"/>
      <c r="AA8734" s="289"/>
    </row>
    <row r="8735" spans="23:27">
      <c r="W8735" s="288"/>
      <c r="X8735" s="287"/>
      <c r="AA8735" s="289"/>
    </row>
    <row r="8736" spans="23:27">
      <c r="W8736" s="288"/>
      <c r="X8736" s="287"/>
      <c r="AA8736" s="289"/>
    </row>
    <row r="8737" spans="23:27">
      <c r="W8737" s="288"/>
      <c r="X8737" s="287"/>
      <c r="AA8737" s="289"/>
    </row>
    <row r="8738" spans="23:27">
      <c r="W8738" s="288"/>
      <c r="X8738" s="287"/>
      <c r="AA8738" s="289"/>
    </row>
    <row r="8739" spans="23:27">
      <c r="W8739" s="288"/>
      <c r="X8739" s="287"/>
      <c r="AA8739" s="289"/>
    </row>
    <row r="8740" spans="23:27">
      <c r="W8740" s="288"/>
      <c r="X8740" s="287"/>
      <c r="AA8740" s="289"/>
    </row>
    <row r="8741" spans="23:27">
      <c r="W8741" s="288"/>
      <c r="X8741" s="287"/>
      <c r="AA8741" s="289"/>
    </row>
    <row r="8742" spans="23:27">
      <c r="W8742" s="288"/>
      <c r="X8742" s="287"/>
      <c r="AA8742" s="289"/>
    </row>
    <row r="8743" spans="23:27">
      <c r="W8743" s="288"/>
      <c r="X8743" s="287"/>
      <c r="AA8743" s="289"/>
    </row>
    <row r="8744" spans="23:27">
      <c r="W8744" s="288"/>
      <c r="X8744" s="287"/>
      <c r="AA8744" s="289"/>
    </row>
    <row r="8745" spans="23:27">
      <c r="W8745" s="288"/>
      <c r="X8745" s="287"/>
      <c r="AA8745" s="289"/>
    </row>
    <row r="8746" spans="23:27">
      <c r="W8746" s="288"/>
      <c r="X8746" s="287"/>
      <c r="AA8746" s="289"/>
    </row>
    <row r="8747" spans="23:27">
      <c r="W8747" s="288"/>
      <c r="X8747" s="287"/>
      <c r="AA8747" s="289"/>
    </row>
    <row r="8748" spans="23:27">
      <c r="W8748" s="288"/>
      <c r="X8748" s="287"/>
      <c r="AA8748" s="289"/>
    </row>
    <row r="8749" spans="23:27">
      <c r="W8749" s="288"/>
      <c r="X8749" s="287"/>
      <c r="AA8749" s="289"/>
    </row>
    <row r="8750" spans="23:27">
      <c r="W8750" s="288"/>
      <c r="X8750" s="287"/>
      <c r="AA8750" s="289"/>
    </row>
    <row r="8751" spans="23:27">
      <c r="W8751" s="288"/>
      <c r="X8751" s="287"/>
      <c r="AA8751" s="289"/>
    </row>
    <row r="8752" spans="23:27">
      <c r="W8752" s="288"/>
      <c r="X8752" s="287"/>
      <c r="AA8752" s="289"/>
    </row>
    <row r="8753" spans="23:27">
      <c r="W8753" s="288"/>
      <c r="X8753" s="287"/>
      <c r="AA8753" s="289"/>
    </row>
    <row r="8754" spans="23:27">
      <c r="W8754" s="288"/>
      <c r="X8754" s="287"/>
      <c r="AA8754" s="289"/>
    </row>
    <row r="8755" spans="23:27">
      <c r="W8755" s="288"/>
      <c r="X8755" s="287"/>
      <c r="AA8755" s="289"/>
    </row>
    <row r="8756" spans="23:27">
      <c r="W8756" s="288"/>
      <c r="X8756" s="287"/>
      <c r="AA8756" s="289"/>
    </row>
    <row r="8757" spans="23:27">
      <c r="W8757" s="288"/>
      <c r="X8757" s="287"/>
      <c r="AA8757" s="289"/>
    </row>
    <row r="8758" spans="23:27">
      <c r="W8758" s="288"/>
      <c r="X8758" s="287"/>
      <c r="AA8758" s="289"/>
    </row>
    <row r="8759" spans="23:27">
      <c r="W8759" s="288"/>
      <c r="X8759" s="287"/>
      <c r="AA8759" s="289"/>
    </row>
    <row r="8760" spans="23:27">
      <c r="W8760" s="288"/>
      <c r="X8760" s="287"/>
      <c r="AA8760" s="289"/>
    </row>
    <row r="8761" spans="23:27">
      <c r="W8761" s="288"/>
      <c r="X8761" s="287"/>
      <c r="AA8761" s="289"/>
    </row>
    <row r="8762" spans="23:27">
      <c r="W8762" s="288"/>
      <c r="X8762" s="287"/>
      <c r="AA8762" s="289"/>
    </row>
    <row r="8763" spans="23:27">
      <c r="W8763" s="288"/>
      <c r="X8763" s="287"/>
      <c r="AA8763" s="289"/>
    </row>
    <row r="8764" spans="23:27">
      <c r="W8764" s="288"/>
      <c r="X8764" s="287"/>
      <c r="AA8764" s="289"/>
    </row>
    <row r="8765" spans="23:27">
      <c r="W8765" s="288"/>
      <c r="X8765" s="287"/>
      <c r="AA8765" s="289"/>
    </row>
    <row r="8766" spans="23:27">
      <c r="W8766" s="288"/>
      <c r="X8766" s="287"/>
      <c r="AA8766" s="289"/>
    </row>
    <row r="8767" spans="23:27">
      <c r="W8767" s="288"/>
      <c r="X8767" s="287"/>
      <c r="AA8767" s="289"/>
    </row>
    <row r="8768" spans="23:27">
      <c r="W8768" s="288"/>
      <c r="X8768" s="287"/>
      <c r="AA8768" s="289"/>
    </row>
    <row r="8769" spans="23:27">
      <c r="W8769" s="288"/>
      <c r="X8769" s="287"/>
      <c r="AA8769" s="289"/>
    </row>
    <row r="8770" spans="23:27">
      <c r="W8770" s="288"/>
      <c r="X8770" s="287"/>
      <c r="AA8770" s="289"/>
    </row>
    <row r="8771" spans="23:27">
      <c r="W8771" s="288"/>
      <c r="X8771" s="287"/>
      <c r="AA8771" s="289"/>
    </row>
    <row r="8772" spans="23:27">
      <c r="W8772" s="288"/>
      <c r="X8772" s="287"/>
      <c r="AA8772" s="289"/>
    </row>
    <row r="8773" spans="23:27">
      <c r="W8773" s="288"/>
      <c r="X8773" s="287"/>
      <c r="AA8773" s="289"/>
    </row>
    <row r="8774" spans="23:27">
      <c r="W8774" s="288"/>
      <c r="X8774" s="287"/>
      <c r="AA8774" s="289"/>
    </row>
    <row r="8775" spans="23:27">
      <c r="W8775" s="288"/>
      <c r="X8775" s="287"/>
      <c r="AA8775" s="289"/>
    </row>
    <row r="8776" spans="23:27">
      <c r="W8776" s="288"/>
      <c r="X8776" s="287"/>
      <c r="AA8776" s="289"/>
    </row>
    <row r="8777" spans="23:27">
      <c r="W8777" s="288"/>
      <c r="X8777" s="287"/>
      <c r="AA8777" s="289"/>
    </row>
    <row r="8778" spans="23:27">
      <c r="W8778" s="288"/>
      <c r="X8778" s="287"/>
      <c r="AA8778" s="289"/>
    </row>
    <row r="8779" spans="23:27">
      <c r="W8779" s="288"/>
      <c r="X8779" s="287"/>
      <c r="AA8779" s="289"/>
    </row>
    <row r="8780" spans="23:27">
      <c r="W8780" s="288"/>
      <c r="X8780" s="287"/>
      <c r="AA8780" s="289"/>
    </row>
    <row r="8781" spans="23:27">
      <c r="W8781" s="288"/>
      <c r="X8781" s="287"/>
      <c r="AA8781" s="289"/>
    </row>
    <row r="8782" spans="23:27">
      <c r="W8782" s="288"/>
      <c r="X8782" s="287"/>
      <c r="AA8782" s="289"/>
    </row>
    <row r="8783" spans="23:27">
      <c r="W8783" s="288"/>
      <c r="X8783" s="287"/>
      <c r="AA8783" s="289"/>
    </row>
    <row r="8784" spans="23:27">
      <c r="W8784" s="288"/>
      <c r="X8784" s="287"/>
      <c r="AA8784" s="289"/>
    </row>
    <row r="8785" spans="23:27">
      <c r="W8785" s="288"/>
      <c r="X8785" s="287"/>
      <c r="AA8785" s="289"/>
    </row>
    <row r="8786" spans="23:27">
      <c r="W8786" s="288"/>
      <c r="X8786" s="287"/>
      <c r="AA8786" s="289"/>
    </row>
    <row r="8787" spans="23:27">
      <c r="W8787" s="288"/>
      <c r="X8787" s="287"/>
      <c r="AA8787" s="289"/>
    </row>
    <row r="8788" spans="23:27">
      <c r="W8788" s="288"/>
      <c r="X8788" s="287"/>
      <c r="AA8788" s="289"/>
    </row>
    <row r="8789" spans="23:27">
      <c r="W8789" s="288"/>
      <c r="X8789" s="287"/>
      <c r="AA8789" s="289"/>
    </row>
    <row r="8790" spans="23:27">
      <c r="W8790" s="288"/>
      <c r="X8790" s="287"/>
      <c r="AA8790" s="289"/>
    </row>
    <row r="8791" spans="23:27">
      <c r="W8791" s="288"/>
      <c r="X8791" s="287"/>
      <c r="AA8791" s="289"/>
    </row>
    <row r="8792" spans="23:27">
      <c r="W8792" s="288"/>
      <c r="X8792" s="287"/>
      <c r="AA8792" s="289"/>
    </row>
    <row r="8793" spans="23:27">
      <c r="W8793" s="288"/>
      <c r="X8793" s="287"/>
      <c r="AA8793" s="289"/>
    </row>
    <row r="8794" spans="23:27">
      <c r="W8794" s="288"/>
      <c r="X8794" s="287"/>
      <c r="AA8794" s="289"/>
    </row>
    <row r="8795" spans="23:27">
      <c r="W8795" s="288"/>
      <c r="X8795" s="287"/>
      <c r="AA8795" s="289"/>
    </row>
    <row r="8796" spans="23:27">
      <c r="W8796" s="288"/>
      <c r="X8796" s="287"/>
      <c r="AA8796" s="289"/>
    </row>
    <row r="8797" spans="23:27">
      <c r="W8797" s="288"/>
      <c r="X8797" s="287"/>
      <c r="AA8797" s="289"/>
    </row>
    <row r="8798" spans="23:27">
      <c r="W8798" s="288"/>
      <c r="X8798" s="287"/>
      <c r="AA8798" s="289"/>
    </row>
    <row r="8799" spans="23:27">
      <c r="W8799" s="288"/>
      <c r="X8799" s="287"/>
      <c r="AA8799" s="289"/>
    </row>
    <row r="8800" spans="23:27">
      <c r="W8800" s="288"/>
      <c r="X8800" s="287"/>
      <c r="AA8800" s="289"/>
    </row>
    <row r="8801" spans="23:27">
      <c r="W8801" s="288"/>
      <c r="X8801" s="287"/>
      <c r="AA8801" s="289"/>
    </row>
    <row r="8802" spans="23:27">
      <c r="W8802" s="288"/>
      <c r="X8802" s="287"/>
      <c r="AA8802" s="289"/>
    </row>
    <row r="8803" spans="23:27">
      <c r="W8803" s="288"/>
      <c r="X8803" s="287"/>
      <c r="AA8803" s="289"/>
    </row>
    <row r="8804" spans="23:27">
      <c r="W8804" s="288"/>
      <c r="X8804" s="287"/>
      <c r="AA8804" s="289"/>
    </row>
    <row r="8805" spans="23:27">
      <c r="W8805" s="288"/>
      <c r="X8805" s="287"/>
      <c r="AA8805" s="289"/>
    </row>
    <row r="8806" spans="23:27">
      <c r="W8806" s="288"/>
      <c r="X8806" s="287"/>
      <c r="AA8806" s="289"/>
    </row>
    <row r="8807" spans="23:27">
      <c r="W8807" s="288"/>
      <c r="X8807" s="287"/>
      <c r="AA8807" s="289"/>
    </row>
    <row r="8808" spans="23:27">
      <c r="W8808" s="288"/>
      <c r="X8808" s="287"/>
      <c r="AA8808" s="289"/>
    </row>
    <row r="8809" spans="23:27">
      <c r="W8809" s="288"/>
      <c r="X8809" s="287"/>
      <c r="AA8809" s="289"/>
    </row>
    <row r="8810" spans="23:27">
      <c r="W8810" s="288"/>
      <c r="X8810" s="287"/>
      <c r="AA8810" s="289"/>
    </row>
    <row r="8811" spans="23:27">
      <c r="W8811" s="288"/>
      <c r="X8811" s="287"/>
      <c r="AA8811" s="289"/>
    </row>
    <row r="8812" spans="23:27">
      <c r="W8812" s="288"/>
      <c r="X8812" s="287"/>
      <c r="AA8812" s="289"/>
    </row>
    <row r="8813" spans="23:27">
      <c r="W8813" s="288"/>
      <c r="X8813" s="287"/>
      <c r="AA8813" s="289"/>
    </row>
    <row r="8814" spans="23:27">
      <c r="W8814" s="288"/>
      <c r="X8814" s="287"/>
      <c r="AA8814" s="289"/>
    </row>
    <row r="8815" spans="23:27">
      <c r="W8815" s="288"/>
      <c r="X8815" s="287"/>
      <c r="AA8815" s="289"/>
    </row>
    <row r="8816" spans="23:27">
      <c r="W8816" s="288"/>
      <c r="X8816" s="287"/>
      <c r="AA8816" s="289"/>
    </row>
    <row r="8817" spans="23:27">
      <c r="W8817" s="288"/>
      <c r="X8817" s="287"/>
      <c r="AA8817" s="289"/>
    </row>
    <row r="8818" spans="23:27">
      <c r="W8818" s="288"/>
      <c r="X8818" s="287"/>
      <c r="AA8818" s="289"/>
    </row>
    <row r="8819" spans="23:27">
      <c r="W8819" s="288"/>
      <c r="X8819" s="287"/>
      <c r="AA8819" s="289"/>
    </row>
    <row r="8820" spans="23:27">
      <c r="W8820" s="288"/>
      <c r="X8820" s="287"/>
      <c r="AA8820" s="289"/>
    </row>
    <row r="8821" spans="23:27">
      <c r="W8821" s="288"/>
      <c r="X8821" s="287"/>
      <c r="AA8821" s="289"/>
    </row>
    <row r="8822" spans="23:27">
      <c r="W8822" s="288"/>
      <c r="X8822" s="287"/>
      <c r="AA8822" s="289"/>
    </row>
    <row r="8823" spans="23:27">
      <c r="W8823" s="288"/>
      <c r="X8823" s="287"/>
      <c r="AA8823" s="289"/>
    </row>
    <row r="8824" spans="23:27">
      <c r="W8824" s="288"/>
      <c r="X8824" s="287"/>
      <c r="AA8824" s="289"/>
    </row>
    <row r="8825" spans="23:27">
      <c r="W8825" s="288"/>
      <c r="X8825" s="287"/>
      <c r="AA8825" s="289"/>
    </row>
    <row r="8826" spans="23:27">
      <c r="W8826" s="288"/>
      <c r="X8826" s="287"/>
      <c r="AA8826" s="289"/>
    </row>
    <row r="8827" spans="23:27">
      <c r="W8827" s="288"/>
      <c r="X8827" s="287"/>
      <c r="AA8827" s="289"/>
    </row>
    <row r="8828" spans="23:27">
      <c r="W8828" s="288"/>
      <c r="X8828" s="287"/>
      <c r="AA8828" s="289"/>
    </row>
    <row r="8829" spans="23:27">
      <c r="W8829" s="288"/>
      <c r="X8829" s="287"/>
      <c r="AA8829" s="289"/>
    </row>
    <row r="8830" spans="23:27">
      <c r="W8830" s="288"/>
      <c r="X8830" s="287"/>
      <c r="AA8830" s="289"/>
    </row>
    <row r="8831" spans="23:27">
      <c r="W8831" s="288"/>
      <c r="X8831" s="287"/>
      <c r="AA8831" s="289"/>
    </row>
    <row r="8832" spans="23:27">
      <c r="W8832" s="288"/>
      <c r="X8832" s="287"/>
      <c r="AA8832" s="289"/>
    </row>
    <row r="8833" spans="23:27">
      <c r="W8833" s="288"/>
      <c r="X8833" s="287"/>
      <c r="AA8833" s="289"/>
    </row>
    <row r="8834" spans="23:27">
      <c r="W8834" s="288"/>
      <c r="X8834" s="287"/>
      <c r="AA8834" s="289"/>
    </row>
    <row r="8835" spans="23:27">
      <c r="W8835" s="288"/>
      <c r="X8835" s="287"/>
      <c r="AA8835" s="289"/>
    </row>
    <row r="8836" spans="23:27">
      <c r="W8836" s="288"/>
      <c r="X8836" s="287"/>
      <c r="AA8836" s="289"/>
    </row>
    <row r="8837" spans="23:27">
      <c r="W8837" s="288"/>
      <c r="X8837" s="287"/>
      <c r="AA8837" s="289"/>
    </row>
    <row r="8838" spans="23:27">
      <c r="W8838" s="288"/>
      <c r="X8838" s="287"/>
      <c r="AA8838" s="289"/>
    </row>
    <row r="8839" spans="23:27">
      <c r="W8839" s="288"/>
      <c r="X8839" s="287"/>
      <c r="AA8839" s="289"/>
    </row>
    <row r="8840" spans="23:27">
      <c r="W8840" s="288"/>
      <c r="X8840" s="287"/>
      <c r="AA8840" s="289"/>
    </row>
    <row r="8841" spans="23:27">
      <c r="W8841" s="288"/>
      <c r="X8841" s="287"/>
      <c r="AA8841" s="289"/>
    </row>
    <row r="8842" spans="23:27">
      <c r="W8842" s="288"/>
      <c r="X8842" s="287"/>
      <c r="AA8842" s="289"/>
    </row>
    <row r="8843" spans="23:27">
      <c r="W8843" s="288"/>
      <c r="X8843" s="287"/>
      <c r="AA8843" s="289"/>
    </row>
    <row r="8844" spans="23:27">
      <c r="W8844" s="288"/>
      <c r="X8844" s="287"/>
      <c r="AA8844" s="289"/>
    </row>
    <row r="8845" spans="23:27">
      <c r="W8845" s="288"/>
      <c r="X8845" s="287"/>
      <c r="AA8845" s="289"/>
    </row>
    <row r="8846" spans="23:27">
      <c r="W8846" s="288"/>
      <c r="X8846" s="287"/>
      <c r="AA8846" s="289"/>
    </row>
    <row r="8847" spans="23:27">
      <c r="W8847" s="288"/>
      <c r="X8847" s="287"/>
      <c r="AA8847" s="289"/>
    </row>
    <row r="8848" spans="23:27">
      <c r="W8848" s="288"/>
      <c r="X8848" s="287"/>
      <c r="AA8848" s="289"/>
    </row>
    <row r="8849" spans="23:27">
      <c r="W8849" s="288"/>
      <c r="X8849" s="287"/>
      <c r="AA8849" s="289"/>
    </row>
    <row r="8850" spans="23:27">
      <c r="W8850" s="288"/>
      <c r="X8850" s="287"/>
      <c r="AA8850" s="289"/>
    </row>
    <row r="8851" spans="23:27">
      <c r="W8851" s="288"/>
      <c r="X8851" s="287"/>
      <c r="AA8851" s="289"/>
    </row>
    <row r="8852" spans="23:27">
      <c r="W8852" s="288"/>
      <c r="X8852" s="287"/>
      <c r="AA8852" s="289"/>
    </row>
    <row r="8853" spans="23:27">
      <c r="W8853" s="288"/>
      <c r="X8853" s="287"/>
      <c r="AA8853" s="289"/>
    </row>
    <row r="8854" spans="23:27">
      <c r="W8854" s="288"/>
      <c r="X8854" s="287"/>
      <c r="AA8854" s="289"/>
    </row>
    <row r="8855" spans="23:27">
      <c r="W8855" s="288"/>
      <c r="X8855" s="287"/>
      <c r="AA8855" s="289"/>
    </row>
    <row r="8856" spans="23:27">
      <c r="W8856" s="288"/>
      <c r="X8856" s="287"/>
      <c r="AA8856" s="289"/>
    </row>
    <row r="8857" spans="23:27">
      <c r="W8857" s="288"/>
      <c r="X8857" s="287"/>
      <c r="AA8857" s="289"/>
    </row>
    <row r="8858" spans="23:27">
      <c r="W8858" s="288"/>
      <c r="X8858" s="287"/>
      <c r="AA8858" s="289"/>
    </row>
    <row r="8859" spans="23:27">
      <c r="W8859" s="288"/>
      <c r="X8859" s="287"/>
      <c r="AA8859" s="289"/>
    </row>
    <row r="8860" spans="23:27">
      <c r="W8860" s="288"/>
      <c r="X8860" s="287"/>
      <c r="AA8860" s="289"/>
    </row>
    <row r="8861" spans="23:27">
      <c r="W8861" s="288"/>
      <c r="X8861" s="287"/>
      <c r="AA8861" s="289"/>
    </row>
    <row r="8862" spans="23:27">
      <c r="W8862" s="288"/>
      <c r="X8862" s="287"/>
      <c r="AA8862" s="289"/>
    </row>
    <row r="8863" spans="23:27">
      <c r="W8863" s="288"/>
      <c r="X8863" s="287"/>
      <c r="AA8863" s="289"/>
    </row>
    <row r="8864" spans="23:27">
      <c r="W8864" s="288"/>
      <c r="X8864" s="287"/>
      <c r="AA8864" s="289"/>
    </row>
    <row r="8865" spans="23:27">
      <c r="W8865" s="288"/>
      <c r="X8865" s="287"/>
      <c r="AA8865" s="289"/>
    </row>
    <row r="8866" spans="23:27">
      <c r="W8866" s="288"/>
      <c r="X8866" s="287"/>
      <c r="AA8866" s="289"/>
    </row>
    <row r="8867" spans="23:27">
      <c r="W8867" s="288"/>
      <c r="X8867" s="287"/>
      <c r="AA8867" s="289"/>
    </row>
    <row r="8868" spans="23:27">
      <c r="W8868" s="288"/>
      <c r="X8868" s="287"/>
      <c r="AA8868" s="289"/>
    </row>
    <row r="8869" spans="23:27">
      <c r="W8869" s="288"/>
      <c r="X8869" s="287"/>
      <c r="AA8869" s="289"/>
    </row>
    <row r="8870" spans="23:27">
      <c r="W8870" s="288"/>
      <c r="X8870" s="287"/>
      <c r="AA8870" s="289"/>
    </row>
    <row r="8871" spans="23:27">
      <c r="W8871" s="288"/>
      <c r="X8871" s="287"/>
      <c r="AA8871" s="289"/>
    </row>
    <row r="8872" spans="23:27">
      <c r="W8872" s="288"/>
      <c r="X8872" s="287"/>
      <c r="AA8872" s="289"/>
    </row>
    <row r="8873" spans="23:27">
      <c r="W8873" s="288"/>
      <c r="X8873" s="287"/>
      <c r="AA8873" s="289"/>
    </row>
    <row r="8874" spans="23:27">
      <c r="W8874" s="288"/>
      <c r="X8874" s="287"/>
      <c r="AA8874" s="289"/>
    </row>
    <row r="8875" spans="23:27">
      <c r="W8875" s="288"/>
      <c r="X8875" s="287"/>
      <c r="AA8875" s="289"/>
    </row>
    <row r="8876" spans="23:27">
      <c r="W8876" s="288"/>
      <c r="X8876" s="287"/>
      <c r="AA8876" s="289"/>
    </row>
    <row r="8877" spans="23:27">
      <c r="W8877" s="288"/>
      <c r="X8877" s="287"/>
      <c r="AA8877" s="289"/>
    </row>
    <row r="8878" spans="23:27">
      <c r="W8878" s="288"/>
      <c r="X8878" s="287"/>
      <c r="AA8878" s="289"/>
    </row>
    <row r="8879" spans="23:27">
      <c r="W8879" s="288"/>
      <c r="X8879" s="287"/>
      <c r="AA8879" s="289"/>
    </row>
    <row r="8880" spans="23:27">
      <c r="W8880" s="288"/>
      <c r="X8880" s="287"/>
      <c r="AA8880" s="289"/>
    </row>
    <row r="8881" spans="23:27">
      <c r="W8881" s="288"/>
      <c r="X8881" s="287"/>
      <c r="AA8881" s="289"/>
    </row>
    <row r="8882" spans="23:27">
      <c r="W8882" s="288"/>
      <c r="X8882" s="287"/>
      <c r="AA8882" s="289"/>
    </row>
    <row r="8883" spans="23:27">
      <c r="W8883" s="288"/>
      <c r="X8883" s="287"/>
      <c r="AA8883" s="289"/>
    </row>
    <row r="8884" spans="23:27">
      <c r="W8884" s="288"/>
      <c r="X8884" s="287"/>
      <c r="AA8884" s="289"/>
    </row>
    <row r="8885" spans="23:27">
      <c r="W8885" s="288"/>
      <c r="X8885" s="287"/>
      <c r="AA8885" s="289"/>
    </row>
    <row r="8886" spans="23:27">
      <c r="W8886" s="288"/>
      <c r="X8886" s="287"/>
      <c r="AA8886" s="289"/>
    </row>
    <row r="8887" spans="23:27">
      <c r="W8887" s="288"/>
      <c r="X8887" s="287"/>
      <c r="AA8887" s="289"/>
    </row>
    <row r="8888" spans="23:27">
      <c r="W8888" s="288"/>
      <c r="X8888" s="287"/>
      <c r="AA8888" s="289"/>
    </row>
    <row r="8889" spans="23:27">
      <c r="W8889" s="288"/>
      <c r="X8889" s="287"/>
      <c r="AA8889" s="289"/>
    </row>
    <row r="8890" spans="23:27">
      <c r="W8890" s="288"/>
      <c r="X8890" s="287"/>
      <c r="AA8890" s="289"/>
    </row>
    <row r="8891" spans="23:27">
      <c r="W8891" s="288"/>
      <c r="X8891" s="287"/>
      <c r="AA8891" s="289"/>
    </row>
    <row r="8892" spans="23:27">
      <c r="W8892" s="288"/>
      <c r="X8892" s="287"/>
      <c r="AA8892" s="289"/>
    </row>
    <row r="8893" spans="23:27">
      <c r="W8893" s="288"/>
      <c r="X8893" s="287"/>
      <c r="AA8893" s="289"/>
    </row>
    <row r="8894" spans="23:27">
      <c r="W8894" s="288"/>
      <c r="X8894" s="287"/>
      <c r="AA8894" s="289"/>
    </row>
    <row r="8895" spans="23:27">
      <c r="W8895" s="288"/>
      <c r="X8895" s="287"/>
      <c r="AA8895" s="289"/>
    </row>
    <row r="8896" spans="23:27">
      <c r="W8896" s="288"/>
      <c r="X8896" s="287"/>
      <c r="AA8896" s="289"/>
    </row>
    <row r="8897" spans="23:27">
      <c r="W8897" s="288"/>
      <c r="X8897" s="287"/>
      <c r="AA8897" s="289"/>
    </row>
    <row r="8898" spans="23:27">
      <c r="W8898" s="288"/>
      <c r="X8898" s="287"/>
      <c r="AA8898" s="289"/>
    </row>
    <row r="8899" spans="23:27">
      <c r="W8899" s="288"/>
      <c r="X8899" s="287"/>
      <c r="AA8899" s="289"/>
    </row>
    <row r="8900" spans="23:27">
      <c r="W8900" s="288"/>
      <c r="X8900" s="287"/>
      <c r="AA8900" s="289"/>
    </row>
    <row r="8901" spans="23:27">
      <c r="W8901" s="288"/>
      <c r="X8901" s="287"/>
      <c r="AA8901" s="289"/>
    </row>
    <row r="8902" spans="23:27">
      <c r="W8902" s="288"/>
      <c r="X8902" s="287"/>
      <c r="AA8902" s="289"/>
    </row>
    <row r="8903" spans="23:27">
      <c r="W8903" s="288"/>
      <c r="X8903" s="287"/>
      <c r="AA8903" s="289"/>
    </row>
    <row r="8904" spans="23:27">
      <c r="W8904" s="288"/>
      <c r="X8904" s="287"/>
      <c r="AA8904" s="289"/>
    </row>
    <row r="8905" spans="23:27">
      <c r="W8905" s="288"/>
      <c r="X8905" s="287"/>
      <c r="AA8905" s="289"/>
    </row>
    <row r="8906" spans="23:27">
      <c r="W8906" s="288"/>
      <c r="X8906" s="287"/>
      <c r="AA8906" s="289"/>
    </row>
    <row r="8907" spans="23:27">
      <c r="W8907" s="288"/>
      <c r="X8907" s="287"/>
      <c r="AA8907" s="289"/>
    </row>
    <row r="8908" spans="23:27">
      <c r="W8908" s="288"/>
      <c r="X8908" s="287"/>
      <c r="AA8908" s="289"/>
    </row>
    <row r="8909" spans="23:27">
      <c r="W8909" s="288"/>
      <c r="X8909" s="287"/>
      <c r="AA8909" s="289"/>
    </row>
    <row r="8910" spans="23:27">
      <c r="W8910" s="288"/>
      <c r="X8910" s="287"/>
      <c r="AA8910" s="289"/>
    </row>
    <row r="8911" spans="23:27">
      <c r="W8911" s="288"/>
      <c r="X8911" s="287"/>
      <c r="AA8911" s="289"/>
    </row>
    <row r="8912" spans="23:27">
      <c r="W8912" s="288"/>
      <c r="X8912" s="287"/>
      <c r="AA8912" s="289"/>
    </row>
    <row r="8913" spans="23:27">
      <c r="W8913" s="288"/>
      <c r="X8913" s="287"/>
      <c r="AA8913" s="289"/>
    </row>
    <row r="8914" spans="23:27">
      <c r="W8914" s="288"/>
      <c r="X8914" s="287"/>
      <c r="AA8914" s="289"/>
    </row>
    <row r="8915" spans="23:27">
      <c r="W8915" s="288"/>
      <c r="X8915" s="287"/>
      <c r="AA8915" s="289"/>
    </row>
    <row r="8916" spans="23:27">
      <c r="W8916" s="288"/>
      <c r="X8916" s="287"/>
      <c r="AA8916" s="289"/>
    </row>
    <row r="8917" spans="23:27">
      <c r="W8917" s="288"/>
      <c r="X8917" s="287"/>
      <c r="AA8917" s="289"/>
    </row>
    <row r="8918" spans="23:27">
      <c r="W8918" s="288"/>
      <c r="X8918" s="287"/>
      <c r="AA8918" s="289"/>
    </row>
    <row r="8919" spans="23:27">
      <c r="W8919" s="288"/>
      <c r="X8919" s="287"/>
      <c r="AA8919" s="289"/>
    </row>
    <row r="8920" spans="23:27">
      <c r="W8920" s="288"/>
      <c r="X8920" s="287"/>
      <c r="AA8920" s="289"/>
    </row>
    <row r="8921" spans="23:27">
      <c r="W8921" s="288"/>
      <c r="X8921" s="287"/>
      <c r="AA8921" s="289"/>
    </row>
    <row r="8922" spans="23:27">
      <c r="W8922" s="288"/>
      <c r="X8922" s="287"/>
      <c r="AA8922" s="289"/>
    </row>
    <row r="8923" spans="23:27">
      <c r="W8923" s="288"/>
      <c r="X8923" s="287"/>
      <c r="AA8923" s="289"/>
    </row>
    <row r="8924" spans="23:27">
      <c r="W8924" s="288"/>
      <c r="X8924" s="287"/>
      <c r="AA8924" s="289"/>
    </row>
    <row r="8925" spans="23:27">
      <c r="W8925" s="288"/>
      <c r="X8925" s="287"/>
      <c r="AA8925" s="289"/>
    </row>
    <row r="8926" spans="23:27">
      <c r="W8926" s="288"/>
      <c r="X8926" s="287"/>
      <c r="AA8926" s="289"/>
    </row>
    <row r="8927" spans="23:27">
      <c r="W8927" s="288"/>
      <c r="X8927" s="287"/>
      <c r="AA8927" s="289"/>
    </row>
    <row r="8928" spans="23:27">
      <c r="W8928" s="288"/>
      <c r="X8928" s="287"/>
      <c r="AA8928" s="289"/>
    </row>
    <row r="8929" spans="23:27">
      <c r="W8929" s="288"/>
      <c r="X8929" s="287"/>
      <c r="AA8929" s="289"/>
    </row>
    <row r="8930" spans="23:27">
      <c r="W8930" s="288"/>
      <c r="X8930" s="287"/>
      <c r="AA8930" s="289"/>
    </row>
    <row r="8931" spans="23:27">
      <c r="W8931" s="288"/>
      <c r="X8931" s="287"/>
      <c r="AA8931" s="289"/>
    </row>
    <row r="8932" spans="23:27">
      <c r="W8932" s="288"/>
      <c r="X8932" s="287"/>
      <c r="AA8932" s="289"/>
    </row>
    <row r="8933" spans="23:27">
      <c r="W8933" s="288"/>
      <c r="X8933" s="287"/>
      <c r="AA8933" s="289"/>
    </row>
    <row r="8934" spans="23:27">
      <c r="W8934" s="288"/>
      <c r="X8934" s="287"/>
      <c r="AA8934" s="289"/>
    </row>
    <row r="8935" spans="23:27">
      <c r="W8935" s="288"/>
      <c r="X8935" s="287"/>
      <c r="AA8935" s="289"/>
    </row>
    <row r="8936" spans="23:27">
      <c r="W8936" s="288"/>
      <c r="X8936" s="287"/>
      <c r="AA8936" s="289"/>
    </row>
    <row r="8937" spans="23:27">
      <c r="W8937" s="288"/>
      <c r="X8937" s="287"/>
      <c r="AA8937" s="289"/>
    </row>
    <row r="8938" spans="23:27">
      <c r="W8938" s="288"/>
      <c r="X8938" s="287"/>
      <c r="AA8938" s="289"/>
    </row>
    <row r="8939" spans="23:27">
      <c r="W8939" s="288"/>
      <c r="X8939" s="287"/>
      <c r="AA8939" s="289"/>
    </row>
    <row r="8940" spans="23:27">
      <c r="W8940" s="288"/>
      <c r="X8940" s="287"/>
      <c r="AA8940" s="289"/>
    </row>
    <row r="8941" spans="23:27">
      <c r="W8941" s="288"/>
      <c r="X8941" s="287"/>
      <c r="AA8941" s="289"/>
    </row>
    <row r="8942" spans="23:27">
      <c r="W8942" s="288"/>
      <c r="X8942" s="287"/>
      <c r="AA8942" s="289"/>
    </row>
    <row r="8943" spans="23:27">
      <c r="W8943" s="288"/>
      <c r="X8943" s="287"/>
      <c r="AA8943" s="289"/>
    </row>
    <row r="8944" spans="23:27">
      <c r="W8944" s="288"/>
      <c r="X8944" s="287"/>
      <c r="AA8944" s="289"/>
    </row>
    <row r="8945" spans="23:27">
      <c r="W8945" s="288"/>
      <c r="X8945" s="287"/>
      <c r="AA8945" s="289"/>
    </row>
    <row r="8946" spans="23:27">
      <c r="W8946" s="288"/>
      <c r="X8946" s="287"/>
      <c r="AA8946" s="289"/>
    </row>
    <row r="8947" spans="23:27">
      <c r="W8947" s="288"/>
      <c r="X8947" s="287"/>
      <c r="AA8947" s="289"/>
    </row>
    <row r="8948" spans="23:27">
      <c r="W8948" s="288"/>
      <c r="X8948" s="287"/>
      <c r="AA8948" s="289"/>
    </row>
    <row r="8949" spans="23:27">
      <c r="W8949" s="288"/>
      <c r="X8949" s="287"/>
      <c r="AA8949" s="289"/>
    </row>
    <row r="8950" spans="23:27">
      <c r="W8950" s="288"/>
      <c r="X8950" s="287"/>
      <c r="AA8950" s="289"/>
    </row>
    <row r="8951" spans="23:27">
      <c r="W8951" s="288"/>
      <c r="X8951" s="287"/>
      <c r="AA8951" s="289"/>
    </row>
    <row r="8952" spans="23:27">
      <c r="W8952" s="288"/>
      <c r="X8952" s="287"/>
      <c r="AA8952" s="289"/>
    </row>
    <row r="8953" spans="23:27">
      <c r="W8953" s="288"/>
      <c r="X8953" s="287"/>
      <c r="AA8953" s="289"/>
    </row>
    <row r="8954" spans="23:27">
      <c r="W8954" s="288"/>
      <c r="X8954" s="287"/>
      <c r="AA8954" s="289"/>
    </row>
    <row r="8955" spans="23:27">
      <c r="W8955" s="288"/>
      <c r="X8955" s="287"/>
      <c r="AA8955" s="289"/>
    </row>
    <row r="8956" spans="23:27">
      <c r="W8956" s="288"/>
      <c r="X8956" s="287"/>
      <c r="AA8956" s="289"/>
    </row>
    <row r="8957" spans="23:27">
      <c r="W8957" s="288"/>
      <c r="X8957" s="287"/>
      <c r="AA8957" s="289"/>
    </row>
    <row r="8958" spans="23:27">
      <c r="W8958" s="288"/>
      <c r="X8958" s="287"/>
      <c r="AA8958" s="289"/>
    </row>
    <row r="8959" spans="23:27">
      <c r="W8959" s="288"/>
      <c r="X8959" s="287"/>
      <c r="AA8959" s="289"/>
    </row>
    <row r="8960" spans="23:27">
      <c r="W8960" s="288"/>
      <c r="X8960" s="287"/>
      <c r="AA8960" s="289"/>
    </row>
    <row r="8961" spans="23:27">
      <c r="W8961" s="288"/>
      <c r="X8961" s="287"/>
      <c r="AA8961" s="289"/>
    </row>
    <row r="8962" spans="23:27">
      <c r="W8962" s="288"/>
      <c r="X8962" s="287"/>
      <c r="AA8962" s="289"/>
    </row>
    <row r="8963" spans="23:27">
      <c r="W8963" s="288"/>
      <c r="X8963" s="287"/>
      <c r="AA8963" s="289"/>
    </row>
    <row r="8964" spans="23:27">
      <c r="W8964" s="288"/>
      <c r="X8964" s="287"/>
      <c r="AA8964" s="289"/>
    </row>
    <row r="8965" spans="23:27">
      <c r="W8965" s="288"/>
      <c r="X8965" s="287"/>
      <c r="AA8965" s="289"/>
    </row>
    <row r="8966" spans="23:27">
      <c r="W8966" s="288"/>
      <c r="X8966" s="287"/>
      <c r="AA8966" s="289"/>
    </row>
    <row r="8967" spans="23:27">
      <c r="W8967" s="288"/>
      <c r="X8967" s="287"/>
      <c r="AA8967" s="289"/>
    </row>
    <row r="8968" spans="23:27">
      <c r="W8968" s="288"/>
      <c r="X8968" s="287"/>
      <c r="AA8968" s="289"/>
    </row>
    <row r="8969" spans="23:27">
      <c r="W8969" s="288"/>
      <c r="X8969" s="287"/>
      <c r="AA8969" s="289"/>
    </row>
    <row r="8970" spans="23:27">
      <c r="W8970" s="288"/>
      <c r="X8970" s="287"/>
      <c r="AA8970" s="289"/>
    </row>
    <row r="8971" spans="23:27">
      <c r="W8971" s="288"/>
      <c r="X8971" s="287"/>
      <c r="AA8971" s="289"/>
    </row>
    <row r="8972" spans="23:27">
      <c r="W8972" s="288"/>
      <c r="X8972" s="287"/>
      <c r="AA8972" s="289"/>
    </row>
    <row r="8973" spans="23:27">
      <c r="W8973" s="288"/>
      <c r="X8973" s="287"/>
      <c r="AA8973" s="289"/>
    </row>
    <row r="8974" spans="23:27">
      <c r="W8974" s="288"/>
      <c r="X8974" s="287"/>
      <c r="AA8974" s="289"/>
    </row>
    <row r="8975" spans="23:27">
      <c r="W8975" s="288"/>
      <c r="X8975" s="287"/>
      <c r="AA8975" s="289"/>
    </row>
    <row r="8976" spans="23:27">
      <c r="W8976" s="288"/>
      <c r="X8976" s="287"/>
      <c r="AA8976" s="289"/>
    </row>
    <row r="8977" spans="23:27">
      <c r="W8977" s="288"/>
      <c r="X8977" s="287"/>
      <c r="AA8977" s="289"/>
    </row>
    <row r="8978" spans="23:27">
      <c r="W8978" s="288"/>
      <c r="X8978" s="287"/>
      <c r="AA8978" s="289"/>
    </row>
    <row r="8979" spans="23:27">
      <c r="W8979" s="288"/>
      <c r="X8979" s="287"/>
      <c r="AA8979" s="289"/>
    </row>
    <row r="8980" spans="23:27">
      <c r="W8980" s="288"/>
      <c r="X8980" s="287"/>
      <c r="AA8980" s="289"/>
    </row>
    <row r="8981" spans="23:27">
      <c r="W8981" s="288"/>
      <c r="X8981" s="287"/>
      <c r="AA8981" s="289"/>
    </row>
    <row r="8982" spans="23:27">
      <c r="W8982" s="288"/>
      <c r="X8982" s="287"/>
      <c r="AA8982" s="289"/>
    </row>
    <row r="8983" spans="23:27">
      <c r="W8983" s="288"/>
      <c r="X8983" s="287"/>
      <c r="AA8983" s="289"/>
    </row>
    <row r="8984" spans="23:27">
      <c r="W8984" s="288"/>
      <c r="X8984" s="287"/>
      <c r="AA8984" s="289"/>
    </row>
    <row r="8985" spans="23:27">
      <c r="W8985" s="288"/>
      <c r="X8985" s="287"/>
      <c r="AA8985" s="289"/>
    </row>
    <row r="8986" spans="23:27">
      <c r="W8986" s="288"/>
      <c r="X8986" s="287"/>
      <c r="AA8986" s="289"/>
    </row>
    <row r="8987" spans="23:27">
      <c r="W8987" s="288"/>
      <c r="X8987" s="287"/>
      <c r="AA8987" s="289"/>
    </row>
    <row r="8988" spans="23:27">
      <c r="W8988" s="288"/>
      <c r="X8988" s="287"/>
      <c r="AA8988" s="289"/>
    </row>
    <row r="8989" spans="23:27">
      <c r="W8989" s="288"/>
      <c r="X8989" s="287"/>
      <c r="AA8989" s="289"/>
    </row>
    <row r="8990" spans="23:27">
      <c r="W8990" s="288"/>
      <c r="X8990" s="287"/>
      <c r="AA8990" s="289"/>
    </row>
    <row r="8991" spans="23:27">
      <c r="W8991" s="288"/>
      <c r="X8991" s="287"/>
      <c r="AA8991" s="289"/>
    </row>
    <row r="8992" spans="23:27">
      <c r="W8992" s="288"/>
      <c r="X8992" s="287"/>
      <c r="AA8992" s="289"/>
    </row>
    <row r="8993" spans="23:27">
      <c r="W8993" s="288"/>
      <c r="X8993" s="287"/>
      <c r="AA8993" s="289"/>
    </row>
    <row r="8994" spans="23:27">
      <c r="W8994" s="288"/>
      <c r="X8994" s="287"/>
      <c r="AA8994" s="289"/>
    </row>
    <row r="8995" spans="23:27">
      <c r="W8995" s="288"/>
      <c r="X8995" s="287"/>
      <c r="AA8995" s="289"/>
    </row>
    <row r="8996" spans="23:27">
      <c r="W8996" s="288"/>
      <c r="X8996" s="287"/>
      <c r="AA8996" s="289"/>
    </row>
    <row r="8997" spans="23:27">
      <c r="W8997" s="288"/>
      <c r="X8997" s="287"/>
      <c r="AA8997" s="289"/>
    </row>
    <row r="8998" spans="23:27">
      <c r="W8998" s="288"/>
      <c r="X8998" s="287"/>
      <c r="AA8998" s="289"/>
    </row>
    <row r="8999" spans="23:27">
      <c r="W8999" s="288"/>
      <c r="X8999" s="287"/>
      <c r="AA8999" s="289"/>
    </row>
    <row r="9000" spans="23:27">
      <c r="W9000" s="288"/>
      <c r="X9000" s="287"/>
      <c r="AA9000" s="289"/>
    </row>
    <row r="9001" spans="23:27">
      <c r="W9001" s="288"/>
      <c r="X9001" s="287"/>
      <c r="AA9001" s="289"/>
    </row>
    <row r="9002" spans="23:27">
      <c r="W9002" s="288"/>
      <c r="X9002" s="287"/>
      <c r="AA9002" s="289"/>
    </row>
    <row r="9003" spans="23:27">
      <c r="W9003" s="288"/>
      <c r="X9003" s="287"/>
      <c r="AA9003" s="289"/>
    </row>
    <row r="9004" spans="23:27">
      <c r="W9004" s="288"/>
      <c r="X9004" s="287"/>
      <c r="AA9004" s="289"/>
    </row>
    <row r="9005" spans="23:27">
      <c r="W9005" s="288"/>
      <c r="X9005" s="287"/>
      <c r="AA9005" s="289"/>
    </row>
    <row r="9006" spans="23:27">
      <c r="W9006" s="288"/>
      <c r="X9006" s="287"/>
      <c r="AA9006" s="289"/>
    </row>
    <row r="9007" spans="23:27">
      <c r="W9007" s="288"/>
      <c r="X9007" s="287"/>
      <c r="AA9007" s="289"/>
    </row>
    <row r="9008" spans="23:27">
      <c r="W9008" s="288"/>
      <c r="X9008" s="287"/>
      <c r="AA9008" s="289"/>
    </row>
    <row r="9009" spans="23:27">
      <c r="W9009" s="288"/>
      <c r="X9009" s="287"/>
      <c r="AA9009" s="289"/>
    </row>
    <row r="9010" spans="23:27">
      <c r="W9010" s="288"/>
      <c r="X9010" s="287"/>
      <c r="AA9010" s="289"/>
    </row>
    <row r="9011" spans="23:27">
      <c r="W9011" s="288"/>
      <c r="X9011" s="287"/>
      <c r="AA9011" s="289"/>
    </row>
    <row r="9012" spans="23:27">
      <c r="W9012" s="288"/>
      <c r="X9012" s="287"/>
      <c r="AA9012" s="289"/>
    </row>
    <row r="9013" spans="23:27">
      <c r="W9013" s="288"/>
      <c r="X9013" s="287"/>
      <c r="AA9013" s="289"/>
    </row>
    <row r="9014" spans="23:27">
      <c r="W9014" s="288"/>
      <c r="X9014" s="287"/>
      <c r="AA9014" s="289"/>
    </row>
    <row r="9015" spans="23:27">
      <c r="W9015" s="288"/>
      <c r="X9015" s="287"/>
      <c r="AA9015" s="289"/>
    </row>
    <row r="9016" spans="23:27">
      <c r="W9016" s="288"/>
      <c r="X9016" s="287"/>
      <c r="AA9016" s="289"/>
    </row>
    <row r="9017" spans="23:27">
      <c r="W9017" s="288"/>
      <c r="X9017" s="287"/>
      <c r="AA9017" s="289"/>
    </row>
    <row r="9018" spans="23:27">
      <c r="W9018" s="288"/>
      <c r="X9018" s="287"/>
      <c r="AA9018" s="289"/>
    </row>
    <row r="9019" spans="23:27">
      <c r="W9019" s="288"/>
      <c r="X9019" s="287"/>
      <c r="AA9019" s="289"/>
    </row>
    <row r="9020" spans="23:27">
      <c r="W9020" s="288"/>
      <c r="X9020" s="287"/>
      <c r="AA9020" s="289"/>
    </row>
    <row r="9021" spans="23:27">
      <c r="W9021" s="288"/>
      <c r="X9021" s="287"/>
      <c r="AA9021" s="289"/>
    </row>
    <row r="9022" spans="23:27">
      <c r="W9022" s="288"/>
      <c r="X9022" s="287"/>
      <c r="AA9022" s="289"/>
    </row>
    <row r="9023" spans="23:27">
      <c r="W9023" s="288"/>
      <c r="X9023" s="287"/>
      <c r="AA9023" s="289"/>
    </row>
    <row r="9024" spans="23:27">
      <c r="W9024" s="288"/>
      <c r="X9024" s="287"/>
      <c r="AA9024" s="289"/>
    </row>
    <row r="9025" spans="23:27">
      <c r="W9025" s="288"/>
      <c r="X9025" s="287"/>
      <c r="AA9025" s="289"/>
    </row>
    <row r="9026" spans="23:27">
      <c r="W9026" s="288"/>
      <c r="X9026" s="287"/>
      <c r="AA9026" s="289"/>
    </row>
    <row r="9027" spans="23:27">
      <c r="W9027" s="288"/>
      <c r="X9027" s="287"/>
      <c r="AA9027" s="289"/>
    </row>
    <row r="9028" spans="23:27">
      <c r="W9028" s="288"/>
      <c r="X9028" s="287"/>
      <c r="AA9028" s="289"/>
    </row>
    <row r="9029" spans="23:27">
      <c r="W9029" s="288"/>
      <c r="X9029" s="287"/>
      <c r="AA9029" s="289"/>
    </row>
    <row r="9030" spans="23:27">
      <c r="W9030" s="288"/>
      <c r="X9030" s="287"/>
      <c r="AA9030" s="289"/>
    </row>
    <row r="9031" spans="23:27">
      <c r="W9031" s="288"/>
      <c r="X9031" s="287"/>
      <c r="AA9031" s="289"/>
    </row>
    <row r="9032" spans="23:27">
      <c r="W9032" s="288"/>
      <c r="X9032" s="287"/>
      <c r="AA9032" s="289"/>
    </row>
    <row r="9033" spans="23:27">
      <c r="W9033" s="288"/>
      <c r="X9033" s="287"/>
      <c r="AA9033" s="289"/>
    </row>
    <row r="9034" spans="23:27">
      <c r="W9034" s="288"/>
      <c r="X9034" s="287"/>
      <c r="AA9034" s="289"/>
    </row>
    <row r="9035" spans="23:27">
      <c r="W9035" s="288"/>
      <c r="X9035" s="287"/>
      <c r="AA9035" s="289"/>
    </row>
    <row r="9036" spans="23:27">
      <c r="W9036" s="288"/>
      <c r="X9036" s="287"/>
      <c r="AA9036" s="289"/>
    </row>
    <row r="9037" spans="23:27">
      <c r="W9037" s="288"/>
      <c r="X9037" s="287"/>
      <c r="AA9037" s="289"/>
    </row>
    <row r="9038" spans="23:27">
      <c r="W9038" s="288"/>
      <c r="X9038" s="287"/>
      <c r="AA9038" s="289"/>
    </row>
    <row r="9039" spans="23:27">
      <c r="W9039" s="288"/>
      <c r="X9039" s="287"/>
      <c r="AA9039" s="289"/>
    </row>
    <row r="9040" spans="23:27">
      <c r="W9040" s="288"/>
      <c r="X9040" s="287"/>
      <c r="AA9040" s="289"/>
    </row>
    <row r="9041" spans="23:27">
      <c r="W9041" s="288"/>
      <c r="X9041" s="287"/>
      <c r="AA9041" s="289"/>
    </row>
    <row r="9042" spans="23:27">
      <c r="W9042" s="288"/>
      <c r="X9042" s="287"/>
      <c r="AA9042" s="289"/>
    </row>
    <row r="9043" spans="23:27">
      <c r="W9043" s="288"/>
      <c r="X9043" s="287"/>
      <c r="AA9043" s="289"/>
    </row>
    <row r="9044" spans="23:27">
      <c r="W9044" s="288"/>
      <c r="X9044" s="287"/>
      <c r="AA9044" s="289"/>
    </row>
    <row r="9045" spans="23:27">
      <c r="W9045" s="288"/>
      <c r="X9045" s="287"/>
      <c r="AA9045" s="289"/>
    </row>
    <row r="9046" spans="23:27">
      <c r="W9046" s="288"/>
      <c r="X9046" s="287"/>
      <c r="AA9046" s="289"/>
    </row>
    <row r="9047" spans="23:27">
      <c r="W9047" s="288"/>
      <c r="X9047" s="287"/>
      <c r="AA9047" s="289"/>
    </row>
    <row r="9048" spans="23:27">
      <c r="W9048" s="288"/>
      <c r="X9048" s="287"/>
      <c r="AA9048" s="289"/>
    </row>
    <row r="9049" spans="23:27">
      <c r="W9049" s="288"/>
      <c r="X9049" s="287"/>
      <c r="AA9049" s="289"/>
    </row>
    <row r="9050" spans="23:27">
      <c r="W9050" s="288"/>
      <c r="X9050" s="287"/>
      <c r="AA9050" s="289"/>
    </row>
    <row r="9051" spans="23:27">
      <c r="W9051" s="288"/>
      <c r="X9051" s="287"/>
      <c r="AA9051" s="289"/>
    </row>
    <row r="9052" spans="23:27">
      <c r="W9052" s="288"/>
      <c r="X9052" s="287"/>
      <c r="AA9052" s="289"/>
    </row>
    <row r="9053" spans="23:27">
      <c r="W9053" s="288"/>
      <c r="X9053" s="287"/>
      <c r="AA9053" s="289"/>
    </row>
    <row r="9054" spans="23:27">
      <c r="W9054" s="288"/>
      <c r="X9054" s="287"/>
      <c r="AA9054" s="289"/>
    </row>
    <row r="9055" spans="23:27">
      <c r="W9055" s="288"/>
      <c r="X9055" s="287"/>
      <c r="AA9055" s="289"/>
    </row>
    <row r="9056" spans="23:27">
      <c r="W9056" s="288"/>
      <c r="X9056" s="287"/>
      <c r="AA9056" s="289"/>
    </row>
    <row r="9057" spans="23:27">
      <c r="W9057" s="288"/>
      <c r="X9057" s="287"/>
      <c r="AA9057" s="289"/>
    </row>
    <row r="9058" spans="23:27">
      <c r="W9058" s="288"/>
      <c r="X9058" s="287"/>
      <c r="AA9058" s="289"/>
    </row>
    <row r="9059" spans="23:27">
      <c r="W9059" s="288"/>
      <c r="X9059" s="287"/>
      <c r="AA9059" s="289"/>
    </row>
    <row r="9060" spans="23:27">
      <c r="W9060" s="288"/>
      <c r="X9060" s="287"/>
      <c r="AA9060" s="289"/>
    </row>
    <row r="9061" spans="23:27">
      <c r="W9061" s="288"/>
      <c r="X9061" s="287"/>
      <c r="AA9061" s="289"/>
    </row>
    <row r="9062" spans="23:27">
      <c r="W9062" s="288"/>
      <c r="X9062" s="287"/>
      <c r="AA9062" s="289"/>
    </row>
    <row r="9063" spans="23:27">
      <c r="W9063" s="288"/>
      <c r="X9063" s="287"/>
      <c r="AA9063" s="289"/>
    </row>
    <row r="9064" spans="23:27">
      <c r="W9064" s="288"/>
      <c r="X9064" s="287"/>
      <c r="AA9064" s="289"/>
    </row>
    <row r="9065" spans="23:27">
      <c r="W9065" s="288"/>
      <c r="X9065" s="287"/>
      <c r="AA9065" s="289"/>
    </row>
    <row r="9066" spans="23:27">
      <c r="W9066" s="288"/>
      <c r="X9066" s="287"/>
      <c r="AA9066" s="289"/>
    </row>
    <row r="9067" spans="23:27">
      <c r="W9067" s="288"/>
      <c r="X9067" s="287"/>
      <c r="AA9067" s="289"/>
    </row>
    <row r="9068" spans="23:27">
      <c r="W9068" s="288"/>
      <c r="X9068" s="287"/>
      <c r="AA9068" s="289"/>
    </row>
    <row r="9069" spans="23:27">
      <c r="W9069" s="288"/>
      <c r="X9069" s="287"/>
      <c r="AA9069" s="289"/>
    </row>
    <row r="9070" spans="23:27">
      <c r="W9070" s="288"/>
      <c r="X9070" s="287"/>
      <c r="AA9070" s="289"/>
    </row>
    <row r="9071" spans="23:27">
      <c r="W9071" s="288"/>
      <c r="X9071" s="287"/>
      <c r="AA9071" s="289"/>
    </row>
    <row r="9072" spans="23:27">
      <c r="W9072" s="288"/>
      <c r="X9072" s="287"/>
      <c r="AA9072" s="289"/>
    </row>
    <row r="9073" spans="23:27">
      <c r="W9073" s="288"/>
      <c r="X9073" s="287"/>
      <c r="AA9073" s="289"/>
    </row>
    <row r="9074" spans="23:27">
      <c r="W9074" s="288"/>
      <c r="X9074" s="287"/>
      <c r="AA9074" s="289"/>
    </row>
    <row r="9075" spans="23:27">
      <c r="W9075" s="288"/>
      <c r="X9075" s="287"/>
      <c r="AA9075" s="289"/>
    </row>
    <row r="9076" spans="23:27">
      <c r="W9076" s="288"/>
      <c r="X9076" s="287"/>
      <c r="AA9076" s="289"/>
    </row>
    <row r="9077" spans="23:27">
      <c r="W9077" s="288"/>
      <c r="X9077" s="287"/>
      <c r="AA9077" s="289"/>
    </row>
    <row r="9078" spans="23:27">
      <c r="W9078" s="288"/>
      <c r="X9078" s="287"/>
      <c r="AA9078" s="289"/>
    </row>
    <row r="9079" spans="23:27">
      <c r="W9079" s="288"/>
      <c r="X9079" s="287"/>
      <c r="AA9079" s="289"/>
    </row>
    <row r="9080" spans="23:27">
      <c r="W9080" s="288"/>
      <c r="X9080" s="287"/>
      <c r="AA9080" s="289"/>
    </row>
    <row r="9081" spans="23:27">
      <c r="W9081" s="288"/>
      <c r="X9081" s="287"/>
      <c r="AA9081" s="289"/>
    </row>
    <row r="9082" spans="23:27">
      <c r="W9082" s="288"/>
      <c r="X9082" s="287"/>
      <c r="AA9082" s="289"/>
    </row>
    <row r="9083" spans="23:27">
      <c r="W9083" s="288"/>
      <c r="X9083" s="287"/>
      <c r="AA9083" s="289"/>
    </row>
    <row r="9084" spans="23:27">
      <c r="W9084" s="288"/>
      <c r="X9084" s="287"/>
      <c r="AA9084" s="289"/>
    </row>
    <row r="9085" spans="23:27">
      <c r="W9085" s="288"/>
      <c r="X9085" s="287"/>
      <c r="AA9085" s="289"/>
    </row>
    <row r="9086" spans="23:27">
      <c r="W9086" s="288"/>
      <c r="X9086" s="287"/>
      <c r="AA9086" s="289"/>
    </row>
    <row r="9087" spans="23:27">
      <c r="W9087" s="288"/>
      <c r="X9087" s="287"/>
      <c r="AA9087" s="289"/>
    </row>
    <row r="9088" spans="23:27">
      <c r="W9088" s="288"/>
      <c r="X9088" s="287"/>
      <c r="AA9088" s="289"/>
    </row>
    <row r="9089" spans="23:27">
      <c r="W9089" s="288"/>
      <c r="X9089" s="287"/>
      <c r="AA9089" s="289"/>
    </row>
    <row r="9090" spans="23:27">
      <c r="W9090" s="288"/>
      <c r="X9090" s="287"/>
      <c r="AA9090" s="289"/>
    </row>
    <row r="9091" spans="23:27">
      <c r="W9091" s="288"/>
      <c r="X9091" s="287"/>
      <c r="AA9091" s="289"/>
    </row>
    <row r="9092" spans="23:27">
      <c r="W9092" s="288"/>
      <c r="X9092" s="287"/>
      <c r="AA9092" s="289"/>
    </row>
    <row r="9093" spans="23:27">
      <c r="W9093" s="288"/>
      <c r="X9093" s="287"/>
      <c r="AA9093" s="289"/>
    </row>
    <row r="9094" spans="23:27">
      <c r="W9094" s="288"/>
      <c r="X9094" s="287"/>
      <c r="AA9094" s="289"/>
    </row>
    <row r="9095" spans="23:27">
      <c r="W9095" s="288"/>
      <c r="X9095" s="287"/>
      <c r="AA9095" s="289"/>
    </row>
    <row r="9096" spans="23:27">
      <c r="W9096" s="288"/>
      <c r="X9096" s="287"/>
      <c r="AA9096" s="289"/>
    </row>
    <row r="9097" spans="23:27">
      <c r="W9097" s="288"/>
      <c r="X9097" s="287"/>
      <c r="AA9097" s="289"/>
    </row>
    <row r="9098" spans="23:27">
      <c r="W9098" s="288"/>
      <c r="X9098" s="287"/>
      <c r="AA9098" s="289"/>
    </row>
    <row r="9099" spans="23:27">
      <c r="W9099" s="288"/>
      <c r="X9099" s="287"/>
      <c r="AA9099" s="289"/>
    </row>
    <row r="9100" spans="23:27">
      <c r="W9100" s="288"/>
      <c r="X9100" s="287"/>
      <c r="AA9100" s="289"/>
    </row>
    <row r="9101" spans="23:27">
      <c r="W9101" s="288"/>
      <c r="X9101" s="287"/>
      <c r="AA9101" s="289"/>
    </row>
    <row r="9102" spans="23:27">
      <c r="W9102" s="288"/>
      <c r="X9102" s="287"/>
      <c r="AA9102" s="289"/>
    </row>
    <row r="9103" spans="23:27">
      <c r="W9103" s="288"/>
      <c r="X9103" s="287"/>
      <c r="AA9103" s="289"/>
    </row>
    <row r="9104" spans="23:27">
      <c r="W9104" s="288"/>
      <c r="X9104" s="287"/>
      <c r="AA9104" s="289"/>
    </row>
    <row r="9105" spans="23:27">
      <c r="W9105" s="288"/>
      <c r="X9105" s="287"/>
      <c r="AA9105" s="289"/>
    </row>
    <row r="9106" spans="23:27">
      <c r="W9106" s="288"/>
      <c r="X9106" s="287"/>
      <c r="AA9106" s="289"/>
    </row>
    <row r="9107" spans="23:27">
      <c r="W9107" s="288"/>
      <c r="X9107" s="287"/>
      <c r="AA9107" s="289"/>
    </row>
    <row r="9108" spans="23:27">
      <c r="W9108" s="288"/>
      <c r="X9108" s="287"/>
      <c r="AA9108" s="289"/>
    </row>
    <row r="9109" spans="23:27">
      <c r="W9109" s="288"/>
      <c r="X9109" s="287"/>
      <c r="AA9109" s="289"/>
    </row>
    <row r="9110" spans="23:27">
      <c r="W9110" s="288"/>
      <c r="X9110" s="287"/>
      <c r="AA9110" s="289"/>
    </row>
    <row r="9111" spans="23:27">
      <c r="W9111" s="288"/>
      <c r="X9111" s="287"/>
      <c r="AA9111" s="289"/>
    </row>
    <row r="9112" spans="23:27">
      <c r="W9112" s="288"/>
      <c r="X9112" s="287"/>
      <c r="AA9112" s="289"/>
    </row>
    <row r="9113" spans="23:27">
      <c r="W9113" s="288"/>
      <c r="X9113" s="287"/>
      <c r="AA9113" s="289"/>
    </row>
    <row r="9114" spans="23:27">
      <c r="W9114" s="288"/>
      <c r="X9114" s="287"/>
      <c r="AA9114" s="289"/>
    </row>
    <row r="9115" spans="23:27">
      <c r="W9115" s="288"/>
      <c r="X9115" s="287"/>
      <c r="AA9115" s="289"/>
    </row>
    <row r="9116" spans="23:27">
      <c r="W9116" s="288"/>
      <c r="X9116" s="287"/>
      <c r="AA9116" s="289"/>
    </row>
    <row r="9117" spans="23:27">
      <c r="W9117" s="288"/>
      <c r="X9117" s="287"/>
      <c r="AA9117" s="289"/>
    </row>
    <row r="9118" spans="23:27">
      <c r="W9118" s="288"/>
      <c r="X9118" s="287"/>
      <c r="AA9118" s="289"/>
    </row>
    <row r="9119" spans="23:27">
      <c r="W9119" s="288"/>
      <c r="X9119" s="287"/>
      <c r="AA9119" s="289"/>
    </row>
    <row r="9120" spans="23:27">
      <c r="W9120" s="288"/>
      <c r="X9120" s="287"/>
      <c r="AA9120" s="289"/>
    </row>
    <row r="9121" spans="23:27">
      <c r="W9121" s="288"/>
      <c r="X9121" s="287"/>
      <c r="AA9121" s="289"/>
    </row>
    <row r="9122" spans="23:27">
      <c r="W9122" s="288"/>
      <c r="X9122" s="287"/>
      <c r="AA9122" s="289"/>
    </row>
    <row r="9123" spans="23:27">
      <c r="W9123" s="288"/>
      <c r="X9123" s="287"/>
      <c r="AA9123" s="289"/>
    </row>
    <row r="9124" spans="23:27">
      <c r="W9124" s="288"/>
      <c r="X9124" s="287"/>
      <c r="AA9124" s="289"/>
    </row>
    <row r="9125" spans="23:27">
      <c r="W9125" s="288"/>
      <c r="X9125" s="287"/>
      <c r="AA9125" s="289"/>
    </row>
    <row r="9126" spans="23:27">
      <c r="W9126" s="288"/>
      <c r="X9126" s="287"/>
      <c r="AA9126" s="289"/>
    </row>
    <row r="9127" spans="23:27">
      <c r="W9127" s="288"/>
      <c r="X9127" s="287"/>
      <c r="AA9127" s="289"/>
    </row>
    <row r="9128" spans="23:27">
      <c r="W9128" s="288"/>
      <c r="X9128" s="287"/>
      <c r="AA9128" s="289"/>
    </row>
    <row r="9129" spans="23:27">
      <c r="W9129" s="288"/>
      <c r="X9129" s="287"/>
      <c r="AA9129" s="289"/>
    </row>
    <row r="9130" spans="23:27">
      <c r="W9130" s="288"/>
      <c r="X9130" s="287"/>
      <c r="AA9130" s="289"/>
    </row>
    <row r="9131" spans="23:27">
      <c r="W9131" s="288"/>
      <c r="X9131" s="287"/>
      <c r="AA9131" s="289"/>
    </row>
    <row r="9132" spans="23:27">
      <c r="W9132" s="288"/>
      <c r="X9132" s="287"/>
      <c r="AA9132" s="289"/>
    </row>
    <row r="9133" spans="23:27">
      <c r="W9133" s="288"/>
      <c r="X9133" s="287"/>
      <c r="AA9133" s="289"/>
    </row>
    <row r="9134" spans="23:27">
      <c r="W9134" s="288"/>
      <c r="X9134" s="287"/>
      <c r="AA9134" s="289"/>
    </row>
    <row r="9135" spans="23:27">
      <c r="W9135" s="288"/>
      <c r="X9135" s="287"/>
      <c r="AA9135" s="289"/>
    </row>
    <row r="9136" spans="23:27">
      <c r="W9136" s="288"/>
      <c r="X9136" s="287"/>
      <c r="AA9136" s="289"/>
    </row>
    <row r="9137" spans="23:27">
      <c r="W9137" s="288"/>
      <c r="X9137" s="287"/>
      <c r="AA9137" s="289"/>
    </row>
    <row r="9138" spans="23:27">
      <c r="W9138" s="288"/>
      <c r="X9138" s="287"/>
      <c r="AA9138" s="289"/>
    </row>
    <row r="9139" spans="23:27">
      <c r="W9139" s="288"/>
      <c r="X9139" s="287"/>
      <c r="AA9139" s="289"/>
    </row>
    <row r="9140" spans="23:27">
      <c r="W9140" s="288"/>
      <c r="X9140" s="287"/>
      <c r="AA9140" s="289"/>
    </row>
    <row r="9141" spans="23:27">
      <c r="W9141" s="288"/>
      <c r="X9141" s="287"/>
      <c r="AA9141" s="289"/>
    </row>
    <row r="9142" spans="23:27">
      <c r="W9142" s="288"/>
      <c r="X9142" s="287"/>
      <c r="AA9142" s="289"/>
    </row>
    <row r="9143" spans="23:27">
      <c r="W9143" s="288"/>
      <c r="X9143" s="287"/>
      <c r="AA9143" s="289"/>
    </row>
    <row r="9144" spans="23:27">
      <c r="W9144" s="288"/>
      <c r="X9144" s="287"/>
      <c r="AA9144" s="289"/>
    </row>
    <row r="9145" spans="23:27">
      <c r="W9145" s="288"/>
      <c r="X9145" s="287"/>
      <c r="AA9145" s="289"/>
    </row>
    <row r="9146" spans="23:27">
      <c r="W9146" s="288"/>
      <c r="X9146" s="287"/>
      <c r="AA9146" s="289"/>
    </row>
    <row r="9147" spans="23:27">
      <c r="W9147" s="288"/>
      <c r="X9147" s="287"/>
      <c r="AA9147" s="289"/>
    </row>
    <row r="9148" spans="23:27">
      <c r="W9148" s="288"/>
      <c r="X9148" s="287"/>
      <c r="AA9148" s="289"/>
    </row>
    <row r="9149" spans="23:27">
      <c r="W9149" s="288"/>
      <c r="X9149" s="287"/>
      <c r="AA9149" s="289"/>
    </row>
    <row r="9150" spans="23:27">
      <c r="W9150" s="288"/>
      <c r="X9150" s="287"/>
      <c r="AA9150" s="289"/>
    </row>
    <row r="9151" spans="23:27">
      <c r="W9151" s="288"/>
      <c r="X9151" s="287"/>
      <c r="AA9151" s="289"/>
    </row>
    <row r="9152" spans="23:27">
      <c r="W9152" s="288"/>
      <c r="X9152" s="287"/>
      <c r="AA9152" s="289"/>
    </row>
    <row r="9153" spans="23:27">
      <c r="W9153" s="288"/>
      <c r="X9153" s="287"/>
      <c r="AA9153" s="289"/>
    </row>
    <row r="9154" spans="23:27">
      <c r="W9154" s="288"/>
      <c r="X9154" s="287"/>
      <c r="AA9154" s="289"/>
    </row>
    <row r="9155" spans="23:27">
      <c r="W9155" s="288"/>
      <c r="X9155" s="287"/>
      <c r="AA9155" s="289"/>
    </row>
    <row r="9156" spans="23:27">
      <c r="W9156" s="288"/>
      <c r="X9156" s="287"/>
      <c r="AA9156" s="289"/>
    </row>
    <row r="9157" spans="23:27">
      <c r="W9157" s="288"/>
      <c r="X9157" s="287"/>
      <c r="AA9157" s="289"/>
    </row>
    <row r="9158" spans="23:27">
      <c r="W9158" s="288"/>
      <c r="X9158" s="287"/>
      <c r="AA9158" s="289"/>
    </row>
    <row r="9159" spans="23:27">
      <c r="W9159" s="288"/>
      <c r="X9159" s="287"/>
      <c r="AA9159" s="289"/>
    </row>
    <row r="9160" spans="23:27">
      <c r="W9160" s="288"/>
      <c r="X9160" s="287"/>
      <c r="AA9160" s="289"/>
    </row>
    <row r="9161" spans="23:27">
      <c r="W9161" s="288"/>
      <c r="X9161" s="287"/>
      <c r="AA9161" s="289"/>
    </row>
    <row r="9162" spans="23:27">
      <c r="W9162" s="288"/>
      <c r="X9162" s="287"/>
      <c r="AA9162" s="289"/>
    </row>
    <row r="9163" spans="23:27">
      <c r="W9163" s="288"/>
      <c r="X9163" s="287"/>
      <c r="AA9163" s="289"/>
    </row>
    <row r="9164" spans="23:27">
      <c r="W9164" s="288"/>
      <c r="X9164" s="287"/>
      <c r="AA9164" s="289"/>
    </row>
    <row r="9165" spans="23:27">
      <c r="W9165" s="288"/>
      <c r="X9165" s="287"/>
      <c r="AA9165" s="289"/>
    </row>
    <row r="9166" spans="23:27">
      <c r="W9166" s="288"/>
      <c r="X9166" s="287"/>
      <c r="AA9166" s="289"/>
    </row>
    <row r="9167" spans="23:27">
      <c r="W9167" s="288"/>
      <c r="X9167" s="287"/>
      <c r="AA9167" s="289"/>
    </row>
    <row r="9168" spans="23:27">
      <c r="W9168" s="288"/>
      <c r="X9168" s="287"/>
      <c r="AA9168" s="289"/>
    </row>
    <row r="9169" spans="23:27">
      <c r="W9169" s="288"/>
      <c r="X9169" s="287"/>
      <c r="AA9169" s="289"/>
    </row>
    <row r="9170" spans="23:27">
      <c r="W9170" s="288"/>
      <c r="X9170" s="287"/>
      <c r="AA9170" s="289"/>
    </row>
    <row r="9171" spans="23:27">
      <c r="W9171" s="288"/>
      <c r="X9171" s="287"/>
      <c r="AA9171" s="289"/>
    </row>
    <row r="9172" spans="23:27">
      <c r="W9172" s="288"/>
      <c r="X9172" s="287"/>
      <c r="AA9172" s="289"/>
    </row>
    <row r="9173" spans="23:27">
      <c r="W9173" s="288"/>
      <c r="X9173" s="287"/>
      <c r="AA9173" s="289"/>
    </row>
    <row r="9174" spans="23:27">
      <c r="W9174" s="288"/>
      <c r="X9174" s="287"/>
      <c r="AA9174" s="289"/>
    </row>
    <row r="9175" spans="23:27">
      <c r="W9175" s="288"/>
      <c r="X9175" s="287"/>
      <c r="AA9175" s="289"/>
    </row>
    <row r="9176" spans="23:27">
      <c r="W9176" s="288"/>
      <c r="X9176" s="287"/>
      <c r="AA9176" s="289"/>
    </row>
    <row r="9177" spans="23:27">
      <c r="W9177" s="288"/>
      <c r="X9177" s="287"/>
      <c r="AA9177" s="289"/>
    </row>
    <row r="9178" spans="23:27">
      <c r="W9178" s="288"/>
      <c r="X9178" s="287"/>
      <c r="AA9178" s="289"/>
    </row>
    <row r="9179" spans="23:27">
      <c r="W9179" s="288"/>
      <c r="X9179" s="287"/>
      <c r="AA9179" s="289"/>
    </row>
    <row r="9180" spans="23:27">
      <c r="W9180" s="288"/>
      <c r="X9180" s="287"/>
      <c r="AA9180" s="289"/>
    </row>
    <row r="9181" spans="23:27">
      <c r="W9181" s="288"/>
      <c r="X9181" s="287"/>
      <c r="AA9181" s="289"/>
    </row>
    <row r="9182" spans="23:27">
      <c r="W9182" s="288"/>
      <c r="X9182" s="287"/>
      <c r="AA9182" s="289"/>
    </row>
    <row r="9183" spans="23:27">
      <c r="W9183" s="288"/>
      <c r="X9183" s="287"/>
      <c r="AA9183" s="289"/>
    </row>
    <row r="9184" spans="23:27">
      <c r="W9184" s="288"/>
      <c r="X9184" s="287"/>
      <c r="AA9184" s="289"/>
    </row>
    <row r="9185" spans="23:27">
      <c r="W9185" s="288"/>
      <c r="X9185" s="287"/>
      <c r="AA9185" s="289"/>
    </row>
    <row r="9186" spans="23:27">
      <c r="W9186" s="288"/>
      <c r="X9186" s="287"/>
      <c r="AA9186" s="289"/>
    </row>
    <row r="9187" spans="23:27">
      <c r="W9187" s="288"/>
      <c r="X9187" s="287"/>
      <c r="AA9187" s="289"/>
    </row>
    <row r="9188" spans="23:27">
      <c r="W9188" s="288"/>
      <c r="X9188" s="287"/>
      <c r="AA9188" s="289"/>
    </row>
    <row r="9189" spans="23:27">
      <c r="W9189" s="288"/>
      <c r="X9189" s="287"/>
      <c r="AA9189" s="289"/>
    </row>
    <row r="9190" spans="23:27">
      <c r="W9190" s="288"/>
      <c r="X9190" s="287"/>
      <c r="AA9190" s="289"/>
    </row>
    <row r="9191" spans="23:27">
      <c r="W9191" s="288"/>
      <c r="X9191" s="287"/>
      <c r="AA9191" s="289"/>
    </row>
    <row r="9192" spans="23:27">
      <c r="W9192" s="288"/>
      <c r="X9192" s="287"/>
      <c r="AA9192" s="289"/>
    </row>
    <row r="9193" spans="23:27">
      <c r="W9193" s="288"/>
      <c r="X9193" s="287"/>
      <c r="AA9193" s="289"/>
    </row>
    <row r="9194" spans="23:27">
      <c r="W9194" s="288"/>
      <c r="X9194" s="287"/>
      <c r="AA9194" s="289"/>
    </row>
    <row r="9195" spans="23:27">
      <c r="W9195" s="288"/>
      <c r="X9195" s="287"/>
      <c r="AA9195" s="289"/>
    </row>
    <row r="9196" spans="23:27">
      <c r="W9196" s="288"/>
      <c r="X9196" s="287"/>
      <c r="AA9196" s="289"/>
    </row>
    <row r="9197" spans="23:27">
      <c r="W9197" s="288"/>
      <c r="X9197" s="287"/>
      <c r="AA9197" s="289"/>
    </row>
    <row r="9198" spans="23:27">
      <c r="W9198" s="288"/>
      <c r="X9198" s="287"/>
      <c r="AA9198" s="289"/>
    </row>
    <row r="9199" spans="23:27">
      <c r="W9199" s="288"/>
      <c r="X9199" s="287"/>
      <c r="AA9199" s="289"/>
    </row>
    <row r="9200" spans="23:27">
      <c r="W9200" s="288"/>
      <c r="X9200" s="287"/>
      <c r="AA9200" s="289"/>
    </row>
    <row r="9201" spans="23:27">
      <c r="W9201" s="288"/>
      <c r="X9201" s="287"/>
      <c r="AA9201" s="289"/>
    </row>
    <row r="9202" spans="23:27">
      <c r="W9202" s="288"/>
      <c r="X9202" s="287"/>
      <c r="AA9202" s="289"/>
    </row>
    <row r="9203" spans="23:27">
      <c r="W9203" s="288"/>
      <c r="X9203" s="287"/>
      <c r="AA9203" s="289"/>
    </row>
    <row r="9204" spans="23:27">
      <c r="W9204" s="288"/>
      <c r="X9204" s="287"/>
      <c r="AA9204" s="289"/>
    </row>
    <row r="9205" spans="23:27">
      <c r="W9205" s="288"/>
      <c r="X9205" s="287"/>
      <c r="AA9205" s="289"/>
    </row>
    <row r="9206" spans="23:27">
      <c r="W9206" s="288"/>
      <c r="X9206" s="287"/>
      <c r="AA9206" s="289"/>
    </row>
    <row r="9207" spans="23:27">
      <c r="W9207" s="288"/>
      <c r="X9207" s="287"/>
      <c r="AA9207" s="289"/>
    </row>
    <row r="9208" spans="23:27">
      <c r="W9208" s="288"/>
      <c r="X9208" s="287"/>
      <c r="AA9208" s="289"/>
    </row>
    <row r="9209" spans="23:27">
      <c r="W9209" s="288"/>
      <c r="X9209" s="287"/>
      <c r="AA9209" s="289"/>
    </row>
    <row r="9210" spans="23:27">
      <c r="W9210" s="288"/>
      <c r="X9210" s="287"/>
      <c r="AA9210" s="289"/>
    </row>
    <row r="9211" spans="23:27">
      <c r="W9211" s="288"/>
      <c r="X9211" s="287"/>
      <c r="AA9211" s="289"/>
    </row>
    <row r="9212" spans="23:27">
      <c r="W9212" s="288"/>
      <c r="X9212" s="287"/>
      <c r="AA9212" s="289"/>
    </row>
    <row r="9213" spans="23:27">
      <c r="W9213" s="288"/>
      <c r="X9213" s="287"/>
      <c r="AA9213" s="289"/>
    </row>
    <row r="9214" spans="23:27">
      <c r="W9214" s="288"/>
      <c r="X9214" s="287"/>
      <c r="AA9214" s="289"/>
    </row>
    <row r="9215" spans="23:27">
      <c r="W9215" s="288"/>
      <c r="X9215" s="287"/>
      <c r="AA9215" s="289"/>
    </row>
    <row r="9216" spans="23:27">
      <c r="W9216" s="288"/>
      <c r="X9216" s="287"/>
      <c r="AA9216" s="289"/>
    </row>
    <row r="9217" spans="23:27">
      <c r="W9217" s="288"/>
      <c r="X9217" s="287"/>
      <c r="AA9217" s="289"/>
    </row>
    <row r="9218" spans="23:27">
      <c r="W9218" s="288"/>
      <c r="X9218" s="287"/>
      <c r="AA9218" s="289"/>
    </row>
    <row r="9219" spans="23:27">
      <c r="W9219" s="288"/>
      <c r="X9219" s="287"/>
      <c r="AA9219" s="289"/>
    </row>
    <row r="9220" spans="23:27">
      <c r="W9220" s="288"/>
      <c r="X9220" s="287"/>
      <c r="AA9220" s="289"/>
    </row>
    <row r="9221" spans="23:27">
      <c r="W9221" s="288"/>
      <c r="X9221" s="287"/>
      <c r="AA9221" s="289"/>
    </row>
    <row r="9222" spans="23:27">
      <c r="W9222" s="288"/>
      <c r="X9222" s="287"/>
      <c r="AA9222" s="289"/>
    </row>
    <row r="9223" spans="23:27">
      <c r="W9223" s="288"/>
      <c r="X9223" s="287"/>
      <c r="AA9223" s="289"/>
    </row>
    <row r="9224" spans="23:27">
      <c r="W9224" s="288"/>
      <c r="X9224" s="287"/>
      <c r="AA9224" s="289"/>
    </row>
    <row r="9225" spans="23:27">
      <c r="W9225" s="288"/>
      <c r="X9225" s="287"/>
      <c r="AA9225" s="289"/>
    </row>
    <row r="9226" spans="23:27">
      <c r="W9226" s="288"/>
      <c r="X9226" s="287"/>
      <c r="AA9226" s="289"/>
    </row>
    <row r="9227" spans="23:27">
      <c r="W9227" s="288"/>
      <c r="X9227" s="287"/>
      <c r="AA9227" s="289"/>
    </row>
    <row r="9228" spans="23:27">
      <c r="W9228" s="288"/>
      <c r="X9228" s="287"/>
      <c r="AA9228" s="289"/>
    </row>
    <row r="9229" spans="23:27">
      <c r="W9229" s="288"/>
      <c r="X9229" s="287"/>
      <c r="AA9229" s="289"/>
    </row>
    <row r="9230" spans="23:27">
      <c r="W9230" s="288"/>
      <c r="X9230" s="287"/>
      <c r="AA9230" s="289"/>
    </row>
    <row r="9231" spans="23:27">
      <c r="W9231" s="288"/>
      <c r="X9231" s="287"/>
      <c r="AA9231" s="289"/>
    </row>
    <row r="9232" spans="23:27">
      <c r="W9232" s="288"/>
      <c r="X9232" s="287"/>
      <c r="AA9232" s="289"/>
    </row>
    <row r="9233" spans="23:27">
      <c r="W9233" s="288"/>
      <c r="X9233" s="287"/>
      <c r="AA9233" s="289"/>
    </row>
    <row r="9234" spans="23:27">
      <c r="W9234" s="288"/>
      <c r="X9234" s="287"/>
      <c r="AA9234" s="289"/>
    </row>
    <row r="9235" spans="23:27">
      <c r="W9235" s="288"/>
      <c r="X9235" s="287"/>
      <c r="AA9235" s="289"/>
    </row>
    <row r="9236" spans="23:27">
      <c r="W9236" s="288"/>
      <c r="X9236" s="287"/>
      <c r="AA9236" s="289"/>
    </row>
    <row r="9237" spans="23:27">
      <c r="W9237" s="288"/>
      <c r="X9237" s="287"/>
      <c r="AA9237" s="289"/>
    </row>
    <row r="9238" spans="23:27">
      <c r="W9238" s="288"/>
      <c r="X9238" s="287"/>
      <c r="AA9238" s="289"/>
    </row>
    <row r="9239" spans="23:27">
      <c r="W9239" s="288"/>
      <c r="X9239" s="287"/>
      <c r="AA9239" s="289"/>
    </row>
    <row r="9240" spans="23:27">
      <c r="W9240" s="288"/>
      <c r="X9240" s="287"/>
      <c r="AA9240" s="289"/>
    </row>
    <row r="9241" spans="23:27">
      <c r="W9241" s="288"/>
      <c r="X9241" s="287"/>
      <c r="AA9241" s="289"/>
    </row>
    <row r="9242" spans="23:27">
      <c r="W9242" s="288"/>
      <c r="X9242" s="287"/>
      <c r="AA9242" s="289"/>
    </row>
    <row r="9243" spans="23:27">
      <c r="W9243" s="288"/>
      <c r="X9243" s="287"/>
      <c r="AA9243" s="289"/>
    </row>
    <row r="9244" spans="23:27">
      <c r="W9244" s="288"/>
      <c r="X9244" s="287"/>
      <c r="AA9244" s="289"/>
    </row>
    <row r="9245" spans="23:27">
      <c r="W9245" s="288"/>
      <c r="X9245" s="287"/>
      <c r="AA9245" s="289"/>
    </row>
    <row r="9246" spans="23:27">
      <c r="W9246" s="288"/>
      <c r="X9246" s="287"/>
      <c r="AA9246" s="289"/>
    </row>
    <row r="9247" spans="23:27">
      <c r="W9247" s="288"/>
      <c r="X9247" s="287"/>
      <c r="AA9247" s="289"/>
    </row>
    <row r="9248" spans="23:27">
      <c r="W9248" s="288"/>
      <c r="X9248" s="287"/>
      <c r="AA9248" s="289"/>
    </row>
    <row r="9249" spans="23:27">
      <c r="W9249" s="288"/>
      <c r="X9249" s="287"/>
      <c r="AA9249" s="289"/>
    </row>
    <row r="9250" spans="23:27">
      <c r="W9250" s="288"/>
      <c r="X9250" s="287"/>
      <c r="AA9250" s="289"/>
    </row>
    <row r="9251" spans="23:27">
      <c r="W9251" s="288"/>
      <c r="X9251" s="287"/>
      <c r="AA9251" s="289"/>
    </row>
    <row r="9252" spans="23:27">
      <c r="W9252" s="288"/>
      <c r="X9252" s="287"/>
      <c r="AA9252" s="289"/>
    </row>
    <row r="9253" spans="23:27">
      <c r="W9253" s="288"/>
      <c r="X9253" s="287"/>
      <c r="AA9253" s="289"/>
    </row>
    <row r="9254" spans="23:27">
      <c r="W9254" s="288"/>
      <c r="X9254" s="287"/>
      <c r="AA9254" s="289"/>
    </row>
    <row r="9255" spans="23:27">
      <c r="W9255" s="288"/>
      <c r="X9255" s="287"/>
      <c r="AA9255" s="289"/>
    </row>
    <row r="9256" spans="23:27">
      <c r="W9256" s="288"/>
      <c r="X9256" s="287"/>
      <c r="AA9256" s="289"/>
    </row>
    <row r="9257" spans="23:27">
      <c r="W9257" s="288"/>
      <c r="X9257" s="287"/>
      <c r="AA9257" s="289"/>
    </row>
    <row r="9258" spans="23:27">
      <c r="W9258" s="288"/>
      <c r="X9258" s="287"/>
      <c r="AA9258" s="289"/>
    </row>
    <row r="9259" spans="23:27">
      <c r="W9259" s="288"/>
      <c r="X9259" s="287"/>
      <c r="AA9259" s="289"/>
    </row>
    <row r="9260" spans="23:27">
      <c r="W9260" s="288"/>
      <c r="X9260" s="287"/>
      <c r="AA9260" s="289"/>
    </row>
    <row r="9261" spans="23:27">
      <c r="W9261" s="288"/>
      <c r="X9261" s="287"/>
      <c r="AA9261" s="289"/>
    </row>
    <row r="9262" spans="23:27">
      <c r="W9262" s="288"/>
      <c r="X9262" s="287"/>
      <c r="AA9262" s="289"/>
    </row>
    <row r="9263" spans="23:27">
      <c r="W9263" s="288"/>
      <c r="X9263" s="287"/>
      <c r="AA9263" s="289"/>
    </row>
    <row r="9264" spans="23:27">
      <c r="W9264" s="288"/>
      <c r="X9264" s="287"/>
      <c r="AA9264" s="289"/>
    </row>
    <row r="9265" spans="23:27">
      <c r="W9265" s="288"/>
      <c r="X9265" s="287"/>
      <c r="AA9265" s="289"/>
    </row>
    <row r="9266" spans="23:27">
      <c r="W9266" s="288"/>
      <c r="X9266" s="287"/>
      <c r="AA9266" s="289"/>
    </row>
    <row r="9267" spans="23:27">
      <c r="W9267" s="288"/>
      <c r="X9267" s="287"/>
      <c r="AA9267" s="289"/>
    </row>
    <row r="9268" spans="23:27">
      <c r="W9268" s="288"/>
      <c r="X9268" s="287"/>
      <c r="AA9268" s="289"/>
    </row>
    <row r="9269" spans="23:27">
      <c r="W9269" s="288"/>
      <c r="X9269" s="287"/>
      <c r="AA9269" s="289"/>
    </row>
    <row r="9270" spans="23:27">
      <c r="W9270" s="288"/>
      <c r="X9270" s="287"/>
      <c r="AA9270" s="289"/>
    </row>
    <row r="9271" spans="23:27">
      <c r="W9271" s="288"/>
      <c r="X9271" s="287"/>
      <c r="AA9271" s="289"/>
    </row>
    <row r="9272" spans="23:27">
      <c r="W9272" s="288"/>
      <c r="X9272" s="287"/>
      <c r="AA9272" s="289"/>
    </row>
    <row r="9273" spans="23:27">
      <c r="W9273" s="288"/>
      <c r="X9273" s="287"/>
      <c r="AA9273" s="289"/>
    </row>
    <row r="9274" spans="23:27">
      <c r="W9274" s="288"/>
      <c r="X9274" s="287"/>
      <c r="AA9274" s="289"/>
    </row>
    <row r="9275" spans="23:27">
      <c r="W9275" s="288"/>
      <c r="X9275" s="287"/>
      <c r="AA9275" s="289"/>
    </row>
    <row r="9276" spans="23:27">
      <c r="W9276" s="288"/>
      <c r="X9276" s="287"/>
      <c r="AA9276" s="289"/>
    </row>
    <row r="9277" spans="23:27">
      <c r="W9277" s="288"/>
      <c r="X9277" s="287"/>
      <c r="AA9277" s="289"/>
    </row>
    <row r="9278" spans="23:27">
      <c r="W9278" s="288"/>
      <c r="X9278" s="287"/>
      <c r="AA9278" s="289"/>
    </row>
    <row r="9279" spans="23:27">
      <c r="W9279" s="288"/>
      <c r="X9279" s="287"/>
      <c r="AA9279" s="289"/>
    </row>
    <row r="9280" spans="23:27">
      <c r="W9280" s="288"/>
      <c r="X9280" s="287"/>
      <c r="AA9280" s="289"/>
    </row>
    <row r="9281" spans="23:27">
      <c r="W9281" s="288"/>
      <c r="X9281" s="287"/>
      <c r="AA9281" s="289"/>
    </row>
    <row r="9282" spans="23:27">
      <c r="W9282" s="288"/>
      <c r="X9282" s="287"/>
      <c r="AA9282" s="289"/>
    </row>
    <row r="9283" spans="23:27">
      <c r="W9283" s="288"/>
      <c r="X9283" s="287"/>
      <c r="AA9283" s="289"/>
    </row>
    <row r="9284" spans="23:27">
      <c r="W9284" s="288"/>
      <c r="X9284" s="287"/>
      <c r="AA9284" s="289"/>
    </row>
    <row r="9285" spans="23:27">
      <c r="W9285" s="288"/>
      <c r="X9285" s="287"/>
      <c r="AA9285" s="289"/>
    </row>
    <row r="9286" spans="23:27">
      <c r="W9286" s="288"/>
      <c r="X9286" s="287"/>
      <c r="AA9286" s="289"/>
    </row>
    <row r="9287" spans="23:27">
      <c r="W9287" s="288"/>
      <c r="X9287" s="287"/>
      <c r="AA9287" s="289"/>
    </row>
    <row r="9288" spans="23:27">
      <c r="W9288" s="288"/>
      <c r="X9288" s="287"/>
      <c r="AA9288" s="289"/>
    </row>
    <row r="9289" spans="23:27">
      <c r="W9289" s="288"/>
      <c r="X9289" s="287"/>
      <c r="AA9289" s="289"/>
    </row>
    <row r="9290" spans="23:27">
      <c r="W9290" s="288"/>
      <c r="X9290" s="287"/>
      <c r="AA9290" s="289"/>
    </row>
    <row r="9291" spans="23:27">
      <c r="W9291" s="288"/>
      <c r="X9291" s="287"/>
      <c r="AA9291" s="289"/>
    </row>
    <row r="9292" spans="23:27">
      <c r="W9292" s="288"/>
      <c r="X9292" s="287"/>
      <c r="AA9292" s="289"/>
    </row>
    <row r="9293" spans="23:27">
      <c r="W9293" s="288"/>
      <c r="X9293" s="287"/>
      <c r="AA9293" s="289"/>
    </row>
    <row r="9294" spans="23:27">
      <c r="W9294" s="288"/>
      <c r="X9294" s="287"/>
      <c r="AA9294" s="289"/>
    </row>
    <row r="9295" spans="23:27">
      <c r="W9295" s="288"/>
      <c r="X9295" s="287"/>
      <c r="AA9295" s="289"/>
    </row>
    <row r="9296" spans="23:27">
      <c r="W9296" s="288"/>
      <c r="X9296" s="287"/>
      <c r="AA9296" s="289"/>
    </row>
    <row r="9297" spans="23:27">
      <c r="W9297" s="288"/>
      <c r="X9297" s="287"/>
      <c r="AA9297" s="289"/>
    </row>
    <row r="9298" spans="23:27">
      <c r="W9298" s="288"/>
      <c r="X9298" s="287"/>
      <c r="AA9298" s="289"/>
    </row>
    <row r="9299" spans="23:27">
      <c r="W9299" s="288"/>
      <c r="X9299" s="287"/>
      <c r="AA9299" s="289"/>
    </row>
    <row r="9300" spans="23:27">
      <c r="W9300" s="288"/>
      <c r="X9300" s="287"/>
      <c r="AA9300" s="289"/>
    </row>
    <row r="9301" spans="23:27">
      <c r="W9301" s="288"/>
      <c r="X9301" s="287"/>
      <c r="AA9301" s="289"/>
    </row>
    <row r="9302" spans="23:27">
      <c r="W9302" s="288"/>
      <c r="X9302" s="287"/>
      <c r="AA9302" s="289"/>
    </row>
    <row r="9303" spans="23:27">
      <c r="W9303" s="288"/>
      <c r="X9303" s="287"/>
      <c r="AA9303" s="289"/>
    </row>
    <row r="9304" spans="23:27">
      <c r="W9304" s="288"/>
      <c r="X9304" s="287"/>
      <c r="AA9304" s="289"/>
    </row>
    <row r="9305" spans="23:27">
      <c r="W9305" s="288"/>
      <c r="X9305" s="287"/>
      <c r="AA9305" s="289"/>
    </row>
    <row r="9306" spans="23:27">
      <c r="W9306" s="288"/>
      <c r="X9306" s="287"/>
      <c r="AA9306" s="289"/>
    </row>
    <row r="9307" spans="23:27">
      <c r="W9307" s="288"/>
      <c r="X9307" s="287"/>
      <c r="AA9307" s="289"/>
    </row>
    <row r="9308" spans="23:27">
      <c r="W9308" s="288"/>
      <c r="X9308" s="287"/>
      <c r="AA9308" s="289"/>
    </row>
    <row r="9309" spans="23:27">
      <c r="W9309" s="288"/>
      <c r="X9309" s="287"/>
      <c r="AA9309" s="289"/>
    </row>
    <row r="9310" spans="23:27">
      <c r="W9310" s="288"/>
      <c r="X9310" s="287"/>
      <c r="AA9310" s="289"/>
    </row>
    <row r="9311" spans="23:27">
      <c r="W9311" s="288"/>
      <c r="X9311" s="287"/>
      <c r="AA9311" s="289"/>
    </row>
    <row r="9312" spans="23:27">
      <c r="W9312" s="288"/>
      <c r="X9312" s="287"/>
      <c r="AA9312" s="289"/>
    </row>
    <row r="9313" spans="23:27">
      <c r="W9313" s="288"/>
      <c r="X9313" s="287"/>
      <c r="AA9313" s="289"/>
    </row>
    <row r="9314" spans="23:27">
      <c r="W9314" s="288"/>
      <c r="X9314" s="287"/>
      <c r="AA9314" s="289"/>
    </row>
    <row r="9315" spans="23:27">
      <c r="W9315" s="288"/>
      <c r="X9315" s="287"/>
      <c r="AA9315" s="289"/>
    </row>
    <row r="9316" spans="23:27">
      <c r="W9316" s="288"/>
      <c r="X9316" s="287"/>
      <c r="AA9316" s="289"/>
    </row>
    <row r="9317" spans="23:27">
      <c r="W9317" s="288"/>
      <c r="X9317" s="287"/>
      <c r="AA9317" s="289"/>
    </row>
    <row r="9318" spans="23:27">
      <c r="W9318" s="288"/>
      <c r="X9318" s="287"/>
      <c r="AA9318" s="289"/>
    </row>
    <row r="9319" spans="23:27">
      <c r="W9319" s="288"/>
      <c r="X9319" s="287"/>
      <c r="AA9319" s="289"/>
    </row>
    <row r="9320" spans="23:27">
      <c r="W9320" s="288"/>
      <c r="X9320" s="287"/>
      <c r="AA9320" s="289"/>
    </row>
    <row r="9321" spans="23:27">
      <c r="W9321" s="288"/>
      <c r="X9321" s="287"/>
      <c r="AA9321" s="289"/>
    </row>
    <row r="9322" spans="23:27">
      <c r="W9322" s="288"/>
      <c r="X9322" s="287"/>
      <c r="AA9322" s="289"/>
    </row>
    <row r="9323" spans="23:27">
      <c r="W9323" s="288"/>
      <c r="X9323" s="287"/>
      <c r="AA9323" s="289"/>
    </row>
    <row r="9324" spans="23:27">
      <c r="W9324" s="288"/>
      <c r="X9324" s="287"/>
      <c r="AA9324" s="289"/>
    </row>
    <row r="9325" spans="23:27">
      <c r="W9325" s="288"/>
      <c r="X9325" s="287"/>
      <c r="AA9325" s="289"/>
    </row>
    <row r="9326" spans="23:27">
      <c r="W9326" s="288"/>
      <c r="X9326" s="287"/>
      <c r="AA9326" s="289"/>
    </row>
    <row r="9327" spans="23:27">
      <c r="W9327" s="288"/>
      <c r="X9327" s="287"/>
      <c r="AA9327" s="289"/>
    </row>
    <row r="9328" spans="23:27">
      <c r="W9328" s="288"/>
      <c r="X9328" s="287"/>
      <c r="AA9328" s="289"/>
    </row>
    <row r="9329" spans="23:27">
      <c r="W9329" s="288"/>
      <c r="X9329" s="287"/>
      <c r="AA9329" s="289"/>
    </row>
    <row r="9330" spans="23:27">
      <c r="W9330" s="288"/>
      <c r="X9330" s="287"/>
      <c r="AA9330" s="289"/>
    </row>
    <row r="9331" spans="23:27">
      <c r="W9331" s="288"/>
      <c r="X9331" s="287"/>
      <c r="AA9331" s="289"/>
    </row>
    <row r="9332" spans="23:27">
      <c r="W9332" s="288"/>
      <c r="X9332" s="287"/>
      <c r="AA9332" s="289"/>
    </row>
    <row r="9333" spans="23:27">
      <c r="W9333" s="288"/>
      <c r="X9333" s="287"/>
      <c r="AA9333" s="289"/>
    </row>
    <row r="9334" spans="23:27">
      <c r="W9334" s="288"/>
      <c r="X9334" s="287"/>
      <c r="AA9334" s="289"/>
    </row>
    <row r="9335" spans="23:27">
      <c r="W9335" s="288"/>
      <c r="X9335" s="287"/>
      <c r="AA9335" s="289"/>
    </row>
    <row r="9336" spans="23:27">
      <c r="W9336" s="288"/>
      <c r="X9336" s="287"/>
      <c r="AA9336" s="289"/>
    </row>
    <row r="9337" spans="23:27">
      <c r="W9337" s="288"/>
      <c r="X9337" s="287"/>
      <c r="AA9337" s="289"/>
    </row>
    <row r="9338" spans="23:27">
      <c r="W9338" s="288"/>
      <c r="X9338" s="287"/>
      <c r="AA9338" s="289"/>
    </row>
    <row r="9339" spans="23:27">
      <c r="W9339" s="288"/>
      <c r="X9339" s="287"/>
      <c r="AA9339" s="289"/>
    </row>
    <row r="9340" spans="23:27">
      <c r="W9340" s="288"/>
      <c r="X9340" s="287"/>
      <c r="AA9340" s="289"/>
    </row>
    <row r="9341" spans="23:27">
      <c r="W9341" s="288"/>
      <c r="X9341" s="287"/>
      <c r="AA9341" s="289"/>
    </row>
    <row r="9342" spans="23:27">
      <c r="W9342" s="288"/>
      <c r="X9342" s="287"/>
      <c r="AA9342" s="289"/>
    </row>
    <row r="9343" spans="23:27">
      <c r="W9343" s="288"/>
      <c r="X9343" s="287"/>
      <c r="AA9343" s="289"/>
    </row>
    <row r="9344" spans="23:27">
      <c r="W9344" s="288"/>
      <c r="X9344" s="287"/>
      <c r="AA9344" s="289"/>
    </row>
    <row r="9345" spans="23:27">
      <c r="W9345" s="288"/>
      <c r="X9345" s="287"/>
      <c r="AA9345" s="289"/>
    </row>
    <row r="9346" spans="23:27">
      <c r="W9346" s="288"/>
      <c r="X9346" s="287"/>
      <c r="AA9346" s="289"/>
    </row>
    <row r="9347" spans="23:27">
      <c r="W9347" s="288"/>
      <c r="X9347" s="287"/>
      <c r="AA9347" s="289"/>
    </row>
    <row r="9348" spans="23:27">
      <c r="W9348" s="288"/>
      <c r="X9348" s="287"/>
      <c r="AA9348" s="289"/>
    </row>
    <row r="9349" spans="23:27">
      <c r="W9349" s="288"/>
      <c r="X9349" s="287"/>
      <c r="AA9349" s="289"/>
    </row>
    <row r="9350" spans="23:27">
      <c r="W9350" s="288"/>
      <c r="X9350" s="287"/>
      <c r="AA9350" s="289"/>
    </row>
    <row r="9351" spans="23:27">
      <c r="W9351" s="288"/>
      <c r="X9351" s="287"/>
      <c r="AA9351" s="289"/>
    </row>
    <row r="9352" spans="23:27">
      <c r="W9352" s="288"/>
      <c r="X9352" s="287"/>
      <c r="AA9352" s="289"/>
    </row>
    <row r="9353" spans="23:27">
      <c r="W9353" s="288"/>
      <c r="X9353" s="287"/>
      <c r="AA9353" s="289"/>
    </row>
    <row r="9354" spans="23:27">
      <c r="W9354" s="288"/>
      <c r="X9354" s="287"/>
      <c r="AA9354" s="289"/>
    </row>
    <row r="9355" spans="23:27">
      <c r="W9355" s="288"/>
      <c r="X9355" s="287"/>
      <c r="AA9355" s="289"/>
    </row>
    <row r="9356" spans="23:27">
      <c r="W9356" s="288"/>
      <c r="X9356" s="287"/>
      <c r="AA9356" s="289"/>
    </row>
    <row r="9357" spans="23:27">
      <c r="W9357" s="288"/>
      <c r="X9357" s="287"/>
      <c r="AA9357" s="289"/>
    </row>
    <row r="9358" spans="23:27">
      <c r="W9358" s="288"/>
      <c r="X9358" s="287"/>
      <c r="AA9358" s="289"/>
    </row>
    <row r="9359" spans="23:27">
      <c r="W9359" s="288"/>
      <c r="X9359" s="287"/>
      <c r="AA9359" s="289"/>
    </row>
    <row r="9360" spans="23:27">
      <c r="W9360" s="288"/>
      <c r="X9360" s="287"/>
      <c r="AA9360" s="289"/>
    </row>
    <row r="9361" spans="23:27">
      <c r="W9361" s="288"/>
      <c r="X9361" s="287"/>
      <c r="AA9361" s="289"/>
    </row>
    <row r="9362" spans="23:27">
      <c r="W9362" s="288"/>
      <c r="X9362" s="287"/>
      <c r="AA9362" s="289"/>
    </row>
    <row r="9363" spans="23:27">
      <c r="W9363" s="288"/>
      <c r="X9363" s="287"/>
      <c r="AA9363" s="289"/>
    </row>
    <row r="9364" spans="23:27">
      <c r="W9364" s="288"/>
      <c r="X9364" s="287"/>
      <c r="AA9364" s="289"/>
    </row>
    <row r="9365" spans="23:27">
      <c r="W9365" s="288"/>
      <c r="X9365" s="287"/>
      <c r="AA9365" s="289"/>
    </row>
    <row r="9366" spans="23:27">
      <c r="W9366" s="288"/>
      <c r="X9366" s="287"/>
      <c r="AA9366" s="289"/>
    </row>
    <row r="9367" spans="23:27">
      <c r="W9367" s="288"/>
      <c r="X9367" s="287"/>
      <c r="AA9367" s="289"/>
    </row>
    <row r="9368" spans="23:27">
      <c r="W9368" s="288"/>
      <c r="X9368" s="287"/>
      <c r="AA9368" s="289"/>
    </row>
    <row r="9369" spans="23:27">
      <c r="W9369" s="288"/>
      <c r="X9369" s="287"/>
      <c r="AA9369" s="289"/>
    </row>
    <row r="9370" spans="23:27">
      <c r="W9370" s="288"/>
      <c r="X9370" s="287"/>
      <c r="AA9370" s="289"/>
    </row>
    <row r="9371" spans="23:27">
      <c r="W9371" s="288"/>
      <c r="X9371" s="287"/>
      <c r="AA9371" s="289"/>
    </row>
    <row r="9372" spans="23:27">
      <c r="W9372" s="288"/>
      <c r="X9372" s="287"/>
      <c r="AA9372" s="289"/>
    </row>
    <row r="9373" spans="23:27">
      <c r="W9373" s="288"/>
      <c r="X9373" s="287"/>
      <c r="AA9373" s="289"/>
    </row>
    <row r="9374" spans="23:27">
      <c r="W9374" s="288"/>
      <c r="X9374" s="287"/>
      <c r="AA9374" s="289"/>
    </row>
    <row r="9375" spans="23:27">
      <c r="W9375" s="288"/>
      <c r="X9375" s="287"/>
      <c r="AA9375" s="289"/>
    </row>
    <row r="9376" spans="23:27">
      <c r="W9376" s="288"/>
      <c r="X9376" s="287"/>
      <c r="AA9376" s="289"/>
    </row>
    <row r="9377" spans="23:27">
      <c r="W9377" s="288"/>
      <c r="X9377" s="287"/>
      <c r="AA9377" s="289"/>
    </row>
    <row r="9378" spans="23:27">
      <c r="W9378" s="288"/>
      <c r="X9378" s="287"/>
      <c r="AA9378" s="289"/>
    </row>
    <row r="9379" spans="23:27">
      <c r="W9379" s="288"/>
      <c r="X9379" s="287"/>
      <c r="AA9379" s="289"/>
    </row>
    <row r="9380" spans="23:27">
      <c r="W9380" s="288"/>
      <c r="X9380" s="287"/>
      <c r="AA9380" s="289"/>
    </row>
    <row r="9381" spans="23:27">
      <c r="W9381" s="288"/>
      <c r="X9381" s="287"/>
      <c r="AA9381" s="289"/>
    </row>
    <row r="9382" spans="23:27">
      <c r="W9382" s="288"/>
      <c r="X9382" s="287"/>
      <c r="AA9382" s="289"/>
    </row>
    <row r="9383" spans="23:27">
      <c r="W9383" s="288"/>
      <c r="X9383" s="287"/>
      <c r="AA9383" s="289"/>
    </row>
    <row r="9384" spans="23:27">
      <c r="W9384" s="288"/>
      <c r="X9384" s="287"/>
      <c r="AA9384" s="289"/>
    </row>
    <row r="9385" spans="23:27">
      <c r="W9385" s="288"/>
      <c r="X9385" s="287"/>
      <c r="AA9385" s="289"/>
    </row>
    <row r="9386" spans="23:27">
      <c r="W9386" s="288"/>
      <c r="X9386" s="287"/>
      <c r="AA9386" s="289"/>
    </row>
    <row r="9387" spans="23:27">
      <c r="W9387" s="288"/>
      <c r="X9387" s="287"/>
      <c r="AA9387" s="289"/>
    </row>
    <row r="9388" spans="23:27">
      <c r="W9388" s="288"/>
      <c r="X9388" s="287"/>
      <c r="AA9388" s="289"/>
    </row>
    <row r="9389" spans="23:27">
      <c r="W9389" s="288"/>
      <c r="X9389" s="287"/>
      <c r="AA9389" s="289"/>
    </row>
    <row r="9390" spans="23:27">
      <c r="W9390" s="288"/>
      <c r="X9390" s="287"/>
      <c r="AA9390" s="289"/>
    </row>
    <row r="9391" spans="23:27">
      <c r="W9391" s="288"/>
      <c r="X9391" s="287"/>
      <c r="AA9391" s="289"/>
    </row>
    <row r="9392" spans="23:27">
      <c r="W9392" s="288"/>
      <c r="X9392" s="287"/>
      <c r="AA9392" s="289"/>
    </row>
    <row r="9393" spans="23:27">
      <c r="W9393" s="288"/>
      <c r="X9393" s="287"/>
      <c r="AA9393" s="289"/>
    </row>
    <row r="9394" spans="23:27">
      <c r="W9394" s="288"/>
      <c r="X9394" s="287"/>
      <c r="AA9394" s="289"/>
    </row>
    <row r="9395" spans="23:27">
      <c r="W9395" s="288"/>
      <c r="X9395" s="287"/>
      <c r="AA9395" s="289"/>
    </row>
    <row r="9396" spans="23:27">
      <c r="W9396" s="288"/>
      <c r="X9396" s="287"/>
      <c r="AA9396" s="289"/>
    </row>
    <row r="9397" spans="23:27">
      <c r="W9397" s="288"/>
      <c r="X9397" s="287"/>
      <c r="AA9397" s="289"/>
    </row>
    <row r="9398" spans="23:27">
      <c r="W9398" s="288"/>
      <c r="X9398" s="287"/>
      <c r="AA9398" s="289"/>
    </row>
    <row r="9399" spans="23:27">
      <c r="W9399" s="288"/>
      <c r="X9399" s="287"/>
      <c r="AA9399" s="289"/>
    </row>
    <row r="9400" spans="23:27">
      <c r="W9400" s="288"/>
      <c r="X9400" s="287"/>
      <c r="AA9400" s="289"/>
    </row>
    <row r="9401" spans="23:27">
      <c r="W9401" s="288"/>
      <c r="X9401" s="287"/>
      <c r="AA9401" s="289"/>
    </row>
    <row r="9402" spans="23:27">
      <c r="W9402" s="288"/>
      <c r="X9402" s="287"/>
      <c r="AA9402" s="289"/>
    </row>
    <row r="9403" spans="23:27">
      <c r="W9403" s="288"/>
      <c r="X9403" s="287"/>
      <c r="AA9403" s="289"/>
    </row>
    <row r="9404" spans="23:27">
      <c r="W9404" s="288"/>
      <c r="X9404" s="287"/>
      <c r="AA9404" s="289"/>
    </row>
    <row r="9405" spans="23:27">
      <c r="W9405" s="288"/>
      <c r="X9405" s="287"/>
      <c r="AA9405" s="289"/>
    </row>
    <row r="9406" spans="23:27">
      <c r="W9406" s="288"/>
      <c r="X9406" s="287"/>
      <c r="AA9406" s="289"/>
    </row>
    <row r="9407" spans="23:27">
      <c r="W9407" s="288"/>
      <c r="X9407" s="287"/>
      <c r="AA9407" s="289"/>
    </row>
    <row r="9408" spans="23:27">
      <c r="W9408" s="288"/>
      <c r="X9408" s="287"/>
      <c r="AA9408" s="289"/>
    </row>
    <row r="9409" spans="23:27">
      <c r="W9409" s="288"/>
      <c r="X9409" s="287"/>
      <c r="AA9409" s="289"/>
    </row>
    <row r="9410" spans="23:27">
      <c r="W9410" s="288"/>
      <c r="X9410" s="287"/>
      <c r="AA9410" s="289"/>
    </row>
    <row r="9411" spans="23:27">
      <c r="W9411" s="288"/>
      <c r="X9411" s="287"/>
      <c r="AA9411" s="289"/>
    </row>
    <row r="9412" spans="23:27">
      <c r="W9412" s="288"/>
      <c r="X9412" s="287"/>
      <c r="AA9412" s="289"/>
    </row>
    <row r="9413" spans="23:27">
      <c r="W9413" s="288"/>
      <c r="X9413" s="287"/>
      <c r="AA9413" s="289"/>
    </row>
    <row r="9414" spans="23:27">
      <c r="W9414" s="288"/>
      <c r="X9414" s="287"/>
      <c r="AA9414" s="289"/>
    </row>
    <row r="9415" spans="23:27">
      <c r="W9415" s="288"/>
      <c r="X9415" s="287"/>
      <c r="AA9415" s="289"/>
    </row>
    <row r="9416" spans="23:27">
      <c r="W9416" s="288"/>
      <c r="X9416" s="287"/>
      <c r="AA9416" s="289"/>
    </row>
    <row r="9417" spans="23:27">
      <c r="W9417" s="288"/>
      <c r="X9417" s="287"/>
      <c r="AA9417" s="289"/>
    </row>
    <row r="9418" spans="23:27">
      <c r="W9418" s="288"/>
      <c r="X9418" s="287"/>
      <c r="AA9418" s="289"/>
    </row>
    <row r="9419" spans="23:27">
      <c r="W9419" s="288"/>
      <c r="X9419" s="287"/>
      <c r="AA9419" s="289"/>
    </row>
    <row r="9420" spans="23:27">
      <c r="W9420" s="288"/>
      <c r="X9420" s="287"/>
      <c r="AA9420" s="289"/>
    </row>
    <row r="9421" spans="23:27">
      <c r="W9421" s="288"/>
      <c r="X9421" s="287"/>
      <c r="AA9421" s="289"/>
    </row>
    <row r="9422" spans="23:27">
      <c r="W9422" s="288"/>
      <c r="X9422" s="287"/>
      <c r="AA9422" s="289"/>
    </row>
    <row r="9423" spans="23:27">
      <c r="W9423" s="288"/>
      <c r="X9423" s="287"/>
      <c r="AA9423" s="289"/>
    </row>
    <row r="9424" spans="23:27">
      <c r="W9424" s="288"/>
      <c r="X9424" s="287"/>
      <c r="AA9424" s="289"/>
    </row>
    <row r="9425" spans="23:27">
      <c r="W9425" s="288"/>
      <c r="X9425" s="287"/>
      <c r="AA9425" s="289"/>
    </row>
    <row r="9426" spans="23:27">
      <c r="W9426" s="288"/>
      <c r="X9426" s="287"/>
      <c r="AA9426" s="289"/>
    </row>
    <row r="9427" spans="23:27">
      <c r="W9427" s="288"/>
      <c r="X9427" s="287"/>
      <c r="AA9427" s="289"/>
    </row>
    <row r="9428" spans="23:27">
      <c r="W9428" s="288"/>
      <c r="X9428" s="287"/>
      <c r="AA9428" s="289"/>
    </row>
    <row r="9429" spans="23:27">
      <c r="W9429" s="288"/>
      <c r="X9429" s="287"/>
      <c r="AA9429" s="289"/>
    </row>
    <row r="9430" spans="23:27">
      <c r="W9430" s="288"/>
      <c r="X9430" s="287"/>
      <c r="AA9430" s="289"/>
    </row>
    <row r="9431" spans="23:27">
      <c r="W9431" s="288"/>
      <c r="X9431" s="287"/>
      <c r="AA9431" s="289"/>
    </row>
    <row r="9432" spans="23:27">
      <c r="W9432" s="288"/>
      <c r="X9432" s="287"/>
      <c r="AA9432" s="289"/>
    </row>
    <row r="9433" spans="23:27">
      <c r="W9433" s="288"/>
      <c r="X9433" s="287"/>
      <c r="AA9433" s="289"/>
    </row>
    <row r="9434" spans="23:27">
      <c r="W9434" s="288"/>
      <c r="X9434" s="287"/>
      <c r="AA9434" s="289"/>
    </row>
    <row r="9435" spans="23:27">
      <c r="W9435" s="288"/>
      <c r="X9435" s="287"/>
      <c r="AA9435" s="289"/>
    </row>
    <row r="9436" spans="23:27">
      <c r="W9436" s="288"/>
      <c r="X9436" s="287"/>
      <c r="AA9436" s="289"/>
    </row>
    <row r="9437" spans="23:27">
      <c r="W9437" s="288"/>
      <c r="X9437" s="287"/>
      <c r="AA9437" s="289"/>
    </row>
    <row r="9438" spans="23:27">
      <c r="W9438" s="288"/>
      <c r="X9438" s="287"/>
      <c r="AA9438" s="289"/>
    </row>
    <row r="9439" spans="23:27">
      <c r="W9439" s="288"/>
      <c r="X9439" s="287"/>
      <c r="AA9439" s="289"/>
    </row>
    <row r="9440" spans="23:27">
      <c r="W9440" s="288"/>
      <c r="X9440" s="287"/>
      <c r="AA9440" s="289"/>
    </row>
    <row r="9441" spans="23:27">
      <c r="W9441" s="288"/>
      <c r="X9441" s="287"/>
      <c r="AA9441" s="289"/>
    </row>
    <row r="9442" spans="23:27">
      <c r="W9442" s="288"/>
      <c r="X9442" s="287"/>
      <c r="AA9442" s="289"/>
    </row>
    <row r="9443" spans="23:27">
      <c r="W9443" s="288"/>
      <c r="X9443" s="287"/>
      <c r="AA9443" s="289"/>
    </row>
    <row r="9444" spans="23:27">
      <c r="W9444" s="288"/>
      <c r="X9444" s="287"/>
      <c r="AA9444" s="289"/>
    </row>
    <row r="9445" spans="23:27">
      <c r="W9445" s="288"/>
      <c r="X9445" s="287"/>
      <c r="AA9445" s="289"/>
    </row>
    <row r="9446" spans="23:27">
      <c r="W9446" s="288"/>
      <c r="X9446" s="287"/>
      <c r="AA9446" s="289"/>
    </row>
    <row r="9447" spans="23:27">
      <c r="W9447" s="288"/>
      <c r="X9447" s="287"/>
      <c r="AA9447" s="289"/>
    </row>
    <row r="9448" spans="23:27">
      <c r="W9448" s="288"/>
      <c r="X9448" s="287"/>
      <c r="AA9448" s="289"/>
    </row>
    <row r="9449" spans="23:27">
      <c r="W9449" s="288"/>
      <c r="X9449" s="287"/>
      <c r="AA9449" s="289"/>
    </row>
    <row r="9450" spans="23:27">
      <c r="W9450" s="288"/>
      <c r="X9450" s="287"/>
      <c r="AA9450" s="289"/>
    </row>
    <row r="9451" spans="23:27">
      <c r="W9451" s="288"/>
      <c r="X9451" s="287"/>
      <c r="AA9451" s="289"/>
    </row>
    <row r="9452" spans="23:27">
      <c r="W9452" s="288"/>
      <c r="X9452" s="287"/>
      <c r="AA9452" s="289"/>
    </row>
    <row r="9453" spans="23:27">
      <c r="W9453" s="288"/>
      <c r="X9453" s="287"/>
      <c r="AA9453" s="289"/>
    </row>
    <row r="9454" spans="23:27">
      <c r="W9454" s="288"/>
      <c r="X9454" s="287"/>
      <c r="AA9454" s="289"/>
    </row>
    <row r="9455" spans="23:27">
      <c r="W9455" s="288"/>
      <c r="X9455" s="287"/>
      <c r="AA9455" s="289"/>
    </row>
    <row r="9456" spans="23:27">
      <c r="W9456" s="288"/>
      <c r="X9456" s="287"/>
      <c r="AA9456" s="289"/>
    </row>
    <row r="9457" spans="23:27">
      <c r="W9457" s="288"/>
      <c r="X9457" s="287"/>
      <c r="AA9457" s="289"/>
    </row>
    <row r="9458" spans="23:27">
      <c r="W9458" s="288"/>
      <c r="X9458" s="287"/>
      <c r="AA9458" s="289"/>
    </row>
    <row r="9459" spans="23:27">
      <c r="W9459" s="288"/>
      <c r="X9459" s="287"/>
      <c r="AA9459" s="289"/>
    </row>
    <row r="9460" spans="23:27">
      <c r="W9460" s="288"/>
      <c r="X9460" s="287"/>
      <c r="AA9460" s="289"/>
    </row>
    <row r="9461" spans="23:27">
      <c r="W9461" s="288"/>
      <c r="X9461" s="287"/>
      <c r="AA9461" s="289"/>
    </row>
    <row r="9462" spans="23:27">
      <c r="W9462" s="288"/>
      <c r="X9462" s="287"/>
      <c r="AA9462" s="289"/>
    </row>
    <row r="9463" spans="23:27">
      <c r="W9463" s="288"/>
      <c r="X9463" s="287"/>
      <c r="AA9463" s="289"/>
    </row>
    <row r="9464" spans="23:27">
      <c r="W9464" s="288"/>
      <c r="X9464" s="287"/>
      <c r="AA9464" s="289"/>
    </row>
    <row r="9465" spans="23:27">
      <c r="W9465" s="288"/>
      <c r="X9465" s="287"/>
      <c r="AA9465" s="289"/>
    </row>
    <row r="9466" spans="23:27">
      <c r="W9466" s="288"/>
      <c r="X9466" s="287"/>
      <c r="AA9466" s="289"/>
    </row>
    <row r="9467" spans="23:27">
      <c r="W9467" s="288"/>
      <c r="X9467" s="287"/>
      <c r="AA9467" s="289"/>
    </row>
    <row r="9468" spans="23:27">
      <c r="W9468" s="288"/>
      <c r="X9468" s="287"/>
      <c r="AA9468" s="289"/>
    </row>
    <row r="9469" spans="23:27">
      <c r="W9469" s="288"/>
      <c r="X9469" s="287"/>
      <c r="AA9469" s="289"/>
    </row>
    <row r="9470" spans="23:27">
      <c r="W9470" s="288"/>
      <c r="X9470" s="287"/>
      <c r="AA9470" s="289"/>
    </row>
    <row r="9471" spans="23:27">
      <c r="W9471" s="288"/>
      <c r="X9471" s="287"/>
      <c r="AA9471" s="289"/>
    </row>
    <row r="9472" spans="23:27">
      <c r="W9472" s="288"/>
      <c r="X9472" s="287"/>
      <c r="AA9472" s="289"/>
    </row>
    <row r="9473" spans="23:27">
      <c r="W9473" s="288"/>
      <c r="X9473" s="287"/>
      <c r="AA9473" s="289"/>
    </row>
    <row r="9474" spans="23:27">
      <c r="W9474" s="288"/>
      <c r="X9474" s="287"/>
      <c r="AA9474" s="289"/>
    </row>
    <row r="9475" spans="23:27">
      <c r="W9475" s="288"/>
      <c r="X9475" s="287"/>
      <c r="AA9475" s="289"/>
    </row>
    <row r="9476" spans="23:27">
      <c r="W9476" s="288"/>
      <c r="X9476" s="287"/>
      <c r="AA9476" s="289"/>
    </row>
    <row r="9477" spans="23:27">
      <c r="W9477" s="288"/>
      <c r="X9477" s="287"/>
      <c r="AA9477" s="289"/>
    </row>
    <row r="9478" spans="23:27">
      <c r="W9478" s="288"/>
      <c r="X9478" s="287"/>
      <c r="AA9478" s="289"/>
    </row>
    <row r="9479" spans="23:27">
      <c r="W9479" s="288"/>
      <c r="X9479" s="287"/>
      <c r="AA9479" s="289"/>
    </row>
    <row r="9480" spans="23:27">
      <c r="W9480" s="288"/>
      <c r="X9480" s="287"/>
      <c r="AA9480" s="289"/>
    </row>
    <row r="9481" spans="23:27">
      <c r="W9481" s="288"/>
      <c r="X9481" s="287"/>
      <c r="AA9481" s="289"/>
    </row>
    <row r="9482" spans="23:27">
      <c r="W9482" s="288"/>
      <c r="X9482" s="287"/>
      <c r="AA9482" s="289"/>
    </row>
    <row r="9483" spans="23:27">
      <c r="W9483" s="288"/>
      <c r="X9483" s="287"/>
      <c r="AA9483" s="289"/>
    </row>
    <row r="9484" spans="23:27">
      <c r="W9484" s="288"/>
      <c r="X9484" s="287"/>
      <c r="AA9484" s="289"/>
    </row>
    <row r="9485" spans="23:27">
      <c r="W9485" s="288"/>
      <c r="X9485" s="287"/>
      <c r="AA9485" s="289"/>
    </row>
    <row r="9486" spans="23:27">
      <c r="W9486" s="288"/>
      <c r="X9486" s="287"/>
      <c r="AA9486" s="289"/>
    </row>
    <row r="9487" spans="23:27">
      <c r="W9487" s="288"/>
      <c r="X9487" s="287"/>
      <c r="AA9487" s="289"/>
    </row>
    <row r="9488" spans="23:27">
      <c r="W9488" s="288"/>
      <c r="X9488" s="287"/>
      <c r="AA9488" s="289"/>
    </row>
    <row r="9489" spans="23:27">
      <c r="W9489" s="288"/>
      <c r="X9489" s="287"/>
      <c r="AA9489" s="289"/>
    </row>
    <row r="9490" spans="23:27">
      <c r="W9490" s="288"/>
      <c r="X9490" s="287"/>
      <c r="AA9490" s="289"/>
    </row>
    <row r="9491" spans="23:27">
      <c r="W9491" s="288"/>
      <c r="X9491" s="287"/>
      <c r="AA9491" s="289"/>
    </row>
    <row r="9492" spans="23:27">
      <c r="W9492" s="288"/>
      <c r="X9492" s="287"/>
      <c r="AA9492" s="289"/>
    </row>
    <row r="9493" spans="23:27">
      <c r="W9493" s="288"/>
      <c r="X9493" s="287"/>
      <c r="AA9493" s="289"/>
    </row>
    <row r="9494" spans="23:27">
      <c r="W9494" s="288"/>
      <c r="X9494" s="287"/>
      <c r="AA9494" s="289"/>
    </row>
    <row r="9495" spans="23:27">
      <c r="W9495" s="288"/>
      <c r="X9495" s="287"/>
      <c r="AA9495" s="289"/>
    </row>
    <row r="9496" spans="23:27">
      <c r="W9496" s="288"/>
      <c r="X9496" s="287"/>
      <c r="AA9496" s="289"/>
    </row>
    <row r="9497" spans="23:27">
      <c r="W9497" s="288"/>
      <c r="X9497" s="287"/>
      <c r="AA9497" s="289"/>
    </row>
    <row r="9498" spans="23:27">
      <c r="W9498" s="288"/>
      <c r="X9498" s="287"/>
      <c r="AA9498" s="289"/>
    </row>
    <row r="9499" spans="23:27">
      <c r="W9499" s="288"/>
      <c r="X9499" s="287"/>
      <c r="AA9499" s="289"/>
    </row>
    <row r="9500" spans="23:27">
      <c r="W9500" s="288"/>
      <c r="X9500" s="287"/>
      <c r="AA9500" s="289"/>
    </row>
    <row r="9501" spans="23:27">
      <c r="W9501" s="288"/>
      <c r="X9501" s="287"/>
      <c r="AA9501" s="289"/>
    </row>
    <row r="9502" spans="23:27">
      <c r="W9502" s="288"/>
      <c r="X9502" s="287"/>
      <c r="AA9502" s="289"/>
    </row>
    <row r="9503" spans="23:27">
      <c r="W9503" s="288"/>
      <c r="X9503" s="287"/>
      <c r="AA9503" s="289"/>
    </row>
    <row r="9504" spans="23:27">
      <c r="W9504" s="288"/>
      <c r="X9504" s="287"/>
      <c r="AA9504" s="289"/>
    </row>
    <row r="9505" spans="23:27">
      <c r="W9505" s="288"/>
      <c r="X9505" s="287"/>
      <c r="AA9505" s="289"/>
    </row>
    <row r="9506" spans="23:27">
      <c r="W9506" s="288"/>
      <c r="X9506" s="287"/>
      <c r="AA9506" s="289"/>
    </row>
    <row r="9507" spans="23:27">
      <c r="W9507" s="288"/>
      <c r="X9507" s="287"/>
      <c r="AA9507" s="289"/>
    </row>
    <row r="9508" spans="23:27">
      <c r="W9508" s="288"/>
      <c r="X9508" s="287"/>
      <c r="AA9508" s="289"/>
    </row>
    <row r="9509" spans="23:27">
      <c r="W9509" s="288"/>
      <c r="X9509" s="287"/>
      <c r="AA9509" s="289"/>
    </row>
    <row r="9510" spans="23:27">
      <c r="W9510" s="288"/>
      <c r="X9510" s="287"/>
      <c r="AA9510" s="289"/>
    </row>
    <row r="9511" spans="23:27">
      <c r="W9511" s="288"/>
      <c r="X9511" s="287"/>
      <c r="AA9511" s="289"/>
    </row>
    <row r="9512" spans="23:27">
      <c r="W9512" s="288"/>
      <c r="X9512" s="287"/>
      <c r="AA9512" s="289"/>
    </row>
    <row r="9513" spans="23:27">
      <c r="W9513" s="288"/>
      <c r="X9513" s="287"/>
      <c r="AA9513" s="289"/>
    </row>
    <row r="9514" spans="23:27">
      <c r="W9514" s="288"/>
      <c r="X9514" s="287"/>
      <c r="AA9514" s="289"/>
    </row>
    <row r="9515" spans="23:27">
      <c r="W9515" s="288"/>
      <c r="X9515" s="287"/>
      <c r="AA9515" s="289"/>
    </row>
    <row r="9516" spans="23:27">
      <c r="W9516" s="288"/>
      <c r="X9516" s="287"/>
      <c r="AA9516" s="289"/>
    </row>
    <row r="9517" spans="23:27">
      <c r="W9517" s="288"/>
      <c r="X9517" s="287"/>
      <c r="AA9517" s="289"/>
    </row>
    <row r="9518" spans="23:27">
      <c r="W9518" s="288"/>
      <c r="X9518" s="287"/>
      <c r="AA9518" s="289"/>
    </row>
    <row r="9519" spans="23:27">
      <c r="W9519" s="288"/>
      <c r="X9519" s="287"/>
      <c r="AA9519" s="289"/>
    </row>
    <row r="9520" spans="23:27">
      <c r="W9520" s="288"/>
      <c r="X9520" s="287"/>
      <c r="AA9520" s="289"/>
    </row>
    <row r="9521" spans="23:27">
      <c r="W9521" s="288"/>
      <c r="X9521" s="287"/>
      <c r="AA9521" s="289"/>
    </row>
    <row r="9522" spans="23:27">
      <c r="W9522" s="288"/>
      <c r="X9522" s="287"/>
      <c r="AA9522" s="289"/>
    </row>
    <row r="9523" spans="23:27">
      <c r="W9523" s="288"/>
      <c r="X9523" s="287"/>
      <c r="AA9523" s="289"/>
    </row>
    <row r="9524" spans="23:27">
      <c r="W9524" s="288"/>
      <c r="X9524" s="287"/>
      <c r="AA9524" s="289"/>
    </row>
    <row r="9525" spans="23:27">
      <c r="W9525" s="288"/>
      <c r="X9525" s="287"/>
      <c r="AA9525" s="289"/>
    </row>
    <row r="9526" spans="23:27">
      <c r="W9526" s="288"/>
      <c r="X9526" s="287"/>
      <c r="AA9526" s="289"/>
    </row>
    <row r="9527" spans="23:27">
      <c r="W9527" s="288"/>
      <c r="X9527" s="287"/>
      <c r="AA9527" s="289"/>
    </row>
    <row r="9528" spans="23:27">
      <c r="W9528" s="288"/>
      <c r="X9528" s="287"/>
      <c r="AA9528" s="289"/>
    </row>
    <row r="9529" spans="23:27">
      <c r="W9529" s="288"/>
      <c r="X9529" s="287"/>
      <c r="AA9529" s="289"/>
    </row>
    <row r="9530" spans="23:27">
      <c r="W9530" s="288"/>
      <c r="X9530" s="287"/>
      <c r="AA9530" s="289"/>
    </row>
    <row r="9531" spans="23:27">
      <c r="W9531" s="288"/>
      <c r="X9531" s="287"/>
      <c r="AA9531" s="289"/>
    </row>
    <row r="9532" spans="23:27">
      <c r="W9532" s="288"/>
      <c r="X9532" s="287"/>
      <c r="AA9532" s="289"/>
    </row>
    <row r="9533" spans="23:27">
      <c r="W9533" s="288"/>
      <c r="X9533" s="287"/>
      <c r="AA9533" s="289"/>
    </row>
    <row r="9534" spans="23:27">
      <c r="W9534" s="288"/>
      <c r="X9534" s="287"/>
      <c r="AA9534" s="289"/>
    </row>
    <row r="9535" spans="23:27">
      <c r="W9535" s="288"/>
      <c r="X9535" s="287"/>
      <c r="AA9535" s="289"/>
    </row>
    <row r="9536" spans="23:27">
      <c r="W9536" s="288"/>
      <c r="X9536" s="287"/>
      <c r="AA9536" s="289"/>
    </row>
    <row r="9537" spans="23:27">
      <c r="W9537" s="288"/>
      <c r="X9537" s="287"/>
      <c r="AA9537" s="289"/>
    </row>
    <row r="9538" spans="23:27">
      <c r="W9538" s="288"/>
      <c r="X9538" s="287"/>
      <c r="AA9538" s="289"/>
    </row>
    <row r="9539" spans="23:27">
      <c r="W9539" s="288"/>
      <c r="X9539" s="287"/>
      <c r="AA9539" s="289"/>
    </row>
    <row r="9540" spans="23:27">
      <c r="W9540" s="288"/>
      <c r="X9540" s="287"/>
      <c r="AA9540" s="289"/>
    </row>
    <row r="9541" spans="23:27">
      <c r="W9541" s="288"/>
      <c r="X9541" s="287"/>
      <c r="AA9541" s="289"/>
    </row>
    <row r="9542" spans="23:27">
      <c r="W9542" s="288"/>
      <c r="X9542" s="287"/>
      <c r="AA9542" s="289"/>
    </row>
    <row r="9543" spans="23:27">
      <c r="W9543" s="288"/>
      <c r="X9543" s="287"/>
      <c r="AA9543" s="289"/>
    </row>
    <row r="9544" spans="23:27">
      <c r="W9544" s="288"/>
      <c r="X9544" s="287"/>
      <c r="AA9544" s="289"/>
    </row>
    <row r="9545" spans="23:27">
      <c r="W9545" s="288"/>
      <c r="X9545" s="287"/>
      <c r="AA9545" s="289"/>
    </row>
    <row r="9546" spans="23:27">
      <c r="W9546" s="288"/>
      <c r="X9546" s="287"/>
      <c r="AA9546" s="289"/>
    </row>
    <row r="9547" spans="23:27">
      <c r="W9547" s="288"/>
      <c r="X9547" s="287"/>
      <c r="AA9547" s="289"/>
    </row>
    <row r="9548" spans="23:27">
      <c r="W9548" s="288"/>
      <c r="X9548" s="287"/>
      <c r="AA9548" s="289"/>
    </row>
    <row r="9549" spans="23:27">
      <c r="W9549" s="288"/>
      <c r="X9549" s="287"/>
      <c r="AA9549" s="289"/>
    </row>
    <row r="9550" spans="23:27">
      <c r="W9550" s="288"/>
      <c r="X9550" s="287"/>
      <c r="AA9550" s="289"/>
    </row>
    <row r="9551" spans="23:27">
      <c r="W9551" s="288"/>
      <c r="X9551" s="287"/>
      <c r="AA9551" s="289"/>
    </row>
    <row r="9552" spans="23:27">
      <c r="W9552" s="288"/>
      <c r="X9552" s="287"/>
      <c r="AA9552" s="289"/>
    </row>
    <row r="9553" spans="23:27">
      <c r="W9553" s="288"/>
      <c r="X9553" s="287"/>
      <c r="AA9553" s="289"/>
    </row>
    <row r="9554" spans="23:27">
      <c r="W9554" s="288"/>
      <c r="X9554" s="287"/>
      <c r="AA9554" s="289"/>
    </row>
    <row r="9555" spans="23:27">
      <c r="W9555" s="288"/>
      <c r="X9555" s="287"/>
      <c r="AA9555" s="289"/>
    </row>
    <row r="9556" spans="23:27">
      <c r="W9556" s="288"/>
      <c r="X9556" s="287"/>
      <c r="AA9556" s="289"/>
    </row>
    <row r="9557" spans="23:27">
      <c r="W9557" s="288"/>
      <c r="X9557" s="287"/>
      <c r="AA9557" s="289"/>
    </row>
    <row r="9558" spans="23:27">
      <c r="W9558" s="288"/>
      <c r="X9558" s="287"/>
      <c r="AA9558" s="289"/>
    </row>
    <row r="9559" spans="23:27">
      <c r="W9559" s="288"/>
      <c r="X9559" s="287"/>
      <c r="AA9559" s="289"/>
    </row>
    <row r="9560" spans="23:27">
      <c r="W9560" s="288"/>
      <c r="X9560" s="287"/>
      <c r="AA9560" s="289"/>
    </row>
    <row r="9561" spans="23:27">
      <c r="W9561" s="288"/>
      <c r="X9561" s="287"/>
      <c r="AA9561" s="289"/>
    </row>
    <row r="9562" spans="23:27">
      <c r="W9562" s="288"/>
      <c r="X9562" s="287"/>
      <c r="AA9562" s="289"/>
    </row>
    <row r="9563" spans="23:27">
      <c r="W9563" s="288"/>
      <c r="X9563" s="287"/>
      <c r="AA9563" s="289"/>
    </row>
    <row r="9564" spans="23:27">
      <c r="W9564" s="288"/>
      <c r="X9564" s="287"/>
      <c r="AA9564" s="289"/>
    </row>
    <row r="9565" spans="23:27">
      <c r="W9565" s="288"/>
      <c r="X9565" s="287"/>
      <c r="AA9565" s="289"/>
    </row>
    <row r="9566" spans="23:27">
      <c r="W9566" s="288"/>
      <c r="X9566" s="287"/>
      <c r="AA9566" s="289"/>
    </row>
    <row r="9567" spans="23:27">
      <c r="W9567" s="288"/>
      <c r="X9567" s="287"/>
      <c r="AA9567" s="289"/>
    </row>
    <row r="9568" spans="23:27">
      <c r="W9568" s="288"/>
      <c r="X9568" s="287"/>
      <c r="AA9568" s="289"/>
    </row>
    <row r="9569" spans="23:27">
      <c r="W9569" s="288"/>
      <c r="X9569" s="287"/>
      <c r="AA9569" s="289"/>
    </row>
    <row r="9570" spans="23:27">
      <c r="W9570" s="288"/>
      <c r="X9570" s="287"/>
      <c r="AA9570" s="289"/>
    </row>
    <row r="9571" spans="23:27">
      <c r="W9571" s="288"/>
      <c r="X9571" s="287"/>
      <c r="AA9571" s="289"/>
    </row>
    <row r="9572" spans="23:27">
      <c r="W9572" s="288"/>
      <c r="X9572" s="287"/>
      <c r="AA9572" s="289"/>
    </row>
    <row r="9573" spans="23:27">
      <c r="W9573" s="288"/>
      <c r="X9573" s="287"/>
      <c r="AA9573" s="289"/>
    </row>
    <row r="9574" spans="23:27">
      <c r="W9574" s="288"/>
      <c r="X9574" s="287"/>
      <c r="AA9574" s="289"/>
    </row>
    <row r="9575" spans="23:27">
      <c r="W9575" s="288"/>
      <c r="X9575" s="287"/>
      <c r="AA9575" s="289"/>
    </row>
    <row r="9576" spans="23:27">
      <c r="W9576" s="288"/>
      <c r="X9576" s="287"/>
      <c r="AA9576" s="289"/>
    </row>
    <row r="9577" spans="23:27">
      <c r="W9577" s="288"/>
      <c r="X9577" s="287"/>
      <c r="AA9577" s="289"/>
    </row>
    <row r="9578" spans="23:27">
      <c r="W9578" s="288"/>
      <c r="X9578" s="287"/>
      <c r="AA9578" s="289"/>
    </row>
    <row r="9579" spans="23:27">
      <c r="W9579" s="288"/>
      <c r="X9579" s="287"/>
      <c r="AA9579" s="289"/>
    </row>
    <row r="9580" spans="23:27">
      <c r="W9580" s="288"/>
      <c r="X9580" s="287"/>
      <c r="AA9580" s="289"/>
    </row>
    <row r="9581" spans="23:27">
      <c r="W9581" s="288"/>
      <c r="X9581" s="287"/>
      <c r="AA9581" s="289"/>
    </row>
    <row r="9582" spans="23:27">
      <c r="W9582" s="288"/>
      <c r="X9582" s="287"/>
      <c r="AA9582" s="289"/>
    </row>
    <row r="9583" spans="23:27">
      <c r="W9583" s="288"/>
      <c r="X9583" s="287"/>
      <c r="AA9583" s="289"/>
    </row>
    <row r="9584" spans="23:27">
      <c r="W9584" s="288"/>
      <c r="X9584" s="287"/>
      <c r="AA9584" s="289"/>
    </row>
    <row r="9585" spans="23:27">
      <c r="W9585" s="288"/>
      <c r="X9585" s="287"/>
      <c r="AA9585" s="289"/>
    </row>
    <row r="9586" spans="23:27">
      <c r="W9586" s="288"/>
      <c r="X9586" s="287"/>
      <c r="AA9586" s="289"/>
    </row>
    <row r="9587" spans="23:27">
      <c r="W9587" s="288"/>
      <c r="X9587" s="287"/>
      <c r="AA9587" s="289"/>
    </row>
    <row r="9588" spans="23:27">
      <c r="W9588" s="288"/>
      <c r="X9588" s="287"/>
      <c r="AA9588" s="289"/>
    </row>
    <row r="9589" spans="23:27">
      <c r="W9589" s="288"/>
      <c r="X9589" s="287"/>
      <c r="AA9589" s="289"/>
    </row>
    <row r="9590" spans="23:27">
      <c r="W9590" s="288"/>
      <c r="X9590" s="287"/>
      <c r="AA9590" s="289"/>
    </row>
    <row r="9591" spans="23:27">
      <c r="W9591" s="288"/>
      <c r="X9591" s="287"/>
      <c r="AA9591" s="289"/>
    </row>
    <row r="9592" spans="23:27">
      <c r="W9592" s="288"/>
      <c r="X9592" s="287"/>
      <c r="AA9592" s="289"/>
    </row>
    <row r="9593" spans="23:27">
      <c r="W9593" s="288"/>
      <c r="X9593" s="287"/>
      <c r="AA9593" s="289"/>
    </row>
    <row r="9594" spans="23:27">
      <c r="W9594" s="288"/>
      <c r="X9594" s="287"/>
      <c r="AA9594" s="289"/>
    </row>
    <row r="9595" spans="23:27">
      <c r="W9595" s="288"/>
      <c r="X9595" s="287"/>
      <c r="AA9595" s="289"/>
    </row>
    <row r="9596" spans="23:27">
      <c r="W9596" s="288"/>
      <c r="X9596" s="287"/>
      <c r="AA9596" s="289"/>
    </row>
    <row r="9597" spans="23:27">
      <c r="W9597" s="288"/>
      <c r="X9597" s="287"/>
      <c r="AA9597" s="289"/>
    </row>
    <row r="9598" spans="23:27">
      <c r="W9598" s="288"/>
      <c r="X9598" s="287"/>
      <c r="AA9598" s="289"/>
    </row>
    <row r="9599" spans="23:27">
      <c r="W9599" s="288"/>
      <c r="X9599" s="287"/>
      <c r="AA9599" s="289"/>
    </row>
    <row r="9600" spans="23:27">
      <c r="W9600" s="288"/>
      <c r="X9600" s="287"/>
      <c r="AA9600" s="289"/>
    </row>
    <row r="9601" spans="23:27">
      <c r="W9601" s="288"/>
      <c r="X9601" s="287"/>
      <c r="AA9601" s="289"/>
    </row>
    <row r="9602" spans="23:27">
      <c r="W9602" s="288"/>
      <c r="X9602" s="287"/>
      <c r="AA9602" s="289"/>
    </row>
    <row r="9603" spans="23:27">
      <c r="W9603" s="288"/>
      <c r="X9603" s="287"/>
      <c r="AA9603" s="289"/>
    </row>
    <row r="9604" spans="23:27">
      <c r="W9604" s="288"/>
      <c r="X9604" s="287"/>
      <c r="AA9604" s="289"/>
    </row>
    <row r="9605" spans="23:27">
      <c r="W9605" s="288"/>
      <c r="X9605" s="287"/>
      <c r="AA9605" s="289"/>
    </row>
    <row r="9606" spans="23:27">
      <c r="W9606" s="288"/>
      <c r="X9606" s="287"/>
      <c r="AA9606" s="289"/>
    </row>
    <row r="9607" spans="23:27">
      <c r="W9607" s="288"/>
      <c r="X9607" s="287"/>
      <c r="AA9607" s="289"/>
    </row>
    <row r="9608" spans="23:27">
      <c r="W9608" s="288"/>
      <c r="X9608" s="287"/>
      <c r="AA9608" s="289"/>
    </row>
    <row r="9609" spans="23:27">
      <c r="W9609" s="288"/>
      <c r="X9609" s="287"/>
      <c r="AA9609" s="289"/>
    </row>
    <row r="9610" spans="23:27">
      <c r="W9610" s="288"/>
      <c r="X9610" s="287"/>
      <c r="AA9610" s="289"/>
    </row>
    <row r="9611" spans="23:27">
      <c r="W9611" s="288"/>
      <c r="X9611" s="287"/>
      <c r="AA9611" s="289"/>
    </row>
    <row r="9612" spans="23:27">
      <c r="W9612" s="288"/>
      <c r="X9612" s="287"/>
      <c r="AA9612" s="289"/>
    </row>
    <row r="9613" spans="23:27">
      <c r="W9613" s="288"/>
      <c r="X9613" s="287"/>
      <c r="AA9613" s="289"/>
    </row>
    <row r="9614" spans="23:27">
      <c r="W9614" s="288"/>
      <c r="X9614" s="287"/>
      <c r="AA9614" s="289"/>
    </row>
    <row r="9615" spans="23:27">
      <c r="W9615" s="288"/>
      <c r="X9615" s="287"/>
      <c r="AA9615" s="289"/>
    </row>
    <row r="9616" spans="23:27">
      <c r="W9616" s="288"/>
      <c r="X9616" s="287"/>
      <c r="AA9616" s="289"/>
    </row>
    <row r="9617" spans="23:27">
      <c r="W9617" s="288"/>
      <c r="X9617" s="287"/>
      <c r="AA9617" s="289"/>
    </row>
    <row r="9618" spans="23:27">
      <c r="W9618" s="288"/>
      <c r="X9618" s="287"/>
      <c r="AA9618" s="289"/>
    </row>
    <row r="9619" spans="23:27">
      <c r="W9619" s="288"/>
      <c r="X9619" s="287"/>
      <c r="AA9619" s="289"/>
    </row>
    <row r="9620" spans="23:27">
      <c r="W9620" s="288"/>
      <c r="X9620" s="287"/>
      <c r="AA9620" s="289"/>
    </row>
    <row r="9621" spans="23:27">
      <c r="W9621" s="288"/>
      <c r="X9621" s="287"/>
      <c r="AA9621" s="289"/>
    </row>
    <row r="9622" spans="23:27">
      <c r="W9622" s="288"/>
      <c r="X9622" s="287"/>
      <c r="AA9622" s="289"/>
    </row>
    <row r="9623" spans="23:27">
      <c r="W9623" s="288"/>
      <c r="X9623" s="287"/>
      <c r="AA9623" s="289"/>
    </row>
    <row r="9624" spans="23:27">
      <c r="W9624" s="288"/>
      <c r="X9624" s="287"/>
      <c r="AA9624" s="289"/>
    </row>
    <row r="9625" spans="23:27">
      <c r="W9625" s="288"/>
      <c r="X9625" s="287"/>
      <c r="AA9625" s="289"/>
    </row>
    <row r="9626" spans="23:27">
      <c r="W9626" s="288"/>
      <c r="X9626" s="287"/>
      <c r="AA9626" s="289"/>
    </row>
    <row r="9627" spans="23:27">
      <c r="W9627" s="288"/>
      <c r="X9627" s="287"/>
      <c r="AA9627" s="289"/>
    </row>
    <row r="9628" spans="23:27">
      <c r="W9628" s="288"/>
      <c r="X9628" s="287"/>
      <c r="AA9628" s="289"/>
    </row>
    <row r="9629" spans="23:27">
      <c r="W9629" s="288"/>
      <c r="X9629" s="287"/>
      <c r="AA9629" s="289"/>
    </row>
    <row r="9630" spans="23:27">
      <c r="W9630" s="288"/>
      <c r="X9630" s="287"/>
      <c r="AA9630" s="289"/>
    </row>
    <row r="9631" spans="23:27">
      <c r="W9631" s="288"/>
      <c r="X9631" s="287"/>
      <c r="AA9631" s="289"/>
    </row>
    <row r="9632" spans="23:27">
      <c r="W9632" s="288"/>
      <c r="X9632" s="287"/>
      <c r="AA9632" s="289"/>
    </row>
    <row r="9633" spans="23:27">
      <c r="W9633" s="288"/>
      <c r="X9633" s="287"/>
      <c r="AA9633" s="289"/>
    </row>
    <row r="9634" spans="23:27">
      <c r="W9634" s="288"/>
      <c r="X9634" s="287"/>
      <c r="AA9634" s="289"/>
    </row>
    <row r="9635" spans="23:27">
      <c r="W9635" s="288"/>
      <c r="X9635" s="287"/>
      <c r="AA9635" s="289"/>
    </row>
    <row r="9636" spans="23:27">
      <c r="W9636" s="288"/>
      <c r="X9636" s="287"/>
      <c r="AA9636" s="289"/>
    </row>
    <row r="9637" spans="23:27">
      <c r="W9637" s="288"/>
      <c r="X9637" s="287"/>
      <c r="AA9637" s="289"/>
    </row>
    <row r="9638" spans="23:27">
      <c r="W9638" s="288"/>
      <c r="X9638" s="287"/>
      <c r="AA9638" s="289"/>
    </row>
    <row r="9639" spans="23:27">
      <c r="W9639" s="288"/>
      <c r="X9639" s="287"/>
      <c r="AA9639" s="289"/>
    </row>
    <row r="9640" spans="23:27">
      <c r="W9640" s="288"/>
      <c r="X9640" s="287"/>
      <c r="AA9640" s="289"/>
    </row>
    <row r="9641" spans="23:27">
      <c r="W9641" s="288"/>
      <c r="X9641" s="287"/>
      <c r="AA9641" s="289"/>
    </row>
    <row r="9642" spans="23:27">
      <c r="W9642" s="288"/>
      <c r="X9642" s="287"/>
      <c r="AA9642" s="289"/>
    </row>
    <row r="9643" spans="23:27">
      <c r="W9643" s="288"/>
      <c r="X9643" s="287"/>
      <c r="AA9643" s="289"/>
    </row>
    <row r="9644" spans="23:27">
      <c r="W9644" s="288"/>
      <c r="X9644" s="287"/>
      <c r="AA9644" s="289"/>
    </row>
    <row r="9645" spans="23:27">
      <c r="W9645" s="288"/>
      <c r="X9645" s="287"/>
      <c r="AA9645" s="289"/>
    </row>
    <row r="9646" spans="23:27">
      <c r="W9646" s="288"/>
      <c r="X9646" s="287"/>
      <c r="AA9646" s="289"/>
    </row>
    <row r="9647" spans="23:27">
      <c r="W9647" s="288"/>
      <c r="X9647" s="287"/>
      <c r="AA9647" s="289"/>
    </row>
    <row r="9648" spans="23:27">
      <c r="W9648" s="288"/>
      <c r="X9648" s="287"/>
      <c r="AA9648" s="289"/>
    </row>
    <row r="9649" spans="23:27">
      <c r="W9649" s="288"/>
      <c r="X9649" s="287"/>
      <c r="AA9649" s="289"/>
    </row>
    <row r="9650" spans="23:27">
      <c r="W9650" s="288"/>
      <c r="X9650" s="287"/>
      <c r="AA9650" s="289"/>
    </row>
    <row r="9651" spans="23:27">
      <c r="W9651" s="288"/>
      <c r="X9651" s="287"/>
      <c r="AA9651" s="289"/>
    </row>
    <row r="9652" spans="23:27">
      <c r="W9652" s="288"/>
      <c r="X9652" s="287"/>
      <c r="AA9652" s="289"/>
    </row>
    <row r="9653" spans="23:27">
      <c r="W9653" s="288"/>
      <c r="X9653" s="287"/>
      <c r="AA9653" s="289"/>
    </row>
    <row r="9654" spans="23:27">
      <c r="W9654" s="288"/>
      <c r="X9654" s="287"/>
      <c r="AA9654" s="289"/>
    </row>
    <row r="9655" spans="23:27">
      <c r="W9655" s="288"/>
      <c r="X9655" s="287"/>
      <c r="AA9655" s="289"/>
    </row>
    <row r="9656" spans="23:27">
      <c r="W9656" s="288"/>
      <c r="X9656" s="287"/>
      <c r="AA9656" s="289"/>
    </row>
    <row r="9657" spans="23:27">
      <c r="W9657" s="288"/>
      <c r="X9657" s="287"/>
      <c r="AA9657" s="289"/>
    </row>
    <row r="9658" spans="23:27">
      <c r="W9658" s="288"/>
      <c r="X9658" s="287"/>
      <c r="AA9658" s="289"/>
    </row>
    <row r="9659" spans="23:27">
      <c r="W9659" s="288"/>
      <c r="X9659" s="287"/>
      <c r="AA9659" s="289"/>
    </row>
    <row r="9660" spans="23:27">
      <c r="W9660" s="288"/>
      <c r="X9660" s="287"/>
      <c r="AA9660" s="289"/>
    </row>
    <row r="9661" spans="23:27">
      <c r="W9661" s="288"/>
      <c r="X9661" s="287"/>
      <c r="AA9661" s="289"/>
    </row>
    <row r="9662" spans="23:27">
      <c r="W9662" s="288"/>
      <c r="X9662" s="287"/>
      <c r="AA9662" s="289"/>
    </row>
    <row r="9663" spans="23:27">
      <c r="W9663" s="288"/>
      <c r="X9663" s="287"/>
      <c r="AA9663" s="289"/>
    </row>
    <row r="9664" spans="23:27">
      <c r="W9664" s="288"/>
      <c r="X9664" s="287"/>
      <c r="AA9664" s="289"/>
    </row>
    <row r="9665" spans="23:27">
      <c r="W9665" s="288"/>
      <c r="X9665" s="287"/>
      <c r="AA9665" s="289"/>
    </row>
    <row r="9666" spans="23:27">
      <c r="W9666" s="288"/>
      <c r="X9666" s="287"/>
      <c r="AA9666" s="289"/>
    </row>
    <row r="9667" spans="23:27">
      <c r="W9667" s="288"/>
      <c r="X9667" s="287"/>
      <c r="AA9667" s="289"/>
    </row>
    <row r="9668" spans="23:27">
      <c r="W9668" s="288"/>
      <c r="X9668" s="287"/>
      <c r="AA9668" s="289"/>
    </row>
    <row r="9669" spans="23:27">
      <c r="W9669" s="288"/>
      <c r="X9669" s="287"/>
      <c r="AA9669" s="289"/>
    </row>
    <row r="9670" spans="23:27">
      <c r="W9670" s="288"/>
      <c r="X9670" s="287"/>
      <c r="AA9670" s="289"/>
    </row>
    <row r="9671" spans="23:27">
      <c r="W9671" s="288"/>
      <c r="X9671" s="287"/>
      <c r="AA9671" s="289"/>
    </row>
    <row r="9672" spans="23:27">
      <c r="W9672" s="288"/>
      <c r="X9672" s="287"/>
      <c r="AA9672" s="289"/>
    </row>
    <row r="9673" spans="23:27">
      <c r="W9673" s="288"/>
      <c r="X9673" s="287"/>
      <c r="AA9673" s="289"/>
    </row>
    <row r="9674" spans="23:27">
      <c r="W9674" s="288"/>
      <c r="X9674" s="287"/>
      <c r="AA9674" s="289"/>
    </row>
    <row r="9675" spans="23:27">
      <c r="W9675" s="288"/>
      <c r="X9675" s="287"/>
      <c r="AA9675" s="289"/>
    </row>
    <row r="9676" spans="23:27">
      <c r="W9676" s="288"/>
      <c r="X9676" s="287"/>
      <c r="AA9676" s="289"/>
    </row>
    <row r="9677" spans="23:27">
      <c r="W9677" s="288"/>
      <c r="X9677" s="287"/>
      <c r="AA9677" s="289"/>
    </row>
    <row r="9678" spans="23:27">
      <c r="W9678" s="288"/>
      <c r="X9678" s="287"/>
      <c r="AA9678" s="289"/>
    </row>
    <row r="9679" spans="23:27">
      <c r="W9679" s="288"/>
      <c r="X9679" s="287"/>
      <c r="AA9679" s="289"/>
    </row>
    <row r="9680" spans="23:27">
      <c r="W9680" s="288"/>
      <c r="X9680" s="287"/>
      <c r="AA9680" s="289"/>
    </row>
    <row r="9681" spans="23:27">
      <c r="W9681" s="288"/>
      <c r="X9681" s="287"/>
      <c r="AA9681" s="289"/>
    </row>
    <row r="9682" spans="23:27">
      <c r="W9682" s="288"/>
      <c r="X9682" s="287"/>
      <c r="AA9682" s="289"/>
    </row>
    <row r="9683" spans="23:27">
      <c r="W9683" s="288"/>
      <c r="X9683" s="287"/>
      <c r="AA9683" s="289"/>
    </row>
    <row r="9684" spans="23:27">
      <c r="W9684" s="288"/>
      <c r="X9684" s="287"/>
      <c r="AA9684" s="289"/>
    </row>
    <row r="9685" spans="23:27">
      <c r="W9685" s="288"/>
      <c r="X9685" s="287"/>
      <c r="AA9685" s="289"/>
    </row>
    <row r="9686" spans="23:27">
      <c r="W9686" s="288"/>
      <c r="X9686" s="287"/>
      <c r="AA9686" s="289"/>
    </row>
    <row r="9687" spans="23:27">
      <c r="W9687" s="288"/>
      <c r="X9687" s="287"/>
      <c r="AA9687" s="289"/>
    </row>
    <row r="9688" spans="23:27">
      <c r="W9688" s="288"/>
      <c r="X9688" s="287"/>
      <c r="AA9688" s="289"/>
    </row>
    <row r="9689" spans="23:27">
      <c r="W9689" s="288"/>
      <c r="X9689" s="287"/>
      <c r="AA9689" s="289"/>
    </row>
    <row r="9690" spans="23:27">
      <c r="W9690" s="288"/>
      <c r="X9690" s="287"/>
      <c r="AA9690" s="289"/>
    </row>
    <row r="9691" spans="23:27">
      <c r="W9691" s="288"/>
      <c r="X9691" s="287"/>
      <c r="AA9691" s="289"/>
    </row>
    <row r="9692" spans="23:27">
      <c r="W9692" s="288"/>
      <c r="X9692" s="287"/>
      <c r="AA9692" s="289"/>
    </row>
    <row r="9693" spans="23:27">
      <c r="W9693" s="288"/>
      <c r="X9693" s="287"/>
      <c r="AA9693" s="289"/>
    </row>
    <row r="9694" spans="23:27">
      <c r="W9694" s="288"/>
      <c r="X9694" s="287"/>
      <c r="AA9694" s="289"/>
    </row>
    <row r="9695" spans="23:27">
      <c r="W9695" s="288"/>
      <c r="X9695" s="287"/>
      <c r="AA9695" s="289"/>
    </row>
    <row r="9696" spans="23:27">
      <c r="W9696" s="288"/>
      <c r="X9696" s="287"/>
      <c r="AA9696" s="289"/>
    </row>
    <row r="9697" spans="23:27">
      <c r="W9697" s="288"/>
      <c r="X9697" s="287"/>
      <c r="AA9697" s="289"/>
    </row>
    <row r="9698" spans="23:27">
      <c r="W9698" s="288"/>
      <c r="X9698" s="287"/>
      <c r="AA9698" s="289"/>
    </row>
    <row r="9699" spans="23:27">
      <c r="W9699" s="288"/>
      <c r="X9699" s="287"/>
      <c r="AA9699" s="289"/>
    </row>
    <row r="9700" spans="23:27">
      <c r="W9700" s="288"/>
      <c r="X9700" s="287"/>
      <c r="AA9700" s="289"/>
    </row>
    <row r="9701" spans="23:27">
      <c r="W9701" s="288"/>
      <c r="X9701" s="287"/>
      <c r="AA9701" s="289"/>
    </row>
    <row r="9702" spans="23:27">
      <c r="W9702" s="288"/>
      <c r="X9702" s="287"/>
      <c r="AA9702" s="289"/>
    </row>
    <row r="9703" spans="23:27">
      <c r="W9703" s="288"/>
      <c r="X9703" s="287"/>
      <c r="AA9703" s="289"/>
    </row>
    <row r="9704" spans="23:27">
      <c r="W9704" s="288"/>
      <c r="X9704" s="287"/>
      <c r="AA9704" s="289"/>
    </row>
    <row r="9705" spans="23:27">
      <c r="W9705" s="288"/>
      <c r="X9705" s="287"/>
      <c r="AA9705" s="289"/>
    </row>
    <row r="9706" spans="23:27">
      <c r="W9706" s="288"/>
      <c r="X9706" s="287"/>
      <c r="AA9706" s="289"/>
    </row>
    <row r="9707" spans="23:27">
      <c r="W9707" s="288"/>
      <c r="X9707" s="287"/>
      <c r="AA9707" s="289"/>
    </row>
    <row r="9708" spans="23:27">
      <c r="W9708" s="288"/>
      <c r="X9708" s="287"/>
      <c r="AA9708" s="289"/>
    </row>
    <row r="9709" spans="23:27">
      <c r="W9709" s="288"/>
      <c r="X9709" s="287"/>
      <c r="AA9709" s="289"/>
    </row>
    <row r="9710" spans="23:27">
      <c r="W9710" s="288"/>
      <c r="X9710" s="287"/>
      <c r="AA9710" s="289"/>
    </row>
    <row r="9711" spans="23:27">
      <c r="W9711" s="288"/>
      <c r="X9711" s="287"/>
      <c r="AA9711" s="289"/>
    </row>
    <row r="9712" spans="23:27">
      <c r="W9712" s="288"/>
      <c r="X9712" s="287"/>
      <c r="AA9712" s="289"/>
    </row>
    <row r="9713" spans="23:27">
      <c r="W9713" s="288"/>
      <c r="X9713" s="287"/>
      <c r="AA9713" s="289"/>
    </row>
    <row r="9714" spans="23:27">
      <c r="W9714" s="288"/>
      <c r="X9714" s="287"/>
      <c r="AA9714" s="289"/>
    </row>
    <row r="9715" spans="23:27">
      <c r="W9715" s="288"/>
      <c r="X9715" s="287"/>
      <c r="AA9715" s="289"/>
    </row>
    <row r="9716" spans="23:27">
      <c r="W9716" s="288"/>
      <c r="X9716" s="287"/>
      <c r="AA9716" s="289"/>
    </row>
    <row r="9717" spans="23:27">
      <c r="W9717" s="288"/>
      <c r="X9717" s="287"/>
      <c r="AA9717" s="289"/>
    </row>
    <row r="9718" spans="23:27">
      <c r="W9718" s="288"/>
      <c r="X9718" s="287"/>
      <c r="AA9718" s="289"/>
    </row>
    <row r="9719" spans="23:27">
      <c r="W9719" s="288"/>
      <c r="X9719" s="287"/>
      <c r="AA9719" s="289"/>
    </row>
    <row r="9720" spans="23:27">
      <c r="W9720" s="288"/>
      <c r="X9720" s="287"/>
      <c r="AA9720" s="289"/>
    </row>
    <row r="9721" spans="23:27">
      <c r="W9721" s="288"/>
      <c r="X9721" s="287"/>
      <c r="AA9721" s="289"/>
    </row>
    <row r="9722" spans="23:27">
      <c r="W9722" s="288"/>
      <c r="X9722" s="287"/>
      <c r="AA9722" s="289"/>
    </row>
    <row r="9723" spans="23:27">
      <c r="W9723" s="288"/>
      <c r="X9723" s="287"/>
      <c r="AA9723" s="289"/>
    </row>
    <row r="9724" spans="23:27">
      <c r="W9724" s="288"/>
      <c r="X9724" s="287"/>
      <c r="AA9724" s="289"/>
    </row>
    <row r="9725" spans="23:27">
      <c r="W9725" s="288"/>
      <c r="X9725" s="287"/>
      <c r="AA9725" s="289"/>
    </row>
    <row r="9726" spans="23:27">
      <c r="W9726" s="288"/>
      <c r="X9726" s="287"/>
      <c r="AA9726" s="289"/>
    </row>
    <row r="9727" spans="23:27">
      <c r="W9727" s="288"/>
      <c r="X9727" s="287"/>
      <c r="AA9727" s="289"/>
    </row>
    <row r="9728" spans="23:27">
      <c r="W9728" s="288"/>
      <c r="X9728" s="287"/>
      <c r="AA9728" s="289"/>
    </row>
    <row r="9729" spans="23:27">
      <c r="W9729" s="288"/>
      <c r="X9729" s="287"/>
      <c r="AA9729" s="289"/>
    </row>
    <row r="9730" spans="23:27">
      <c r="W9730" s="288"/>
      <c r="X9730" s="287"/>
      <c r="AA9730" s="289"/>
    </row>
    <row r="9731" spans="23:27">
      <c r="W9731" s="288"/>
      <c r="X9731" s="287"/>
      <c r="AA9731" s="289"/>
    </row>
    <row r="9732" spans="23:27">
      <c r="W9732" s="288"/>
      <c r="X9732" s="287"/>
      <c r="AA9732" s="289"/>
    </row>
    <row r="9733" spans="23:27">
      <c r="W9733" s="288"/>
      <c r="X9733" s="287"/>
      <c r="AA9733" s="289"/>
    </row>
    <row r="9734" spans="23:27">
      <c r="W9734" s="288"/>
      <c r="X9734" s="287"/>
      <c r="AA9734" s="289"/>
    </row>
    <row r="9735" spans="23:27">
      <c r="W9735" s="288"/>
      <c r="X9735" s="287"/>
      <c r="AA9735" s="289"/>
    </row>
    <row r="9736" spans="23:27">
      <c r="W9736" s="288"/>
      <c r="X9736" s="287"/>
      <c r="AA9736" s="289"/>
    </row>
    <row r="9737" spans="23:27">
      <c r="W9737" s="288"/>
      <c r="X9737" s="287"/>
      <c r="AA9737" s="289"/>
    </row>
    <row r="9738" spans="23:27">
      <c r="W9738" s="288"/>
      <c r="X9738" s="287"/>
      <c r="AA9738" s="289"/>
    </row>
    <row r="9739" spans="23:27">
      <c r="W9739" s="288"/>
      <c r="X9739" s="287"/>
      <c r="AA9739" s="289"/>
    </row>
    <row r="9740" spans="23:27">
      <c r="W9740" s="288"/>
      <c r="X9740" s="287"/>
      <c r="AA9740" s="289"/>
    </row>
    <row r="9741" spans="23:27">
      <c r="W9741" s="288"/>
      <c r="X9741" s="287"/>
      <c r="AA9741" s="289"/>
    </row>
    <row r="9742" spans="23:27">
      <c r="W9742" s="288"/>
      <c r="X9742" s="287"/>
      <c r="AA9742" s="289"/>
    </row>
    <row r="9743" spans="23:27">
      <c r="W9743" s="288"/>
      <c r="X9743" s="287"/>
      <c r="AA9743" s="289"/>
    </row>
    <row r="9744" spans="23:27">
      <c r="W9744" s="288"/>
      <c r="X9744" s="287"/>
      <c r="AA9744" s="289"/>
    </row>
    <row r="9745" spans="23:27">
      <c r="W9745" s="288"/>
      <c r="X9745" s="287"/>
      <c r="AA9745" s="289"/>
    </row>
    <row r="9746" spans="23:27">
      <c r="W9746" s="288"/>
      <c r="X9746" s="287"/>
      <c r="AA9746" s="289"/>
    </row>
    <row r="9747" spans="23:27">
      <c r="W9747" s="288"/>
      <c r="X9747" s="287"/>
      <c r="AA9747" s="289"/>
    </row>
    <row r="9748" spans="23:27">
      <c r="W9748" s="288"/>
      <c r="X9748" s="287"/>
      <c r="AA9748" s="289"/>
    </row>
    <row r="9749" spans="23:27">
      <c r="W9749" s="288"/>
      <c r="X9749" s="287"/>
      <c r="AA9749" s="289"/>
    </row>
    <row r="9750" spans="23:27">
      <c r="W9750" s="288"/>
      <c r="X9750" s="287"/>
      <c r="AA9750" s="289"/>
    </row>
    <row r="9751" spans="23:27">
      <c r="W9751" s="288"/>
      <c r="X9751" s="287"/>
      <c r="AA9751" s="289"/>
    </row>
    <row r="9752" spans="23:27">
      <c r="W9752" s="288"/>
      <c r="X9752" s="287"/>
      <c r="AA9752" s="289"/>
    </row>
    <row r="9753" spans="23:27">
      <c r="W9753" s="288"/>
      <c r="X9753" s="287"/>
      <c r="AA9753" s="289"/>
    </row>
    <row r="9754" spans="23:27">
      <c r="W9754" s="288"/>
      <c r="X9754" s="287"/>
      <c r="AA9754" s="289"/>
    </row>
    <row r="9755" spans="23:27">
      <c r="W9755" s="288"/>
      <c r="X9755" s="287"/>
      <c r="AA9755" s="289"/>
    </row>
    <row r="9756" spans="23:27">
      <c r="W9756" s="288"/>
      <c r="X9756" s="287"/>
      <c r="AA9756" s="289"/>
    </row>
    <row r="9757" spans="23:27">
      <c r="W9757" s="288"/>
      <c r="X9757" s="287"/>
      <c r="AA9757" s="289"/>
    </row>
    <row r="9758" spans="23:27">
      <c r="W9758" s="288"/>
      <c r="X9758" s="287"/>
      <c r="AA9758" s="289"/>
    </row>
    <row r="9759" spans="23:27">
      <c r="W9759" s="288"/>
      <c r="X9759" s="287"/>
      <c r="AA9759" s="289"/>
    </row>
    <row r="9760" spans="23:27">
      <c r="W9760" s="288"/>
      <c r="X9760" s="287"/>
      <c r="AA9760" s="289"/>
    </row>
    <row r="9761" spans="23:27">
      <c r="W9761" s="288"/>
      <c r="X9761" s="287"/>
      <c r="AA9761" s="289"/>
    </row>
    <row r="9762" spans="23:27">
      <c r="W9762" s="288"/>
      <c r="X9762" s="287"/>
      <c r="AA9762" s="289"/>
    </row>
    <row r="9763" spans="23:27">
      <c r="W9763" s="288"/>
      <c r="X9763" s="287"/>
      <c r="AA9763" s="289"/>
    </row>
    <row r="9764" spans="23:27">
      <c r="W9764" s="288"/>
      <c r="X9764" s="287"/>
      <c r="AA9764" s="289"/>
    </row>
    <row r="9765" spans="23:27">
      <c r="W9765" s="288"/>
      <c r="X9765" s="287"/>
      <c r="AA9765" s="289"/>
    </row>
    <row r="9766" spans="23:27">
      <c r="W9766" s="288"/>
      <c r="X9766" s="287"/>
      <c r="AA9766" s="289"/>
    </row>
    <row r="9767" spans="23:27">
      <c r="W9767" s="288"/>
      <c r="X9767" s="287"/>
      <c r="AA9767" s="289"/>
    </row>
    <row r="9768" spans="23:27">
      <c r="W9768" s="288"/>
      <c r="X9768" s="287"/>
      <c r="AA9768" s="289"/>
    </row>
    <row r="9769" spans="23:27">
      <c r="W9769" s="288"/>
      <c r="X9769" s="287"/>
      <c r="AA9769" s="289"/>
    </row>
    <row r="9770" spans="23:27">
      <c r="W9770" s="288"/>
      <c r="X9770" s="287"/>
      <c r="AA9770" s="289"/>
    </row>
    <row r="9771" spans="23:27">
      <c r="W9771" s="288"/>
      <c r="X9771" s="287"/>
      <c r="AA9771" s="289"/>
    </row>
    <row r="9772" spans="23:27">
      <c r="W9772" s="288"/>
      <c r="X9772" s="287"/>
      <c r="AA9772" s="289"/>
    </row>
    <row r="9773" spans="23:27">
      <c r="W9773" s="288"/>
      <c r="X9773" s="287"/>
      <c r="AA9773" s="289"/>
    </row>
    <row r="9774" spans="23:27">
      <c r="W9774" s="288"/>
      <c r="X9774" s="287"/>
      <c r="AA9774" s="289"/>
    </row>
    <row r="9775" spans="23:27">
      <c r="W9775" s="288"/>
      <c r="X9775" s="287"/>
      <c r="AA9775" s="289"/>
    </row>
    <row r="9776" spans="23:27">
      <c r="W9776" s="288"/>
      <c r="X9776" s="287"/>
      <c r="AA9776" s="289"/>
    </row>
    <row r="9777" spans="23:27">
      <c r="W9777" s="288"/>
      <c r="X9777" s="287"/>
      <c r="AA9777" s="289"/>
    </row>
    <row r="9778" spans="23:27">
      <c r="W9778" s="288"/>
      <c r="X9778" s="287"/>
      <c r="AA9778" s="289"/>
    </row>
    <row r="9779" spans="23:27">
      <c r="W9779" s="288"/>
      <c r="X9779" s="287"/>
      <c r="AA9779" s="289"/>
    </row>
    <row r="9780" spans="23:27">
      <c r="W9780" s="288"/>
      <c r="X9780" s="287"/>
      <c r="AA9780" s="289"/>
    </row>
    <row r="9781" spans="23:27">
      <c r="W9781" s="288"/>
      <c r="X9781" s="287"/>
      <c r="AA9781" s="289"/>
    </row>
    <row r="9782" spans="23:27">
      <c r="W9782" s="288"/>
      <c r="X9782" s="287"/>
      <c r="AA9782" s="289"/>
    </row>
    <row r="9783" spans="23:27">
      <c r="W9783" s="288"/>
      <c r="X9783" s="287"/>
      <c r="AA9783" s="289"/>
    </row>
    <row r="9784" spans="23:27">
      <c r="W9784" s="288"/>
      <c r="X9784" s="287"/>
      <c r="AA9784" s="289"/>
    </row>
    <row r="9785" spans="23:27">
      <c r="W9785" s="288"/>
      <c r="X9785" s="287"/>
      <c r="AA9785" s="289"/>
    </row>
    <row r="9786" spans="23:27">
      <c r="W9786" s="288"/>
      <c r="X9786" s="287"/>
      <c r="AA9786" s="289"/>
    </row>
    <row r="9787" spans="23:27">
      <c r="W9787" s="288"/>
      <c r="X9787" s="287"/>
      <c r="AA9787" s="289"/>
    </row>
    <row r="9788" spans="23:27">
      <c r="W9788" s="288"/>
      <c r="X9788" s="287"/>
      <c r="AA9788" s="289"/>
    </row>
    <row r="9789" spans="23:27">
      <c r="W9789" s="288"/>
      <c r="X9789" s="287"/>
      <c r="AA9789" s="289"/>
    </row>
    <row r="9790" spans="23:27">
      <c r="W9790" s="288"/>
      <c r="X9790" s="287"/>
      <c r="AA9790" s="289"/>
    </row>
    <row r="9791" spans="23:27">
      <c r="W9791" s="288"/>
      <c r="X9791" s="287"/>
      <c r="AA9791" s="289"/>
    </row>
    <row r="9792" spans="23:27">
      <c r="W9792" s="288"/>
      <c r="X9792" s="287"/>
      <c r="AA9792" s="289"/>
    </row>
    <row r="9793" spans="23:27">
      <c r="W9793" s="288"/>
      <c r="X9793" s="287"/>
      <c r="AA9793" s="289"/>
    </row>
    <row r="9794" spans="23:27">
      <c r="W9794" s="288"/>
      <c r="X9794" s="287"/>
      <c r="AA9794" s="289"/>
    </row>
    <row r="9795" spans="23:27">
      <c r="W9795" s="288"/>
      <c r="X9795" s="287"/>
      <c r="AA9795" s="289"/>
    </row>
    <row r="9796" spans="23:27">
      <c r="W9796" s="288"/>
      <c r="X9796" s="287"/>
      <c r="AA9796" s="289"/>
    </row>
    <row r="9797" spans="23:27">
      <c r="W9797" s="288"/>
      <c r="X9797" s="287"/>
      <c r="AA9797" s="289"/>
    </row>
    <row r="9798" spans="23:27">
      <c r="W9798" s="288"/>
      <c r="X9798" s="287"/>
      <c r="AA9798" s="289"/>
    </row>
    <row r="9799" spans="23:27">
      <c r="W9799" s="288"/>
      <c r="X9799" s="287"/>
      <c r="AA9799" s="289"/>
    </row>
    <row r="9800" spans="23:27">
      <c r="W9800" s="288"/>
      <c r="X9800" s="287"/>
      <c r="AA9800" s="289"/>
    </row>
    <row r="9801" spans="23:27">
      <c r="W9801" s="288"/>
      <c r="X9801" s="287"/>
      <c r="AA9801" s="289"/>
    </row>
    <row r="9802" spans="23:27">
      <c r="W9802" s="288"/>
      <c r="X9802" s="287"/>
      <c r="AA9802" s="289"/>
    </row>
    <row r="9803" spans="23:27">
      <c r="W9803" s="288"/>
      <c r="X9803" s="287"/>
      <c r="AA9803" s="289"/>
    </row>
    <row r="9804" spans="23:27">
      <c r="W9804" s="288"/>
      <c r="X9804" s="287"/>
      <c r="AA9804" s="289"/>
    </row>
    <row r="9805" spans="23:27">
      <c r="W9805" s="288"/>
      <c r="X9805" s="287"/>
      <c r="AA9805" s="289"/>
    </row>
    <row r="9806" spans="23:27">
      <c r="W9806" s="288"/>
      <c r="X9806" s="287"/>
      <c r="AA9806" s="289"/>
    </row>
    <row r="9807" spans="23:27">
      <c r="W9807" s="288"/>
      <c r="X9807" s="287"/>
      <c r="AA9807" s="289"/>
    </row>
    <row r="9808" spans="23:27">
      <c r="W9808" s="288"/>
      <c r="X9808" s="287"/>
      <c r="AA9808" s="289"/>
    </row>
    <row r="9809" spans="23:27">
      <c r="W9809" s="288"/>
      <c r="X9809" s="287"/>
      <c r="AA9809" s="289"/>
    </row>
    <row r="9810" spans="23:27">
      <c r="W9810" s="288"/>
      <c r="X9810" s="287"/>
      <c r="AA9810" s="289"/>
    </row>
    <row r="9811" spans="23:27">
      <c r="W9811" s="288"/>
      <c r="X9811" s="287"/>
      <c r="AA9811" s="289"/>
    </row>
    <row r="9812" spans="23:27">
      <c r="W9812" s="288"/>
      <c r="X9812" s="287"/>
      <c r="AA9812" s="289"/>
    </row>
    <row r="9813" spans="23:27">
      <c r="W9813" s="288"/>
      <c r="X9813" s="287"/>
      <c r="AA9813" s="289"/>
    </row>
    <row r="9814" spans="23:27">
      <c r="W9814" s="288"/>
      <c r="X9814" s="287"/>
      <c r="AA9814" s="289"/>
    </row>
    <row r="9815" spans="23:27">
      <c r="W9815" s="288"/>
      <c r="X9815" s="287"/>
      <c r="AA9815" s="289"/>
    </row>
    <row r="9816" spans="23:27">
      <c r="W9816" s="288"/>
      <c r="X9816" s="287"/>
      <c r="AA9816" s="289"/>
    </row>
    <row r="9817" spans="23:27">
      <c r="W9817" s="288"/>
      <c r="X9817" s="287"/>
      <c r="AA9817" s="289"/>
    </row>
    <row r="9818" spans="23:27">
      <c r="W9818" s="288"/>
      <c r="X9818" s="287"/>
      <c r="AA9818" s="289"/>
    </row>
    <row r="9819" spans="23:27">
      <c r="W9819" s="288"/>
      <c r="X9819" s="287"/>
      <c r="AA9819" s="289"/>
    </row>
    <row r="9820" spans="23:27">
      <c r="W9820" s="288"/>
      <c r="X9820" s="287"/>
      <c r="AA9820" s="289"/>
    </row>
    <row r="9821" spans="23:27">
      <c r="W9821" s="288"/>
      <c r="X9821" s="287"/>
      <c r="AA9821" s="289"/>
    </row>
    <row r="9822" spans="23:27">
      <c r="W9822" s="288"/>
      <c r="X9822" s="287"/>
      <c r="AA9822" s="289"/>
    </row>
    <row r="9823" spans="23:27">
      <c r="W9823" s="288"/>
      <c r="X9823" s="287"/>
      <c r="AA9823" s="289"/>
    </row>
    <row r="9824" spans="23:27">
      <c r="W9824" s="288"/>
      <c r="X9824" s="287"/>
      <c r="AA9824" s="289"/>
    </row>
    <row r="9825" spans="23:27">
      <c r="W9825" s="288"/>
      <c r="X9825" s="287"/>
      <c r="AA9825" s="289"/>
    </row>
    <row r="9826" spans="23:27">
      <c r="W9826" s="288"/>
      <c r="X9826" s="287"/>
      <c r="AA9826" s="289"/>
    </row>
    <row r="9827" spans="23:27">
      <c r="W9827" s="288"/>
      <c r="X9827" s="287"/>
      <c r="AA9827" s="289"/>
    </row>
    <row r="9828" spans="23:27">
      <c r="W9828" s="288"/>
      <c r="X9828" s="287"/>
      <c r="AA9828" s="289"/>
    </row>
    <row r="9829" spans="23:27">
      <c r="W9829" s="288"/>
      <c r="X9829" s="287"/>
      <c r="AA9829" s="289"/>
    </row>
    <row r="9830" spans="23:27">
      <c r="W9830" s="288"/>
      <c r="X9830" s="287"/>
      <c r="AA9830" s="289"/>
    </row>
    <row r="9831" spans="23:27">
      <c r="W9831" s="288"/>
      <c r="X9831" s="287"/>
      <c r="AA9831" s="289"/>
    </row>
    <row r="9832" spans="23:27">
      <c r="W9832" s="288"/>
      <c r="X9832" s="287"/>
      <c r="AA9832" s="289"/>
    </row>
    <row r="9833" spans="23:27">
      <c r="W9833" s="288"/>
      <c r="X9833" s="287"/>
      <c r="AA9833" s="289"/>
    </row>
    <row r="9834" spans="23:27">
      <c r="W9834" s="288"/>
      <c r="X9834" s="287"/>
      <c r="AA9834" s="289"/>
    </row>
    <row r="9835" spans="23:27">
      <c r="W9835" s="288"/>
      <c r="X9835" s="287"/>
      <c r="AA9835" s="289"/>
    </row>
    <row r="9836" spans="23:27">
      <c r="W9836" s="288"/>
      <c r="X9836" s="287"/>
      <c r="AA9836" s="289"/>
    </row>
    <row r="9837" spans="23:27">
      <c r="W9837" s="288"/>
      <c r="X9837" s="287"/>
      <c r="AA9837" s="289"/>
    </row>
    <row r="9838" spans="23:27">
      <c r="W9838" s="288"/>
      <c r="X9838" s="287"/>
      <c r="AA9838" s="289"/>
    </row>
    <row r="9839" spans="23:27">
      <c r="W9839" s="288"/>
      <c r="X9839" s="287"/>
      <c r="AA9839" s="289"/>
    </row>
    <row r="9840" spans="23:27">
      <c r="W9840" s="288"/>
      <c r="X9840" s="287"/>
      <c r="AA9840" s="289"/>
    </row>
    <row r="9841" spans="23:27">
      <c r="W9841" s="288"/>
      <c r="X9841" s="287"/>
      <c r="AA9841" s="289"/>
    </row>
    <row r="9842" spans="23:27">
      <c r="W9842" s="288"/>
      <c r="X9842" s="287"/>
      <c r="AA9842" s="289"/>
    </row>
    <row r="9843" spans="23:27">
      <c r="W9843" s="288"/>
      <c r="X9843" s="287"/>
      <c r="AA9843" s="289"/>
    </row>
    <row r="9844" spans="23:27">
      <c r="W9844" s="288"/>
      <c r="X9844" s="287"/>
      <c r="AA9844" s="289"/>
    </row>
    <row r="9845" spans="23:27">
      <c r="W9845" s="288"/>
      <c r="X9845" s="287"/>
      <c r="AA9845" s="289"/>
    </row>
    <row r="9846" spans="23:27">
      <c r="W9846" s="288"/>
      <c r="X9846" s="287"/>
      <c r="AA9846" s="289"/>
    </row>
    <row r="9847" spans="23:27">
      <c r="W9847" s="288"/>
      <c r="X9847" s="287"/>
      <c r="AA9847" s="289"/>
    </row>
    <row r="9848" spans="23:27">
      <c r="W9848" s="288"/>
      <c r="X9848" s="287"/>
      <c r="AA9848" s="289"/>
    </row>
    <row r="9849" spans="23:27">
      <c r="W9849" s="288"/>
      <c r="X9849" s="287"/>
      <c r="AA9849" s="289"/>
    </row>
    <row r="9850" spans="23:27">
      <c r="W9850" s="288"/>
      <c r="X9850" s="287"/>
      <c r="AA9850" s="289"/>
    </row>
    <row r="9851" spans="23:27">
      <c r="W9851" s="288"/>
      <c r="X9851" s="287"/>
      <c r="AA9851" s="289"/>
    </row>
    <row r="9852" spans="23:27">
      <c r="W9852" s="288"/>
      <c r="X9852" s="287"/>
      <c r="AA9852" s="289"/>
    </row>
    <row r="9853" spans="23:27">
      <c r="W9853" s="288"/>
      <c r="X9853" s="287"/>
      <c r="AA9853" s="289"/>
    </row>
    <row r="9854" spans="23:27">
      <c r="W9854" s="288"/>
      <c r="X9854" s="287"/>
      <c r="AA9854" s="289"/>
    </row>
    <row r="9855" spans="23:27">
      <c r="W9855" s="288"/>
      <c r="X9855" s="287"/>
      <c r="AA9855" s="289"/>
    </row>
    <row r="9856" spans="23:27">
      <c r="W9856" s="288"/>
      <c r="X9856" s="287"/>
      <c r="AA9856" s="289"/>
    </row>
    <row r="9857" spans="23:27">
      <c r="W9857" s="288"/>
      <c r="X9857" s="287"/>
      <c r="AA9857" s="289"/>
    </row>
    <row r="9858" spans="23:27">
      <c r="W9858" s="288"/>
      <c r="X9858" s="287"/>
      <c r="AA9858" s="289"/>
    </row>
    <row r="9859" spans="23:27">
      <c r="W9859" s="288"/>
      <c r="X9859" s="287"/>
      <c r="AA9859" s="289"/>
    </row>
    <row r="9860" spans="23:27">
      <c r="W9860" s="288"/>
      <c r="X9860" s="287"/>
      <c r="AA9860" s="289"/>
    </row>
    <row r="9861" spans="23:27">
      <c r="W9861" s="288"/>
      <c r="X9861" s="287"/>
      <c r="AA9861" s="289"/>
    </row>
    <row r="9862" spans="23:27">
      <c r="W9862" s="288"/>
      <c r="X9862" s="287"/>
      <c r="AA9862" s="289"/>
    </row>
    <row r="9863" spans="23:27">
      <c r="W9863" s="288"/>
      <c r="X9863" s="287"/>
      <c r="AA9863" s="289"/>
    </row>
    <row r="9864" spans="23:27">
      <c r="W9864" s="288"/>
      <c r="X9864" s="287"/>
      <c r="AA9864" s="289"/>
    </row>
    <row r="9865" spans="23:27">
      <c r="W9865" s="288"/>
      <c r="X9865" s="287"/>
      <c r="AA9865" s="289"/>
    </row>
    <row r="9866" spans="23:27">
      <c r="W9866" s="288"/>
      <c r="X9866" s="287"/>
      <c r="AA9866" s="289"/>
    </row>
    <row r="9867" spans="23:27">
      <c r="W9867" s="288"/>
      <c r="X9867" s="287"/>
      <c r="AA9867" s="289"/>
    </row>
    <row r="9868" spans="23:27">
      <c r="W9868" s="288"/>
      <c r="X9868" s="287"/>
      <c r="AA9868" s="289"/>
    </row>
    <row r="9869" spans="23:27">
      <c r="W9869" s="288"/>
      <c r="X9869" s="287"/>
      <c r="AA9869" s="289"/>
    </row>
    <row r="9870" spans="23:27">
      <c r="W9870" s="288"/>
      <c r="X9870" s="287"/>
      <c r="AA9870" s="289"/>
    </row>
    <row r="9871" spans="23:27">
      <c r="W9871" s="288"/>
      <c r="X9871" s="287"/>
      <c r="AA9871" s="289"/>
    </row>
    <row r="9872" spans="23:27">
      <c r="W9872" s="288"/>
      <c r="X9872" s="287"/>
      <c r="AA9872" s="289"/>
    </row>
    <row r="9873" spans="23:27">
      <c r="W9873" s="288"/>
      <c r="X9873" s="287"/>
      <c r="AA9873" s="289"/>
    </row>
    <row r="9874" spans="23:27">
      <c r="W9874" s="288"/>
      <c r="X9874" s="287"/>
      <c r="AA9874" s="289"/>
    </row>
    <row r="9875" spans="23:27">
      <c r="W9875" s="288"/>
      <c r="X9875" s="287"/>
      <c r="AA9875" s="289"/>
    </row>
    <row r="9876" spans="23:27">
      <c r="W9876" s="288"/>
      <c r="X9876" s="287"/>
      <c r="AA9876" s="289"/>
    </row>
    <row r="9877" spans="23:27">
      <c r="W9877" s="288"/>
      <c r="X9877" s="287"/>
      <c r="AA9877" s="289"/>
    </row>
    <row r="9878" spans="23:27">
      <c r="W9878" s="288"/>
      <c r="X9878" s="287"/>
      <c r="AA9878" s="289"/>
    </row>
    <row r="9879" spans="23:27">
      <c r="W9879" s="288"/>
      <c r="X9879" s="287"/>
      <c r="AA9879" s="289"/>
    </row>
    <row r="9880" spans="23:27">
      <c r="W9880" s="288"/>
      <c r="X9880" s="287"/>
      <c r="AA9880" s="289"/>
    </row>
    <row r="9881" spans="23:27">
      <c r="W9881" s="288"/>
      <c r="X9881" s="287"/>
      <c r="AA9881" s="289"/>
    </row>
    <row r="9882" spans="23:27">
      <c r="W9882" s="288"/>
      <c r="X9882" s="287"/>
      <c r="AA9882" s="289"/>
    </row>
    <row r="9883" spans="23:27">
      <c r="W9883" s="288"/>
      <c r="X9883" s="287"/>
      <c r="AA9883" s="289"/>
    </row>
    <row r="9884" spans="23:27">
      <c r="W9884" s="288"/>
      <c r="X9884" s="287"/>
      <c r="AA9884" s="289"/>
    </row>
    <row r="9885" spans="23:27">
      <c r="W9885" s="288"/>
      <c r="X9885" s="287"/>
      <c r="AA9885" s="289"/>
    </row>
    <row r="9886" spans="23:27">
      <c r="W9886" s="288"/>
      <c r="X9886" s="287"/>
      <c r="AA9886" s="289"/>
    </row>
    <row r="9887" spans="23:27">
      <c r="W9887" s="288"/>
      <c r="X9887" s="287"/>
      <c r="AA9887" s="289"/>
    </row>
    <row r="9888" spans="23:27">
      <c r="W9888" s="288"/>
      <c r="X9888" s="287"/>
      <c r="AA9888" s="289"/>
    </row>
    <row r="9889" spans="23:27">
      <c r="W9889" s="288"/>
      <c r="X9889" s="287"/>
      <c r="AA9889" s="289"/>
    </row>
    <row r="9890" spans="23:27">
      <c r="W9890" s="288"/>
      <c r="X9890" s="287"/>
      <c r="AA9890" s="289"/>
    </row>
    <row r="9891" spans="23:27">
      <c r="W9891" s="288"/>
      <c r="X9891" s="287"/>
      <c r="AA9891" s="289"/>
    </row>
    <row r="9892" spans="23:27">
      <c r="W9892" s="288"/>
      <c r="X9892" s="287"/>
      <c r="AA9892" s="289"/>
    </row>
    <row r="9893" spans="23:27">
      <c r="W9893" s="288"/>
      <c r="X9893" s="287"/>
      <c r="AA9893" s="289"/>
    </row>
    <row r="9894" spans="23:27">
      <c r="W9894" s="288"/>
      <c r="X9894" s="287"/>
      <c r="AA9894" s="289"/>
    </row>
    <row r="9895" spans="23:27">
      <c r="W9895" s="288"/>
      <c r="X9895" s="287"/>
      <c r="AA9895" s="289"/>
    </row>
    <row r="9896" spans="23:27">
      <c r="W9896" s="288"/>
      <c r="X9896" s="287"/>
      <c r="AA9896" s="289"/>
    </row>
    <row r="9897" spans="23:27">
      <c r="W9897" s="288"/>
      <c r="X9897" s="287"/>
      <c r="AA9897" s="289"/>
    </row>
    <row r="9898" spans="23:27">
      <c r="W9898" s="288"/>
      <c r="X9898" s="287"/>
      <c r="AA9898" s="289"/>
    </row>
    <row r="9899" spans="23:27">
      <c r="W9899" s="288"/>
      <c r="X9899" s="287"/>
      <c r="AA9899" s="289"/>
    </row>
    <row r="9900" spans="23:27">
      <c r="W9900" s="288"/>
      <c r="X9900" s="287"/>
      <c r="AA9900" s="289"/>
    </row>
    <row r="9901" spans="23:27">
      <c r="W9901" s="288"/>
      <c r="X9901" s="287"/>
      <c r="AA9901" s="289"/>
    </row>
    <row r="9902" spans="23:27">
      <c r="W9902" s="288"/>
      <c r="X9902" s="287"/>
      <c r="AA9902" s="289"/>
    </row>
    <row r="9903" spans="23:27">
      <c r="W9903" s="288"/>
      <c r="X9903" s="287"/>
      <c r="AA9903" s="289"/>
    </row>
    <row r="9904" spans="23:27">
      <c r="W9904" s="288"/>
      <c r="X9904" s="287"/>
      <c r="AA9904" s="289"/>
    </row>
    <row r="9905" spans="23:27">
      <c r="W9905" s="288"/>
      <c r="X9905" s="287"/>
      <c r="AA9905" s="289"/>
    </row>
    <row r="9906" spans="23:27">
      <c r="W9906" s="288"/>
      <c r="X9906" s="287"/>
      <c r="AA9906" s="289"/>
    </row>
    <row r="9907" spans="23:27">
      <c r="W9907" s="288"/>
      <c r="X9907" s="287"/>
      <c r="AA9907" s="289"/>
    </row>
    <row r="9908" spans="23:27">
      <c r="W9908" s="288"/>
      <c r="X9908" s="287"/>
      <c r="AA9908" s="289"/>
    </row>
    <row r="9909" spans="23:27">
      <c r="W9909" s="288"/>
      <c r="X9909" s="287"/>
      <c r="AA9909" s="289"/>
    </row>
    <row r="9910" spans="23:27">
      <c r="W9910" s="288"/>
      <c r="X9910" s="287"/>
      <c r="AA9910" s="289"/>
    </row>
    <row r="9911" spans="23:27">
      <c r="W9911" s="288"/>
      <c r="X9911" s="287"/>
      <c r="AA9911" s="289"/>
    </row>
    <row r="9912" spans="23:27">
      <c r="W9912" s="288"/>
      <c r="X9912" s="287"/>
      <c r="AA9912" s="289"/>
    </row>
    <row r="9913" spans="23:27">
      <c r="W9913" s="288"/>
      <c r="X9913" s="287"/>
      <c r="AA9913" s="289"/>
    </row>
    <row r="9914" spans="23:27">
      <c r="W9914" s="288"/>
      <c r="X9914" s="287"/>
      <c r="AA9914" s="289"/>
    </row>
    <row r="9915" spans="23:27">
      <c r="W9915" s="288"/>
      <c r="X9915" s="287"/>
      <c r="AA9915" s="289"/>
    </row>
    <row r="9916" spans="23:27">
      <c r="W9916" s="288"/>
      <c r="X9916" s="287"/>
      <c r="AA9916" s="289"/>
    </row>
    <row r="9917" spans="23:27">
      <c r="W9917" s="288"/>
      <c r="X9917" s="287"/>
      <c r="AA9917" s="289"/>
    </row>
    <row r="9918" spans="23:27">
      <c r="W9918" s="288"/>
      <c r="X9918" s="287"/>
      <c r="AA9918" s="289"/>
    </row>
    <row r="9919" spans="23:27">
      <c r="W9919" s="288"/>
      <c r="X9919" s="287"/>
      <c r="AA9919" s="289"/>
    </row>
    <row r="9920" spans="23:27">
      <c r="W9920" s="288"/>
      <c r="X9920" s="287"/>
      <c r="AA9920" s="289"/>
    </row>
    <row r="9921" spans="23:27">
      <c r="W9921" s="288"/>
      <c r="X9921" s="287"/>
      <c r="AA9921" s="289"/>
    </row>
    <row r="9922" spans="23:27">
      <c r="W9922" s="288"/>
      <c r="X9922" s="287"/>
      <c r="AA9922" s="289"/>
    </row>
    <row r="9923" spans="23:27">
      <c r="W9923" s="288"/>
      <c r="X9923" s="287"/>
      <c r="AA9923" s="289"/>
    </row>
    <row r="9924" spans="23:27">
      <c r="W9924" s="288"/>
      <c r="X9924" s="287"/>
      <c r="AA9924" s="289"/>
    </row>
    <row r="9925" spans="23:27">
      <c r="W9925" s="288"/>
      <c r="X9925" s="287"/>
      <c r="AA9925" s="289"/>
    </row>
    <row r="9926" spans="23:27">
      <c r="W9926" s="288"/>
      <c r="X9926" s="287"/>
      <c r="AA9926" s="289"/>
    </row>
    <row r="9927" spans="23:27">
      <c r="W9927" s="288"/>
      <c r="X9927" s="287"/>
      <c r="AA9927" s="289"/>
    </row>
    <row r="9928" spans="23:27">
      <c r="W9928" s="288"/>
      <c r="X9928" s="287"/>
      <c r="AA9928" s="289"/>
    </row>
    <row r="9929" spans="23:27">
      <c r="W9929" s="288"/>
      <c r="X9929" s="287"/>
      <c r="AA9929" s="289"/>
    </row>
    <row r="9930" spans="23:27">
      <c r="W9930" s="288"/>
      <c r="X9930" s="287"/>
      <c r="AA9930" s="289"/>
    </row>
    <row r="9931" spans="23:27">
      <c r="W9931" s="288"/>
      <c r="X9931" s="287"/>
      <c r="AA9931" s="289"/>
    </row>
    <row r="9932" spans="23:27">
      <c r="W9932" s="288"/>
      <c r="X9932" s="287"/>
      <c r="AA9932" s="289"/>
    </row>
    <row r="9933" spans="23:27">
      <c r="W9933" s="288"/>
      <c r="X9933" s="287"/>
      <c r="AA9933" s="289"/>
    </row>
    <row r="9934" spans="23:27">
      <c r="W9934" s="288"/>
      <c r="X9934" s="287"/>
      <c r="AA9934" s="289"/>
    </row>
    <row r="9935" spans="23:27">
      <c r="W9935" s="288"/>
      <c r="X9935" s="287"/>
      <c r="AA9935" s="289"/>
    </row>
    <row r="9936" spans="23:27">
      <c r="W9936" s="288"/>
      <c r="X9936" s="287"/>
      <c r="AA9936" s="289"/>
    </row>
    <row r="9937" spans="23:27">
      <c r="W9937" s="288"/>
      <c r="X9937" s="287"/>
      <c r="AA9937" s="289"/>
    </row>
    <row r="9938" spans="23:27">
      <c r="W9938" s="288"/>
      <c r="X9938" s="287"/>
      <c r="AA9938" s="289"/>
    </row>
    <row r="9939" spans="23:27">
      <c r="W9939" s="288"/>
      <c r="X9939" s="287"/>
      <c r="AA9939" s="289"/>
    </row>
    <row r="9940" spans="23:27">
      <c r="W9940" s="288"/>
      <c r="X9940" s="287"/>
      <c r="AA9940" s="289"/>
    </row>
    <row r="9941" spans="23:27">
      <c r="W9941" s="288"/>
      <c r="X9941" s="287"/>
      <c r="AA9941" s="289"/>
    </row>
    <row r="9942" spans="23:27">
      <c r="W9942" s="288"/>
      <c r="X9942" s="287"/>
      <c r="AA9942" s="289"/>
    </row>
    <row r="9943" spans="23:27">
      <c r="W9943" s="288"/>
      <c r="X9943" s="287"/>
      <c r="AA9943" s="289"/>
    </row>
    <row r="9944" spans="23:27">
      <c r="W9944" s="288"/>
      <c r="X9944" s="287"/>
      <c r="AA9944" s="289"/>
    </row>
    <row r="9945" spans="23:27">
      <c r="W9945" s="288"/>
      <c r="X9945" s="287"/>
      <c r="AA9945" s="289"/>
    </row>
    <row r="9946" spans="23:27">
      <c r="W9946" s="288"/>
      <c r="X9946" s="287"/>
      <c r="AA9946" s="289"/>
    </row>
    <row r="9947" spans="23:27">
      <c r="W9947" s="288"/>
      <c r="X9947" s="287"/>
      <c r="AA9947" s="289"/>
    </row>
    <row r="9948" spans="23:27">
      <c r="W9948" s="288"/>
      <c r="X9948" s="287"/>
      <c r="AA9948" s="289"/>
    </row>
    <row r="9949" spans="23:27">
      <c r="W9949" s="288"/>
      <c r="X9949" s="287"/>
      <c r="AA9949" s="289"/>
    </row>
    <row r="9950" spans="23:27">
      <c r="W9950" s="288"/>
      <c r="X9950" s="287"/>
      <c r="AA9950" s="289"/>
    </row>
    <row r="9951" spans="23:27">
      <c r="W9951" s="288"/>
      <c r="X9951" s="287"/>
      <c r="AA9951" s="289"/>
    </row>
    <row r="9952" spans="23:27">
      <c r="W9952" s="288"/>
      <c r="X9952" s="287"/>
      <c r="AA9952" s="289"/>
    </row>
    <row r="9953" spans="23:27">
      <c r="W9953" s="288"/>
      <c r="X9953" s="287"/>
      <c r="AA9953" s="289"/>
    </row>
    <row r="9954" spans="23:27">
      <c r="W9954" s="288"/>
      <c r="X9954" s="287"/>
      <c r="AA9954" s="289"/>
    </row>
    <row r="9955" spans="23:27">
      <c r="W9955" s="288"/>
      <c r="X9955" s="287"/>
      <c r="AA9955" s="289"/>
    </row>
    <row r="9956" spans="23:27">
      <c r="W9956" s="288"/>
      <c r="X9956" s="287"/>
      <c r="AA9956" s="289"/>
    </row>
    <row r="9957" spans="23:27">
      <c r="W9957" s="288"/>
      <c r="X9957" s="287"/>
      <c r="AA9957" s="289"/>
    </row>
    <row r="9958" spans="23:27">
      <c r="W9958" s="288"/>
      <c r="X9958" s="287"/>
      <c r="AA9958" s="289"/>
    </row>
    <row r="9959" spans="23:27">
      <c r="W9959" s="288"/>
      <c r="X9959" s="287"/>
      <c r="AA9959" s="289"/>
    </row>
    <row r="9960" spans="23:27">
      <c r="W9960" s="288"/>
      <c r="X9960" s="287"/>
      <c r="AA9960" s="289"/>
    </row>
    <row r="9961" spans="23:27">
      <c r="W9961" s="288"/>
      <c r="X9961" s="287"/>
      <c r="AA9961" s="289"/>
    </row>
    <row r="9962" spans="23:27">
      <c r="W9962" s="288"/>
      <c r="X9962" s="287"/>
      <c r="AA9962" s="289"/>
    </row>
    <row r="9963" spans="23:27">
      <c r="W9963" s="288"/>
      <c r="X9963" s="287"/>
      <c r="AA9963" s="289"/>
    </row>
    <row r="9964" spans="23:27">
      <c r="W9964" s="288"/>
      <c r="X9964" s="287"/>
      <c r="AA9964" s="289"/>
    </row>
    <row r="9965" spans="23:27">
      <c r="W9965" s="288"/>
      <c r="X9965" s="287"/>
      <c r="AA9965" s="289"/>
    </row>
    <row r="9966" spans="23:27">
      <c r="W9966" s="288"/>
      <c r="X9966" s="287"/>
      <c r="AA9966" s="289"/>
    </row>
    <row r="9967" spans="23:27">
      <c r="W9967" s="288"/>
      <c r="X9967" s="287"/>
      <c r="AA9967" s="289"/>
    </row>
    <row r="9968" spans="23:27">
      <c r="W9968" s="288"/>
      <c r="X9968" s="287"/>
      <c r="AA9968" s="289"/>
    </row>
    <row r="9969" spans="23:27">
      <c r="W9969" s="288"/>
      <c r="X9969" s="287"/>
      <c r="AA9969" s="289"/>
    </row>
    <row r="9970" spans="23:27">
      <c r="W9970" s="288"/>
      <c r="X9970" s="287"/>
      <c r="AA9970" s="289"/>
    </row>
    <row r="9971" spans="23:27">
      <c r="W9971" s="288"/>
      <c r="X9971" s="287"/>
      <c r="AA9971" s="289"/>
    </row>
    <row r="9972" spans="23:27">
      <c r="W9972" s="288"/>
      <c r="X9972" s="287"/>
      <c r="AA9972" s="289"/>
    </row>
    <row r="9973" spans="23:27">
      <c r="W9973" s="288"/>
      <c r="X9973" s="287"/>
      <c r="AA9973" s="289"/>
    </row>
    <row r="9974" spans="23:27">
      <c r="W9974" s="288"/>
      <c r="X9974" s="287"/>
      <c r="AA9974" s="289"/>
    </row>
    <row r="9975" spans="23:27">
      <c r="W9975" s="288"/>
      <c r="X9975" s="287"/>
      <c r="AA9975" s="289"/>
    </row>
    <row r="9976" spans="23:27">
      <c r="W9976" s="288"/>
      <c r="X9976" s="287"/>
      <c r="AA9976" s="289"/>
    </row>
    <row r="9977" spans="23:27">
      <c r="W9977" s="288"/>
      <c r="X9977" s="287"/>
      <c r="AA9977" s="289"/>
    </row>
    <row r="9978" spans="23:27">
      <c r="W9978" s="288"/>
      <c r="X9978" s="287"/>
      <c r="AA9978" s="289"/>
    </row>
    <row r="9979" spans="23:27">
      <c r="W9979" s="288"/>
      <c r="X9979" s="287"/>
      <c r="AA9979" s="289"/>
    </row>
    <row r="9980" spans="23:27">
      <c r="W9980" s="288"/>
      <c r="X9980" s="287"/>
      <c r="AA9980" s="289"/>
    </row>
    <row r="9981" spans="23:27">
      <c r="W9981" s="288"/>
      <c r="X9981" s="287"/>
      <c r="AA9981" s="289"/>
    </row>
    <row r="9982" spans="23:27">
      <c r="W9982" s="288"/>
      <c r="X9982" s="287"/>
      <c r="AA9982" s="289"/>
    </row>
    <row r="9983" spans="23:27">
      <c r="W9983" s="288"/>
      <c r="X9983" s="287"/>
      <c r="AA9983" s="289"/>
    </row>
    <row r="9984" spans="23:27">
      <c r="W9984" s="288"/>
      <c r="X9984" s="287"/>
      <c r="AA9984" s="289"/>
    </row>
    <row r="9985" spans="23:27">
      <c r="W9985" s="288"/>
      <c r="X9985" s="287"/>
      <c r="AA9985" s="289"/>
    </row>
    <row r="9986" spans="23:27">
      <c r="W9986" s="288"/>
      <c r="X9986" s="287"/>
      <c r="AA9986" s="289"/>
    </row>
    <row r="9987" spans="23:27">
      <c r="W9987" s="288"/>
      <c r="X9987" s="287"/>
      <c r="AA9987" s="289"/>
    </row>
    <row r="9988" spans="23:27">
      <c r="W9988" s="288"/>
      <c r="X9988" s="287"/>
      <c r="AA9988" s="289"/>
    </row>
    <row r="9989" spans="23:27">
      <c r="W9989" s="288"/>
      <c r="X9989" s="287"/>
      <c r="AA9989" s="289"/>
    </row>
    <row r="9990" spans="23:27">
      <c r="W9990" s="288"/>
      <c r="X9990" s="287"/>
      <c r="AA9990" s="289"/>
    </row>
    <row r="9991" spans="23:27">
      <c r="W9991" s="288"/>
      <c r="X9991" s="287"/>
      <c r="AA9991" s="289"/>
    </row>
    <row r="9992" spans="23:27">
      <c r="W9992" s="288"/>
      <c r="X9992" s="287"/>
      <c r="AA9992" s="289"/>
    </row>
    <row r="9993" spans="23:27">
      <c r="W9993" s="288"/>
      <c r="X9993" s="287"/>
      <c r="AA9993" s="289"/>
    </row>
    <row r="9994" spans="23:27">
      <c r="W9994" s="288"/>
      <c r="X9994" s="287"/>
      <c r="AA9994" s="289"/>
    </row>
    <row r="9995" spans="23:27">
      <c r="W9995" s="288"/>
      <c r="X9995" s="287"/>
      <c r="AA9995" s="289"/>
    </row>
    <row r="9996" spans="23:27">
      <c r="W9996" s="288"/>
      <c r="X9996" s="287"/>
      <c r="AA9996" s="289"/>
    </row>
    <row r="9997" spans="23:27">
      <c r="W9997" s="288"/>
      <c r="X9997" s="287"/>
      <c r="AA9997" s="289"/>
    </row>
    <row r="9998" spans="23:27">
      <c r="W9998" s="288"/>
      <c r="X9998" s="287"/>
      <c r="AA9998" s="289"/>
    </row>
    <row r="9999" spans="23:27">
      <c r="W9999" s="288"/>
      <c r="X9999" s="287"/>
      <c r="AA9999" s="289"/>
    </row>
    <row r="10000" spans="23:27">
      <c r="W10000" s="288"/>
      <c r="X10000" s="287"/>
      <c r="AA10000" s="289"/>
    </row>
    <row r="10001" spans="23:27">
      <c r="W10001" s="288"/>
      <c r="X10001" s="287"/>
      <c r="AA10001" s="289"/>
    </row>
    <row r="10002" spans="23:27">
      <c r="W10002" s="288"/>
      <c r="X10002" s="287"/>
      <c r="AA10002" s="289"/>
    </row>
    <row r="10003" spans="23:27">
      <c r="W10003" s="288"/>
      <c r="X10003" s="287"/>
      <c r="AA10003" s="289"/>
    </row>
    <row r="10004" spans="23:27">
      <c r="W10004" s="288"/>
      <c r="X10004" s="287"/>
      <c r="AA10004" s="289"/>
    </row>
    <row r="10005" spans="23:27">
      <c r="W10005" s="288"/>
      <c r="X10005" s="287"/>
      <c r="AA10005" s="289"/>
    </row>
    <row r="10006" spans="23:27">
      <c r="W10006" s="288"/>
      <c r="X10006" s="287"/>
      <c r="AA10006" s="289"/>
    </row>
    <row r="10007" spans="23:27">
      <c r="W10007" s="288"/>
      <c r="X10007" s="287"/>
      <c r="AA10007" s="289"/>
    </row>
    <row r="10008" spans="23:27">
      <c r="W10008" s="288"/>
      <c r="X10008" s="287"/>
      <c r="AA10008" s="289"/>
    </row>
    <row r="10009" spans="23:27">
      <c r="W10009" s="288"/>
      <c r="X10009" s="287"/>
      <c r="AA10009" s="289"/>
    </row>
    <row r="10010" spans="23:27">
      <c r="W10010" s="288"/>
      <c r="X10010" s="287"/>
      <c r="AA10010" s="289"/>
    </row>
    <row r="10011" spans="23:27">
      <c r="W10011" s="288"/>
      <c r="X10011" s="287"/>
      <c r="AA10011" s="289"/>
    </row>
    <row r="10012" spans="23:27">
      <c r="W10012" s="288"/>
      <c r="X10012" s="287"/>
      <c r="AA10012" s="289"/>
    </row>
    <row r="10013" spans="23:27">
      <c r="W10013" s="288"/>
      <c r="X10013" s="287"/>
      <c r="AA10013" s="289"/>
    </row>
    <row r="10014" spans="23:27">
      <c r="W10014" s="288"/>
      <c r="X10014" s="287"/>
      <c r="AA10014" s="289"/>
    </row>
    <row r="10015" spans="23:27">
      <c r="W10015" s="288"/>
      <c r="X10015" s="287"/>
      <c r="AA10015" s="289"/>
    </row>
    <row r="10016" spans="23:27">
      <c r="W10016" s="288"/>
      <c r="X10016" s="287"/>
      <c r="AA10016" s="289"/>
    </row>
    <row r="10017" spans="23:27">
      <c r="W10017" s="288"/>
      <c r="X10017" s="287"/>
      <c r="AA10017" s="289"/>
    </row>
    <row r="10018" spans="23:27">
      <c r="W10018" s="288"/>
      <c r="X10018" s="287"/>
      <c r="AA10018" s="289"/>
    </row>
    <row r="10019" spans="23:27">
      <c r="W10019" s="288"/>
      <c r="X10019" s="287"/>
      <c r="AA10019" s="289"/>
    </row>
    <row r="10020" spans="23:27">
      <c r="W10020" s="288"/>
      <c r="X10020" s="287"/>
      <c r="AA10020" s="289"/>
    </row>
    <row r="10021" spans="23:27">
      <c r="W10021" s="288"/>
      <c r="X10021" s="287"/>
      <c r="AA10021" s="289"/>
    </row>
    <row r="10022" spans="23:27">
      <c r="W10022" s="288"/>
      <c r="X10022" s="287"/>
      <c r="AA10022" s="289"/>
    </row>
    <row r="10023" spans="23:27">
      <c r="W10023" s="288"/>
      <c r="X10023" s="287"/>
      <c r="AA10023" s="289"/>
    </row>
    <row r="10024" spans="23:27">
      <c r="W10024" s="288"/>
      <c r="X10024" s="287"/>
      <c r="AA10024" s="289"/>
    </row>
    <row r="10025" spans="23:27">
      <c r="W10025" s="288"/>
      <c r="X10025" s="287"/>
      <c r="AA10025" s="289"/>
    </row>
    <row r="10026" spans="23:27">
      <c r="W10026" s="288"/>
      <c r="X10026" s="287"/>
      <c r="AA10026" s="289"/>
    </row>
    <row r="10027" spans="23:27">
      <c r="W10027" s="288"/>
      <c r="X10027" s="287"/>
      <c r="AA10027" s="289"/>
    </row>
    <row r="10028" spans="23:27">
      <c r="W10028" s="288"/>
      <c r="X10028" s="287"/>
      <c r="AA10028" s="289"/>
    </row>
    <row r="10029" spans="23:27">
      <c r="W10029" s="288"/>
      <c r="X10029" s="287"/>
      <c r="AA10029" s="289"/>
    </row>
    <row r="10030" spans="23:27">
      <c r="W10030" s="288"/>
      <c r="X10030" s="287"/>
      <c r="AA10030" s="289"/>
    </row>
    <row r="10031" spans="23:27">
      <c r="W10031" s="288"/>
      <c r="X10031" s="287"/>
      <c r="AA10031" s="289"/>
    </row>
    <row r="10032" spans="23:27">
      <c r="W10032" s="288"/>
      <c r="X10032" s="287"/>
      <c r="AA10032" s="289"/>
    </row>
    <row r="10033" spans="23:27">
      <c r="W10033" s="288"/>
      <c r="X10033" s="287"/>
      <c r="AA10033" s="289"/>
    </row>
    <row r="10034" spans="23:27">
      <c r="W10034" s="288"/>
      <c r="X10034" s="287"/>
      <c r="AA10034" s="289"/>
    </row>
    <row r="10035" spans="23:27">
      <c r="W10035" s="288"/>
      <c r="X10035" s="287"/>
      <c r="AA10035" s="289"/>
    </row>
    <row r="10036" spans="23:27">
      <c r="W10036" s="288"/>
      <c r="X10036" s="287"/>
      <c r="AA10036" s="289"/>
    </row>
    <row r="10037" spans="23:27">
      <c r="W10037" s="288"/>
      <c r="X10037" s="287"/>
      <c r="AA10037" s="289"/>
    </row>
    <row r="10038" spans="23:27">
      <c r="W10038" s="288"/>
      <c r="X10038" s="287"/>
      <c r="AA10038" s="289"/>
    </row>
    <row r="10039" spans="23:27">
      <c r="W10039" s="288"/>
      <c r="X10039" s="287"/>
      <c r="AA10039" s="289"/>
    </row>
    <row r="10040" spans="23:27">
      <c r="W10040" s="288"/>
      <c r="X10040" s="287"/>
      <c r="AA10040" s="289"/>
    </row>
    <row r="10041" spans="23:27">
      <c r="W10041" s="288"/>
      <c r="X10041" s="287"/>
      <c r="AA10041" s="289"/>
    </row>
    <row r="10042" spans="23:27">
      <c r="W10042" s="288"/>
      <c r="X10042" s="287"/>
      <c r="AA10042" s="289"/>
    </row>
    <row r="10043" spans="23:27">
      <c r="W10043" s="288"/>
      <c r="X10043" s="287"/>
      <c r="AA10043" s="289"/>
    </row>
    <row r="10044" spans="23:27">
      <c r="W10044" s="288"/>
      <c r="X10044" s="287"/>
      <c r="AA10044" s="289"/>
    </row>
    <row r="10045" spans="23:27">
      <c r="W10045" s="288"/>
      <c r="X10045" s="287"/>
      <c r="AA10045" s="289"/>
    </row>
    <row r="10046" spans="23:27">
      <c r="W10046" s="288"/>
      <c r="X10046" s="287"/>
      <c r="AA10046" s="289"/>
    </row>
    <row r="10047" spans="23:27">
      <c r="W10047" s="288"/>
      <c r="X10047" s="287"/>
      <c r="AA10047" s="289"/>
    </row>
    <row r="10048" spans="23:27">
      <c r="W10048" s="288"/>
      <c r="X10048" s="287"/>
      <c r="AA10048" s="289"/>
    </row>
    <row r="10049" spans="23:27">
      <c r="W10049" s="288"/>
      <c r="X10049" s="287"/>
      <c r="AA10049" s="289"/>
    </row>
    <row r="10050" spans="23:27">
      <c r="W10050" s="288"/>
      <c r="X10050" s="287"/>
      <c r="AA10050" s="289"/>
    </row>
    <row r="10051" spans="23:27">
      <c r="W10051" s="288"/>
      <c r="X10051" s="287"/>
      <c r="AA10051" s="289"/>
    </row>
    <row r="10052" spans="23:27">
      <c r="W10052" s="288"/>
      <c r="X10052" s="287"/>
      <c r="AA10052" s="289"/>
    </row>
    <row r="10053" spans="23:27">
      <c r="W10053" s="288"/>
      <c r="X10053" s="287"/>
      <c r="AA10053" s="289"/>
    </row>
    <row r="10054" spans="23:27">
      <c r="W10054" s="288"/>
      <c r="X10054" s="287"/>
      <c r="AA10054" s="289"/>
    </row>
    <row r="10055" spans="23:27">
      <c r="W10055" s="288"/>
      <c r="X10055" s="287"/>
      <c r="AA10055" s="289"/>
    </row>
    <row r="10056" spans="23:27">
      <c r="W10056" s="288"/>
      <c r="X10056" s="287"/>
      <c r="AA10056" s="289"/>
    </row>
    <row r="10057" spans="23:27">
      <c r="W10057" s="288"/>
      <c r="X10057" s="287"/>
      <c r="AA10057" s="289"/>
    </row>
    <row r="10058" spans="23:27">
      <c r="W10058" s="288"/>
      <c r="X10058" s="287"/>
      <c r="AA10058" s="289"/>
    </row>
    <row r="10059" spans="23:27">
      <c r="W10059" s="288"/>
      <c r="X10059" s="287"/>
      <c r="AA10059" s="289"/>
    </row>
    <row r="10060" spans="23:27">
      <c r="W10060" s="288"/>
      <c r="X10060" s="287"/>
      <c r="AA10060" s="289"/>
    </row>
    <row r="10061" spans="23:27">
      <c r="W10061" s="288"/>
      <c r="X10061" s="287"/>
      <c r="AA10061" s="289"/>
    </row>
    <row r="10062" spans="23:27">
      <c r="W10062" s="288"/>
      <c r="X10062" s="287"/>
      <c r="AA10062" s="289"/>
    </row>
    <row r="10063" spans="23:27">
      <c r="W10063" s="288"/>
      <c r="X10063" s="287"/>
      <c r="AA10063" s="289"/>
    </row>
    <row r="10064" spans="23:27">
      <c r="W10064" s="288"/>
      <c r="X10064" s="287"/>
      <c r="AA10064" s="289"/>
    </row>
    <row r="10065" spans="23:27">
      <c r="W10065" s="288"/>
      <c r="X10065" s="287"/>
      <c r="AA10065" s="289"/>
    </row>
    <row r="10066" spans="23:27">
      <c r="W10066" s="288"/>
      <c r="X10066" s="287"/>
      <c r="AA10066" s="289"/>
    </row>
    <row r="10067" spans="23:27">
      <c r="W10067" s="288"/>
      <c r="X10067" s="287"/>
      <c r="AA10067" s="289"/>
    </row>
    <row r="10068" spans="23:27">
      <c r="W10068" s="288"/>
      <c r="X10068" s="287"/>
      <c r="AA10068" s="289"/>
    </row>
    <row r="10069" spans="23:27">
      <c r="W10069" s="288"/>
      <c r="X10069" s="287"/>
      <c r="AA10069" s="289"/>
    </row>
    <row r="10070" spans="23:27">
      <c r="W10070" s="288"/>
      <c r="X10070" s="287"/>
      <c r="AA10070" s="289"/>
    </row>
    <row r="10071" spans="23:27">
      <c r="W10071" s="288"/>
      <c r="X10071" s="287"/>
      <c r="AA10071" s="289"/>
    </row>
    <row r="10072" spans="23:27">
      <c r="W10072" s="288"/>
      <c r="X10072" s="287"/>
      <c r="AA10072" s="289"/>
    </row>
    <row r="10073" spans="23:27">
      <c r="W10073" s="288"/>
      <c r="X10073" s="287"/>
      <c r="AA10073" s="289"/>
    </row>
    <row r="10074" spans="23:27">
      <c r="W10074" s="288"/>
      <c r="X10074" s="287"/>
      <c r="AA10074" s="289"/>
    </row>
    <row r="10075" spans="23:27">
      <c r="W10075" s="288"/>
      <c r="X10075" s="287"/>
      <c r="AA10075" s="289"/>
    </row>
    <row r="10076" spans="23:27">
      <c r="W10076" s="288"/>
      <c r="X10076" s="287"/>
      <c r="AA10076" s="289"/>
    </row>
    <row r="10077" spans="23:27">
      <c r="W10077" s="288"/>
      <c r="X10077" s="287"/>
      <c r="AA10077" s="289"/>
    </row>
    <row r="10078" spans="23:27">
      <c r="W10078" s="288"/>
      <c r="X10078" s="287"/>
      <c r="AA10078" s="289"/>
    </row>
    <row r="10079" spans="23:27">
      <c r="W10079" s="288"/>
      <c r="X10079" s="287"/>
      <c r="AA10079" s="289"/>
    </row>
    <row r="10080" spans="23:27">
      <c r="W10080" s="288"/>
      <c r="X10080" s="287"/>
      <c r="AA10080" s="289"/>
    </row>
    <row r="10081" spans="23:27">
      <c r="W10081" s="288"/>
      <c r="X10081" s="287"/>
      <c r="AA10081" s="289"/>
    </row>
    <row r="10082" spans="23:27">
      <c r="W10082" s="288"/>
      <c r="X10082" s="287"/>
      <c r="AA10082" s="289"/>
    </row>
    <row r="10083" spans="23:27">
      <c r="W10083" s="288"/>
      <c r="X10083" s="287"/>
      <c r="AA10083" s="289"/>
    </row>
    <row r="10084" spans="23:27">
      <c r="W10084" s="288"/>
      <c r="X10084" s="287"/>
      <c r="AA10084" s="289"/>
    </row>
    <row r="10085" spans="23:27">
      <c r="W10085" s="288"/>
      <c r="X10085" s="287"/>
      <c r="AA10085" s="289"/>
    </row>
    <row r="10086" spans="23:27">
      <c r="W10086" s="288"/>
      <c r="X10086" s="287"/>
      <c r="AA10086" s="289"/>
    </row>
    <row r="10087" spans="23:27">
      <c r="W10087" s="288"/>
      <c r="X10087" s="287"/>
      <c r="AA10087" s="289"/>
    </row>
    <row r="10088" spans="23:27">
      <c r="W10088" s="288"/>
      <c r="X10088" s="287"/>
      <c r="AA10088" s="289"/>
    </row>
    <row r="10089" spans="23:27">
      <c r="W10089" s="288"/>
      <c r="X10089" s="287"/>
      <c r="AA10089" s="289"/>
    </row>
    <row r="10090" spans="23:27">
      <c r="W10090" s="288"/>
      <c r="X10090" s="287"/>
      <c r="AA10090" s="289"/>
    </row>
    <row r="10091" spans="23:27">
      <c r="W10091" s="288"/>
      <c r="X10091" s="287"/>
      <c r="AA10091" s="289"/>
    </row>
    <row r="10092" spans="23:27">
      <c r="W10092" s="288"/>
      <c r="X10092" s="287"/>
      <c r="AA10092" s="289"/>
    </row>
    <row r="10093" spans="23:27">
      <c r="W10093" s="288"/>
      <c r="X10093" s="287"/>
      <c r="AA10093" s="289"/>
    </row>
    <row r="10094" spans="23:27">
      <c r="W10094" s="288"/>
      <c r="X10094" s="287"/>
      <c r="AA10094" s="289"/>
    </row>
    <row r="10095" spans="23:27">
      <c r="W10095" s="288"/>
      <c r="X10095" s="287"/>
      <c r="AA10095" s="289"/>
    </row>
    <row r="10096" spans="23:27">
      <c r="W10096" s="288"/>
      <c r="X10096" s="287"/>
      <c r="AA10096" s="289"/>
    </row>
    <row r="10097" spans="23:27">
      <c r="W10097" s="288"/>
      <c r="X10097" s="287"/>
      <c r="AA10097" s="289"/>
    </row>
    <row r="10098" spans="23:27">
      <c r="W10098" s="288"/>
      <c r="X10098" s="287"/>
      <c r="AA10098" s="289"/>
    </row>
    <row r="10099" spans="23:27">
      <c r="W10099" s="288"/>
      <c r="X10099" s="287"/>
      <c r="AA10099" s="289"/>
    </row>
    <row r="10100" spans="23:27">
      <c r="W10100" s="288"/>
      <c r="X10100" s="287"/>
      <c r="AA10100" s="289"/>
    </row>
    <row r="10101" spans="23:27">
      <c r="W10101" s="288"/>
      <c r="X10101" s="287"/>
      <c r="AA10101" s="289"/>
    </row>
    <row r="10102" spans="23:27">
      <c r="W10102" s="288"/>
      <c r="X10102" s="287"/>
      <c r="AA10102" s="289"/>
    </row>
    <row r="10103" spans="23:27">
      <c r="W10103" s="288"/>
      <c r="X10103" s="287"/>
      <c r="AA10103" s="289"/>
    </row>
    <row r="10104" spans="23:27">
      <c r="W10104" s="288"/>
      <c r="X10104" s="287"/>
      <c r="AA10104" s="289"/>
    </row>
    <row r="10105" spans="23:27">
      <c r="W10105" s="288"/>
      <c r="X10105" s="287"/>
      <c r="AA10105" s="289"/>
    </row>
    <row r="10106" spans="23:27">
      <c r="W10106" s="288"/>
      <c r="X10106" s="287"/>
      <c r="AA10106" s="289"/>
    </row>
    <row r="10107" spans="23:27">
      <c r="W10107" s="288"/>
      <c r="X10107" s="287"/>
      <c r="AA10107" s="289"/>
    </row>
    <row r="10108" spans="23:27">
      <c r="W10108" s="288"/>
      <c r="X10108" s="287"/>
      <c r="AA10108" s="289"/>
    </row>
    <row r="10109" spans="23:27">
      <c r="W10109" s="288"/>
      <c r="X10109" s="287"/>
      <c r="AA10109" s="289"/>
    </row>
    <row r="10110" spans="23:27">
      <c r="W10110" s="288"/>
      <c r="X10110" s="287"/>
      <c r="AA10110" s="289"/>
    </row>
    <row r="10111" spans="23:27">
      <c r="W10111" s="288"/>
      <c r="X10111" s="287"/>
      <c r="AA10111" s="289"/>
    </row>
    <row r="10112" spans="23:27">
      <c r="W10112" s="288"/>
      <c r="X10112" s="287"/>
      <c r="AA10112" s="289"/>
    </row>
    <row r="10113" spans="23:27">
      <c r="W10113" s="288"/>
      <c r="X10113" s="287"/>
      <c r="AA10113" s="289"/>
    </row>
    <row r="10114" spans="23:27">
      <c r="W10114" s="288"/>
      <c r="X10114" s="287"/>
      <c r="AA10114" s="289"/>
    </row>
    <row r="10115" spans="23:27">
      <c r="W10115" s="288"/>
      <c r="X10115" s="287"/>
      <c r="AA10115" s="289"/>
    </row>
    <row r="10116" spans="23:27">
      <c r="W10116" s="288"/>
      <c r="X10116" s="287"/>
      <c r="AA10116" s="289"/>
    </row>
    <row r="10117" spans="23:27">
      <c r="W10117" s="288"/>
      <c r="X10117" s="287"/>
      <c r="AA10117" s="289"/>
    </row>
    <row r="10118" spans="23:27">
      <c r="W10118" s="288"/>
      <c r="X10118" s="287"/>
      <c r="AA10118" s="289"/>
    </row>
    <row r="10119" spans="23:27">
      <c r="W10119" s="288"/>
      <c r="X10119" s="287"/>
      <c r="AA10119" s="289"/>
    </row>
    <row r="10120" spans="23:27">
      <c r="W10120" s="288"/>
      <c r="X10120" s="287"/>
      <c r="AA10120" s="289"/>
    </row>
    <row r="10121" spans="23:27">
      <c r="W10121" s="288"/>
      <c r="X10121" s="287"/>
      <c r="AA10121" s="289"/>
    </row>
    <row r="10122" spans="23:27">
      <c r="W10122" s="288"/>
      <c r="X10122" s="287"/>
      <c r="AA10122" s="289"/>
    </row>
    <row r="10123" spans="23:27">
      <c r="W10123" s="288"/>
      <c r="X10123" s="287"/>
      <c r="AA10123" s="289"/>
    </row>
    <row r="10124" spans="23:27">
      <c r="W10124" s="288"/>
      <c r="X10124" s="287"/>
      <c r="AA10124" s="289"/>
    </row>
    <row r="10125" spans="23:27">
      <c r="W10125" s="288"/>
      <c r="X10125" s="287"/>
      <c r="AA10125" s="289"/>
    </row>
    <row r="10126" spans="23:27">
      <c r="W10126" s="288"/>
      <c r="X10126" s="287"/>
      <c r="AA10126" s="289"/>
    </row>
    <row r="10127" spans="23:27">
      <c r="W10127" s="288"/>
      <c r="X10127" s="287"/>
      <c r="AA10127" s="289"/>
    </row>
    <row r="10128" spans="23:27">
      <c r="W10128" s="288"/>
      <c r="X10128" s="287"/>
      <c r="AA10128" s="289"/>
    </row>
    <row r="10129" spans="23:27">
      <c r="W10129" s="288"/>
      <c r="X10129" s="287"/>
      <c r="AA10129" s="289"/>
    </row>
    <row r="10130" spans="23:27">
      <c r="W10130" s="288"/>
      <c r="X10130" s="287"/>
      <c r="AA10130" s="289"/>
    </row>
    <row r="10131" spans="23:27">
      <c r="W10131" s="288"/>
      <c r="X10131" s="287"/>
      <c r="AA10131" s="289"/>
    </row>
    <row r="10132" spans="23:27">
      <c r="W10132" s="288"/>
      <c r="X10132" s="287"/>
      <c r="AA10132" s="289"/>
    </row>
    <row r="10133" spans="23:27">
      <c r="W10133" s="288"/>
      <c r="X10133" s="287"/>
      <c r="AA10133" s="289"/>
    </row>
    <row r="10134" spans="23:27">
      <c r="W10134" s="288"/>
      <c r="X10134" s="287"/>
      <c r="AA10134" s="289"/>
    </row>
    <row r="10135" spans="23:27">
      <c r="W10135" s="288"/>
      <c r="X10135" s="287"/>
      <c r="AA10135" s="289"/>
    </row>
    <row r="10136" spans="23:27">
      <c r="W10136" s="288"/>
      <c r="X10136" s="287"/>
      <c r="AA10136" s="289"/>
    </row>
    <row r="10137" spans="23:27">
      <c r="W10137" s="288"/>
      <c r="X10137" s="287"/>
      <c r="AA10137" s="289"/>
    </row>
    <row r="10138" spans="23:27">
      <c r="W10138" s="288"/>
      <c r="X10138" s="287"/>
      <c r="AA10138" s="289"/>
    </row>
    <row r="10139" spans="23:27">
      <c r="W10139" s="288"/>
      <c r="X10139" s="287"/>
      <c r="AA10139" s="289"/>
    </row>
    <row r="10140" spans="23:27">
      <c r="W10140" s="288"/>
      <c r="X10140" s="287"/>
      <c r="AA10140" s="289"/>
    </row>
    <row r="10141" spans="23:27">
      <c r="W10141" s="288"/>
      <c r="X10141" s="287"/>
      <c r="AA10141" s="289"/>
    </row>
    <row r="10142" spans="23:27">
      <c r="W10142" s="288"/>
      <c r="X10142" s="287"/>
      <c r="AA10142" s="289"/>
    </row>
    <row r="10143" spans="23:27">
      <c r="W10143" s="288"/>
      <c r="X10143" s="287"/>
      <c r="AA10143" s="289"/>
    </row>
    <row r="10144" spans="23:27">
      <c r="W10144" s="288"/>
      <c r="X10144" s="287"/>
      <c r="AA10144" s="289"/>
    </row>
    <row r="10145" spans="23:27">
      <c r="W10145" s="288"/>
      <c r="X10145" s="287"/>
      <c r="AA10145" s="289"/>
    </row>
    <row r="10146" spans="23:27">
      <c r="W10146" s="288"/>
      <c r="X10146" s="287"/>
      <c r="AA10146" s="289"/>
    </row>
    <row r="10147" spans="23:27">
      <c r="W10147" s="288"/>
      <c r="X10147" s="287"/>
      <c r="AA10147" s="289"/>
    </row>
    <row r="10148" spans="23:27">
      <c r="W10148" s="288"/>
      <c r="X10148" s="287"/>
      <c r="AA10148" s="289"/>
    </row>
    <row r="10149" spans="23:27">
      <c r="W10149" s="288"/>
      <c r="X10149" s="287"/>
      <c r="AA10149" s="289"/>
    </row>
    <row r="10150" spans="23:27">
      <c r="W10150" s="288"/>
      <c r="X10150" s="287"/>
      <c r="AA10150" s="289"/>
    </row>
    <row r="10151" spans="23:27">
      <c r="W10151" s="288"/>
      <c r="X10151" s="287"/>
      <c r="AA10151" s="289"/>
    </row>
    <row r="10152" spans="23:27">
      <c r="W10152" s="288"/>
      <c r="X10152" s="287"/>
      <c r="AA10152" s="289"/>
    </row>
    <row r="10153" spans="23:27">
      <c r="W10153" s="288"/>
      <c r="X10153" s="287"/>
      <c r="AA10153" s="289"/>
    </row>
    <row r="10154" spans="23:27">
      <c r="W10154" s="288"/>
      <c r="X10154" s="287"/>
      <c r="AA10154" s="289"/>
    </row>
    <row r="10155" spans="23:27">
      <c r="W10155" s="288"/>
      <c r="X10155" s="287"/>
      <c r="AA10155" s="289"/>
    </row>
    <row r="10156" spans="23:27">
      <c r="W10156" s="288"/>
      <c r="X10156" s="287"/>
      <c r="AA10156" s="289"/>
    </row>
    <row r="10157" spans="23:27">
      <c r="W10157" s="288"/>
      <c r="X10157" s="287"/>
      <c r="AA10157" s="289"/>
    </row>
    <row r="10158" spans="23:27">
      <c r="W10158" s="288"/>
      <c r="X10158" s="287"/>
      <c r="AA10158" s="289"/>
    </row>
    <row r="10159" spans="23:27">
      <c r="W10159" s="288"/>
      <c r="X10159" s="287"/>
      <c r="AA10159" s="289"/>
    </row>
    <row r="10160" spans="23:27">
      <c r="W10160" s="288"/>
      <c r="X10160" s="287"/>
      <c r="AA10160" s="289"/>
    </row>
    <row r="10161" spans="23:27">
      <c r="W10161" s="288"/>
      <c r="X10161" s="287"/>
      <c r="AA10161" s="289"/>
    </row>
    <row r="10162" spans="23:27">
      <c r="W10162" s="288"/>
      <c r="X10162" s="287"/>
      <c r="AA10162" s="289"/>
    </row>
    <row r="10163" spans="23:27">
      <c r="W10163" s="288"/>
      <c r="X10163" s="287"/>
      <c r="AA10163" s="289"/>
    </row>
    <row r="10164" spans="23:27">
      <c r="W10164" s="288"/>
      <c r="X10164" s="287"/>
      <c r="AA10164" s="289"/>
    </row>
    <row r="10165" spans="23:27">
      <c r="W10165" s="288"/>
      <c r="X10165" s="287"/>
      <c r="AA10165" s="289"/>
    </row>
    <row r="10166" spans="23:27">
      <c r="W10166" s="288"/>
      <c r="X10166" s="287"/>
      <c r="AA10166" s="289"/>
    </row>
    <row r="10167" spans="23:27">
      <c r="W10167" s="288"/>
      <c r="X10167" s="287"/>
      <c r="AA10167" s="289"/>
    </row>
    <row r="10168" spans="23:27">
      <c r="W10168" s="288"/>
      <c r="X10168" s="287"/>
      <c r="AA10168" s="289"/>
    </row>
    <row r="10169" spans="23:27">
      <c r="W10169" s="288"/>
      <c r="X10169" s="287"/>
      <c r="AA10169" s="289"/>
    </row>
    <row r="10170" spans="23:27">
      <c r="W10170" s="288"/>
      <c r="X10170" s="287"/>
      <c r="AA10170" s="289"/>
    </row>
    <row r="10171" spans="23:27">
      <c r="W10171" s="288"/>
      <c r="X10171" s="287"/>
      <c r="AA10171" s="289"/>
    </row>
    <row r="10172" spans="23:27">
      <c r="W10172" s="288"/>
      <c r="X10172" s="287"/>
      <c r="AA10172" s="289"/>
    </row>
    <row r="10173" spans="23:27">
      <c r="W10173" s="288"/>
      <c r="X10173" s="287"/>
      <c r="AA10173" s="289"/>
    </row>
    <row r="10174" spans="23:27">
      <c r="W10174" s="288"/>
      <c r="X10174" s="287"/>
      <c r="AA10174" s="289"/>
    </row>
    <row r="10175" spans="23:27">
      <c r="W10175" s="288"/>
      <c r="X10175" s="287"/>
      <c r="AA10175" s="289"/>
    </row>
    <row r="10176" spans="23:27">
      <c r="W10176" s="288"/>
      <c r="X10176" s="287"/>
      <c r="AA10176" s="289"/>
    </row>
    <row r="10177" spans="23:27">
      <c r="W10177" s="288"/>
      <c r="X10177" s="287"/>
      <c r="AA10177" s="289"/>
    </row>
    <row r="10178" spans="23:27">
      <c r="W10178" s="288"/>
      <c r="X10178" s="287"/>
      <c r="AA10178" s="289"/>
    </row>
    <row r="10179" spans="23:27">
      <c r="W10179" s="288"/>
      <c r="X10179" s="287"/>
      <c r="AA10179" s="289"/>
    </row>
    <row r="10180" spans="23:27">
      <c r="W10180" s="288"/>
      <c r="X10180" s="287"/>
      <c r="AA10180" s="289"/>
    </row>
    <row r="10181" spans="23:27">
      <c r="W10181" s="288"/>
      <c r="X10181" s="287"/>
      <c r="AA10181" s="289"/>
    </row>
    <row r="10182" spans="23:27">
      <c r="W10182" s="288"/>
      <c r="X10182" s="287"/>
      <c r="AA10182" s="289"/>
    </row>
    <row r="10183" spans="23:27">
      <c r="W10183" s="288"/>
      <c r="X10183" s="287"/>
      <c r="AA10183" s="289"/>
    </row>
    <row r="10184" spans="23:27">
      <c r="W10184" s="288"/>
      <c r="X10184" s="287"/>
      <c r="AA10184" s="289"/>
    </row>
    <row r="10185" spans="23:27">
      <c r="W10185" s="288"/>
      <c r="X10185" s="287"/>
      <c r="AA10185" s="289"/>
    </row>
    <row r="10186" spans="23:27">
      <c r="W10186" s="288"/>
      <c r="X10186" s="287"/>
      <c r="AA10186" s="289"/>
    </row>
    <row r="10187" spans="23:27">
      <c r="W10187" s="288"/>
      <c r="X10187" s="287"/>
      <c r="AA10187" s="289"/>
    </row>
    <row r="10188" spans="23:27">
      <c r="W10188" s="288"/>
      <c r="X10188" s="287"/>
      <c r="AA10188" s="289"/>
    </row>
    <row r="10189" spans="23:27">
      <c r="W10189" s="288"/>
      <c r="X10189" s="287"/>
      <c r="AA10189" s="289"/>
    </row>
    <row r="10190" spans="23:27">
      <c r="W10190" s="288"/>
      <c r="X10190" s="287"/>
      <c r="AA10190" s="289"/>
    </row>
    <row r="10191" spans="23:27">
      <c r="W10191" s="288"/>
      <c r="X10191" s="287"/>
      <c r="AA10191" s="289"/>
    </row>
    <row r="10192" spans="23:27">
      <c r="W10192" s="288"/>
      <c r="X10192" s="287"/>
      <c r="AA10192" s="289"/>
    </row>
    <row r="10193" spans="23:27">
      <c r="W10193" s="288"/>
      <c r="X10193" s="287"/>
      <c r="AA10193" s="289"/>
    </row>
    <row r="10194" spans="23:27">
      <c r="W10194" s="288"/>
      <c r="X10194" s="287"/>
      <c r="AA10194" s="289"/>
    </row>
    <row r="10195" spans="23:27">
      <c r="W10195" s="288"/>
      <c r="X10195" s="287"/>
      <c r="AA10195" s="289"/>
    </row>
    <row r="10196" spans="23:27">
      <c r="W10196" s="288"/>
      <c r="X10196" s="287"/>
      <c r="AA10196" s="289"/>
    </row>
    <row r="10197" spans="23:27">
      <c r="W10197" s="288"/>
      <c r="X10197" s="287"/>
      <c r="AA10197" s="289"/>
    </row>
    <row r="10198" spans="23:27">
      <c r="W10198" s="288"/>
      <c r="X10198" s="287"/>
      <c r="AA10198" s="289"/>
    </row>
    <row r="10199" spans="23:27">
      <c r="W10199" s="288"/>
      <c r="X10199" s="287"/>
      <c r="AA10199" s="289"/>
    </row>
    <row r="10200" spans="23:27">
      <c r="W10200" s="288"/>
      <c r="X10200" s="287"/>
      <c r="AA10200" s="289"/>
    </row>
    <row r="10201" spans="23:27">
      <c r="W10201" s="288"/>
      <c r="X10201" s="287"/>
      <c r="AA10201" s="289"/>
    </row>
    <row r="10202" spans="23:27">
      <c r="W10202" s="288"/>
      <c r="X10202" s="287"/>
      <c r="AA10202" s="289"/>
    </row>
    <row r="10203" spans="23:27">
      <c r="W10203" s="288"/>
      <c r="X10203" s="287"/>
      <c r="AA10203" s="289"/>
    </row>
    <row r="10204" spans="23:27">
      <c r="W10204" s="288"/>
      <c r="X10204" s="287"/>
      <c r="AA10204" s="289"/>
    </row>
    <row r="10205" spans="23:27">
      <c r="W10205" s="288"/>
      <c r="X10205" s="287"/>
      <c r="AA10205" s="289"/>
    </row>
    <row r="10206" spans="23:27">
      <c r="W10206" s="288"/>
      <c r="X10206" s="287"/>
      <c r="AA10206" s="289"/>
    </row>
    <row r="10207" spans="23:27">
      <c r="W10207" s="288"/>
      <c r="X10207" s="287"/>
      <c r="AA10207" s="289"/>
    </row>
    <row r="10208" spans="23:27">
      <c r="W10208" s="288"/>
      <c r="X10208" s="287"/>
      <c r="AA10208" s="289"/>
    </row>
    <row r="10209" spans="23:27">
      <c r="W10209" s="288"/>
      <c r="X10209" s="287"/>
      <c r="AA10209" s="289"/>
    </row>
    <row r="10210" spans="23:27">
      <c r="W10210" s="288"/>
      <c r="X10210" s="287"/>
      <c r="AA10210" s="289"/>
    </row>
    <row r="10211" spans="23:27">
      <c r="W10211" s="288"/>
      <c r="X10211" s="287"/>
      <c r="AA10211" s="289"/>
    </row>
    <row r="10212" spans="23:27">
      <c r="W10212" s="288"/>
      <c r="X10212" s="287"/>
      <c r="AA10212" s="289"/>
    </row>
    <row r="10213" spans="23:27">
      <c r="W10213" s="288"/>
      <c r="X10213" s="287"/>
      <c r="AA10213" s="289"/>
    </row>
    <row r="10214" spans="23:27">
      <c r="W10214" s="288"/>
      <c r="X10214" s="287"/>
      <c r="AA10214" s="289"/>
    </row>
    <row r="10215" spans="23:27">
      <c r="W10215" s="288"/>
      <c r="X10215" s="287"/>
      <c r="AA10215" s="289"/>
    </row>
    <row r="10216" spans="23:27">
      <c r="W10216" s="288"/>
      <c r="X10216" s="287"/>
      <c r="AA10216" s="289"/>
    </row>
    <row r="10217" spans="23:27">
      <c r="W10217" s="288"/>
      <c r="X10217" s="287"/>
      <c r="AA10217" s="289"/>
    </row>
    <row r="10218" spans="23:27">
      <c r="W10218" s="288"/>
      <c r="X10218" s="287"/>
      <c r="AA10218" s="289"/>
    </row>
    <row r="10219" spans="23:27">
      <c r="W10219" s="288"/>
      <c r="X10219" s="287"/>
      <c r="AA10219" s="289"/>
    </row>
    <row r="10220" spans="23:27">
      <c r="W10220" s="288"/>
      <c r="X10220" s="287"/>
      <c r="AA10220" s="289"/>
    </row>
    <row r="10221" spans="23:27">
      <c r="W10221" s="288"/>
      <c r="X10221" s="287"/>
      <c r="AA10221" s="289"/>
    </row>
    <row r="10222" spans="23:27">
      <c r="W10222" s="288"/>
      <c r="X10222" s="287"/>
      <c r="AA10222" s="289"/>
    </row>
    <row r="10223" spans="23:27">
      <c r="W10223" s="288"/>
      <c r="X10223" s="287"/>
      <c r="AA10223" s="289"/>
    </row>
    <row r="10224" spans="23:27">
      <c r="W10224" s="288"/>
      <c r="X10224" s="287"/>
      <c r="AA10224" s="289"/>
    </row>
    <row r="10225" spans="23:27">
      <c r="W10225" s="288"/>
      <c r="X10225" s="287"/>
      <c r="AA10225" s="289"/>
    </row>
    <row r="10226" spans="23:27">
      <c r="W10226" s="288"/>
      <c r="X10226" s="287"/>
      <c r="AA10226" s="289"/>
    </row>
    <row r="10227" spans="23:27">
      <c r="W10227" s="288"/>
      <c r="X10227" s="287"/>
      <c r="AA10227" s="289"/>
    </row>
    <row r="10228" spans="23:27">
      <c r="W10228" s="288"/>
      <c r="X10228" s="287"/>
      <c r="AA10228" s="289"/>
    </row>
    <row r="10229" spans="23:27">
      <c r="W10229" s="288"/>
      <c r="X10229" s="287"/>
      <c r="AA10229" s="289"/>
    </row>
    <row r="10230" spans="23:27">
      <c r="W10230" s="288"/>
      <c r="X10230" s="287"/>
      <c r="AA10230" s="289"/>
    </row>
    <row r="10231" spans="23:27">
      <c r="W10231" s="288"/>
      <c r="X10231" s="287"/>
      <c r="AA10231" s="289"/>
    </row>
    <row r="10232" spans="23:27">
      <c r="W10232" s="288"/>
      <c r="X10232" s="287"/>
      <c r="AA10232" s="289"/>
    </row>
    <row r="10233" spans="23:27">
      <c r="W10233" s="288"/>
      <c r="X10233" s="287"/>
      <c r="AA10233" s="289"/>
    </row>
    <row r="10234" spans="23:27">
      <c r="W10234" s="288"/>
      <c r="X10234" s="287"/>
      <c r="AA10234" s="289"/>
    </row>
    <row r="10235" spans="23:27">
      <c r="W10235" s="288"/>
      <c r="X10235" s="287"/>
      <c r="AA10235" s="289"/>
    </row>
    <row r="10236" spans="23:27">
      <c r="W10236" s="288"/>
      <c r="X10236" s="287"/>
      <c r="AA10236" s="289"/>
    </row>
    <row r="10237" spans="23:27">
      <c r="W10237" s="288"/>
      <c r="X10237" s="287"/>
      <c r="AA10237" s="289"/>
    </row>
    <row r="10238" spans="23:27">
      <c r="W10238" s="288"/>
      <c r="X10238" s="287"/>
      <c r="AA10238" s="289"/>
    </row>
    <row r="10239" spans="23:27">
      <c r="W10239" s="288"/>
      <c r="X10239" s="287"/>
      <c r="AA10239" s="289"/>
    </row>
    <row r="10240" spans="23:27">
      <c r="W10240" s="288"/>
      <c r="X10240" s="287"/>
      <c r="AA10240" s="289"/>
    </row>
    <row r="10241" spans="23:27">
      <c r="W10241" s="288"/>
      <c r="X10241" s="287"/>
      <c r="AA10241" s="289"/>
    </row>
    <row r="10242" spans="23:27">
      <c r="W10242" s="288"/>
      <c r="X10242" s="287"/>
      <c r="AA10242" s="289"/>
    </row>
    <row r="10243" spans="23:27">
      <c r="W10243" s="288"/>
      <c r="X10243" s="287"/>
      <c r="AA10243" s="289"/>
    </row>
    <row r="10244" spans="23:27">
      <c r="W10244" s="288"/>
      <c r="X10244" s="287"/>
      <c r="AA10244" s="289"/>
    </row>
    <row r="10245" spans="23:27">
      <c r="W10245" s="288"/>
      <c r="X10245" s="287"/>
      <c r="AA10245" s="289"/>
    </row>
    <row r="10246" spans="23:27">
      <c r="W10246" s="288"/>
      <c r="X10246" s="287"/>
      <c r="AA10246" s="289"/>
    </row>
    <row r="10247" spans="23:27">
      <c r="W10247" s="288"/>
      <c r="X10247" s="287"/>
      <c r="AA10247" s="289"/>
    </row>
    <row r="10248" spans="23:27">
      <c r="W10248" s="288"/>
      <c r="X10248" s="287"/>
      <c r="AA10248" s="289"/>
    </row>
    <row r="10249" spans="23:27">
      <c r="W10249" s="288"/>
      <c r="X10249" s="287"/>
      <c r="AA10249" s="289"/>
    </row>
    <row r="10250" spans="23:27">
      <c r="W10250" s="288"/>
      <c r="X10250" s="287"/>
      <c r="AA10250" s="289"/>
    </row>
    <row r="10251" spans="23:27">
      <c r="W10251" s="288"/>
      <c r="X10251" s="287"/>
      <c r="AA10251" s="289"/>
    </row>
    <row r="10252" spans="23:27">
      <c r="W10252" s="288"/>
      <c r="X10252" s="287"/>
      <c r="AA10252" s="289"/>
    </row>
    <row r="10253" spans="23:27">
      <c r="W10253" s="288"/>
      <c r="X10253" s="287"/>
      <c r="AA10253" s="289"/>
    </row>
    <row r="10254" spans="23:27">
      <c r="W10254" s="288"/>
      <c r="X10254" s="287"/>
      <c r="AA10254" s="289"/>
    </row>
    <row r="10255" spans="23:27">
      <c r="W10255" s="288"/>
      <c r="X10255" s="287"/>
      <c r="AA10255" s="289"/>
    </row>
    <row r="10256" spans="23:27">
      <c r="W10256" s="288"/>
      <c r="X10256" s="287"/>
      <c r="AA10256" s="289"/>
    </row>
    <row r="10257" spans="23:27">
      <c r="W10257" s="288"/>
      <c r="X10257" s="287"/>
      <c r="AA10257" s="289"/>
    </row>
    <row r="10258" spans="23:27">
      <c r="W10258" s="288"/>
      <c r="X10258" s="287"/>
      <c r="AA10258" s="289"/>
    </row>
    <row r="10259" spans="23:27">
      <c r="W10259" s="288"/>
      <c r="X10259" s="287"/>
      <c r="AA10259" s="289"/>
    </row>
    <row r="10260" spans="23:27">
      <c r="W10260" s="288"/>
      <c r="X10260" s="287"/>
      <c r="AA10260" s="289"/>
    </row>
    <row r="10261" spans="23:27">
      <c r="W10261" s="288"/>
      <c r="X10261" s="287"/>
      <c r="AA10261" s="289"/>
    </row>
    <row r="10262" spans="23:27">
      <c r="W10262" s="288"/>
      <c r="X10262" s="287"/>
      <c r="AA10262" s="289"/>
    </row>
    <row r="10263" spans="23:27">
      <c r="W10263" s="288"/>
      <c r="X10263" s="287"/>
      <c r="AA10263" s="289"/>
    </row>
    <row r="10264" spans="23:27">
      <c r="W10264" s="288"/>
      <c r="X10264" s="287"/>
      <c r="AA10264" s="289"/>
    </row>
    <row r="10265" spans="23:27">
      <c r="W10265" s="288"/>
      <c r="X10265" s="287"/>
      <c r="AA10265" s="289"/>
    </row>
    <row r="10266" spans="23:27">
      <c r="W10266" s="288"/>
      <c r="X10266" s="287"/>
      <c r="AA10266" s="289"/>
    </row>
    <row r="10267" spans="23:27">
      <c r="W10267" s="288"/>
      <c r="X10267" s="287"/>
      <c r="AA10267" s="289"/>
    </row>
    <row r="10268" spans="23:27">
      <c r="W10268" s="288"/>
      <c r="X10268" s="287"/>
      <c r="AA10268" s="289"/>
    </row>
    <row r="10269" spans="23:27">
      <c r="W10269" s="288"/>
      <c r="X10269" s="287"/>
      <c r="AA10269" s="289"/>
    </row>
    <row r="10270" spans="23:27">
      <c r="W10270" s="288"/>
      <c r="X10270" s="287"/>
      <c r="AA10270" s="289"/>
    </row>
    <row r="10271" spans="23:27">
      <c r="W10271" s="288"/>
      <c r="X10271" s="287"/>
      <c r="AA10271" s="289"/>
    </row>
    <row r="10272" spans="23:27">
      <c r="W10272" s="288"/>
      <c r="X10272" s="287"/>
      <c r="AA10272" s="289"/>
    </row>
    <row r="10273" spans="23:27">
      <c r="W10273" s="288"/>
      <c r="X10273" s="287"/>
      <c r="AA10273" s="289"/>
    </row>
    <row r="10274" spans="23:27">
      <c r="W10274" s="288"/>
      <c r="X10274" s="287"/>
      <c r="AA10274" s="289"/>
    </row>
    <row r="10275" spans="23:27">
      <c r="W10275" s="288"/>
      <c r="X10275" s="287"/>
      <c r="AA10275" s="289"/>
    </row>
    <row r="10276" spans="23:27">
      <c r="W10276" s="288"/>
      <c r="X10276" s="287"/>
      <c r="AA10276" s="289"/>
    </row>
    <row r="10277" spans="23:27">
      <c r="W10277" s="288"/>
      <c r="X10277" s="287"/>
      <c r="AA10277" s="289"/>
    </row>
    <row r="10278" spans="23:27">
      <c r="W10278" s="288"/>
      <c r="X10278" s="287"/>
      <c r="AA10278" s="289"/>
    </row>
    <row r="10279" spans="23:27">
      <c r="W10279" s="288"/>
      <c r="X10279" s="287"/>
      <c r="AA10279" s="289"/>
    </row>
    <row r="10280" spans="23:27">
      <c r="W10280" s="288"/>
      <c r="X10280" s="287"/>
      <c r="AA10280" s="289"/>
    </row>
    <row r="10281" spans="23:27">
      <c r="W10281" s="288"/>
      <c r="X10281" s="287"/>
      <c r="AA10281" s="289"/>
    </row>
    <row r="10282" spans="23:27">
      <c r="W10282" s="288"/>
      <c r="X10282" s="287"/>
      <c r="AA10282" s="289"/>
    </row>
    <row r="10283" spans="23:27">
      <c r="W10283" s="288"/>
      <c r="X10283" s="287"/>
      <c r="AA10283" s="289"/>
    </row>
    <row r="10284" spans="23:27">
      <c r="W10284" s="288"/>
      <c r="X10284" s="287"/>
      <c r="AA10284" s="289"/>
    </row>
    <row r="10285" spans="23:27">
      <c r="W10285" s="288"/>
      <c r="X10285" s="287"/>
      <c r="AA10285" s="289"/>
    </row>
    <row r="10286" spans="23:27">
      <c r="W10286" s="288"/>
      <c r="X10286" s="287"/>
      <c r="AA10286" s="289"/>
    </row>
    <row r="10287" spans="23:27">
      <c r="W10287" s="288"/>
      <c r="X10287" s="287"/>
      <c r="AA10287" s="289"/>
    </row>
    <row r="10288" spans="23:27">
      <c r="W10288" s="288"/>
      <c r="X10288" s="287"/>
      <c r="AA10288" s="289"/>
    </row>
    <row r="10289" spans="23:27">
      <c r="W10289" s="288"/>
      <c r="X10289" s="287"/>
      <c r="AA10289" s="289"/>
    </row>
    <row r="10290" spans="23:27">
      <c r="W10290" s="288"/>
      <c r="X10290" s="287"/>
      <c r="AA10290" s="289"/>
    </row>
    <row r="10291" spans="23:27">
      <c r="W10291" s="288"/>
      <c r="X10291" s="287"/>
      <c r="AA10291" s="289"/>
    </row>
    <row r="10292" spans="23:27">
      <c r="W10292" s="288"/>
      <c r="X10292" s="287"/>
      <c r="AA10292" s="289"/>
    </row>
    <row r="10293" spans="23:27">
      <c r="W10293" s="288"/>
      <c r="X10293" s="287"/>
      <c r="AA10293" s="289"/>
    </row>
    <row r="10294" spans="23:27">
      <c r="W10294" s="288"/>
      <c r="X10294" s="287"/>
      <c r="AA10294" s="289"/>
    </row>
    <row r="10295" spans="23:27">
      <c r="W10295" s="288"/>
      <c r="X10295" s="287"/>
      <c r="AA10295" s="289"/>
    </row>
    <row r="10296" spans="23:27">
      <c r="W10296" s="288"/>
      <c r="X10296" s="287"/>
      <c r="AA10296" s="289"/>
    </row>
    <row r="10297" spans="23:27">
      <c r="W10297" s="288"/>
      <c r="X10297" s="287"/>
      <c r="AA10297" s="289"/>
    </row>
    <row r="10298" spans="23:27">
      <c r="W10298" s="288"/>
      <c r="X10298" s="287"/>
      <c r="AA10298" s="289"/>
    </row>
    <row r="10299" spans="23:27">
      <c r="W10299" s="288"/>
      <c r="X10299" s="287"/>
      <c r="AA10299" s="289"/>
    </row>
    <row r="10300" spans="23:27">
      <c r="W10300" s="288"/>
      <c r="X10300" s="287"/>
      <c r="AA10300" s="289"/>
    </row>
    <row r="10301" spans="23:27">
      <c r="W10301" s="288"/>
      <c r="X10301" s="287"/>
      <c r="AA10301" s="289"/>
    </row>
    <row r="10302" spans="23:27">
      <c r="W10302" s="288"/>
      <c r="X10302" s="287"/>
      <c r="AA10302" s="289"/>
    </row>
    <row r="10303" spans="23:27">
      <c r="W10303" s="288"/>
      <c r="X10303" s="287"/>
      <c r="AA10303" s="289"/>
    </row>
    <row r="10304" spans="23:27">
      <c r="W10304" s="288"/>
      <c r="X10304" s="287"/>
      <c r="AA10304" s="289"/>
    </row>
    <row r="10305" spans="23:27">
      <c r="W10305" s="288"/>
      <c r="X10305" s="287"/>
      <c r="AA10305" s="289"/>
    </row>
    <row r="10306" spans="23:27">
      <c r="W10306" s="288"/>
      <c r="X10306" s="287"/>
      <c r="AA10306" s="289"/>
    </row>
    <row r="10307" spans="23:27">
      <c r="W10307" s="288"/>
      <c r="X10307" s="287"/>
      <c r="AA10307" s="289"/>
    </row>
    <row r="10308" spans="23:27">
      <c r="W10308" s="288"/>
      <c r="X10308" s="287"/>
      <c r="AA10308" s="289"/>
    </row>
    <row r="10309" spans="23:27">
      <c r="W10309" s="288"/>
      <c r="X10309" s="287"/>
      <c r="AA10309" s="289"/>
    </row>
    <row r="10310" spans="23:27">
      <c r="W10310" s="288"/>
      <c r="X10310" s="287"/>
      <c r="AA10310" s="289"/>
    </row>
    <row r="10311" spans="23:27">
      <c r="W10311" s="288"/>
      <c r="X10311" s="287"/>
      <c r="AA10311" s="289"/>
    </row>
    <row r="10312" spans="23:27">
      <c r="W10312" s="288"/>
      <c r="X10312" s="287"/>
      <c r="AA10312" s="289"/>
    </row>
    <row r="10313" spans="23:27">
      <c r="W10313" s="288"/>
      <c r="X10313" s="287"/>
      <c r="AA10313" s="289"/>
    </row>
    <row r="10314" spans="23:27">
      <c r="W10314" s="288"/>
      <c r="X10314" s="287"/>
      <c r="AA10314" s="289"/>
    </row>
    <row r="10315" spans="23:27">
      <c r="W10315" s="288"/>
      <c r="X10315" s="287"/>
      <c r="AA10315" s="289"/>
    </row>
    <row r="10316" spans="23:27">
      <c r="W10316" s="288"/>
      <c r="X10316" s="287"/>
      <c r="AA10316" s="289"/>
    </row>
    <row r="10317" spans="23:27">
      <c r="W10317" s="288"/>
      <c r="X10317" s="287"/>
      <c r="AA10317" s="289"/>
    </row>
    <row r="10318" spans="23:27">
      <c r="W10318" s="288"/>
      <c r="X10318" s="287"/>
      <c r="AA10318" s="289"/>
    </row>
    <row r="10319" spans="23:27">
      <c r="W10319" s="288"/>
      <c r="X10319" s="287"/>
      <c r="AA10319" s="289"/>
    </row>
    <row r="10320" spans="23:27">
      <c r="W10320" s="288"/>
      <c r="X10320" s="287"/>
      <c r="AA10320" s="289"/>
    </row>
    <row r="10321" spans="23:27">
      <c r="W10321" s="288"/>
      <c r="X10321" s="287"/>
      <c r="AA10321" s="289"/>
    </row>
    <row r="10322" spans="23:27">
      <c r="W10322" s="288"/>
      <c r="X10322" s="287"/>
      <c r="AA10322" s="289"/>
    </row>
    <row r="10323" spans="23:27">
      <c r="W10323" s="288"/>
      <c r="X10323" s="287"/>
      <c r="AA10323" s="289"/>
    </row>
    <row r="10324" spans="23:27">
      <c r="W10324" s="288"/>
      <c r="X10324" s="287"/>
      <c r="AA10324" s="289"/>
    </row>
    <row r="10325" spans="23:27">
      <c r="W10325" s="288"/>
      <c r="X10325" s="287"/>
      <c r="AA10325" s="289"/>
    </row>
    <row r="10326" spans="23:27">
      <c r="W10326" s="288"/>
      <c r="X10326" s="287"/>
      <c r="AA10326" s="289"/>
    </row>
    <row r="10327" spans="23:27">
      <c r="W10327" s="288"/>
      <c r="X10327" s="287"/>
      <c r="AA10327" s="289"/>
    </row>
    <row r="10328" spans="23:27">
      <c r="W10328" s="288"/>
      <c r="X10328" s="287"/>
      <c r="AA10328" s="289"/>
    </row>
    <row r="10329" spans="23:27">
      <c r="W10329" s="288"/>
      <c r="X10329" s="287"/>
      <c r="AA10329" s="289"/>
    </row>
    <row r="10330" spans="23:27">
      <c r="W10330" s="288"/>
      <c r="X10330" s="287"/>
      <c r="AA10330" s="289"/>
    </row>
    <row r="10331" spans="23:27">
      <c r="W10331" s="288"/>
      <c r="X10331" s="287"/>
      <c r="AA10331" s="289"/>
    </row>
    <row r="10332" spans="23:27">
      <c r="W10332" s="288"/>
      <c r="X10332" s="287"/>
      <c r="AA10332" s="289"/>
    </row>
    <row r="10333" spans="23:27">
      <c r="W10333" s="288"/>
      <c r="X10333" s="287"/>
      <c r="AA10333" s="289"/>
    </row>
    <row r="10334" spans="23:27">
      <c r="W10334" s="288"/>
      <c r="X10334" s="287"/>
      <c r="AA10334" s="289"/>
    </row>
    <row r="10335" spans="23:27">
      <c r="W10335" s="288"/>
      <c r="X10335" s="287"/>
      <c r="AA10335" s="289"/>
    </row>
    <row r="10336" spans="23:27">
      <c r="W10336" s="288"/>
      <c r="X10336" s="287"/>
      <c r="AA10336" s="289"/>
    </row>
    <row r="10337" spans="23:27">
      <c r="W10337" s="288"/>
      <c r="X10337" s="287"/>
      <c r="AA10337" s="289"/>
    </row>
    <row r="10338" spans="23:27">
      <c r="W10338" s="288"/>
      <c r="X10338" s="287"/>
      <c r="AA10338" s="289"/>
    </row>
    <row r="10339" spans="23:27">
      <c r="W10339" s="288"/>
      <c r="X10339" s="287"/>
      <c r="AA10339" s="289"/>
    </row>
    <row r="10340" spans="23:27">
      <c r="W10340" s="288"/>
      <c r="X10340" s="287"/>
      <c r="AA10340" s="289"/>
    </row>
    <row r="10341" spans="23:27">
      <c r="W10341" s="288"/>
      <c r="X10341" s="287"/>
      <c r="AA10341" s="289"/>
    </row>
    <row r="10342" spans="23:27">
      <c r="W10342" s="288"/>
      <c r="X10342" s="287"/>
      <c r="AA10342" s="289"/>
    </row>
    <row r="10343" spans="23:27">
      <c r="W10343" s="288"/>
      <c r="X10343" s="287"/>
      <c r="AA10343" s="289"/>
    </row>
    <row r="10344" spans="23:27">
      <c r="W10344" s="288"/>
      <c r="X10344" s="287"/>
      <c r="AA10344" s="289"/>
    </row>
    <row r="10345" spans="23:27">
      <c r="W10345" s="288"/>
      <c r="X10345" s="287"/>
      <c r="AA10345" s="289"/>
    </row>
    <row r="10346" spans="23:27">
      <c r="W10346" s="288"/>
      <c r="X10346" s="287"/>
      <c r="AA10346" s="289"/>
    </row>
    <row r="10347" spans="23:27">
      <c r="W10347" s="288"/>
      <c r="X10347" s="287"/>
      <c r="AA10347" s="289"/>
    </row>
    <row r="10348" spans="23:27">
      <c r="W10348" s="288"/>
      <c r="X10348" s="287"/>
      <c r="AA10348" s="289"/>
    </row>
    <row r="10349" spans="23:27">
      <c r="W10349" s="288"/>
      <c r="X10349" s="287"/>
      <c r="AA10349" s="289"/>
    </row>
    <row r="10350" spans="23:27">
      <c r="W10350" s="288"/>
      <c r="X10350" s="287"/>
      <c r="AA10350" s="289"/>
    </row>
    <row r="10351" spans="23:27">
      <c r="W10351" s="288"/>
      <c r="X10351" s="287"/>
      <c r="AA10351" s="289"/>
    </row>
    <row r="10352" spans="23:27">
      <c r="W10352" s="288"/>
      <c r="X10352" s="287"/>
      <c r="AA10352" s="289"/>
    </row>
    <row r="10353" spans="23:27">
      <c r="W10353" s="288"/>
      <c r="X10353" s="287"/>
      <c r="AA10353" s="289"/>
    </row>
    <row r="10354" spans="23:27">
      <c r="W10354" s="288"/>
      <c r="X10354" s="287"/>
      <c r="AA10354" s="289"/>
    </row>
    <row r="10355" spans="23:27">
      <c r="W10355" s="288"/>
      <c r="X10355" s="287"/>
      <c r="AA10355" s="289"/>
    </row>
    <row r="10356" spans="23:27">
      <c r="W10356" s="288"/>
      <c r="X10356" s="287"/>
      <c r="AA10356" s="289"/>
    </row>
    <row r="10357" spans="23:27">
      <c r="W10357" s="288"/>
      <c r="X10357" s="287"/>
      <c r="AA10357" s="289"/>
    </row>
    <row r="10358" spans="23:27">
      <c r="W10358" s="288"/>
      <c r="X10358" s="287"/>
      <c r="AA10358" s="289"/>
    </row>
    <row r="10359" spans="23:27">
      <c r="W10359" s="288"/>
      <c r="X10359" s="287"/>
      <c r="AA10359" s="289"/>
    </row>
    <row r="10360" spans="23:27">
      <c r="W10360" s="288"/>
      <c r="X10360" s="287"/>
      <c r="AA10360" s="289"/>
    </row>
    <row r="10361" spans="23:27">
      <c r="W10361" s="288"/>
      <c r="X10361" s="287"/>
      <c r="AA10361" s="289"/>
    </row>
    <row r="10362" spans="23:27">
      <c r="W10362" s="288"/>
      <c r="X10362" s="287"/>
      <c r="AA10362" s="289"/>
    </row>
    <row r="10363" spans="23:27">
      <c r="W10363" s="288"/>
      <c r="X10363" s="287"/>
      <c r="AA10363" s="289"/>
    </row>
    <row r="10364" spans="23:27">
      <c r="W10364" s="288"/>
      <c r="X10364" s="287"/>
      <c r="AA10364" s="289"/>
    </row>
    <row r="10365" spans="23:27">
      <c r="W10365" s="288"/>
      <c r="X10365" s="287"/>
      <c r="AA10365" s="289"/>
    </row>
    <row r="10366" spans="23:27">
      <c r="W10366" s="288"/>
      <c r="X10366" s="287"/>
      <c r="AA10366" s="289"/>
    </row>
    <row r="10367" spans="23:27">
      <c r="W10367" s="288"/>
      <c r="X10367" s="287"/>
      <c r="AA10367" s="289"/>
    </row>
    <row r="10368" spans="23:27">
      <c r="W10368" s="288"/>
      <c r="X10368" s="287"/>
      <c r="AA10368" s="289"/>
    </row>
    <row r="10369" spans="23:27">
      <c r="W10369" s="288"/>
      <c r="X10369" s="287"/>
      <c r="AA10369" s="289"/>
    </row>
    <row r="10370" spans="23:27">
      <c r="W10370" s="288"/>
      <c r="X10370" s="287"/>
      <c r="AA10370" s="289"/>
    </row>
    <row r="10371" spans="23:27">
      <c r="W10371" s="288"/>
      <c r="X10371" s="287"/>
      <c r="AA10371" s="289"/>
    </row>
    <row r="10372" spans="23:27">
      <c r="W10372" s="288"/>
      <c r="X10372" s="287"/>
      <c r="AA10372" s="289"/>
    </row>
    <row r="10373" spans="23:27">
      <c r="W10373" s="288"/>
      <c r="X10373" s="287"/>
      <c r="AA10373" s="289"/>
    </row>
    <row r="10374" spans="23:27">
      <c r="W10374" s="288"/>
      <c r="X10374" s="287"/>
      <c r="AA10374" s="289"/>
    </row>
    <row r="10375" spans="23:27">
      <c r="W10375" s="288"/>
      <c r="X10375" s="287"/>
      <c r="AA10375" s="289"/>
    </row>
    <row r="10376" spans="23:27">
      <c r="W10376" s="288"/>
      <c r="X10376" s="287"/>
      <c r="AA10376" s="289"/>
    </row>
    <row r="10377" spans="23:27">
      <c r="W10377" s="288"/>
      <c r="X10377" s="287"/>
      <c r="AA10377" s="289"/>
    </row>
    <row r="10378" spans="23:27">
      <c r="W10378" s="288"/>
      <c r="X10378" s="287"/>
      <c r="AA10378" s="289"/>
    </row>
    <row r="10379" spans="23:27">
      <c r="W10379" s="288"/>
      <c r="X10379" s="287"/>
      <c r="AA10379" s="289"/>
    </row>
    <row r="10380" spans="23:27">
      <c r="W10380" s="288"/>
      <c r="X10380" s="287"/>
      <c r="AA10380" s="289"/>
    </row>
    <row r="10381" spans="23:27">
      <c r="W10381" s="288"/>
      <c r="X10381" s="287"/>
      <c r="AA10381" s="289"/>
    </row>
    <row r="10382" spans="23:27">
      <c r="W10382" s="288"/>
      <c r="X10382" s="287"/>
      <c r="AA10382" s="289"/>
    </row>
    <row r="10383" spans="23:27">
      <c r="W10383" s="288"/>
      <c r="X10383" s="287"/>
      <c r="AA10383" s="289"/>
    </row>
    <row r="10384" spans="23:27">
      <c r="W10384" s="288"/>
      <c r="X10384" s="287"/>
      <c r="AA10384" s="289"/>
    </row>
    <row r="10385" spans="23:27">
      <c r="W10385" s="288"/>
      <c r="X10385" s="287"/>
      <c r="AA10385" s="289"/>
    </row>
    <row r="10386" spans="23:27">
      <c r="W10386" s="288"/>
      <c r="X10386" s="287"/>
      <c r="AA10386" s="289"/>
    </row>
    <row r="10387" spans="23:27">
      <c r="W10387" s="288"/>
      <c r="X10387" s="287"/>
      <c r="AA10387" s="289"/>
    </row>
    <row r="10388" spans="23:27">
      <c r="W10388" s="288"/>
      <c r="X10388" s="287"/>
      <c r="AA10388" s="289"/>
    </row>
    <row r="10389" spans="23:27">
      <c r="W10389" s="288"/>
      <c r="X10389" s="287"/>
      <c r="AA10389" s="289"/>
    </row>
    <row r="10390" spans="23:27">
      <c r="W10390" s="288"/>
      <c r="X10390" s="287"/>
      <c r="AA10390" s="289"/>
    </row>
    <row r="10391" spans="23:27">
      <c r="W10391" s="288"/>
      <c r="X10391" s="287"/>
      <c r="AA10391" s="289"/>
    </row>
    <row r="10392" spans="23:27">
      <c r="W10392" s="288"/>
      <c r="X10392" s="287"/>
      <c r="AA10392" s="289"/>
    </row>
    <row r="10393" spans="23:27">
      <c r="W10393" s="288"/>
      <c r="X10393" s="287"/>
      <c r="AA10393" s="289"/>
    </row>
    <row r="10394" spans="23:27">
      <c r="W10394" s="288"/>
      <c r="X10394" s="287"/>
      <c r="AA10394" s="289"/>
    </row>
    <row r="10395" spans="23:27">
      <c r="W10395" s="288"/>
      <c r="X10395" s="287"/>
      <c r="AA10395" s="289"/>
    </row>
    <row r="10396" spans="23:27">
      <c r="W10396" s="288"/>
      <c r="X10396" s="287"/>
      <c r="AA10396" s="289"/>
    </row>
    <row r="10397" spans="23:27">
      <c r="W10397" s="288"/>
      <c r="X10397" s="287"/>
      <c r="AA10397" s="289"/>
    </row>
    <row r="10398" spans="23:27">
      <c r="W10398" s="288"/>
      <c r="X10398" s="287"/>
      <c r="AA10398" s="289"/>
    </row>
    <row r="10399" spans="23:27">
      <c r="W10399" s="288"/>
      <c r="X10399" s="287"/>
      <c r="AA10399" s="289"/>
    </row>
    <row r="10400" spans="23:27">
      <c r="W10400" s="288"/>
      <c r="X10400" s="287"/>
      <c r="AA10400" s="289"/>
    </row>
    <row r="10401" spans="23:27">
      <c r="W10401" s="288"/>
      <c r="X10401" s="287"/>
      <c r="AA10401" s="289"/>
    </row>
    <row r="10402" spans="23:27">
      <c r="W10402" s="288"/>
      <c r="X10402" s="287"/>
      <c r="AA10402" s="289"/>
    </row>
    <row r="10403" spans="23:27">
      <c r="W10403" s="288"/>
      <c r="X10403" s="287"/>
      <c r="AA10403" s="289"/>
    </row>
    <row r="10404" spans="23:27">
      <c r="W10404" s="288"/>
      <c r="X10404" s="287"/>
      <c r="AA10404" s="289"/>
    </row>
    <row r="10405" spans="23:27">
      <c r="W10405" s="288"/>
      <c r="X10405" s="287"/>
      <c r="AA10405" s="289"/>
    </row>
    <row r="10406" spans="23:27">
      <c r="W10406" s="288"/>
      <c r="X10406" s="287"/>
      <c r="AA10406" s="289"/>
    </row>
    <row r="10407" spans="23:27">
      <c r="W10407" s="288"/>
      <c r="X10407" s="287"/>
      <c r="AA10407" s="289"/>
    </row>
    <row r="10408" spans="23:27">
      <c r="W10408" s="288"/>
      <c r="X10408" s="287"/>
      <c r="AA10408" s="289"/>
    </row>
    <row r="10409" spans="23:27">
      <c r="W10409" s="288"/>
      <c r="X10409" s="287"/>
      <c r="AA10409" s="289"/>
    </row>
    <row r="10410" spans="23:27">
      <c r="W10410" s="288"/>
      <c r="X10410" s="287"/>
      <c r="AA10410" s="289"/>
    </row>
    <row r="10411" spans="23:27">
      <c r="W10411" s="288"/>
      <c r="X10411" s="287"/>
      <c r="AA10411" s="289"/>
    </row>
    <row r="10412" spans="23:27">
      <c r="W10412" s="288"/>
      <c r="X10412" s="287"/>
      <c r="AA10412" s="289"/>
    </row>
    <row r="10413" spans="23:27">
      <c r="W10413" s="288"/>
      <c r="X10413" s="287"/>
      <c r="AA10413" s="289"/>
    </row>
    <row r="10414" spans="23:27">
      <c r="W10414" s="288"/>
      <c r="X10414" s="287"/>
      <c r="AA10414" s="289"/>
    </row>
    <row r="10415" spans="23:27">
      <c r="W10415" s="288"/>
      <c r="X10415" s="287"/>
      <c r="AA10415" s="289"/>
    </row>
    <row r="10416" spans="23:27">
      <c r="W10416" s="288"/>
      <c r="X10416" s="287"/>
      <c r="AA10416" s="289"/>
    </row>
    <row r="10417" spans="23:27">
      <c r="W10417" s="288"/>
      <c r="X10417" s="287"/>
      <c r="AA10417" s="289"/>
    </row>
    <row r="10418" spans="23:27">
      <c r="W10418" s="288"/>
      <c r="X10418" s="287"/>
      <c r="AA10418" s="289"/>
    </row>
    <row r="10419" spans="23:27">
      <c r="W10419" s="288"/>
      <c r="X10419" s="287"/>
      <c r="AA10419" s="289"/>
    </row>
    <row r="10420" spans="23:27">
      <c r="W10420" s="288"/>
      <c r="X10420" s="287"/>
      <c r="AA10420" s="289"/>
    </row>
    <row r="10421" spans="23:27">
      <c r="W10421" s="288"/>
      <c r="X10421" s="287"/>
      <c r="AA10421" s="289"/>
    </row>
    <row r="10422" spans="23:27">
      <c r="W10422" s="288"/>
      <c r="X10422" s="287"/>
      <c r="AA10422" s="289"/>
    </row>
    <row r="10423" spans="23:27">
      <c r="W10423" s="288"/>
      <c r="X10423" s="287"/>
      <c r="AA10423" s="289"/>
    </row>
    <row r="10424" spans="23:27">
      <c r="W10424" s="288"/>
      <c r="X10424" s="287"/>
      <c r="AA10424" s="289"/>
    </row>
    <row r="10425" spans="23:27">
      <c r="W10425" s="288"/>
      <c r="X10425" s="287"/>
      <c r="AA10425" s="289"/>
    </row>
    <row r="10426" spans="23:27">
      <c r="W10426" s="288"/>
      <c r="X10426" s="287"/>
      <c r="AA10426" s="289"/>
    </row>
    <row r="10427" spans="23:27">
      <c r="W10427" s="288"/>
      <c r="X10427" s="287"/>
      <c r="AA10427" s="289"/>
    </row>
    <row r="10428" spans="23:27">
      <c r="W10428" s="288"/>
      <c r="X10428" s="287"/>
      <c r="AA10428" s="289"/>
    </row>
    <row r="10429" spans="23:27">
      <c r="W10429" s="288"/>
      <c r="X10429" s="287"/>
      <c r="AA10429" s="289"/>
    </row>
    <row r="10430" spans="23:27">
      <c r="W10430" s="288"/>
      <c r="X10430" s="287"/>
      <c r="AA10430" s="289"/>
    </row>
    <row r="10431" spans="23:27">
      <c r="W10431" s="288"/>
      <c r="X10431" s="287"/>
      <c r="AA10431" s="289"/>
    </row>
    <row r="10432" spans="23:27">
      <c r="W10432" s="288"/>
      <c r="X10432" s="287"/>
      <c r="AA10432" s="289"/>
    </row>
    <row r="10433" spans="23:27">
      <c r="W10433" s="288"/>
      <c r="X10433" s="287"/>
      <c r="AA10433" s="289"/>
    </row>
    <row r="10434" spans="23:27">
      <c r="W10434" s="288"/>
      <c r="X10434" s="287"/>
      <c r="AA10434" s="289"/>
    </row>
    <row r="10435" spans="23:27">
      <c r="W10435" s="288"/>
      <c r="X10435" s="287"/>
      <c r="AA10435" s="289"/>
    </row>
    <row r="10436" spans="23:27">
      <c r="W10436" s="288"/>
      <c r="X10436" s="287"/>
      <c r="AA10436" s="289"/>
    </row>
    <row r="10437" spans="23:27">
      <c r="W10437" s="288"/>
      <c r="X10437" s="287"/>
      <c r="AA10437" s="289"/>
    </row>
    <row r="10438" spans="23:27">
      <c r="W10438" s="288"/>
      <c r="X10438" s="287"/>
      <c r="AA10438" s="289"/>
    </row>
    <row r="10439" spans="23:27">
      <c r="W10439" s="288"/>
      <c r="X10439" s="287"/>
      <c r="AA10439" s="289"/>
    </row>
    <row r="10440" spans="23:27">
      <c r="W10440" s="288"/>
      <c r="X10440" s="287"/>
      <c r="AA10440" s="289"/>
    </row>
    <row r="10441" spans="23:27">
      <c r="W10441" s="288"/>
      <c r="X10441" s="287"/>
      <c r="AA10441" s="289"/>
    </row>
    <row r="10442" spans="23:27">
      <c r="W10442" s="288"/>
      <c r="X10442" s="287"/>
      <c r="AA10442" s="289"/>
    </row>
    <row r="10443" spans="23:27">
      <c r="W10443" s="288"/>
      <c r="X10443" s="287"/>
      <c r="AA10443" s="289"/>
    </row>
    <row r="10444" spans="23:27">
      <c r="W10444" s="288"/>
      <c r="X10444" s="287"/>
      <c r="AA10444" s="289"/>
    </row>
    <row r="10445" spans="23:27">
      <c r="W10445" s="288"/>
      <c r="X10445" s="287"/>
      <c r="AA10445" s="289"/>
    </row>
    <row r="10446" spans="23:27">
      <c r="W10446" s="288"/>
      <c r="X10446" s="287"/>
      <c r="AA10446" s="289"/>
    </row>
    <row r="10447" spans="23:27">
      <c r="W10447" s="288"/>
      <c r="X10447" s="287"/>
      <c r="AA10447" s="289"/>
    </row>
    <row r="10448" spans="23:27">
      <c r="W10448" s="288"/>
      <c r="X10448" s="287"/>
      <c r="AA10448" s="289"/>
    </row>
    <row r="10449" spans="23:27">
      <c r="W10449" s="288"/>
      <c r="X10449" s="287"/>
      <c r="AA10449" s="289"/>
    </row>
    <row r="10450" spans="23:27">
      <c r="W10450" s="288"/>
      <c r="X10450" s="287"/>
      <c r="AA10450" s="289"/>
    </row>
    <row r="10451" spans="23:27">
      <c r="W10451" s="288"/>
      <c r="X10451" s="287"/>
      <c r="AA10451" s="289"/>
    </row>
    <row r="10452" spans="23:27">
      <c r="W10452" s="288"/>
      <c r="X10452" s="287"/>
      <c r="AA10452" s="289"/>
    </row>
    <row r="10453" spans="23:27">
      <c r="W10453" s="288"/>
      <c r="X10453" s="287"/>
      <c r="AA10453" s="289"/>
    </row>
    <row r="10454" spans="23:27">
      <c r="W10454" s="288"/>
      <c r="X10454" s="287"/>
      <c r="AA10454" s="289"/>
    </row>
    <row r="10455" spans="23:27">
      <c r="W10455" s="288"/>
      <c r="X10455" s="287"/>
      <c r="AA10455" s="289"/>
    </row>
    <row r="10456" spans="23:27">
      <c r="W10456" s="288"/>
      <c r="X10456" s="287"/>
      <c r="AA10456" s="289"/>
    </row>
    <row r="10457" spans="23:27">
      <c r="W10457" s="288"/>
      <c r="X10457" s="287"/>
      <c r="AA10457" s="289"/>
    </row>
    <row r="10458" spans="23:27">
      <c r="W10458" s="288"/>
      <c r="X10458" s="287"/>
      <c r="AA10458" s="289"/>
    </row>
    <row r="10459" spans="23:27">
      <c r="W10459" s="288"/>
      <c r="X10459" s="287"/>
      <c r="AA10459" s="289"/>
    </row>
    <row r="10460" spans="23:27">
      <c r="W10460" s="288"/>
      <c r="X10460" s="287"/>
      <c r="AA10460" s="289"/>
    </row>
    <row r="10461" spans="23:27">
      <c r="W10461" s="288"/>
      <c r="X10461" s="287"/>
      <c r="AA10461" s="289"/>
    </row>
    <row r="10462" spans="23:27">
      <c r="W10462" s="288"/>
      <c r="X10462" s="287"/>
      <c r="AA10462" s="289"/>
    </row>
    <row r="10463" spans="23:27">
      <c r="W10463" s="288"/>
      <c r="X10463" s="287"/>
      <c r="AA10463" s="289"/>
    </row>
    <row r="10464" spans="23:27">
      <c r="W10464" s="288"/>
      <c r="X10464" s="287"/>
      <c r="AA10464" s="289"/>
    </row>
    <row r="10465" spans="23:27">
      <c r="W10465" s="288"/>
      <c r="X10465" s="287"/>
      <c r="AA10465" s="289"/>
    </row>
    <row r="10466" spans="23:27">
      <c r="W10466" s="288"/>
      <c r="X10466" s="287"/>
      <c r="AA10466" s="289"/>
    </row>
    <row r="10467" spans="23:27">
      <c r="W10467" s="288"/>
      <c r="X10467" s="287"/>
      <c r="AA10467" s="289"/>
    </row>
    <row r="10468" spans="23:27">
      <c r="W10468" s="288"/>
      <c r="X10468" s="287"/>
      <c r="AA10468" s="289"/>
    </row>
    <row r="10469" spans="23:27">
      <c r="W10469" s="288"/>
      <c r="X10469" s="287"/>
      <c r="AA10469" s="289"/>
    </row>
    <row r="10470" spans="23:27">
      <c r="W10470" s="288"/>
      <c r="X10470" s="287"/>
      <c r="AA10470" s="289"/>
    </row>
    <row r="10471" spans="23:27">
      <c r="W10471" s="288"/>
      <c r="X10471" s="287"/>
      <c r="AA10471" s="289"/>
    </row>
    <row r="10472" spans="23:27">
      <c r="W10472" s="288"/>
      <c r="X10472" s="287"/>
      <c r="AA10472" s="289"/>
    </row>
    <row r="10473" spans="23:27">
      <c r="W10473" s="288"/>
      <c r="X10473" s="287"/>
      <c r="AA10473" s="289"/>
    </row>
    <row r="10474" spans="23:27">
      <c r="W10474" s="288"/>
      <c r="X10474" s="287"/>
      <c r="AA10474" s="289"/>
    </row>
    <row r="10475" spans="23:27">
      <c r="W10475" s="288"/>
      <c r="X10475" s="287"/>
      <c r="AA10475" s="289"/>
    </row>
    <row r="10476" spans="23:27">
      <c r="W10476" s="288"/>
      <c r="X10476" s="287"/>
      <c r="AA10476" s="289"/>
    </row>
    <row r="10477" spans="23:27">
      <c r="W10477" s="288"/>
      <c r="X10477" s="287"/>
      <c r="AA10477" s="289"/>
    </row>
    <row r="10478" spans="23:27">
      <c r="W10478" s="288"/>
      <c r="X10478" s="287"/>
      <c r="AA10478" s="289"/>
    </row>
    <row r="10479" spans="23:27">
      <c r="W10479" s="288"/>
      <c r="X10479" s="287"/>
      <c r="AA10479" s="289"/>
    </row>
    <row r="10480" spans="23:27">
      <c r="W10480" s="288"/>
      <c r="X10480" s="287"/>
      <c r="AA10480" s="289"/>
    </row>
    <row r="10481" spans="23:27">
      <c r="W10481" s="288"/>
      <c r="X10481" s="287"/>
      <c r="AA10481" s="289"/>
    </row>
    <row r="10482" spans="23:27">
      <c r="W10482" s="288"/>
      <c r="X10482" s="287"/>
      <c r="AA10482" s="289"/>
    </row>
    <row r="10483" spans="23:27">
      <c r="W10483" s="288"/>
      <c r="X10483" s="287"/>
      <c r="AA10483" s="289"/>
    </row>
    <row r="10484" spans="23:27">
      <c r="W10484" s="288"/>
      <c r="X10484" s="287"/>
      <c r="AA10484" s="289"/>
    </row>
    <row r="10485" spans="23:27">
      <c r="W10485" s="288"/>
      <c r="X10485" s="287"/>
      <c r="AA10485" s="289"/>
    </row>
    <row r="10486" spans="23:27">
      <c r="W10486" s="288"/>
      <c r="X10486" s="287"/>
      <c r="AA10486" s="289"/>
    </row>
    <row r="10487" spans="23:27">
      <c r="W10487" s="288"/>
      <c r="X10487" s="287"/>
      <c r="AA10487" s="289"/>
    </row>
    <row r="10488" spans="23:27">
      <c r="W10488" s="288"/>
      <c r="X10488" s="287"/>
      <c r="AA10488" s="289"/>
    </row>
    <row r="10489" spans="23:27">
      <c r="W10489" s="288"/>
      <c r="X10489" s="287"/>
      <c r="AA10489" s="289"/>
    </row>
    <row r="10490" spans="23:27">
      <c r="W10490" s="288"/>
      <c r="X10490" s="287"/>
      <c r="AA10490" s="289"/>
    </row>
    <row r="10491" spans="23:27">
      <c r="W10491" s="288"/>
      <c r="X10491" s="287"/>
      <c r="AA10491" s="289"/>
    </row>
    <row r="10492" spans="23:27">
      <c r="W10492" s="288"/>
      <c r="X10492" s="287"/>
      <c r="AA10492" s="289"/>
    </row>
    <row r="10493" spans="23:27">
      <c r="W10493" s="288"/>
      <c r="X10493" s="287"/>
      <c r="AA10493" s="289"/>
    </row>
    <row r="10494" spans="23:27">
      <c r="W10494" s="288"/>
      <c r="X10494" s="287"/>
      <c r="AA10494" s="289"/>
    </row>
    <row r="10495" spans="23:27">
      <c r="W10495" s="288"/>
      <c r="X10495" s="287"/>
      <c r="AA10495" s="289"/>
    </row>
    <row r="10496" spans="23:27">
      <c r="W10496" s="288"/>
      <c r="X10496" s="287"/>
      <c r="AA10496" s="289"/>
    </row>
    <row r="10497" spans="23:27">
      <c r="W10497" s="288"/>
      <c r="X10497" s="287"/>
      <c r="AA10497" s="289"/>
    </row>
    <row r="10498" spans="23:27">
      <c r="W10498" s="288"/>
      <c r="X10498" s="287"/>
      <c r="AA10498" s="289"/>
    </row>
    <row r="10499" spans="23:27">
      <c r="W10499" s="288"/>
      <c r="X10499" s="287"/>
      <c r="AA10499" s="289"/>
    </row>
    <row r="10500" spans="23:27">
      <c r="W10500" s="288"/>
      <c r="X10500" s="287"/>
      <c r="AA10500" s="289"/>
    </row>
    <row r="10501" spans="23:27">
      <c r="W10501" s="288"/>
      <c r="X10501" s="287"/>
      <c r="AA10501" s="289"/>
    </row>
    <row r="10502" spans="23:27">
      <c r="W10502" s="288"/>
      <c r="X10502" s="287"/>
      <c r="AA10502" s="289"/>
    </row>
    <row r="10503" spans="23:27">
      <c r="W10503" s="288"/>
      <c r="X10503" s="287"/>
      <c r="AA10503" s="289"/>
    </row>
    <row r="10504" spans="23:27">
      <c r="W10504" s="288"/>
      <c r="X10504" s="287"/>
      <c r="AA10504" s="289"/>
    </row>
    <row r="10505" spans="23:27">
      <c r="W10505" s="288"/>
      <c r="X10505" s="287"/>
      <c r="AA10505" s="289"/>
    </row>
    <row r="10506" spans="23:27">
      <c r="W10506" s="288"/>
      <c r="X10506" s="287"/>
      <c r="AA10506" s="289"/>
    </row>
    <row r="10507" spans="23:27">
      <c r="W10507" s="288"/>
      <c r="X10507" s="287"/>
      <c r="AA10507" s="289"/>
    </row>
    <row r="10508" spans="23:27">
      <c r="W10508" s="288"/>
      <c r="X10508" s="287"/>
      <c r="AA10508" s="289"/>
    </row>
    <row r="10509" spans="23:27">
      <c r="W10509" s="288"/>
      <c r="X10509" s="287"/>
      <c r="AA10509" s="289"/>
    </row>
    <row r="10510" spans="23:27">
      <c r="W10510" s="288"/>
      <c r="X10510" s="287"/>
      <c r="AA10510" s="289"/>
    </row>
    <row r="10511" spans="23:27">
      <c r="W10511" s="288"/>
      <c r="X10511" s="287"/>
      <c r="AA10511" s="289"/>
    </row>
    <row r="10512" spans="23:27">
      <c r="W10512" s="288"/>
      <c r="X10512" s="287"/>
      <c r="AA10512" s="289"/>
    </row>
    <row r="10513" spans="23:27">
      <c r="W10513" s="288"/>
      <c r="X10513" s="287"/>
      <c r="AA10513" s="289"/>
    </row>
    <row r="10514" spans="23:27">
      <c r="W10514" s="288"/>
      <c r="X10514" s="287"/>
      <c r="AA10514" s="289"/>
    </row>
    <row r="10515" spans="23:27">
      <c r="W10515" s="288"/>
      <c r="X10515" s="287"/>
      <c r="AA10515" s="289"/>
    </row>
    <row r="10516" spans="23:27">
      <c r="W10516" s="288"/>
      <c r="X10516" s="287"/>
      <c r="AA10516" s="289"/>
    </row>
    <row r="10517" spans="23:27">
      <c r="W10517" s="288"/>
      <c r="X10517" s="287"/>
      <c r="AA10517" s="289"/>
    </row>
    <row r="10518" spans="23:27">
      <c r="W10518" s="288"/>
      <c r="X10518" s="287"/>
      <c r="AA10518" s="289"/>
    </row>
    <row r="10519" spans="23:27">
      <c r="W10519" s="288"/>
      <c r="X10519" s="287"/>
      <c r="AA10519" s="289"/>
    </row>
    <row r="10520" spans="23:27">
      <c r="W10520" s="288"/>
      <c r="X10520" s="287"/>
      <c r="AA10520" s="289"/>
    </row>
    <row r="10521" spans="23:27">
      <c r="W10521" s="288"/>
      <c r="X10521" s="287"/>
      <c r="AA10521" s="289"/>
    </row>
    <row r="10522" spans="23:27">
      <c r="W10522" s="288"/>
      <c r="X10522" s="287"/>
      <c r="AA10522" s="289"/>
    </row>
    <row r="10523" spans="23:27">
      <c r="W10523" s="288"/>
      <c r="X10523" s="287"/>
      <c r="AA10523" s="289"/>
    </row>
    <row r="10524" spans="23:27">
      <c r="W10524" s="288"/>
      <c r="X10524" s="287"/>
      <c r="AA10524" s="289"/>
    </row>
    <row r="10525" spans="23:27">
      <c r="W10525" s="288"/>
      <c r="X10525" s="287"/>
      <c r="AA10525" s="289"/>
    </row>
    <row r="10526" spans="23:27">
      <c r="W10526" s="288"/>
      <c r="X10526" s="287"/>
      <c r="AA10526" s="289"/>
    </row>
    <row r="10527" spans="23:27">
      <c r="W10527" s="288"/>
      <c r="X10527" s="287"/>
      <c r="AA10527" s="289"/>
    </row>
    <row r="10528" spans="23:27">
      <c r="W10528" s="288"/>
      <c r="X10528" s="287"/>
      <c r="AA10528" s="289"/>
    </row>
    <row r="10529" spans="23:27">
      <c r="W10529" s="288"/>
      <c r="X10529" s="287"/>
      <c r="AA10529" s="289"/>
    </row>
    <row r="10530" spans="23:27">
      <c r="W10530" s="288"/>
      <c r="X10530" s="287"/>
      <c r="AA10530" s="289"/>
    </row>
    <row r="10531" spans="23:27">
      <c r="W10531" s="288"/>
      <c r="X10531" s="287"/>
      <c r="AA10531" s="289"/>
    </row>
    <row r="10532" spans="23:27">
      <c r="W10532" s="288"/>
      <c r="X10532" s="287"/>
      <c r="AA10532" s="289"/>
    </row>
    <row r="10533" spans="23:27">
      <c r="W10533" s="288"/>
      <c r="X10533" s="287"/>
      <c r="AA10533" s="289"/>
    </row>
    <row r="10534" spans="23:27">
      <c r="W10534" s="288"/>
      <c r="X10534" s="287"/>
      <c r="AA10534" s="289"/>
    </row>
    <row r="10535" spans="23:27">
      <c r="W10535" s="288"/>
      <c r="X10535" s="287"/>
      <c r="AA10535" s="289"/>
    </row>
    <row r="10536" spans="23:27">
      <c r="W10536" s="288"/>
      <c r="X10536" s="287"/>
      <c r="AA10536" s="289"/>
    </row>
    <row r="10537" spans="23:27">
      <c r="W10537" s="288"/>
      <c r="X10537" s="287"/>
      <c r="AA10537" s="289"/>
    </row>
    <row r="10538" spans="23:27">
      <c r="W10538" s="288"/>
      <c r="X10538" s="287"/>
      <c r="AA10538" s="289"/>
    </row>
    <row r="10539" spans="23:27">
      <c r="W10539" s="288"/>
      <c r="X10539" s="287"/>
      <c r="AA10539" s="289"/>
    </row>
    <row r="10540" spans="23:27">
      <c r="W10540" s="288"/>
      <c r="X10540" s="287"/>
      <c r="AA10540" s="289"/>
    </row>
    <row r="10541" spans="23:27">
      <c r="W10541" s="288"/>
      <c r="X10541" s="287"/>
      <c r="AA10541" s="289"/>
    </row>
    <row r="10542" spans="23:27">
      <c r="W10542" s="288"/>
      <c r="X10542" s="287"/>
      <c r="AA10542" s="289"/>
    </row>
    <row r="10543" spans="23:27">
      <c r="W10543" s="288"/>
      <c r="X10543" s="287"/>
      <c r="AA10543" s="289"/>
    </row>
    <row r="10544" spans="23:27">
      <c r="W10544" s="288"/>
      <c r="X10544" s="287"/>
      <c r="AA10544" s="289"/>
    </row>
    <row r="10545" spans="23:27">
      <c r="W10545" s="288"/>
      <c r="X10545" s="287"/>
      <c r="AA10545" s="289"/>
    </row>
    <row r="10546" spans="23:27">
      <c r="W10546" s="288"/>
      <c r="X10546" s="287"/>
      <c r="AA10546" s="289"/>
    </row>
    <row r="10547" spans="23:27">
      <c r="W10547" s="288"/>
      <c r="X10547" s="287"/>
      <c r="AA10547" s="289"/>
    </row>
    <row r="10548" spans="23:27">
      <c r="W10548" s="288"/>
      <c r="X10548" s="287"/>
      <c r="AA10548" s="289"/>
    </row>
    <row r="10549" spans="23:27">
      <c r="W10549" s="288"/>
      <c r="X10549" s="287"/>
      <c r="AA10549" s="289"/>
    </row>
    <row r="10550" spans="23:27">
      <c r="W10550" s="288"/>
      <c r="X10550" s="287"/>
      <c r="AA10550" s="289"/>
    </row>
    <row r="10551" spans="23:27">
      <c r="W10551" s="288"/>
      <c r="X10551" s="287"/>
      <c r="AA10551" s="289"/>
    </row>
    <row r="10552" spans="23:27">
      <c r="W10552" s="288"/>
      <c r="X10552" s="287"/>
      <c r="AA10552" s="289"/>
    </row>
    <row r="10553" spans="23:27">
      <c r="W10553" s="288"/>
      <c r="X10553" s="287"/>
      <c r="AA10553" s="289"/>
    </row>
    <row r="10554" spans="23:27">
      <c r="W10554" s="288"/>
      <c r="X10554" s="287"/>
      <c r="AA10554" s="289"/>
    </row>
    <row r="10555" spans="23:27">
      <c r="W10555" s="288"/>
      <c r="X10555" s="287"/>
      <c r="AA10555" s="289"/>
    </row>
    <row r="10556" spans="23:27">
      <c r="W10556" s="288"/>
      <c r="X10556" s="287"/>
      <c r="AA10556" s="289"/>
    </row>
    <row r="10557" spans="23:27">
      <c r="W10557" s="288"/>
      <c r="X10557" s="287"/>
      <c r="AA10557" s="289"/>
    </row>
    <row r="10558" spans="23:27">
      <c r="W10558" s="288"/>
      <c r="X10558" s="287"/>
      <c r="AA10558" s="289"/>
    </row>
    <row r="10559" spans="23:27">
      <c r="W10559" s="288"/>
      <c r="X10559" s="287"/>
      <c r="AA10559" s="289"/>
    </row>
    <row r="10560" spans="23:27">
      <c r="W10560" s="288"/>
      <c r="X10560" s="287"/>
      <c r="AA10560" s="289"/>
    </row>
    <row r="10561" spans="23:27">
      <c r="W10561" s="288"/>
      <c r="X10561" s="287"/>
      <c r="AA10561" s="289"/>
    </row>
    <row r="10562" spans="23:27">
      <c r="W10562" s="288"/>
      <c r="X10562" s="287"/>
      <c r="AA10562" s="289"/>
    </row>
    <row r="10563" spans="23:27">
      <c r="W10563" s="288"/>
      <c r="X10563" s="287"/>
      <c r="AA10563" s="289"/>
    </row>
    <row r="10564" spans="23:27">
      <c r="W10564" s="288"/>
      <c r="X10564" s="287"/>
      <c r="AA10564" s="289"/>
    </row>
    <row r="10565" spans="23:27">
      <c r="W10565" s="288"/>
      <c r="X10565" s="287"/>
      <c r="AA10565" s="289"/>
    </row>
    <row r="10566" spans="23:27">
      <c r="W10566" s="288"/>
      <c r="X10566" s="287"/>
      <c r="AA10566" s="289"/>
    </row>
    <row r="10567" spans="23:27">
      <c r="W10567" s="288"/>
      <c r="X10567" s="287"/>
      <c r="AA10567" s="289"/>
    </row>
    <row r="10568" spans="23:27">
      <c r="W10568" s="288"/>
      <c r="X10568" s="287"/>
      <c r="AA10568" s="289"/>
    </row>
    <row r="10569" spans="23:27">
      <c r="W10569" s="288"/>
      <c r="X10569" s="287"/>
      <c r="AA10569" s="289"/>
    </row>
    <row r="10570" spans="23:27">
      <c r="W10570" s="288"/>
      <c r="X10570" s="287"/>
      <c r="AA10570" s="289"/>
    </row>
    <row r="10571" spans="23:27">
      <c r="W10571" s="288"/>
      <c r="X10571" s="287"/>
      <c r="AA10571" s="289"/>
    </row>
    <row r="10572" spans="23:27">
      <c r="W10572" s="288"/>
      <c r="X10572" s="287"/>
      <c r="AA10572" s="289"/>
    </row>
    <row r="10573" spans="23:27">
      <c r="W10573" s="288"/>
      <c r="X10573" s="287"/>
      <c r="AA10573" s="289"/>
    </row>
    <row r="10574" spans="23:27">
      <c r="W10574" s="288"/>
      <c r="X10574" s="287"/>
      <c r="AA10574" s="289"/>
    </row>
    <row r="10575" spans="23:27">
      <c r="W10575" s="288"/>
      <c r="X10575" s="287"/>
      <c r="AA10575" s="289"/>
    </row>
    <row r="10576" spans="23:27">
      <c r="W10576" s="288"/>
      <c r="X10576" s="287"/>
      <c r="AA10576" s="289"/>
    </row>
    <row r="10577" spans="23:27">
      <c r="W10577" s="288"/>
      <c r="X10577" s="287"/>
      <c r="AA10577" s="289"/>
    </row>
    <row r="10578" spans="23:27">
      <c r="W10578" s="288"/>
      <c r="X10578" s="287"/>
      <c r="AA10578" s="289"/>
    </row>
    <row r="10579" spans="23:27">
      <c r="W10579" s="288"/>
      <c r="X10579" s="287"/>
      <c r="AA10579" s="289"/>
    </row>
    <row r="10580" spans="23:27">
      <c r="W10580" s="288"/>
      <c r="X10580" s="287"/>
      <c r="AA10580" s="289"/>
    </row>
    <row r="10581" spans="23:27">
      <c r="W10581" s="288"/>
      <c r="X10581" s="287"/>
      <c r="AA10581" s="289"/>
    </row>
    <row r="10582" spans="23:27">
      <c r="W10582" s="288"/>
      <c r="X10582" s="287"/>
      <c r="AA10582" s="289"/>
    </row>
    <row r="10583" spans="23:27">
      <c r="W10583" s="288"/>
      <c r="X10583" s="287"/>
      <c r="AA10583" s="289"/>
    </row>
    <row r="10584" spans="23:27">
      <c r="W10584" s="288"/>
      <c r="X10584" s="287"/>
      <c r="AA10584" s="289"/>
    </row>
    <row r="10585" spans="23:27">
      <c r="W10585" s="288"/>
      <c r="X10585" s="287"/>
      <c r="AA10585" s="289"/>
    </row>
    <row r="10586" spans="23:27">
      <c r="W10586" s="288"/>
      <c r="X10586" s="287"/>
      <c r="AA10586" s="289"/>
    </row>
    <row r="10587" spans="23:27">
      <c r="W10587" s="288"/>
      <c r="X10587" s="287"/>
      <c r="AA10587" s="289"/>
    </row>
    <row r="10588" spans="23:27">
      <c r="W10588" s="288"/>
      <c r="X10588" s="287"/>
      <c r="AA10588" s="289"/>
    </row>
    <row r="10589" spans="23:27">
      <c r="W10589" s="288"/>
      <c r="X10589" s="287"/>
      <c r="AA10589" s="289"/>
    </row>
    <row r="10590" spans="23:27">
      <c r="W10590" s="288"/>
      <c r="X10590" s="287"/>
      <c r="AA10590" s="289"/>
    </row>
    <row r="10591" spans="23:27">
      <c r="W10591" s="288"/>
      <c r="X10591" s="287"/>
      <c r="AA10591" s="289"/>
    </row>
    <row r="10592" spans="23:27">
      <c r="W10592" s="288"/>
      <c r="X10592" s="287"/>
      <c r="AA10592" s="289"/>
    </row>
    <row r="10593" spans="23:27">
      <c r="W10593" s="288"/>
      <c r="X10593" s="287"/>
      <c r="AA10593" s="289"/>
    </row>
    <row r="10594" spans="23:27">
      <c r="W10594" s="288"/>
      <c r="X10594" s="287"/>
      <c r="AA10594" s="289"/>
    </row>
    <row r="10595" spans="23:27">
      <c r="W10595" s="288"/>
      <c r="X10595" s="287"/>
      <c r="AA10595" s="289"/>
    </row>
    <row r="10596" spans="23:27">
      <c r="W10596" s="288"/>
      <c r="X10596" s="287"/>
      <c r="AA10596" s="289"/>
    </row>
    <row r="10597" spans="23:27">
      <c r="W10597" s="288"/>
      <c r="X10597" s="287"/>
      <c r="AA10597" s="289"/>
    </row>
    <row r="10598" spans="23:27">
      <c r="W10598" s="288"/>
      <c r="X10598" s="287"/>
      <c r="AA10598" s="289"/>
    </row>
    <row r="10599" spans="23:27">
      <c r="W10599" s="288"/>
      <c r="X10599" s="287"/>
      <c r="AA10599" s="289"/>
    </row>
    <row r="10600" spans="23:27">
      <c r="W10600" s="288"/>
      <c r="X10600" s="287"/>
      <c r="AA10600" s="289"/>
    </row>
    <row r="10601" spans="23:27">
      <c r="W10601" s="288"/>
      <c r="X10601" s="287"/>
      <c r="AA10601" s="289"/>
    </row>
    <row r="10602" spans="23:27">
      <c r="W10602" s="288"/>
      <c r="X10602" s="287"/>
      <c r="AA10602" s="289"/>
    </row>
    <row r="10603" spans="23:27">
      <c r="W10603" s="288"/>
      <c r="X10603" s="287"/>
      <c r="AA10603" s="289"/>
    </row>
    <row r="10604" spans="23:27">
      <c r="W10604" s="288"/>
      <c r="X10604" s="287"/>
      <c r="AA10604" s="289"/>
    </row>
    <row r="10605" spans="23:27">
      <c r="W10605" s="288"/>
      <c r="X10605" s="287"/>
      <c r="AA10605" s="289"/>
    </row>
    <row r="10606" spans="23:27">
      <c r="W10606" s="288"/>
      <c r="X10606" s="287"/>
      <c r="AA10606" s="289"/>
    </row>
    <row r="10607" spans="23:27">
      <c r="W10607" s="288"/>
      <c r="X10607" s="287"/>
      <c r="AA10607" s="289"/>
    </row>
    <row r="10608" spans="23:27">
      <c r="W10608" s="288"/>
      <c r="X10608" s="287"/>
      <c r="AA10608" s="289"/>
    </row>
    <row r="10609" spans="23:27">
      <c r="W10609" s="288"/>
      <c r="X10609" s="287"/>
      <c r="AA10609" s="289"/>
    </row>
    <row r="10610" spans="23:27">
      <c r="W10610" s="288"/>
      <c r="X10610" s="287"/>
      <c r="AA10610" s="289"/>
    </row>
    <row r="10611" spans="23:27">
      <c r="W10611" s="288"/>
      <c r="X10611" s="287"/>
      <c r="AA10611" s="289"/>
    </row>
    <row r="10612" spans="23:27">
      <c r="W10612" s="288"/>
      <c r="X10612" s="287"/>
      <c r="AA10612" s="289"/>
    </row>
    <row r="10613" spans="23:27">
      <c r="W10613" s="288"/>
      <c r="X10613" s="287"/>
      <c r="AA10613" s="289"/>
    </row>
    <row r="10614" spans="23:27">
      <c r="W10614" s="288"/>
      <c r="X10614" s="287"/>
      <c r="AA10614" s="289"/>
    </row>
    <row r="10615" spans="23:27">
      <c r="W10615" s="288"/>
      <c r="X10615" s="287"/>
      <c r="AA10615" s="289"/>
    </row>
    <row r="10616" spans="23:27">
      <c r="W10616" s="288"/>
      <c r="X10616" s="287"/>
      <c r="AA10616" s="289"/>
    </row>
    <row r="10617" spans="23:27">
      <c r="W10617" s="288"/>
      <c r="X10617" s="287"/>
      <c r="AA10617" s="289"/>
    </row>
    <row r="10618" spans="23:27">
      <c r="W10618" s="288"/>
      <c r="X10618" s="287"/>
      <c r="AA10618" s="289"/>
    </row>
    <row r="10619" spans="23:27">
      <c r="W10619" s="288"/>
      <c r="X10619" s="287"/>
      <c r="AA10619" s="289"/>
    </row>
    <row r="10620" spans="23:27">
      <c r="W10620" s="288"/>
      <c r="X10620" s="287"/>
      <c r="AA10620" s="289"/>
    </row>
    <row r="10621" spans="23:27">
      <c r="W10621" s="288"/>
      <c r="X10621" s="287"/>
      <c r="AA10621" s="289"/>
    </row>
    <row r="10622" spans="23:27">
      <c r="W10622" s="288"/>
      <c r="X10622" s="287"/>
      <c r="AA10622" s="289"/>
    </row>
    <row r="10623" spans="23:27">
      <c r="W10623" s="288"/>
      <c r="X10623" s="287"/>
      <c r="AA10623" s="289"/>
    </row>
    <row r="10624" spans="23:27">
      <c r="W10624" s="288"/>
      <c r="X10624" s="287"/>
      <c r="AA10624" s="289"/>
    </row>
    <row r="10625" spans="23:27">
      <c r="W10625" s="288"/>
      <c r="X10625" s="287"/>
      <c r="AA10625" s="289"/>
    </row>
    <row r="10626" spans="23:27">
      <c r="W10626" s="288"/>
      <c r="X10626" s="287"/>
      <c r="AA10626" s="289"/>
    </row>
    <row r="10627" spans="23:27">
      <c r="W10627" s="288"/>
      <c r="X10627" s="287"/>
      <c r="AA10627" s="289"/>
    </row>
    <row r="10628" spans="23:27">
      <c r="W10628" s="288"/>
      <c r="X10628" s="287"/>
      <c r="AA10628" s="289"/>
    </row>
    <row r="10629" spans="23:27">
      <c r="W10629" s="288"/>
      <c r="X10629" s="287"/>
      <c r="AA10629" s="289"/>
    </row>
    <row r="10630" spans="23:27">
      <c r="W10630" s="288"/>
      <c r="X10630" s="287"/>
      <c r="AA10630" s="289"/>
    </row>
    <row r="10631" spans="23:27">
      <c r="W10631" s="288"/>
      <c r="X10631" s="287"/>
      <c r="AA10631" s="289"/>
    </row>
    <row r="10632" spans="23:27">
      <c r="W10632" s="288"/>
      <c r="X10632" s="287"/>
      <c r="AA10632" s="289"/>
    </row>
    <row r="10633" spans="23:27">
      <c r="W10633" s="288"/>
      <c r="X10633" s="287"/>
      <c r="AA10633" s="289"/>
    </row>
    <row r="10634" spans="23:27">
      <c r="W10634" s="288"/>
      <c r="X10634" s="287"/>
      <c r="AA10634" s="289"/>
    </row>
    <row r="10635" spans="23:27">
      <c r="W10635" s="288"/>
      <c r="X10635" s="287"/>
      <c r="AA10635" s="289"/>
    </row>
    <row r="10636" spans="23:27">
      <c r="W10636" s="288"/>
      <c r="X10636" s="287"/>
      <c r="AA10636" s="289"/>
    </row>
    <row r="10637" spans="23:27">
      <c r="W10637" s="288"/>
      <c r="X10637" s="287"/>
      <c r="AA10637" s="289"/>
    </row>
    <row r="10638" spans="23:27">
      <c r="W10638" s="288"/>
      <c r="X10638" s="287"/>
      <c r="AA10638" s="289"/>
    </row>
    <row r="10639" spans="23:27">
      <c r="W10639" s="288"/>
      <c r="X10639" s="287"/>
      <c r="AA10639" s="289"/>
    </row>
    <row r="10640" spans="23:27">
      <c r="W10640" s="288"/>
      <c r="X10640" s="287"/>
      <c r="AA10640" s="289"/>
    </row>
    <row r="10641" spans="23:27">
      <c r="W10641" s="288"/>
      <c r="X10641" s="287"/>
      <c r="AA10641" s="289"/>
    </row>
    <row r="10642" spans="23:27">
      <c r="W10642" s="288"/>
      <c r="X10642" s="287"/>
      <c r="AA10642" s="289"/>
    </row>
    <row r="10643" spans="23:27">
      <c r="W10643" s="288"/>
      <c r="X10643" s="287"/>
      <c r="AA10643" s="289"/>
    </row>
    <row r="10644" spans="23:27">
      <c r="W10644" s="288"/>
      <c r="X10644" s="287"/>
      <c r="AA10644" s="289"/>
    </row>
    <row r="10645" spans="23:27">
      <c r="W10645" s="288"/>
      <c r="X10645" s="287"/>
      <c r="AA10645" s="289"/>
    </row>
    <row r="10646" spans="23:27">
      <c r="W10646" s="288"/>
      <c r="X10646" s="287"/>
      <c r="AA10646" s="289"/>
    </row>
    <row r="10647" spans="23:27">
      <c r="W10647" s="288"/>
      <c r="X10647" s="287"/>
      <c r="AA10647" s="289"/>
    </row>
    <row r="10648" spans="23:27">
      <c r="W10648" s="288"/>
      <c r="X10648" s="287"/>
      <c r="AA10648" s="289"/>
    </row>
    <row r="10649" spans="23:27">
      <c r="W10649" s="288"/>
      <c r="X10649" s="287"/>
      <c r="AA10649" s="289"/>
    </row>
    <row r="10650" spans="23:27">
      <c r="W10650" s="288"/>
      <c r="X10650" s="287"/>
      <c r="AA10650" s="289"/>
    </row>
    <row r="10651" spans="23:27">
      <c r="W10651" s="288"/>
      <c r="X10651" s="287"/>
      <c r="AA10651" s="289"/>
    </row>
    <row r="10652" spans="23:27">
      <c r="W10652" s="288"/>
      <c r="X10652" s="287"/>
      <c r="AA10652" s="289"/>
    </row>
    <row r="10653" spans="23:27">
      <c r="W10653" s="288"/>
      <c r="X10653" s="287"/>
      <c r="AA10653" s="289"/>
    </row>
    <row r="10654" spans="23:27">
      <c r="W10654" s="288"/>
      <c r="X10654" s="287"/>
      <c r="AA10654" s="289"/>
    </row>
    <row r="10655" spans="23:27">
      <c r="W10655" s="288"/>
      <c r="X10655" s="287"/>
      <c r="AA10655" s="289"/>
    </row>
    <row r="10656" spans="23:27">
      <c r="W10656" s="288"/>
      <c r="X10656" s="287"/>
      <c r="AA10656" s="289"/>
    </row>
    <row r="10657" spans="23:27">
      <c r="W10657" s="288"/>
      <c r="X10657" s="287"/>
      <c r="AA10657" s="289"/>
    </row>
    <row r="10658" spans="23:27">
      <c r="W10658" s="288"/>
      <c r="X10658" s="287"/>
      <c r="AA10658" s="289"/>
    </row>
    <row r="10659" spans="23:27">
      <c r="W10659" s="288"/>
      <c r="X10659" s="287"/>
      <c r="AA10659" s="289"/>
    </row>
    <row r="10660" spans="23:27">
      <c r="W10660" s="288"/>
      <c r="X10660" s="287"/>
      <c r="AA10660" s="289"/>
    </row>
    <row r="10661" spans="23:27">
      <c r="W10661" s="288"/>
      <c r="X10661" s="287"/>
      <c r="AA10661" s="289"/>
    </row>
    <row r="10662" spans="23:27">
      <c r="W10662" s="288"/>
      <c r="X10662" s="287"/>
      <c r="AA10662" s="289"/>
    </row>
    <row r="10663" spans="23:27">
      <c r="W10663" s="288"/>
      <c r="X10663" s="287"/>
      <c r="AA10663" s="289"/>
    </row>
    <row r="10664" spans="23:27">
      <c r="W10664" s="288"/>
      <c r="X10664" s="287"/>
      <c r="AA10664" s="289"/>
    </row>
    <row r="10665" spans="23:27">
      <c r="W10665" s="288"/>
      <c r="X10665" s="287"/>
      <c r="AA10665" s="289"/>
    </row>
    <row r="10666" spans="23:27">
      <c r="W10666" s="288"/>
      <c r="X10666" s="287"/>
      <c r="AA10666" s="289"/>
    </row>
    <row r="10667" spans="23:27">
      <c r="W10667" s="288"/>
      <c r="X10667" s="287"/>
      <c r="AA10667" s="289"/>
    </row>
    <row r="10668" spans="23:27">
      <c r="W10668" s="288"/>
      <c r="X10668" s="287"/>
      <c r="AA10668" s="289"/>
    </row>
    <row r="10669" spans="23:27">
      <c r="W10669" s="288"/>
      <c r="X10669" s="287"/>
      <c r="AA10669" s="289"/>
    </row>
    <row r="10670" spans="23:27">
      <c r="W10670" s="288"/>
      <c r="X10670" s="287"/>
      <c r="AA10670" s="289"/>
    </row>
    <row r="10671" spans="23:27">
      <c r="W10671" s="288"/>
      <c r="X10671" s="287"/>
      <c r="AA10671" s="289"/>
    </row>
    <row r="10672" spans="23:27">
      <c r="W10672" s="288"/>
      <c r="X10672" s="287"/>
      <c r="AA10672" s="289"/>
    </row>
    <row r="10673" spans="23:27">
      <c r="W10673" s="288"/>
      <c r="X10673" s="287"/>
      <c r="AA10673" s="289"/>
    </row>
    <row r="10674" spans="23:27">
      <c r="W10674" s="288"/>
      <c r="X10674" s="287"/>
      <c r="AA10674" s="289"/>
    </row>
    <row r="10675" spans="23:27">
      <c r="W10675" s="288"/>
      <c r="X10675" s="287"/>
      <c r="AA10675" s="289"/>
    </row>
    <row r="10676" spans="23:27">
      <c r="W10676" s="288"/>
      <c r="X10676" s="287"/>
      <c r="AA10676" s="289"/>
    </row>
    <row r="10677" spans="23:27">
      <c r="W10677" s="288"/>
      <c r="X10677" s="287"/>
      <c r="AA10677" s="289"/>
    </row>
    <row r="10678" spans="23:27">
      <c r="W10678" s="288"/>
      <c r="X10678" s="287"/>
      <c r="AA10678" s="289"/>
    </row>
    <row r="10679" spans="23:27">
      <c r="W10679" s="288"/>
      <c r="X10679" s="287"/>
      <c r="AA10679" s="289"/>
    </row>
    <row r="10680" spans="23:27">
      <c r="W10680" s="288"/>
      <c r="X10680" s="287"/>
      <c r="AA10680" s="289"/>
    </row>
    <row r="10681" spans="23:27">
      <c r="W10681" s="288"/>
      <c r="X10681" s="287"/>
      <c r="AA10681" s="289"/>
    </row>
    <row r="10682" spans="23:27">
      <c r="W10682" s="288"/>
      <c r="X10682" s="287"/>
      <c r="AA10682" s="289"/>
    </row>
    <row r="10683" spans="23:27">
      <c r="W10683" s="288"/>
      <c r="X10683" s="287"/>
      <c r="AA10683" s="289"/>
    </row>
    <row r="10684" spans="23:27">
      <c r="W10684" s="288"/>
      <c r="X10684" s="287"/>
      <c r="AA10684" s="289"/>
    </row>
    <row r="10685" spans="23:27">
      <c r="W10685" s="288"/>
      <c r="X10685" s="287"/>
      <c r="AA10685" s="289"/>
    </row>
    <row r="10686" spans="23:27">
      <c r="W10686" s="288"/>
      <c r="X10686" s="287"/>
      <c r="AA10686" s="289"/>
    </row>
    <row r="10687" spans="23:27">
      <c r="W10687" s="288"/>
      <c r="X10687" s="287"/>
      <c r="AA10687" s="289"/>
    </row>
    <row r="10688" spans="23:27">
      <c r="W10688" s="288"/>
      <c r="X10688" s="287"/>
      <c r="AA10688" s="289"/>
    </row>
    <row r="10689" spans="23:27">
      <c r="W10689" s="288"/>
      <c r="X10689" s="287"/>
      <c r="AA10689" s="289"/>
    </row>
    <row r="10690" spans="23:27">
      <c r="W10690" s="288"/>
      <c r="X10690" s="287"/>
      <c r="AA10690" s="289"/>
    </row>
    <row r="10691" spans="23:27">
      <c r="W10691" s="288"/>
      <c r="X10691" s="287"/>
      <c r="AA10691" s="289"/>
    </row>
    <row r="10692" spans="23:27">
      <c r="W10692" s="288"/>
      <c r="X10692" s="287"/>
      <c r="AA10692" s="289"/>
    </row>
    <row r="10693" spans="23:27">
      <c r="W10693" s="288"/>
      <c r="X10693" s="287"/>
      <c r="AA10693" s="289"/>
    </row>
    <row r="10694" spans="23:27">
      <c r="W10694" s="288"/>
      <c r="X10694" s="287"/>
      <c r="AA10694" s="289"/>
    </row>
    <row r="10695" spans="23:27">
      <c r="W10695" s="288"/>
      <c r="X10695" s="287"/>
      <c r="AA10695" s="289"/>
    </row>
    <row r="10696" spans="23:27">
      <c r="W10696" s="288"/>
      <c r="X10696" s="287"/>
      <c r="AA10696" s="289"/>
    </row>
    <row r="10697" spans="23:27">
      <c r="W10697" s="288"/>
      <c r="X10697" s="287"/>
      <c r="AA10697" s="289"/>
    </row>
    <row r="10698" spans="23:27">
      <c r="W10698" s="288"/>
      <c r="X10698" s="287"/>
      <c r="AA10698" s="289"/>
    </row>
    <row r="10699" spans="23:27">
      <c r="W10699" s="288"/>
      <c r="X10699" s="287"/>
      <c r="AA10699" s="289"/>
    </row>
    <row r="10700" spans="23:27">
      <c r="W10700" s="288"/>
      <c r="X10700" s="287"/>
      <c r="AA10700" s="289"/>
    </row>
    <row r="10701" spans="23:27">
      <c r="W10701" s="288"/>
      <c r="X10701" s="287"/>
      <c r="AA10701" s="289"/>
    </row>
    <row r="10702" spans="23:27">
      <c r="W10702" s="288"/>
      <c r="X10702" s="287"/>
      <c r="AA10702" s="289"/>
    </row>
    <row r="10703" spans="23:27">
      <c r="W10703" s="288"/>
      <c r="X10703" s="287"/>
      <c r="AA10703" s="289"/>
    </row>
    <row r="10704" spans="23:27">
      <c r="W10704" s="288"/>
      <c r="X10704" s="287"/>
      <c r="AA10704" s="289"/>
    </row>
    <row r="10705" spans="23:27">
      <c r="W10705" s="288"/>
      <c r="X10705" s="287"/>
      <c r="AA10705" s="289"/>
    </row>
    <row r="10706" spans="23:27">
      <c r="W10706" s="288"/>
      <c r="X10706" s="287"/>
      <c r="AA10706" s="289"/>
    </row>
    <row r="10707" spans="23:27">
      <c r="W10707" s="288"/>
      <c r="X10707" s="287"/>
      <c r="AA10707" s="289"/>
    </row>
    <row r="10708" spans="23:27">
      <c r="W10708" s="288"/>
      <c r="X10708" s="287"/>
      <c r="AA10708" s="289"/>
    </row>
    <row r="10709" spans="23:27">
      <c r="W10709" s="288"/>
      <c r="X10709" s="287"/>
      <c r="AA10709" s="289"/>
    </row>
    <row r="10710" spans="23:27">
      <c r="W10710" s="288"/>
      <c r="X10710" s="287"/>
      <c r="AA10710" s="289"/>
    </row>
    <row r="10711" spans="23:27">
      <c r="W10711" s="288"/>
      <c r="X10711" s="287"/>
      <c r="AA10711" s="289"/>
    </row>
    <row r="10712" spans="23:27">
      <c r="W10712" s="288"/>
      <c r="X10712" s="287"/>
      <c r="AA10712" s="289"/>
    </row>
    <row r="10713" spans="23:27">
      <c r="W10713" s="288"/>
      <c r="X10713" s="287"/>
      <c r="AA10713" s="289"/>
    </row>
    <row r="10714" spans="23:27">
      <c r="W10714" s="288"/>
      <c r="X10714" s="287"/>
      <c r="AA10714" s="289"/>
    </row>
    <row r="10715" spans="23:27">
      <c r="W10715" s="288"/>
      <c r="X10715" s="287"/>
      <c r="AA10715" s="289"/>
    </row>
    <row r="10716" spans="23:27">
      <c r="W10716" s="288"/>
      <c r="X10716" s="287"/>
      <c r="AA10716" s="289"/>
    </row>
    <row r="10717" spans="23:27">
      <c r="W10717" s="288"/>
      <c r="X10717" s="287"/>
      <c r="AA10717" s="289"/>
    </row>
    <row r="10718" spans="23:27">
      <c r="W10718" s="288"/>
      <c r="X10718" s="287"/>
      <c r="AA10718" s="289"/>
    </row>
    <row r="10719" spans="23:27">
      <c r="W10719" s="288"/>
      <c r="X10719" s="287"/>
      <c r="AA10719" s="289"/>
    </row>
    <row r="10720" spans="23:27">
      <c r="W10720" s="288"/>
      <c r="X10720" s="287"/>
      <c r="AA10720" s="289"/>
    </row>
    <row r="10721" spans="23:27">
      <c r="W10721" s="288"/>
      <c r="X10721" s="287"/>
      <c r="AA10721" s="289"/>
    </row>
    <row r="10722" spans="23:27">
      <c r="W10722" s="288"/>
      <c r="X10722" s="287"/>
      <c r="AA10722" s="289"/>
    </row>
    <row r="10723" spans="23:27">
      <c r="W10723" s="288"/>
      <c r="X10723" s="287"/>
      <c r="AA10723" s="289"/>
    </row>
    <row r="10724" spans="23:27">
      <c r="W10724" s="288"/>
      <c r="X10724" s="287"/>
      <c r="AA10724" s="289"/>
    </row>
    <row r="10725" spans="23:27">
      <c r="W10725" s="288"/>
      <c r="X10725" s="287"/>
      <c r="AA10725" s="289"/>
    </row>
    <row r="10726" spans="23:27">
      <c r="W10726" s="288"/>
      <c r="X10726" s="287"/>
      <c r="AA10726" s="289"/>
    </row>
    <row r="10727" spans="23:27">
      <c r="W10727" s="288"/>
      <c r="X10727" s="287"/>
      <c r="AA10727" s="289"/>
    </row>
    <row r="10728" spans="23:27">
      <c r="W10728" s="288"/>
      <c r="X10728" s="287"/>
      <c r="AA10728" s="289"/>
    </row>
    <row r="10729" spans="23:27">
      <c r="W10729" s="288"/>
      <c r="X10729" s="287"/>
      <c r="AA10729" s="289"/>
    </row>
    <row r="10730" spans="23:27">
      <c r="W10730" s="288"/>
      <c r="X10730" s="287"/>
      <c r="AA10730" s="289"/>
    </row>
    <row r="10731" spans="23:27">
      <c r="W10731" s="288"/>
      <c r="X10731" s="287"/>
      <c r="AA10731" s="289"/>
    </row>
    <row r="10732" spans="23:27">
      <c r="W10732" s="288"/>
      <c r="X10732" s="287"/>
      <c r="AA10732" s="289"/>
    </row>
    <row r="10733" spans="23:27">
      <c r="W10733" s="288"/>
      <c r="X10733" s="287"/>
      <c r="AA10733" s="289"/>
    </row>
    <row r="10734" spans="23:27">
      <c r="W10734" s="288"/>
      <c r="X10734" s="287"/>
      <c r="AA10734" s="289"/>
    </row>
    <row r="10735" spans="23:27">
      <c r="W10735" s="288"/>
      <c r="X10735" s="287"/>
      <c r="AA10735" s="289"/>
    </row>
    <row r="10736" spans="23:27">
      <c r="W10736" s="288"/>
      <c r="X10736" s="287"/>
      <c r="AA10736" s="289"/>
    </row>
    <row r="10737" spans="23:27">
      <c r="W10737" s="288"/>
      <c r="X10737" s="287"/>
      <c r="AA10737" s="289"/>
    </row>
    <row r="10738" spans="23:27">
      <c r="W10738" s="288"/>
      <c r="X10738" s="287"/>
      <c r="AA10738" s="289"/>
    </row>
    <row r="10739" spans="23:27">
      <c r="W10739" s="288"/>
      <c r="X10739" s="287"/>
      <c r="AA10739" s="289"/>
    </row>
    <row r="10740" spans="23:27">
      <c r="W10740" s="288"/>
      <c r="X10740" s="287"/>
      <c r="AA10740" s="289"/>
    </row>
    <row r="10741" spans="23:27">
      <c r="W10741" s="288"/>
      <c r="X10741" s="287"/>
      <c r="AA10741" s="289"/>
    </row>
    <row r="10742" spans="23:27">
      <c r="W10742" s="288"/>
      <c r="X10742" s="287"/>
      <c r="AA10742" s="289"/>
    </row>
    <row r="10743" spans="23:27">
      <c r="W10743" s="288"/>
      <c r="X10743" s="287"/>
      <c r="AA10743" s="289"/>
    </row>
    <row r="10744" spans="23:27">
      <c r="W10744" s="288"/>
      <c r="X10744" s="287"/>
      <c r="AA10744" s="289"/>
    </row>
    <row r="10745" spans="23:27">
      <c r="W10745" s="288"/>
      <c r="X10745" s="287"/>
      <c r="AA10745" s="289"/>
    </row>
    <row r="10746" spans="23:27">
      <c r="W10746" s="288"/>
      <c r="X10746" s="287"/>
      <c r="AA10746" s="289"/>
    </row>
    <row r="10747" spans="23:27">
      <c r="W10747" s="288"/>
      <c r="X10747" s="287"/>
      <c r="AA10747" s="289"/>
    </row>
    <row r="10748" spans="23:27">
      <c r="W10748" s="288"/>
      <c r="X10748" s="287"/>
      <c r="AA10748" s="289"/>
    </row>
    <row r="10749" spans="23:27">
      <c r="W10749" s="288"/>
      <c r="X10749" s="287"/>
      <c r="AA10749" s="289"/>
    </row>
    <row r="10750" spans="23:27">
      <c r="W10750" s="288"/>
      <c r="X10750" s="287"/>
      <c r="AA10750" s="289"/>
    </row>
    <row r="10751" spans="23:27">
      <c r="W10751" s="288"/>
      <c r="X10751" s="287"/>
      <c r="AA10751" s="289"/>
    </row>
    <row r="10752" spans="23:27">
      <c r="W10752" s="288"/>
      <c r="X10752" s="287"/>
      <c r="AA10752" s="289"/>
    </row>
    <row r="10753" spans="23:27">
      <c r="W10753" s="288"/>
      <c r="X10753" s="287"/>
      <c r="AA10753" s="289"/>
    </row>
    <row r="10754" spans="23:27">
      <c r="W10754" s="288"/>
      <c r="X10754" s="287"/>
      <c r="AA10754" s="289"/>
    </row>
    <row r="10755" spans="23:27">
      <c r="W10755" s="288"/>
      <c r="X10755" s="287"/>
      <c r="AA10755" s="289"/>
    </row>
    <row r="10756" spans="23:27">
      <c r="W10756" s="288"/>
      <c r="X10756" s="287"/>
      <c r="AA10756" s="289"/>
    </row>
    <row r="10757" spans="23:27">
      <c r="W10757" s="288"/>
      <c r="X10757" s="287"/>
      <c r="AA10757" s="289"/>
    </row>
    <row r="10758" spans="23:27">
      <c r="W10758" s="288"/>
      <c r="X10758" s="287"/>
      <c r="AA10758" s="289"/>
    </row>
    <row r="10759" spans="23:27">
      <c r="W10759" s="288"/>
      <c r="X10759" s="287"/>
      <c r="AA10759" s="289"/>
    </row>
    <row r="10760" spans="23:27">
      <c r="W10760" s="288"/>
      <c r="X10760" s="287"/>
      <c r="AA10760" s="289"/>
    </row>
    <row r="10761" spans="23:27">
      <c r="W10761" s="288"/>
      <c r="X10761" s="287"/>
      <c r="AA10761" s="289"/>
    </row>
    <row r="10762" spans="23:27">
      <c r="W10762" s="288"/>
      <c r="X10762" s="287"/>
      <c r="AA10762" s="289"/>
    </row>
    <row r="10763" spans="23:27">
      <c r="W10763" s="288"/>
      <c r="X10763" s="287"/>
      <c r="AA10763" s="289"/>
    </row>
    <row r="10764" spans="23:27">
      <c r="W10764" s="288"/>
      <c r="X10764" s="287"/>
      <c r="AA10764" s="289"/>
    </row>
    <row r="10765" spans="23:27">
      <c r="W10765" s="288"/>
      <c r="X10765" s="287"/>
      <c r="AA10765" s="289"/>
    </row>
    <row r="10766" spans="23:27">
      <c r="W10766" s="288"/>
      <c r="X10766" s="287"/>
      <c r="AA10766" s="289"/>
    </row>
    <row r="10767" spans="23:27">
      <c r="W10767" s="288"/>
      <c r="X10767" s="287"/>
      <c r="AA10767" s="289"/>
    </row>
    <row r="10768" spans="23:27">
      <c r="W10768" s="288"/>
      <c r="X10768" s="287"/>
      <c r="AA10768" s="289"/>
    </row>
    <row r="10769" spans="23:27">
      <c r="W10769" s="288"/>
      <c r="X10769" s="287"/>
      <c r="AA10769" s="289"/>
    </row>
    <row r="10770" spans="23:27">
      <c r="W10770" s="288"/>
      <c r="X10770" s="287"/>
      <c r="AA10770" s="289"/>
    </row>
    <row r="10771" spans="23:27">
      <c r="W10771" s="288"/>
      <c r="X10771" s="287"/>
      <c r="AA10771" s="289"/>
    </row>
    <row r="10772" spans="23:27">
      <c r="W10772" s="288"/>
      <c r="X10772" s="287"/>
      <c r="AA10772" s="289"/>
    </row>
    <row r="10773" spans="23:27">
      <c r="W10773" s="288"/>
      <c r="X10773" s="287"/>
      <c r="AA10773" s="289"/>
    </row>
    <row r="10774" spans="23:27">
      <c r="W10774" s="288"/>
      <c r="X10774" s="287"/>
      <c r="AA10774" s="289"/>
    </row>
    <row r="10775" spans="23:27">
      <c r="W10775" s="288"/>
      <c r="X10775" s="287"/>
      <c r="AA10775" s="289"/>
    </row>
    <row r="10776" spans="23:27">
      <c r="W10776" s="288"/>
      <c r="X10776" s="287"/>
      <c r="AA10776" s="289"/>
    </row>
    <row r="10777" spans="23:27">
      <c r="W10777" s="288"/>
      <c r="X10777" s="287"/>
      <c r="AA10777" s="289"/>
    </row>
    <row r="10778" spans="23:27">
      <c r="W10778" s="288"/>
      <c r="X10778" s="287"/>
      <c r="AA10778" s="289"/>
    </row>
    <row r="10779" spans="23:27">
      <c r="W10779" s="288"/>
      <c r="X10779" s="287"/>
      <c r="AA10779" s="289"/>
    </row>
    <row r="10780" spans="23:27">
      <c r="W10780" s="288"/>
      <c r="X10780" s="287"/>
      <c r="AA10780" s="289"/>
    </row>
    <row r="10781" spans="23:27">
      <c r="W10781" s="288"/>
      <c r="X10781" s="287"/>
      <c r="AA10781" s="289"/>
    </row>
    <row r="10782" spans="23:27">
      <c r="W10782" s="288"/>
      <c r="X10782" s="287"/>
      <c r="AA10782" s="289"/>
    </row>
    <row r="10783" spans="23:27">
      <c r="W10783" s="288"/>
      <c r="X10783" s="287"/>
      <c r="AA10783" s="289"/>
    </row>
    <row r="10784" spans="23:27">
      <c r="W10784" s="288"/>
      <c r="X10784" s="287"/>
      <c r="AA10784" s="289"/>
    </row>
    <row r="10785" spans="23:27">
      <c r="W10785" s="288"/>
      <c r="X10785" s="287"/>
      <c r="AA10785" s="289"/>
    </row>
    <row r="10786" spans="23:27">
      <c r="W10786" s="288"/>
      <c r="X10786" s="287"/>
      <c r="AA10786" s="289"/>
    </row>
    <row r="10787" spans="23:27">
      <c r="W10787" s="288"/>
      <c r="X10787" s="287"/>
      <c r="AA10787" s="289"/>
    </row>
    <row r="10788" spans="23:27">
      <c r="W10788" s="288"/>
      <c r="X10788" s="287"/>
      <c r="AA10788" s="289"/>
    </row>
    <row r="10789" spans="23:27">
      <c r="W10789" s="288"/>
      <c r="X10789" s="287"/>
      <c r="AA10789" s="289"/>
    </row>
    <row r="10790" spans="23:27">
      <c r="W10790" s="288"/>
      <c r="X10790" s="287"/>
      <c r="AA10790" s="289"/>
    </row>
    <row r="10791" spans="23:27">
      <c r="W10791" s="288"/>
      <c r="X10791" s="287"/>
      <c r="AA10791" s="289"/>
    </row>
    <row r="10792" spans="23:27">
      <c r="W10792" s="288"/>
      <c r="X10792" s="287"/>
      <c r="AA10792" s="289"/>
    </row>
    <row r="10793" spans="23:27">
      <c r="W10793" s="288"/>
      <c r="X10793" s="287"/>
      <c r="AA10793" s="289"/>
    </row>
    <row r="10794" spans="23:27">
      <c r="W10794" s="288"/>
      <c r="X10794" s="287"/>
      <c r="AA10794" s="289"/>
    </row>
    <row r="10795" spans="23:27">
      <c r="W10795" s="288"/>
      <c r="X10795" s="287"/>
      <c r="AA10795" s="289"/>
    </row>
    <row r="10796" spans="23:27">
      <c r="W10796" s="288"/>
      <c r="X10796" s="287"/>
      <c r="AA10796" s="289"/>
    </row>
    <row r="10797" spans="23:27">
      <c r="W10797" s="288"/>
      <c r="X10797" s="287"/>
      <c r="AA10797" s="289"/>
    </row>
    <row r="10798" spans="23:27">
      <c r="W10798" s="288"/>
      <c r="X10798" s="287"/>
      <c r="AA10798" s="289"/>
    </row>
    <row r="10799" spans="23:27">
      <c r="W10799" s="288"/>
      <c r="X10799" s="287"/>
      <c r="AA10799" s="289"/>
    </row>
    <row r="10800" spans="23:27">
      <c r="W10800" s="288"/>
      <c r="X10800" s="287"/>
      <c r="AA10800" s="289"/>
    </row>
    <row r="10801" spans="23:27">
      <c r="W10801" s="288"/>
      <c r="X10801" s="287"/>
      <c r="AA10801" s="289"/>
    </row>
    <row r="10802" spans="23:27">
      <c r="W10802" s="288"/>
      <c r="X10802" s="287"/>
      <c r="AA10802" s="289"/>
    </row>
    <row r="10803" spans="23:27">
      <c r="W10803" s="288"/>
      <c r="X10803" s="287"/>
      <c r="AA10803" s="289"/>
    </row>
    <row r="10804" spans="23:27">
      <c r="W10804" s="288"/>
      <c r="X10804" s="287"/>
      <c r="AA10804" s="289"/>
    </row>
    <row r="10805" spans="23:27">
      <c r="W10805" s="288"/>
      <c r="X10805" s="287"/>
      <c r="AA10805" s="289"/>
    </row>
    <row r="10806" spans="23:27">
      <c r="W10806" s="288"/>
      <c r="X10806" s="287"/>
      <c r="AA10806" s="289"/>
    </row>
    <row r="10807" spans="23:27">
      <c r="W10807" s="288"/>
      <c r="X10807" s="287"/>
      <c r="AA10807" s="289"/>
    </row>
    <row r="10808" spans="23:27">
      <c r="W10808" s="288"/>
      <c r="X10808" s="287"/>
      <c r="AA10808" s="289"/>
    </row>
    <row r="10809" spans="23:27">
      <c r="W10809" s="288"/>
      <c r="X10809" s="287"/>
      <c r="AA10809" s="289"/>
    </row>
    <row r="10810" spans="23:27">
      <c r="W10810" s="288"/>
      <c r="X10810" s="287"/>
      <c r="AA10810" s="289"/>
    </row>
    <row r="10811" spans="23:27">
      <c r="W10811" s="288"/>
      <c r="X10811" s="287"/>
      <c r="AA10811" s="289"/>
    </row>
    <row r="10812" spans="23:27">
      <c r="W10812" s="288"/>
      <c r="X10812" s="287"/>
      <c r="AA10812" s="289"/>
    </row>
    <row r="10813" spans="23:27">
      <c r="W10813" s="288"/>
      <c r="X10813" s="287"/>
      <c r="AA10813" s="289"/>
    </row>
    <row r="10814" spans="23:27">
      <c r="W10814" s="288"/>
      <c r="X10814" s="287"/>
      <c r="AA10814" s="289"/>
    </row>
    <row r="10815" spans="23:27">
      <c r="W10815" s="288"/>
      <c r="X10815" s="287"/>
      <c r="AA10815" s="289"/>
    </row>
    <row r="10816" spans="23:27">
      <c r="W10816" s="288"/>
      <c r="X10816" s="287"/>
      <c r="AA10816" s="289"/>
    </row>
    <row r="10817" spans="23:27">
      <c r="W10817" s="288"/>
      <c r="X10817" s="287"/>
      <c r="AA10817" s="289"/>
    </row>
    <row r="10818" spans="23:27">
      <c r="W10818" s="288"/>
      <c r="X10818" s="287"/>
      <c r="AA10818" s="289"/>
    </row>
    <row r="10819" spans="23:27">
      <c r="W10819" s="288"/>
      <c r="X10819" s="287"/>
      <c r="AA10819" s="289"/>
    </row>
    <row r="10820" spans="23:27">
      <c r="W10820" s="288"/>
      <c r="X10820" s="287"/>
      <c r="AA10820" s="289"/>
    </row>
    <row r="10821" spans="23:27">
      <c r="W10821" s="288"/>
      <c r="X10821" s="287"/>
      <c r="AA10821" s="289"/>
    </row>
    <row r="10822" spans="23:27">
      <c r="W10822" s="288"/>
      <c r="X10822" s="287"/>
      <c r="AA10822" s="289"/>
    </row>
    <row r="10823" spans="23:27">
      <c r="W10823" s="288"/>
      <c r="X10823" s="287"/>
      <c r="AA10823" s="289"/>
    </row>
    <row r="10824" spans="23:27">
      <c r="W10824" s="288"/>
      <c r="X10824" s="287"/>
      <c r="AA10824" s="289"/>
    </row>
    <row r="10825" spans="23:27">
      <c r="W10825" s="288"/>
      <c r="X10825" s="287"/>
      <c r="AA10825" s="289"/>
    </row>
    <row r="10826" spans="23:27">
      <c r="W10826" s="288"/>
      <c r="X10826" s="287"/>
      <c r="AA10826" s="289"/>
    </row>
    <row r="10827" spans="23:27">
      <c r="W10827" s="288"/>
      <c r="X10827" s="287"/>
      <c r="AA10827" s="289"/>
    </row>
    <row r="10828" spans="23:27">
      <c r="W10828" s="288"/>
      <c r="X10828" s="287"/>
      <c r="AA10828" s="289"/>
    </row>
    <row r="10829" spans="23:27">
      <c r="W10829" s="288"/>
      <c r="X10829" s="287"/>
      <c r="AA10829" s="289"/>
    </row>
    <row r="10830" spans="23:27">
      <c r="W10830" s="288"/>
      <c r="X10830" s="287"/>
      <c r="AA10830" s="289"/>
    </row>
    <row r="10831" spans="23:27">
      <c r="W10831" s="288"/>
      <c r="X10831" s="287"/>
      <c r="AA10831" s="289"/>
    </row>
    <row r="10832" spans="23:27">
      <c r="W10832" s="288"/>
      <c r="X10832" s="287"/>
      <c r="AA10832" s="289"/>
    </row>
    <row r="10833" spans="23:27">
      <c r="W10833" s="288"/>
      <c r="X10833" s="287"/>
      <c r="AA10833" s="289"/>
    </row>
    <row r="10834" spans="23:27">
      <c r="W10834" s="288"/>
      <c r="X10834" s="287"/>
      <c r="AA10834" s="289"/>
    </row>
    <row r="10835" spans="23:27">
      <c r="W10835" s="288"/>
      <c r="X10835" s="287"/>
      <c r="AA10835" s="289"/>
    </row>
    <row r="10836" spans="23:27">
      <c r="W10836" s="288"/>
      <c r="X10836" s="287"/>
      <c r="AA10836" s="289"/>
    </row>
    <row r="10837" spans="23:27">
      <c r="W10837" s="288"/>
      <c r="X10837" s="287"/>
      <c r="AA10837" s="289"/>
    </row>
    <row r="10838" spans="23:27">
      <c r="W10838" s="288"/>
      <c r="X10838" s="287"/>
      <c r="AA10838" s="289"/>
    </row>
    <row r="10839" spans="23:27">
      <c r="W10839" s="288"/>
      <c r="X10839" s="287"/>
      <c r="AA10839" s="289"/>
    </row>
    <row r="10840" spans="23:27">
      <c r="W10840" s="288"/>
      <c r="X10840" s="287"/>
      <c r="AA10840" s="289"/>
    </row>
    <row r="10841" spans="23:27">
      <c r="W10841" s="288"/>
      <c r="X10841" s="287"/>
      <c r="AA10841" s="289"/>
    </row>
    <row r="10842" spans="23:27">
      <c r="W10842" s="288"/>
      <c r="X10842" s="287"/>
      <c r="AA10842" s="289"/>
    </row>
    <row r="10843" spans="23:27">
      <c r="W10843" s="288"/>
      <c r="X10843" s="287"/>
      <c r="AA10843" s="289"/>
    </row>
    <row r="10844" spans="23:27">
      <c r="W10844" s="288"/>
      <c r="X10844" s="287"/>
      <c r="AA10844" s="289"/>
    </row>
    <row r="10845" spans="23:27">
      <c r="W10845" s="288"/>
      <c r="X10845" s="287"/>
      <c r="AA10845" s="289"/>
    </row>
    <row r="10846" spans="23:27">
      <c r="W10846" s="288"/>
      <c r="X10846" s="287"/>
      <c r="AA10846" s="289"/>
    </row>
    <row r="10847" spans="23:27">
      <c r="W10847" s="288"/>
      <c r="X10847" s="287"/>
      <c r="AA10847" s="289"/>
    </row>
    <row r="10848" spans="23:27">
      <c r="W10848" s="288"/>
      <c r="X10848" s="287"/>
      <c r="AA10848" s="289"/>
    </row>
    <row r="10849" spans="23:27">
      <c r="W10849" s="288"/>
      <c r="X10849" s="287"/>
      <c r="AA10849" s="289"/>
    </row>
    <row r="10850" spans="23:27">
      <c r="W10850" s="288"/>
      <c r="X10850" s="287"/>
      <c r="AA10850" s="289"/>
    </row>
    <row r="10851" spans="23:27">
      <c r="W10851" s="288"/>
      <c r="X10851" s="287"/>
      <c r="AA10851" s="289"/>
    </row>
    <row r="10852" spans="23:27">
      <c r="W10852" s="288"/>
      <c r="X10852" s="287"/>
      <c r="AA10852" s="289"/>
    </row>
    <row r="10853" spans="23:27">
      <c r="W10853" s="288"/>
      <c r="X10853" s="287"/>
      <c r="AA10853" s="289"/>
    </row>
    <row r="10854" spans="23:27">
      <c r="W10854" s="288"/>
      <c r="X10854" s="287"/>
      <c r="AA10854" s="289"/>
    </row>
    <row r="10855" spans="23:27">
      <c r="W10855" s="288"/>
      <c r="X10855" s="287"/>
      <c r="AA10855" s="289"/>
    </row>
    <row r="10856" spans="23:27">
      <c r="W10856" s="288"/>
      <c r="X10856" s="287"/>
      <c r="AA10856" s="289"/>
    </row>
    <row r="10857" spans="23:27">
      <c r="W10857" s="288"/>
      <c r="X10857" s="287"/>
      <c r="AA10857" s="289"/>
    </row>
    <row r="10858" spans="23:27">
      <c r="W10858" s="288"/>
      <c r="X10858" s="287"/>
      <c r="AA10858" s="289"/>
    </row>
    <row r="10859" spans="23:27">
      <c r="W10859" s="288"/>
      <c r="X10859" s="287"/>
      <c r="AA10859" s="289"/>
    </row>
    <row r="10860" spans="23:27">
      <c r="W10860" s="288"/>
      <c r="X10860" s="287"/>
      <c r="AA10860" s="289"/>
    </row>
    <row r="10861" spans="23:27">
      <c r="W10861" s="288"/>
      <c r="X10861" s="287"/>
      <c r="AA10861" s="289"/>
    </row>
    <row r="10862" spans="23:27">
      <c r="W10862" s="288"/>
      <c r="X10862" s="287"/>
      <c r="AA10862" s="289"/>
    </row>
    <row r="10863" spans="23:27">
      <c r="W10863" s="288"/>
      <c r="X10863" s="287"/>
      <c r="AA10863" s="289"/>
    </row>
    <row r="10864" spans="23:27">
      <c r="W10864" s="288"/>
      <c r="X10864" s="287"/>
      <c r="AA10864" s="289"/>
    </row>
    <row r="10865" spans="23:27">
      <c r="W10865" s="288"/>
      <c r="X10865" s="287"/>
      <c r="AA10865" s="289"/>
    </row>
    <row r="10866" spans="23:27">
      <c r="W10866" s="288"/>
      <c r="X10866" s="287"/>
      <c r="AA10866" s="289"/>
    </row>
    <row r="10867" spans="23:27">
      <c r="W10867" s="288"/>
      <c r="X10867" s="287"/>
      <c r="AA10867" s="289"/>
    </row>
    <row r="10868" spans="23:27">
      <c r="W10868" s="288"/>
      <c r="X10868" s="287"/>
      <c r="AA10868" s="289"/>
    </row>
    <row r="10869" spans="23:27">
      <c r="W10869" s="288"/>
      <c r="X10869" s="287"/>
      <c r="AA10869" s="289"/>
    </row>
    <row r="10870" spans="23:27">
      <c r="W10870" s="288"/>
      <c r="X10870" s="287"/>
      <c r="AA10870" s="289"/>
    </row>
    <row r="10871" spans="23:27">
      <c r="W10871" s="288"/>
      <c r="X10871" s="287"/>
      <c r="AA10871" s="289"/>
    </row>
    <row r="10872" spans="23:27">
      <c r="W10872" s="288"/>
      <c r="X10872" s="287"/>
      <c r="AA10872" s="289"/>
    </row>
    <row r="10873" spans="23:27">
      <c r="W10873" s="288"/>
      <c r="X10873" s="287"/>
      <c r="AA10873" s="289"/>
    </row>
    <row r="10874" spans="23:27">
      <c r="W10874" s="288"/>
      <c r="X10874" s="287"/>
      <c r="AA10874" s="289"/>
    </row>
    <row r="10875" spans="23:27">
      <c r="W10875" s="288"/>
      <c r="X10875" s="287"/>
      <c r="AA10875" s="289"/>
    </row>
    <row r="10876" spans="23:27">
      <c r="W10876" s="288"/>
      <c r="X10876" s="287"/>
      <c r="AA10876" s="289"/>
    </row>
    <row r="10877" spans="23:27">
      <c r="W10877" s="288"/>
      <c r="X10877" s="287"/>
      <c r="AA10877" s="289"/>
    </row>
    <row r="10878" spans="23:27">
      <c r="W10878" s="288"/>
      <c r="X10878" s="287"/>
      <c r="AA10878" s="289"/>
    </row>
    <row r="10879" spans="23:27">
      <c r="W10879" s="288"/>
      <c r="X10879" s="287"/>
      <c r="AA10879" s="289"/>
    </row>
    <row r="10880" spans="23:27">
      <c r="W10880" s="288"/>
      <c r="X10880" s="287"/>
      <c r="AA10880" s="289"/>
    </row>
    <row r="10881" spans="23:27">
      <c r="W10881" s="288"/>
      <c r="X10881" s="287"/>
      <c r="AA10881" s="289"/>
    </row>
    <row r="10882" spans="23:27">
      <c r="W10882" s="288"/>
      <c r="X10882" s="287"/>
      <c r="AA10882" s="289"/>
    </row>
    <row r="10883" spans="23:27">
      <c r="W10883" s="288"/>
      <c r="X10883" s="287"/>
      <c r="AA10883" s="289"/>
    </row>
    <row r="10884" spans="23:27">
      <c r="W10884" s="288"/>
      <c r="X10884" s="287"/>
      <c r="AA10884" s="289"/>
    </row>
    <row r="10885" spans="23:27">
      <c r="W10885" s="288"/>
      <c r="X10885" s="287"/>
      <c r="AA10885" s="289"/>
    </row>
    <row r="10886" spans="23:27">
      <c r="W10886" s="288"/>
      <c r="X10886" s="287"/>
      <c r="AA10886" s="289"/>
    </row>
    <row r="10887" spans="23:27">
      <c r="W10887" s="288"/>
      <c r="X10887" s="287"/>
      <c r="AA10887" s="289"/>
    </row>
    <row r="10888" spans="23:27">
      <c r="W10888" s="288"/>
      <c r="X10888" s="287"/>
      <c r="AA10888" s="289"/>
    </row>
    <row r="10889" spans="23:27">
      <c r="W10889" s="288"/>
      <c r="X10889" s="287"/>
      <c r="AA10889" s="289"/>
    </row>
    <row r="10890" spans="23:27">
      <c r="W10890" s="288"/>
      <c r="X10890" s="287"/>
      <c r="AA10890" s="289"/>
    </row>
    <row r="10891" spans="23:27">
      <c r="W10891" s="288"/>
      <c r="X10891" s="287"/>
      <c r="AA10891" s="289"/>
    </row>
    <row r="10892" spans="23:27">
      <c r="W10892" s="288"/>
      <c r="X10892" s="287"/>
      <c r="AA10892" s="289"/>
    </row>
    <row r="10893" spans="23:27">
      <c r="W10893" s="288"/>
      <c r="X10893" s="287"/>
      <c r="AA10893" s="289"/>
    </row>
    <row r="10894" spans="23:27">
      <c r="W10894" s="288"/>
      <c r="X10894" s="287"/>
      <c r="AA10894" s="289"/>
    </row>
    <row r="10895" spans="23:27">
      <c r="W10895" s="288"/>
      <c r="X10895" s="287"/>
      <c r="AA10895" s="289"/>
    </row>
    <row r="10896" spans="23:27">
      <c r="W10896" s="288"/>
      <c r="X10896" s="287"/>
      <c r="AA10896" s="289"/>
    </row>
    <row r="10897" spans="23:27">
      <c r="W10897" s="288"/>
      <c r="X10897" s="287"/>
      <c r="AA10897" s="289"/>
    </row>
    <row r="10898" spans="23:27">
      <c r="W10898" s="288"/>
      <c r="X10898" s="287"/>
      <c r="AA10898" s="289"/>
    </row>
    <row r="10899" spans="23:27">
      <c r="W10899" s="288"/>
      <c r="X10899" s="287"/>
      <c r="AA10899" s="289"/>
    </row>
    <row r="10900" spans="23:27">
      <c r="W10900" s="288"/>
      <c r="X10900" s="287"/>
      <c r="AA10900" s="289"/>
    </row>
    <row r="10901" spans="23:27">
      <c r="W10901" s="288"/>
      <c r="X10901" s="287"/>
      <c r="AA10901" s="289"/>
    </row>
    <row r="10902" spans="23:27">
      <c r="W10902" s="288"/>
      <c r="X10902" s="287"/>
      <c r="AA10902" s="289"/>
    </row>
    <row r="10903" spans="23:27">
      <c r="W10903" s="288"/>
      <c r="X10903" s="287"/>
      <c r="AA10903" s="289"/>
    </row>
    <row r="10904" spans="23:27">
      <c r="W10904" s="288"/>
      <c r="X10904" s="287"/>
      <c r="AA10904" s="289"/>
    </row>
    <row r="10905" spans="23:27">
      <c r="W10905" s="288"/>
      <c r="X10905" s="287"/>
      <c r="AA10905" s="289"/>
    </row>
    <row r="10906" spans="23:27">
      <c r="W10906" s="288"/>
      <c r="X10906" s="287"/>
      <c r="AA10906" s="289"/>
    </row>
    <row r="10907" spans="23:27">
      <c r="W10907" s="288"/>
      <c r="X10907" s="287"/>
      <c r="AA10907" s="289"/>
    </row>
    <row r="10908" spans="23:27">
      <c r="W10908" s="288"/>
      <c r="X10908" s="287"/>
      <c r="AA10908" s="289"/>
    </row>
    <row r="10909" spans="23:27">
      <c r="W10909" s="288"/>
      <c r="X10909" s="287"/>
      <c r="AA10909" s="289"/>
    </row>
    <row r="10910" spans="23:27">
      <c r="W10910" s="288"/>
      <c r="X10910" s="287"/>
      <c r="AA10910" s="289"/>
    </row>
    <row r="10911" spans="23:27">
      <c r="W10911" s="288"/>
      <c r="X10911" s="287"/>
      <c r="AA10911" s="289"/>
    </row>
    <row r="10912" spans="23:27">
      <c r="W10912" s="288"/>
      <c r="X10912" s="287"/>
      <c r="AA10912" s="289"/>
    </row>
    <row r="10913" spans="23:27">
      <c r="W10913" s="288"/>
      <c r="X10913" s="287"/>
      <c r="AA10913" s="289"/>
    </row>
    <row r="10914" spans="23:27">
      <c r="W10914" s="288"/>
      <c r="X10914" s="287"/>
      <c r="AA10914" s="289"/>
    </row>
    <row r="10915" spans="23:27">
      <c r="W10915" s="288"/>
      <c r="X10915" s="287"/>
      <c r="AA10915" s="289"/>
    </row>
    <row r="10916" spans="23:27">
      <c r="W10916" s="288"/>
      <c r="X10916" s="287"/>
      <c r="AA10916" s="289"/>
    </row>
    <row r="10917" spans="23:27">
      <c r="W10917" s="288"/>
      <c r="X10917" s="287"/>
      <c r="AA10917" s="289"/>
    </row>
    <row r="10918" spans="23:27">
      <c r="W10918" s="288"/>
      <c r="X10918" s="287"/>
      <c r="AA10918" s="289"/>
    </row>
    <row r="10919" spans="23:27">
      <c r="W10919" s="288"/>
      <c r="X10919" s="287"/>
      <c r="AA10919" s="289"/>
    </row>
    <row r="10920" spans="23:27">
      <c r="W10920" s="288"/>
      <c r="X10920" s="287"/>
      <c r="AA10920" s="289"/>
    </row>
    <row r="10921" spans="23:27">
      <c r="W10921" s="288"/>
      <c r="X10921" s="287"/>
      <c r="AA10921" s="289"/>
    </row>
    <row r="10922" spans="23:27">
      <c r="W10922" s="288"/>
      <c r="X10922" s="287"/>
      <c r="AA10922" s="289"/>
    </row>
    <row r="10923" spans="23:27">
      <c r="W10923" s="288"/>
      <c r="X10923" s="287"/>
      <c r="AA10923" s="289"/>
    </row>
    <row r="10924" spans="23:27">
      <c r="W10924" s="288"/>
      <c r="X10924" s="287"/>
      <c r="AA10924" s="289"/>
    </row>
    <row r="10925" spans="23:27">
      <c r="W10925" s="288"/>
      <c r="X10925" s="287"/>
      <c r="AA10925" s="289"/>
    </row>
    <row r="10926" spans="23:27">
      <c r="W10926" s="288"/>
      <c r="X10926" s="287"/>
      <c r="AA10926" s="289"/>
    </row>
    <row r="10927" spans="23:27">
      <c r="W10927" s="288"/>
      <c r="X10927" s="287"/>
      <c r="AA10927" s="289"/>
    </row>
    <row r="10928" spans="23:27">
      <c r="W10928" s="288"/>
      <c r="X10928" s="287"/>
      <c r="AA10928" s="289"/>
    </row>
    <row r="10929" spans="23:27">
      <c r="W10929" s="288"/>
      <c r="X10929" s="287"/>
      <c r="AA10929" s="289"/>
    </row>
    <row r="10930" spans="23:27">
      <c r="W10930" s="288"/>
      <c r="X10930" s="287"/>
      <c r="AA10930" s="289"/>
    </row>
    <row r="10931" spans="23:27">
      <c r="W10931" s="288"/>
      <c r="X10931" s="287"/>
      <c r="AA10931" s="289"/>
    </row>
    <row r="10932" spans="23:27">
      <c r="W10932" s="288"/>
      <c r="X10932" s="287"/>
      <c r="AA10932" s="289"/>
    </row>
    <row r="10933" spans="23:27">
      <c r="W10933" s="288"/>
      <c r="X10933" s="287"/>
      <c r="AA10933" s="289"/>
    </row>
    <row r="10934" spans="23:27">
      <c r="W10934" s="288"/>
      <c r="X10934" s="287"/>
      <c r="AA10934" s="289"/>
    </row>
    <row r="10935" spans="23:27">
      <c r="W10935" s="288"/>
      <c r="X10935" s="287"/>
      <c r="AA10935" s="289"/>
    </row>
    <row r="10936" spans="23:27">
      <c r="W10936" s="288"/>
      <c r="X10936" s="287"/>
      <c r="AA10936" s="289"/>
    </row>
    <row r="10937" spans="23:27">
      <c r="W10937" s="288"/>
      <c r="X10937" s="287"/>
      <c r="AA10937" s="289"/>
    </row>
    <row r="10938" spans="23:27">
      <c r="W10938" s="288"/>
      <c r="X10938" s="287"/>
      <c r="AA10938" s="289"/>
    </row>
    <row r="10939" spans="23:27">
      <c r="W10939" s="288"/>
      <c r="X10939" s="287"/>
      <c r="AA10939" s="289"/>
    </row>
    <row r="10940" spans="23:27">
      <c r="W10940" s="288"/>
      <c r="X10940" s="287"/>
      <c r="AA10940" s="289"/>
    </row>
    <row r="10941" spans="23:27">
      <c r="W10941" s="288"/>
      <c r="X10941" s="287"/>
      <c r="AA10941" s="289"/>
    </row>
    <row r="10942" spans="23:27">
      <c r="W10942" s="288"/>
      <c r="X10942" s="287"/>
      <c r="AA10942" s="289"/>
    </row>
    <row r="10943" spans="23:27">
      <c r="W10943" s="288"/>
      <c r="X10943" s="287"/>
      <c r="AA10943" s="289"/>
    </row>
    <row r="10944" spans="23:27">
      <c r="W10944" s="288"/>
      <c r="X10944" s="287"/>
      <c r="AA10944" s="289"/>
    </row>
    <row r="10945" spans="23:27">
      <c r="W10945" s="288"/>
      <c r="X10945" s="287"/>
      <c r="AA10945" s="289"/>
    </row>
    <row r="10946" spans="23:27">
      <c r="W10946" s="288"/>
      <c r="X10946" s="287"/>
      <c r="AA10946" s="289"/>
    </row>
    <row r="10947" spans="23:27">
      <c r="W10947" s="288"/>
      <c r="X10947" s="287"/>
      <c r="AA10947" s="289"/>
    </row>
    <row r="10948" spans="23:27">
      <c r="W10948" s="288"/>
      <c r="X10948" s="287"/>
      <c r="AA10948" s="289"/>
    </row>
    <row r="10949" spans="23:27">
      <c r="W10949" s="288"/>
      <c r="X10949" s="287"/>
      <c r="AA10949" s="289"/>
    </row>
    <row r="10950" spans="23:27">
      <c r="W10950" s="288"/>
      <c r="X10950" s="287"/>
      <c r="AA10950" s="289"/>
    </row>
    <row r="10951" spans="23:27">
      <c r="W10951" s="288"/>
      <c r="X10951" s="287"/>
      <c r="AA10951" s="289"/>
    </row>
    <row r="10952" spans="23:27">
      <c r="W10952" s="288"/>
      <c r="X10952" s="287"/>
      <c r="AA10952" s="289"/>
    </row>
    <row r="10953" spans="23:27">
      <c r="W10953" s="288"/>
      <c r="X10953" s="287"/>
      <c r="AA10953" s="289"/>
    </row>
    <row r="10954" spans="23:27">
      <c r="W10954" s="288"/>
      <c r="X10954" s="287"/>
      <c r="AA10954" s="289"/>
    </row>
    <row r="10955" spans="23:27">
      <c r="W10955" s="288"/>
      <c r="X10955" s="287"/>
      <c r="AA10955" s="289"/>
    </row>
    <row r="10956" spans="23:27">
      <c r="W10956" s="288"/>
      <c r="X10956" s="287"/>
      <c r="AA10956" s="289"/>
    </row>
    <row r="10957" spans="23:27">
      <c r="W10957" s="288"/>
      <c r="X10957" s="287"/>
      <c r="AA10957" s="289"/>
    </row>
    <row r="10958" spans="23:27">
      <c r="W10958" s="288"/>
      <c r="X10958" s="287"/>
      <c r="AA10958" s="289"/>
    </row>
    <row r="10959" spans="23:27">
      <c r="W10959" s="288"/>
      <c r="X10959" s="287"/>
      <c r="AA10959" s="289"/>
    </row>
    <row r="10960" spans="23:27">
      <c r="W10960" s="288"/>
      <c r="X10960" s="287"/>
      <c r="AA10960" s="289"/>
    </row>
    <row r="10961" spans="23:27">
      <c r="W10961" s="288"/>
      <c r="X10961" s="287"/>
      <c r="AA10961" s="289"/>
    </row>
    <row r="10962" spans="23:27">
      <c r="W10962" s="288"/>
      <c r="X10962" s="287"/>
      <c r="AA10962" s="289"/>
    </row>
    <row r="10963" spans="23:27">
      <c r="W10963" s="288"/>
      <c r="X10963" s="287"/>
      <c r="AA10963" s="289"/>
    </row>
    <row r="10964" spans="23:27">
      <c r="W10964" s="288"/>
      <c r="X10964" s="287"/>
      <c r="AA10964" s="289"/>
    </row>
    <row r="10965" spans="23:27">
      <c r="W10965" s="288"/>
      <c r="X10965" s="287"/>
      <c r="AA10965" s="289"/>
    </row>
    <row r="10966" spans="23:27">
      <c r="W10966" s="288"/>
      <c r="X10966" s="287"/>
      <c r="AA10966" s="289"/>
    </row>
    <row r="10967" spans="23:27">
      <c r="W10967" s="288"/>
      <c r="X10967" s="287"/>
      <c r="AA10967" s="289"/>
    </row>
    <row r="10968" spans="23:27">
      <c r="W10968" s="288"/>
      <c r="X10968" s="287"/>
      <c r="AA10968" s="289"/>
    </row>
    <row r="10969" spans="23:27">
      <c r="W10969" s="288"/>
      <c r="X10969" s="287"/>
      <c r="AA10969" s="289"/>
    </row>
    <row r="10970" spans="23:27">
      <c r="W10970" s="288"/>
      <c r="X10970" s="287"/>
      <c r="AA10970" s="289"/>
    </row>
    <row r="10971" spans="23:27">
      <c r="W10971" s="288"/>
      <c r="X10971" s="287"/>
      <c r="AA10971" s="289"/>
    </row>
    <row r="10972" spans="23:27">
      <c r="W10972" s="288"/>
      <c r="X10972" s="287"/>
      <c r="AA10972" s="289"/>
    </row>
    <row r="10973" spans="23:27">
      <c r="W10973" s="288"/>
      <c r="X10973" s="287"/>
      <c r="AA10973" s="289"/>
    </row>
    <row r="10974" spans="23:27">
      <c r="W10974" s="288"/>
      <c r="X10974" s="287"/>
      <c r="AA10974" s="289"/>
    </row>
    <row r="10975" spans="23:27">
      <c r="W10975" s="288"/>
      <c r="X10975" s="287"/>
      <c r="AA10975" s="289"/>
    </row>
    <row r="10976" spans="23:27">
      <c r="W10976" s="288"/>
      <c r="X10976" s="287"/>
      <c r="AA10976" s="289"/>
    </row>
    <row r="10977" spans="23:27">
      <c r="W10977" s="288"/>
      <c r="X10977" s="287"/>
      <c r="AA10977" s="289"/>
    </row>
    <row r="10978" spans="23:27">
      <c r="W10978" s="288"/>
      <c r="X10978" s="287"/>
      <c r="AA10978" s="289"/>
    </row>
    <row r="10979" spans="23:27">
      <c r="W10979" s="288"/>
      <c r="X10979" s="287"/>
      <c r="AA10979" s="289"/>
    </row>
    <row r="10980" spans="23:27">
      <c r="W10980" s="288"/>
      <c r="X10980" s="287"/>
      <c r="AA10980" s="289"/>
    </row>
    <row r="10981" spans="23:27">
      <c r="W10981" s="288"/>
      <c r="X10981" s="287"/>
      <c r="AA10981" s="289"/>
    </row>
    <row r="10982" spans="23:27">
      <c r="W10982" s="288"/>
      <c r="X10982" s="287"/>
      <c r="AA10982" s="289"/>
    </row>
    <row r="10983" spans="23:27">
      <c r="W10983" s="288"/>
      <c r="X10983" s="287"/>
      <c r="AA10983" s="289"/>
    </row>
    <row r="10984" spans="23:27">
      <c r="W10984" s="288"/>
      <c r="X10984" s="287"/>
      <c r="AA10984" s="289"/>
    </row>
    <row r="10985" spans="23:27">
      <c r="W10985" s="288"/>
      <c r="X10985" s="287"/>
      <c r="AA10985" s="289"/>
    </row>
    <row r="10986" spans="23:27">
      <c r="W10986" s="288"/>
      <c r="X10986" s="287"/>
      <c r="AA10986" s="289"/>
    </row>
    <row r="10987" spans="23:27">
      <c r="W10987" s="288"/>
      <c r="X10987" s="287"/>
      <c r="AA10987" s="289"/>
    </row>
    <row r="10988" spans="23:27">
      <c r="W10988" s="288"/>
      <c r="X10988" s="287"/>
      <c r="AA10988" s="289"/>
    </row>
    <row r="10989" spans="23:27">
      <c r="W10989" s="288"/>
      <c r="X10989" s="287"/>
      <c r="AA10989" s="289"/>
    </row>
    <row r="10990" spans="23:27">
      <c r="W10990" s="288"/>
      <c r="X10990" s="287"/>
      <c r="AA10990" s="289"/>
    </row>
    <row r="10991" spans="23:27">
      <c r="W10991" s="288"/>
      <c r="X10991" s="287"/>
      <c r="AA10991" s="289"/>
    </row>
    <row r="10992" spans="23:27">
      <c r="W10992" s="288"/>
      <c r="X10992" s="287"/>
      <c r="AA10992" s="289"/>
    </row>
    <row r="10993" spans="23:27">
      <c r="W10993" s="288"/>
      <c r="X10993" s="287"/>
      <c r="AA10993" s="289"/>
    </row>
    <row r="10994" spans="23:27">
      <c r="W10994" s="288"/>
      <c r="X10994" s="287"/>
      <c r="AA10994" s="289"/>
    </row>
    <row r="10995" spans="23:27">
      <c r="W10995" s="288"/>
      <c r="X10995" s="287"/>
      <c r="AA10995" s="289"/>
    </row>
    <row r="10996" spans="23:27">
      <c r="W10996" s="288"/>
      <c r="X10996" s="287"/>
      <c r="AA10996" s="289"/>
    </row>
    <row r="10997" spans="23:27">
      <c r="W10997" s="288"/>
      <c r="X10997" s="287"/>
      <c r="AA10997" s="289"/>
    </row>
    <row r="10998" spans="23:27">
      <c r="W10998" s="288"/>
      <c r="X10998" s="287"/>
      <c r="AA10998" s="289"/>
    </row>
    <row r="10999" spans="23:27">
      <c r="W10999" s="288"/>
      <c r="X10999" s="287"/>
      <c r="AA10999" s="289"/>
    </row>
    <row r="11000" spans="23:27">
      <c r="W11000" s="288"/>
      <c r="X11000" s="287"/>
      <c r="AA11000" s="289"/>
    </row>
    <row r="11001" spans="23:27">
      <c r="W11001" s="288"/>
      <c r="X11001" s="287"/>
      <c r="AA11001" s="289"/>
    </row>
    <row r="11002" spans="23:27">
      <c r="W11002" s="288"/>
      <c r="X11002" s="287"/>
      <c r="AA11002" s="289"/>
    </row>
    <row r="11003" spans="23:27">
      <c r="W11003" s="288"/>
      <c r="X11003" s="287"/>
      <c r="AA11003" s="289"/>
    </row>
    <row r="11004" spans="23:27">
      <c r="W11004" s="288"/>
      <c r="X11004" s="287"/>
      <c r="AA11004" s="289"/>
    </row>
    <row r="11005" spans="23:27">
      <c r="W11005" s="288"/>
      <c r="X11005" s="287"/>
      <c r="AA11005" s="289"/>
    </row>
    <row r="11006" spans="23:27">
      <c r="W11006" s="288"/>
      <c r="X11006" s="287"/>
      <c r="AA11006" s="289"/>
    </row>
    <row r="11007" spans="23:27">
      <c r="W11007" s="288"/>
      <c r="X11007" s="287"/>
      <c r="AA11007" s="289"/>
    </row>
    <row r="11008" spans="23:27">
      <c r="W11008" s="288"/>
      <c r="X11008" s="287"/>
      <c r="AA11008" s="289"/>
    </row>
    <row r="11009" spans="23:27">
      <c r="W11009" s="288"/>
      <c r="X11009" s="287"/>
      <c r="AA11009" s="289"/>
    </row>
    <row r="11010" spans="23:27">
      <c r="W11010" s="288"/>
      <c r="X11010" s="287"/>
      <c r="AA11010" s="289"/>
    </row>
    <row r="11011" spans="23:27">
      <c r="W11011" s="288"/>
      <c r="X11011" s="287"/>
      <c r="AA11011" s="289"/>
    </row>
    <row r="11012" spans="23:27">
      <c r="W11012" s="288"/>
      <c r="X11012" s="287"/>
      <c r="AA11012" s="289"/>
    </row>
    <row r="11013" spans="23:27">
      <c r="W11013" s="288"/>
      <c r="X11013" s="287"/>
      <c r="AA11013" s="289"/>
    </row>
    <row r="11014" spans="23:27">
      <c r="W11014" s="288"/>
      <c r="X11014" s="287"/>
      <c r="AA11014" s="289"/>
    </row>
    <row r="11015" spans="23:27">
      <c r="W11015" s="288"/>
      <c r="X11015" s="287"/>
      <c r="AA11015" s="289"/>
    </row>
    <row r="11016" spans="23:27">
      <c r="W11016" s="288"/>
      <c r="X11016" s="287"/>
      <c r="AA11016" s="289"/>
    </row>
    <row r="11017" spans="23:27">
      <c r="W11017" s="288"/>
      <c r="X11017" s="287"/>
      <c r="AA11017" s="289"/>
    </row>
    <row r="11018" spans="23:27">
      <c r="W11018" s="288"/>
      <c r="X11018" s="287"/>
      <c r="AA11018" s="289"/>
    </row>
    <row r="11019" spans="23:27">
      <c r="W11019" s="288"/>
      <c r="X11019" s="287"/>
      <c r="AA11019" s="289"/>
    </row>
    <row r="11020" spans="23:27">
      <c r="W11020" s="288"/>
      <c r="X11020" s="287"/>
      <c r="AA11020" s="289"/>
    </row>
    <row r="11021" spans="23:27">
      <c r="W11021" s="288"/>
      <c r="X11021" s="287"/>
      <c r="AA11021" s="289"/>
    </row>
    <row r="11022" spans="23:27">
      <c r="W11022" s="288"/>
      <c r="X11022" s="287"/>
      <c r="AA11022" s="289"/>
    </row>
    <row r="11023" spans="23:27">
      <c r="W11023" s="288"/>
      <c r="X11023" s="287"/>
      <c r="AA11023" s="289"/>
    </row>
    <row r="11024" spans="23:27">
      <c r="W11024" s="288"/>
      <c r="X11024" s="287"/>
      <c r="AA11024" s="289"/>
    </row>
    <row r="11025" spans="23:27">
      <c r="W11025" s="288"/>
      <c r="X11025" s="287"/>
      <c r="AA11025" s="289"/>
    </row>
    <row r="11026" spans="23:27">
      <c r="W11026" s="288"/>
      <c r="X11026" s="287"/>
      <c r="AA11026" s="289"/>
    </row>
    <row r="11027" spans="23:27">
      <c r="W11027" s="288"/>
      <c r="X11027" s="287"/>
      <c r="AA11027" s="289"/>
    </row>
    <row r="11028" spans="23:27">
      <c r="W11028" s="288"/>
      <c r="X11028" s="287"/>
      <c r="AA11028" s="289"/>
    </row>
    <row r="11029" spans="23:27">
      <c r="W11029" s="288"/>
      <c r="X11029" s="287"/>
      <c r="AA11029" s="289"/>
    </row>
    <row r="11030" spans="23:27">
      <c r="W11030" s="288"/>
      <c r="X11030" s="287"/>
      <c r="AA11030" s="289"/>
    </row>
    <row r="11031" spans="23:27">
      <c r="W11031" s="288"/>
      <c r="X11031" s="287"/>
      <c r="AA11031" s="289"/>
    </row>
    <row r="11032" spans="23:27">
      <c r="W11032" s="288"/>
      <c r="X11032" s="287"/>
      <c r="AA11032" s="289"/>
    </row>
    <row r="11033" spans="23:27">
      <c r="W11033" s="288"/>
      <c r="X11033" s="287"/>
      <c r="AA11033" s="289"/>
    </row>
    <row r="11034" spans="23:27">
      <c r="W11034" s="288"/>
      <c r="X11034" s="287"/>
      <c r="AA11034" s="289"/>
    </row>
    <row r="11035" spans="23:27">
      <c r="W11035" s="288"/>
      <c r="X11035" s="287"/>
      <c r="AA11035" s="289"/>
    </row>
    <row r="11036" spans="23:27">
      <c r="W11036" s="288"/>
      <c r="X11036" s="287"/>
      <c r="AA11036" s="289"/>
    </row>
    <row r="11037" spans="23:27">
      <c r="W11037" s="288"/>
      <c r="X11037" s="287"/>
      <c r="AA11037" s="289"/>
    </row>
    <row r="11038" spans="23:27">
      <c r="W11038" s="288"/>
      <c r="X11038" s="287"/>
      <c r="AA11038" s="289"/>
    </row>
    <row r="11039" spans="23:27">
      <c r="W11039" s="288"/>
      <c r="X11039" s="287"/>
      <c r="AA11039" s="289"/>
    </row>
    <row r="11040" spans="23:27">
      <c r="W11040" s="288"/>
      <c r="X11040" s="287"/>
      <c r="AA11040" s="289"/>
    </row>
    <row r="11041" spans="23:27">
      <c r="W11041" s="288"/>
      <c r="X11041" s="287"/>
      <c r="AA11041" s="289"/>
    </row>
    <row r="11042" spans="23:27">
      <c r="W11042" s="288"/>
      <c r="X11042" s="287"/>
      <c r="AA11042" s="289"/>
    </row>
    <row r="11043" spans="23:27">
      <c r="W11043" s="288"/>
      <c r="X11043" s="287"/>
      <c r="AA11043" s="289"/>
    </row>
    <row r="11044" spans="23:27">
      <c r="W11044" s="288"/>
      <c r="X11044" s="287"/>
      <c r="AA11044" s="289"/>
    </row>
    <row r="11045" spans="23:27">
      <c r="W11045" s="288"/>
      <c r="X11045" s="287"/>
      <c r="AA11045" s="289"/>
    </row>
    <row r="11046" spans="23:27">
      <c r="W11046" s="288"/>
      <c r="X11046" s="287"/>
      <c r="AA11046" s="289"/>
    </row>
    <row r="11047" spans="23:27">
      <c r="W11047" s="288"/>
      <c r="X11047" s="287"/>
      <c r="AA11047" s="289"/>
    </row>
    <row r="11048" spans="23:27">
      <c r="W11048" s="288"/>
      <c r="X11048" s="287"/>
      <c r="AA11048" s="289"/>
    </row>
    <row r="11049" spans="23:27">
      <c r="W11049" s="288"/>
      <c r="X11049" s="287"/>
      <c r="AA11049" s="289"/>
    </row>
    <row r="11050" spans="23:27">
      <c r="W11050" s="288"/>
      <c r="X11050" s="287"/>
      <c r="AA11050" s="289"/>
    </row>
    <row r="11051" spans="23:27">
      <c r="W11051" s="288"/>
      <c r="X11051" s="287"/>
      <c r="AA11051" s="289"/>
    </row>
    <row r="11052" spans="23:27">
      <c r="W11052" s="288"/>
      <c r="X11052" s="287"/>
      <c r="AA11052" s="289"/>
    </row>
    <row r="11053" spans="23:27">
      <c r="W11053" s="288"/>
      <c r="X11053" s="287"/>
      <c r="AA11053" s="289"/>
    </row>
    <row r="11054" spans="23:27">
      <c r="W11054" s="288"/>
      <c r="X11054" s="287"/>
      <c r="AA11054" s="289"/>
    </row>
    <row r="11055" spans="23:27">
      <c r="W11055" s="288"/>
      <c r="X11055" s="287"/>
      <c r="AA11055" s="289"/>
    </row>
    <row r="11056" spans="23:27">
      <c r="W11056" s="288"/>
      <c r="X11056" s="287"/>
      <c r="AA11056" s="289"/>
    </row>
    <row r="11057" spans="23:27">
      <c r="W11057" s="288"/>
      <c r="X11057" s="287"/>
      <c r="AA11057" s="289"/>
    </row>
    <row r="11058" spans="23:27">
      <c r="W11058" s="288"/>
      <c r="X11058" s="287"/>
      <c r="AA11058" s="289"/>
    </row>
    <row r="11059" spans="23:27">
      <c r="W11059" s="288"/>
      <c r="X11059" s="287"/>
      <c r="AA11059" s="289"/>
    </row>
    <row r="11060" spans="23:27">
      <c r="W11060" s="288"/>
      <c r="X11060" s="287"/>
      <c r="AA11060" s="289"/>
    </row>
    <row r="11061" spans="23:27">
      <c r="W11061" s="288"/>
      <c r="X11061" s="287"/>
      <c r="AA11061" s="289"/>
    </row>
    <row r="11062" spans="23:27">
      <c r="W11062" s="288"/>
      <c r="X11062" s="287"/>
      <c r="AA11062" s="289"/>
    </row>
    <row r="11063" spans="23:27">
      <c r="W11063" s="288"/>
      <c r="X11063" s="287"/>
      <c r="AA11063" s="289"/>
    </row>
    <row r="11064" spans="23:27">
      <c r="W11064" s="288"/>
      <c r="X11064" s="287"/>
      <c r="AA11064" s="289"/>
    </row>
    <row r="11065" spans="23:27">
      <c r="W11065" s="288"/>
      <c r="X11065" s="287"/>
      <c r="AA11065" s="289"/>
    </row>
    <row r="11066" spans="23:27">
      <c r="W11066" s="288"/>
      <c r="X11066" s="287"/>
      <c r="AA11066" s="289"/>
    </row>
    <row r="11067" spans="23:27">
      <c r="W11067" s="288"/>
      <c r="X11067" s="287"/>
      <c r="AA11067" s="289"/>
    </row>
    <row r="11068" spans="23:27">
      <c r="W11068" s="288"/>
      <c r="X11068" s="287"/>
      <c r="AA11068" s="289"/>
    </row>
    <row r="11069" spans="23:27">
      <c r="W11069" s="288"/>
      <c r="X11069" s="287"/>
      <c r="AA11069" s="289"/>
    </row>
    <row r="11070" spans="23:27">
      <c r="W11070" s="288"/>
      <c r="X11070" s="287"/>
      <c r="AA11070" s="289"/>
    </row>
    <row r="11071" spans="23:27">
      <c r="W11071" s="288"/>
      <c r="X11071" s="287"/>
      <c r="AA11071" s="289"/>
    </row>
    <row r="11072" spans="23:27">
      <c r="W11072" s="288"/>
      <c r="X11072" s="287"/>
      <c r="AA11072" s="289"/>
    </row>
    <row r="11073" spans="23:27">
      <c r="W11073" s="288"/>
      <c r="X11073" s="287"/>
      <c r="AA11073" s="289"/>
    </row>
    <row r="11074" spans="23:27">
      <c r="W11074" s="288"/>
      <c r="X11074" s="287"/>
      <c r="AA11074" s="289"/>
    </row>
    <row r="11075" spans="23:27">
      <c r="W11075" s="288"/>
      <c r="X11075" s="287"/>
      <c r="AA11075" s="289"/>
    </row>
    <row r="11076" spans="23:27">
      <c r="W11076" s="288"/>
      <c r="X11076" s="287"/>
      <c r="AA11076" s="289"/>
    </row>
    <row r="11077" spans="23:27">
      <c r="W11077" s="288"/>
      <c r="X11077" s="287"/>
      <c r="AA11077" s="289"/>
    </row>
    <row r="11078" spans="23:27">
      <c r="W11078" s="288"/>
      <c r="X11078" s="287"/>
      <c r="AA11078" s="289"/>
    </row>
    <row r="11079" spans="23:27">
      <c r="W11079" s="288"/>
      <c r="X11079" s="287"/>
      <c r="AA11079" s="289"/>
    </row>
    <row r="11080" spans="23:27">
      <c r="W11080" s="288"/>
      <c r="X11080" s="287"/>
      <c r="AA11080" s="289"/>
    </row>
    <row r="11081" spans="23:27">
      <c r="W11081" s="288"/>
      <c r="X11081" s="287"/>
      <c r="AA11081" s="289"/>
    </row>
    <row r="11082" spans="23:27">
      <c r="W11082" s="288"/>
      <c r="X11082" s="287"/>
      <c r="AA11082" s="289"/>
    </row>
    <row r="11083" spans="23:27">
      <c r="W11083" s="288"/>
      <c r="X11083" s="287"/>
      <c r="AA11083" s="289"/>
    </row>
    <row r="11084" spans="23:27">
      <c r="W11084" s="288"/>
      <c r="X11084" s="287"/>
      <c r="AA11084" s="289"/>
    </row>
    <row r="11085" spans="23:27">
      <c r="W11085" s="288"/>
      <c r="X11085" s="287"/>
      <c r="AA11085" s="289"/>
    </row>
    <row r="11086" spans="23:27">
      <c r="W11086" s="288"/>
      <c r="X11086" s="287"/>
      <c r="AA11086" s="289"/>
    </row>
    <row r="11087" spans="23:27">
      <c r="W11087" s="288"/>
      <c r="X11087" s="287"/>
      <c r="AA11087" s="289"/>
    </row>
    <row r="11088" spans="23:27">
      <c r="W11088" s="288"/>
      <c r="X11088" s="287"/>
      <c r="AA11088" s="289"/>
    </row>
    <row r="11089" spans="23:27">
      <c r="W11089" s="288"/>
      <c r="X11089" s="287"/>
      <c r="AA11089" s="289"/>
    </row>
    <row r="11090" spans="23:27">
      <c r="W11090" s="288"/>
      <c r="X11090" s="287"/>
      <c r="AA11090" s="289"/>
    </row>
    <row r="11091" spans="23:27">
      <c r="W11091" s="288"/>
      <c r="X11091" s="287"/>
      <c r="AA11091" s="289"/>
    </row>
    <row r="11092" spans="23:27">
      <c r="W11092" s="288"/>
      <c r="X11092" s="287"/>
      <c r="AA11092" s="289"/>
    </row>
    <row r="11093" spans="23:27">
      <c r="W11093" s="288"/>
      <c r="X11093" s="287"/>
      <c r="AA11093" s="289"/>
    </row>
    <row r="11094" spans="23:27">
      <c r="W11094" s="288"/>
      <c r="X11094" s="287"/>
      <c r="AA11094" s="289"/>
    </row>
    <row r="11095" spans="23:27">
      <c r="W11095" s="288"/>
      <c r="X11095" s="287"/>
      <c r="AA11095" s="289"/>
    </row>
    <row r="11096" spans="23:27">
      <c r="W11096" s="288"/>
      <c r="X11096" s="287"/>
      <c r="AA11096" s="289"/>
    </row>
    <row r="11097" spans="23:27">
      <c r="W11097" s="288"/>
      <c r="X11097" s="287"/>
      <c r="AA11097" s="289"/>
    </row>
    <row r="11098" spans="23:27">
      <c r="W11098" s="288"/>
      <c r="X11098" s="287"/>
      <c r="AA11098" s="289"/>
    </row>
    <row r="11099" spans="23:27">
      <c r="W11099" s="288"/>
      <c r="X11099" s="287"/>
      <c r="AA11099" s="289"/>
    </row>
    <row r="11100" spans="23:27">
      <c r="W11100" s="288"/>
      <c r="X11100" s="287"/>
      <c r="AA11100" s="289"/>
    </row>
    <row r="11101" spans="23:27">
      <c r="W11101" s="288"/>
      <c r="X11101" s="287"/>
      <c r="AA11101" s="289"/>
    </row>
    <row r="11102" spans="23:27">
      <c r="W11102" s="288"/>
      <c r="X11102" s="287"/>
      <c r="AA11102" s="289"/>
    </row>
    <row r="11103" spans="23:27">
      <c r="W11103" s="288"/>
      <c r="X11103" s="287"/>
      <c r="AA11103" s="289"/>
    </row>
    <row r="11104" spans="23:27">
      <c r="W11104" s="288"/>
      <c r="X11104" s="287"/>
      <c r="AA11104" s="289"/>
    </row>
    <row r="11105" spans="23:27">
      <c r="W11105" s="288"/>
      <c r="X11105" s="287"/>
      <c r="AA11105" s="289"/>
    </row>
    <row r="11106" spans="23:27">
      <c r="W11106" s="288"/>
      <c r="X11106" s="287"/>
      <c r="AA11106" s="289"/>
    </row>
    <row r="11107" spans="23:27">
      <c r="W11107" s="288"/>
      <c r="X11107" s="287"/>
      <c r="AA11107" s="289"/>
    </row>
    <row r="11108" spans="23:27">
      <c r="W11108" s="288"/>
      <c r="X11108" s="287"/>
      <c r="AA11108" s="289"/>
    </row>
    <row r="11109" spans="23:27">
      <c r="W11109" s="288"/>
      <c r="X11109" s="287"/>
      <c r="AA11109" s="289"/>
    </row>
    <row r="11110" spans="23:27">
      <c r="W11110" s="288"/>
      <c r="X11110" s="287"/>
      <c r="AA11110" s="289"/>
    </row>
    <row r="11111" spans="23:27">
      <c r="W11111" s="288"/>
      <c r="X11111" s="287"/>
      <c r="AA11111" s="289"/>
    </row>
    <row r="11112" spans="23:27">
      <c r="W11112" s="288"/>
      <c r="X11112" s="287"/>
      <c r="AA11112" s="289"/>
    </row>
    <row r="11113" spans="23:27">
      <c r="W11113" s="288"/>
      <c r="X11113" s="287"/>
      <c r="AA11113" s="289"/>
    </row>
    <row r="11114" spans="23:27">
      <c r="W11114" s="288"/>
      <c r="X11114" s="287"/>
      <c r="AA11114" s="289"/>
    </row>
    <row r="11115" spans="23:27">
      <c r="W11115" s="288"/>
      <c r="X11115" s="287"/>
      <c r="AA11115" s="289"/>
    </row>
    <row r="11116" spans="23:27">
      <c r="W11116" s="288"/>
      <c r="X11116" s="287"/>
      <c r="AA11116" s="289"/>
    </row>
    <row r="11117" spans="23:27">
      <c r="W11117" s="288"/>
      <c r="X11117" s="287"/>
      <c r="AA11117" s="289"/>
    </row>
    <row r="11118" spans="23:27">
      <c r="W11118" s="288"/>
      <c r="X11118" s="287"/>
      <c r="AA11118" s="289"/>
    </row>
    <row r="11119" spans="23:27">
      <c r="W11119" s="288"/>
      <c r="X11119" s="287"/>
      <c r="AA11119" s="289"/>
    </row>
    <row r="11120" spans="23:27">
      <c r="W11120" s="288"/>
      <c r="X11120" s="287"/>
      <c r="AA11120" s="289"/>
    </row>
    <row r="11121" spans="23:27">
      <c r="W11121" s="288"/>
      <c r="X11121" s="287"/>
      <c r="AA11121" s="289"/>
    </row>
    <row r="11122" spans="23:27">
      <c r="W11122" s="288"/>
      <c r="X11122" s="287"/>
      <c r="AA11122" s="289"/>
    </row>
    <row r="11123" spans="23:27">
      <c r="W11123" s="288"/>
      <c r="X11123" s="287"/>
      <c r="AA11123" s="289"/>
    </row>
    <row r="11124" spans="23:27">
      <c r="W11124" s="288"/>
      <c r="X11124" s="287"/>
      <c r="AA11124" s="289"/>
    </row>
    <row r="11125" spans="23:27">
      <c r="W11125" s="288"/>
      <c r="X11125" s="287"/>
      <c r="AA11125" s="289"/>
    </row>
    <row r="11126" spans="23:27">
      <c r="W11126" s="288"/>
      <c r="X11126" s="287"/>
      <c r="AA11126" s="289"/>
    </row>
    <row r="11127" spans="23:27">
      <c r="W11127" s="288"/>
      <c r="X11127" s="287"/>
      <c r="AA11127" s="289"/>
    </row>
    <row r="11128" spans="23:27">
      <c r="W11128" s="288"/>
      <c r="X11128" s="287"/>
      <c r="AA11128" s="289"/>
    </row>
    <row r="11129" spans="23:27">
      <c r="W11129" s="288"/>
      <c r="X11129" s="287"/>
      <c r="AA11129" s="289"/>
    </row>
    <row r="11130" spans="23:27">
      <c r="W11130" s="288"/>
      <c r="X11130" s="287"/>
      <c r="AA11130" s="289"/>
    </row>
    <row r="11131" spans="23:27">
      <c r="W11131" s="288"/>
      <c r="X11131" s="287"/>
      <c r="AA11131" s="289"/>
    </row>
    <row r="11132" spans="23:27">
      <c r="W11132" s="288"/>
      <c r="X11132" s="287"/>
      <c r="AA11132" s="289"/>
    </row>
    <row r="11133" spans="23:27">
      <c r="W11133" s="288"/>
      <c r="X11133" s="287"/>
      <c r="AA11133" s="289"/>
    </row>
    <row r="11134" spans="23:27">
      <c r="W11134" s="288"/>
      <c r="X11134" s="287"/>
      <c r="AA11134" s="289"/>
    </row>
    <row r="11135" spans="23:27">
      <c r="W11135" s="288"/>
      <c r="X11135" s="287"/>
      <c r="AA11135" s="289"/>
    </row>
    <row r="11136" spans="23:27">
      <c r="W11136" s="288"/>
      <c r="X11136" s="287"/>
      <c r="AA11136" s="289"/>
    </row>
    <row r="11137" spans="23:27">
      <c r="W11137" s="288"/>
      <c r="X11137" s="287"/>
      <c r="AA11137" s="289"/>
    </row>
    <row r="11138" spans="23:27">
      <c r="W11138" s="288"/>
      <c r="X11138" s="287"/>
      <c r="AA11138" s="289"/>
    </row>
    <row r="11139" spans="23:27">
      <c r="W11139" s="288"/>
      <c r="X11139" s="287"/>
      <c r="AA11139" s="289"/>
    </row>
    <row r="11140" spans="23:27">
      <c r="W11140" s="288"/>
      <c r="X11140" s="287"/>
      <c r="AA11140" s="289"/>
    </row>
    <row r="11141" spans="23:27">
      <c r="W11141" s="288"/>
      <c r="X11141" s="287"/>
      <c r="AA11141" s="289"/>
    </row>
    <row r="11142" spans="23:27">
      <c r="W11142" s="288"/>
      <c r="X11142" s="287"/>
      <c r="AA11142" s="289"/>
    </row>
    <row r="11143" spans="23:27">
      <c r="W11143" s="288"/>
      <c r="X11143" s="287"/>
      <c r="AA11143" s="289"/>
    </row>
    <row r="11144" spans="23:27">
      <c r="W11144" s="288"/>
      <c r="X11144" s="287"/>
      <c r="AA11144" s="289"/>
    </row>
    <row r="11145" spans="23:27">
      <c r="W11145" s="288"/>
      <c r="X11145" s="287"/>
      <c r="AA11145" s="289"/>
    </row>
    <row r="11146" spans="23:27">
      <c r="W11146" s="288"/>
      <c r="X11146" s="287"/>
      <c r="AA11146" s="289"/>
    </row>
    <row r="11147" spans="23:27">
      <c r="W11147" s="288"/>
      <c r="X11147" s="287"/>
      <c r="AA11147" s="289"/>
    </row>
    <row r="11148" spans="23:27">
      <c r="W11148" s="288"/>
      <c r="X11148" s="287"/>
      <c r="AA11148" s="289"/>
    </row>
    <row r="11149" spans="23:27">
      <c r="W11149" s="288"/>
      <c r="X11149" s="287"/>
      <c r="AA11149" s="289"/>
    </row>
    <row r="11150" spans="23:27">
      <c r="W11150" s="288"/>
      <c r="X11150" s="287"/>
      <c r="AA11150" s="289"/>
    </row>
    <row r="11151" spans="23:27">
      <c r="W11151" s="288"/>
      <c r="X11151" s="287"/>
      <c r="AA11151" s="289"/>
    </row>
    <row r="11152" spans="23:27">
      <c r="W11152" s="288"/>
      <c r="X11152" s="287"/>
      <c r="AA11152" s="289"/>
    </row>
    <row r="11153" spans="23:27">
      <c r="W11153" s="288"/>
      <c r="X11153" s="287"/>
      <c r="AA11153" s="289"/>
    </row>
    <row r="11154" spans="23:27">
      <c r="W11154" s="288"/>
      <c r="X11154" s="287"/>
      <c r="AA11154" s="289"/>
    </row>
    <row r="11155" spans="23:27">
      <c r="W11155" s="288"/>
      <c r="X11155" s="287"/>
      <c r="AA11155" s="289"/>
    </row>
    <row r="11156" spans="23:27">
      <c r="W11156" s="288"/>
      <c r="X11156" s="287"/>
      <c r="AA11156" s="289"/>
    </row>
    <row r="11157" spans="23:27">
      <c r="W11157" s="288"/>
      <c r="X11157" s="287"/>
      <c r="AA11157" s="289"/>
    </row>
    <row r="11158" spans="23:27">
      <c r="W11158" s="288"/>
      <c r="X11158" s="287"/>
      <c r="AA11158" s="289"/>
    </row>
    <row r="11159" spans="23:27">
      <c r="W11159" s="288"/>
      <c r="X11159" s="287"/>
      <c r="AA11159" s="289"/>
    </row>
    <row r="11160" spans="23:27">
      <c r="W11160" s="288"/>
      <c r="X11160" s="287"/>
      <c r="AA11160" s="289"/>
    </row>
    <row r="11161" spans="23:27">
      <c r="W11161" s="288"/>
      <c r="X11161" s="287"/>
      <c r="AA11161" s="289"/>
    </row>
    <row r="11162" spans="23:27">
      <c r="W11162" s="288"/>
      <c r="X11162" s="287"/>
      <c r="AA11162" s="289"/>
    </row>
    <row r="11163" spans="23:27">
      <c r="W11163" s="288"/>
      <c r="X11163" s="287"/>
      <c r="AA11163" s="289"/>
    </row>
    <row r="11164" spans="23:27">
      <c r="W11164" s="288"/>
      <c r="X11164" s="287"/>
      <c r="AA11164" s="289"/>
    </row>
    <row r="11165" spans="23:27">
      <c r="W11165" s="288"/>
      <c r="X11165" s="287"/>
      <c r="AA11165" s="289"/>
    </row>
    <row r="11166" spans="23:27">
      <c r="W11166" s="288"/>
      <c r="X11166" s="287"/>
      <c r="AA11166" s="289"/>
    </row>
    <row r="11167" spans="23:27">
      <c r="W11167" s="288"/>
      <c r="X11167" s="287"/>
      <c r="AA11167" s="289"/>
    </row>
    <row r="11168" spans="23:27">
      <c r="W11168" s="288"/>
      <c r="X11168" s="287"/>
      <c r="AA11168" s="289"/>
    </row>
    <row r="11169" spans="23:27">
      <c r="W11169" s="288"/>
      <c r="X11169" s="287"/>
      <c r="AA11169" s="289"/>
    </row>
    <row r="11170" spans="23:27">
      <c r="W11170" s="288"/>
      <c r="X11170" s="287"/>
      <c r="AA11170" s="289"/>
    </row>
    <row r="11171" spans="23:27">
      <c r="W11171" s="288"/>
      <c r="X11171" s="287"/>
      <c r="AA11171" s="289"/>
    </row>
    <row r="11172" spans="23:27">
      <c r="W11172" s="288"/>
      <c r="X11172" s="287"/>
      <c r="AA11172" s="289"/>
    </row>
    <row r="11173" spans="23:27">
      <c r="W11173" s="288"/>
      <c r="X11173" s="287"/>
      <c r="AA11173" s="289"/>
    </row>
    <row r="11174" spans="23:27">
      <c r="W11174" s="288"/>
      <c r="X11174" s="287"/>
      <c r="AA11174" s="289"/>
    </row>
    <row r="11175" spans="23:27">
      <c r="W11175" s="288"/>
      <c r="X11175" s="287"/>
      <c r="AA11175" s="289"/>
    </row>
    <row r="11176" spans="23:27">
      <c r="W11176" s="288"/>
      <c r="X11176" s="287"/>
      <c r="AA11176" s="289"/>
    </row>
    <row r="11177" spans="23:27">
      <c r="W11177" s="288"/>
      <c r="X11177" s="287"/>
      <c r="AA11177" s="289"/>
    </row>
    <row r="11178" spans="23:27">
      <c r="W11178" s="288"/>
      <c r="X11178" s="287"/>
      <c r="AA11178" s="289"/>
    </row>
    <row r="11179" spans="23:27">
      <c r="W11179" s="288"/>
      <c r="X11179" s="287"/>
      <c r="AA11179" s="289"/>
    </row>
    <row r="11180" spans="23:27">
      <c r="W11180" s="288"/>
      <c r="X11180" s="287"/>
      <c r="AA11180" s="289"/>
    </row>
    <row r="11181" spans="23:27">
      <c r="W11181" s="288"/>
      <c r="X11181" s="287"/>
      <c r="AA11181" s="289"/>
    </row>
    <row r="11182" spans="23:27">
      <c r="W11182" s="288"/>
      <c r="X11182" s="287"/>
      <c r="AA11182" s="289"/>
    </row>
    <row r="11183" spans="23:27">
      <c r="W11183" s="288"/>
      <c r="X11183" s="287"/>
      <c r="AA11183" s="289"/>
    </row>
    <row r="11184" spans="23:27">
      <c r="W11184" s="288"/>
      <c r="X11184" s="287"/>
      <c r="AA11184" s="289"/>
    </row>
    <row r="11185" spans="23:27">
      <c r="W11185" s="288"/>
      <c r="X11185" s="287"/>
      <c r="AA11185" s="289"/>
    </row>
    <row r="11186" spans="23:27">
      <c r="W11186" s="288"/>
      <c r="X11186" s="287"/>
      <c r="AA11186" s="289"/>
    </row>
    <row r="11187" spans="23:27">
      <c r="W11187" s="288"/>
      <c r="X11187" s="287"/>
      <c r="AA11187" s="289"/>
    </row>
    <row r="11188" spans="23:27">
      <c r="W11188" s="288"/>
      <c r="X11188" s="287"/>
      <c r="AA11188" s="289"/>
    </row>
    <row r="11189" spans="23:27">
      <c r="W11189" s="288"/>
      <c r="X11189" s="287"/>
      <c r="AA11189" s="289"/>
    </row>
    <row r="11190" spans="23:27">
      <c r="W11190" s="288"/>
      <c r="X11190" s="287"/>
      <c r="AA11190" s="289"/>
    </row>
    <row r="11191" spans="23:27">
      <c r="W11191" s="288"/>
      <c r="X11191" s="287"/>
      <c r="AA11191" s="289"/>
    </row>
    <row r="11192" spans="23:27">
      <c r="W11192" s="288"/>
      <c r="X11192" s="287"/>
      <c r="AA11192" s="289"/>
    </row>
    <row r="11193" spans="23:27">
      <c r="W11193" s="288"/>
      <c r="X11193" s="287"/>
      <c r="AA11193" s="289"/>
    </row>
    <row r="11194" spans="23:27">
      <c r="W11194" s="288"/>
      <c r="X11194" s="287"/>
      <c r="AA11194" s="289"/>
    </row>
    <row r="11195" spans="23:27">
      <c r="W11195" s="288"/>
      <c r="X11195" s="287"/>
      <c r="AA11195" s="289"/>
    </row>
    <row r="11196" spans="23:27">
      <c r="W11196" s="288"/>
      <c r="X11196" s="287"/>
      <c r="AA11196" s="289"/>
    </row>
    <row r="11197" spans="23:27">
      <c r="W11197" s="288"/>
      <c r="X11197" s="287"/>
      <c r="AA11197" s="289"/>
    </row>
    <row r="11198" spans="23:27">
      <c r="W11198" s="288"/>
      <c r="X11198" s="287"/>
      <c r="AA11198" s="289"/>
    </row>
    <row r="11199" spans="23:27">
      <c r="W11199" s="288"/>
      <c r="X11199" s="287"/>
      <c r="AA11199" s="289"/>
    </row>
    <row r="11200" spans="23:27">
      <c r="W11200" s="288"/>
      <c r="X11200" s="287"/>
      <c r="AA11200" s="289"/>
    </row>
    <row r="11201" spans="23:27">
      <c r="W11201" s="288"/>
      <c r="X11201" s="287"/>
      <c r="AA11201" s="289"/>
    </row>
    <row r="11202" spans="23:27">
      <c r="W11202" s="288"/>
      <c r="X11202" s="287"/>
      <c r="AA11202" s="289"/>
    </row>
    <row r="11203" spans="23:27">
      <c r="W11203" s="288"/>
      <c r="X11203" s="287"/>
      <c r="AA11203" s="289"/>
    </row>
    <row r="11204" spans="23:27">
      <c r="W11204" s="288"/>
      <c r="X11204" s="287"/>
      <c r="AA11204" s="289"/>
    </row>
    <row r="11205" spans="23:27">
      <c r="W11205" s="288"/>
      <c r="X11205" s="287"/>
      <c r="AA11205" s="289"/>
    </row>
    <row r="11206" spans="23:27">
      <c r="W11206" s="288"/>
      <c r="X11206" s="287"/>
      <c r="AA11206" s="289"/>
    </row>
    <row r="11207" spans="23:27">
      <c r="W11207" s="288"/>
      <c r="X11207" s="287"/>
      <c r="AA11207" s="289"/>
    </row>
    <row r="11208" spans="23:27">
      <c r="W11208" s="288"/>
      <c r="X11208" s="287"/>
      <c r="AA11208" s="289"/>
    </row>
    <row r="11209" spans="23:27">
      <c r="W11209" s="288"/>
      <c r="X11209" s="287"/>
      <c r="AA11209" s="289"/>
    </row>
    <row r="11210" spans="23:27">
      <c r="W11210" s="288"/>
      <c r="X11210" s="287"/>
      <c r="AA11210" s="289"/>
    </row>
    <row r="11211" spans="23:27">
      <c r="W11211" s="288"/>
      <c r="X11211" s="287"/>
      <c r="AA11211" s="289"/>
    </row>
    <row r="11212" spans="23:27">
      <c r="W11212" s="288"/>
      <c r="X11212" s="287"/>
      <c r="AA11212" s="289"/>
    </row>
    <row r="11213" spans="23:27">
      <c r="W11213" s="288"/>
      <c r="X11213" s="287"/>
      <c r="AA11213" s="289"/>
    </row>
    <row r="11214" spans="23:27">
      <c r="W11214" s="288"/>
      <c r="X11214" s="287"/>
      <c r="AA11214" s="289"/>
    </row>
    <row r="11215" spans="23:27">
      <c r="W11215" s="288"/>
      <c r="X11215" s="287"/>
      <c r="AA11215" s="289"/>
    </row>
    <row r="11216" spans="23:27">
      <c r="W11216" s="288"/>
      <c r="X11216" s="287"/>
      <c r="AA11216" s="289"/>
    </row>
    <row r="11217" spans="23:27">
      <c r="W11217" s="288"/>
      <c r="X11217" s="287"/>
      <c r="AA11217" s="289"/>
    </row>
    <row r="11218" spans="23:27">
      <c r="W11218" s="288"/>
      <c r="X11218" s="287"/>
      <c r="AA11218" s="289"/>
    </row>
    <row r="11219" spans="23:27">
      <c r="W11219" s="288"/>
      <c r="X11219" s="287"/>
      <c r="AA11219" s="289"/>
    </row>
    <row r="11220" spans="23:27">
      <c r="W11220" s="288"/>
      <c r="X11220" s="287"/>
      <c r="AA11220" s="289"/>
    </row>
    <row r="11221" spans="23:27">
      <c r="W11221" s="288"/>
      <c r="X11221" s="287"/>
      <c r="AA11221" s="289"/>
    </row>
    <row r="11222" spans="23:27">
      <c r="W11222" s="288"/>
      <c r="X11222" s="287"/>
      <c r="AA11222" s="289"/>
    </row>
    <row r="11223" spans="23:27">
      <c r="W11223" s="288"/>
      <c r="X11223" s="287"/>
      <c r="AA11223" s="289"/>
    </row>
    <row r="11224" spans="23:27">
      <c r="W11224" s="288"/>
      <c r="X11224" s="287"/>
      <c r="AA11224" s="289"/>
    </row>
    <row r="11225" spans="23:27">
      <c r="W11225" s="288"/>
      <c r="X11225" s="287"/>
      <c r="AA11225" s="289"/>
    </row>
    <row r="11226" spans="23:27">
      <c r="W11226" s="288"/>
      <c r="X11226" s="287"/>
      <c r="AA11226" s="289"/>
    </row>
    <row r="11227" spans="23:27">
      <c r="W11227" s="288"/>
      <c r="X11227" s="287"/>
      <c r="AA11227" s="289"/>
    </row>
    <row r="11228" spans="23:27">
      <c r="W11228" s="288"/>
      <c r="X11228" s="287"/>
      <c r="AA11228" s="289"/>
    </row>
    <row r="11229" spans="23:27">
      <c r="W11229" s="288"/>
      <c r="X11229" s="287"/>
      <c r="AA11229" s="289"/>
    </row>
    <row r="11230" spans="23:27">
      <c r="W11230" s="288"/>
      <c r="X11230" s="287"/>
      <c r="AA11230" s="289"/>
    </row>
    <row r="11231" spans="23:27">
      <c r="W11231" s="288"/>
      <c r="X11231" s="287"/>
      <c r="AA11231" s="289"/>
    </row>
    <row r="11232" spans="23:27">
      <c r="W11232" s="288"/>
      <c r="X11232" s="287"/>
      <c r="AA11232" s="289"/>
    </row>
    <row r="11233" spans="23:27">
      <c r="W11233" s="288"/>
      <c r="X11233" s="287"/>
      <c r="AA11233" s="289"/>
    </row>
    <row r="11234" spans="23:27">
      <c r="W11234" s="288"/>
      <c r="X11234" s="287"/>
      <c r="AA11234" s="289"/>
    </row>
    <row r="11235" spans="23:27">
      <c r="W11235" s="288"/>
      <c r="X11235" s="287"/>
      <c r="AA11235" s="289"/>
    </row>
    <row r="11236" spans="23:27">
      <c r="W11236" s="288"/>
      <c r="X11236" s="287"/>
      <c r="AA11236" s="289"/>
    </row>
    <row r="11237" spans="23:27">
      <c r="W11237" s="288"/>
      <c r="X11237" s="287"/>
      <c r="AA11237" s="289"/>
    </row>
    <row r="11238" spans="23:27">
      <c r="W11238" s="288"/>
      <c r="X11238" s="287"/>
      <c r="AA11238" s="289"/>
    </row>
    <row r="11239" spans="23:27">
      <c r="W11239" s="288"/>
      <c r="X11239" s="287"/>
      <c r="AA11239" s="289"/>
    </row>
    <row r="11240" spans="23:27">
      <c r="W11240" s="288"/>
      <c r="X11240" s="287"/>
      <c r="AA11240" s="289"/>
    </row>
    <row r="11241" spans="23:27">
      <c r="W11241" s="288"/>
      <c r="X11241" s="287"/>
      <c r="AA11241" s="289"/>
    </row>
    <row r="11242" spans="23:27">
      <c r="W11242" s="288"/>
      <c r="X11242" s="287"/>
      <c r="AA11242" s="289"/>
    </row>
    <row r="11243" spans="23:27">
      <c r="W11243" s="288"/>
      <c r="X11243" s="287"/>
      <c r="AA11243" s="289"/>
    </row>
    <row r="11244" spans="23:27">
      <c r="W11244" s="288"/>
      <c r="X11244" s="287"/>
      <c r="AA11244" s="289"/>
    </row>
    <row r="11245" spans="23:27">
      <c r="W11245" s="288"/>
      <c r="X11245" s="287"/>
      <c r="AA11245" s="289"/>
    </row>
    <row r="11246" spans="23:27">
      <c r="W11246" s="288"/>
      <c r="X11246" s="287"/>
      <c r="AA11246" s="289"/>
    </row>
    <row r="11247" spans="23:27">
      <c r="W11247" s="288"/>
      <c r="X11247" s="287"/>
      <c r="AA11247" s="289"/>
    </row>
    <row r="11248" spans="23:27">
      <c r="W11248" s="288"/>
      <c r="X11248" s="287"/>
      <c r="AA11248" s="289"/>
    </row>
    <row r="11249" spans="23:27">
      <c r="W11249" s="288"/>
      <c r="X11249" s="287"/>
      <c r="AA11249" s="289"/>
    </row>
    <row r="11250" spans="23:27">
      <c r="W11250" s="288"/>
      <c r="X11250" s="287"/>
      <c r="AA11250" s="289"/>
    </row>
    <row r="11251" spans="23:27">
      <c r="W11251" s="288"/>
      <c r="X11251" s="287"/>
      <c r="AA11251" s="289"/>
    </row>
    <row r="11252" spans="23:27">
      <c r="W11252" s="288"/>
      <c r="X11252" s="287"/>
      <c r="AA11252" s="289"/>
    </row>
    <row r="11253" spans="23:27">
      <c r="W11253" s="288"/>
      <c r="X11253" s="287"/>
      <c r="AA11253" s="289"/>
    </row>
    <row r="11254" spans="23:27">
      <c r="W11254" s="288"/>
      <c r="X11254" s="287"/>
      <c r="AA11254" s="289"/>
    </row>
    <row r="11255" spans="23:27">
      <c r="W11255" s="288"/>
      <c r="X11255" s="287"/>
      <c r="AA11255" s="289"/>
    </row>
    <row r="11256" spans="23:27">
      <c r="W11256" s="288"/>
      <c r="X11256" s="287"/>
      <c r="AA11256" s="289"/>
    </row>
    <row r="11257" spans="23:27">
      <c r="W11257" s="288"/>
      <c r="X11257" s="287"/>
      <c r="AA11257" s="289"/>
    </row>
    <row r="11258" spans="23:27">
      <c r="W11258" s="288"/>
      <c r="X11258" s="287"/>
      <c r="AA11258" s="289"/>
    </row>
    <row r="11259" spans="23:27">
      <c r="W11259" s="288"/>
      <c r="X11259" s="287"/>
      <c r="AA11259" s="289"/>
    </row>
    <row r="11260" spans="23:27">
      <c r="W11260" s="288"/>
      <c r="X11260" s="287"/>
      <c r="AA11260" s="289"/>
    </row>
    <row r="11261" spans="23:27">
      <c r="W11261" s="288"/>
      <c r="X11261" s="287"/>
      <c r="AA11261" s="289"/>
    </row>
    <row r="11262" spans="23:27">
      <c r="W11262" s="288"/>
      <c r="X11262" s="287"/>
      <c r="AA11262" s="289"/>
    </row>
    <row r="11263" spans="23:27">
      <c r="W11263" s="288"/>
      <c r="X11263" s="287"/>
      <c r="AA11263" s="289"/>
    </row>
    <row r="11264" spans="23:27">
      <c r="W11264" s="288"/>
      <c r="X11264" s="287"/>
      <c r="AA11264" s="289"/>
    </row>
    <row r="11265" spans="23:27">
      <c r="W11265" s="288"/>
      <c r="X11265" s="287"/>
      <c r="AA11265" s="289"/>
    </row>
    <row r="11266" spans="23:27">
      <c r="W11266" s="288"/>
      <c r="X11266" s="287"/>
      <c r="AA11266" s="289"/>
    </row>
    <row r="11267" spans="23:27">
      <c r="W11267" s="288"/>
      <c r="X11267" s="287"/>
      <c r="AA11267" s="289"/>
    </row>
    <row r="11268" spans="23:27">
      <c r="W11268" s="288"/>
      <c r="X11268" s="287"/>
      <c r="AA11268" s="289"/>
    </row>
    <row r="11269" spans="23:27">
      <c r="W11269" s="288"/>
      <c r="X11269" s="287"/>
      <c r="AA11269" s="289"/>
    </row>
    <row r="11270" spans="23:27">
      <c r="W11270" s="288"/>
      <c r="X11270" s="287"/>
      <c r="AA11270" s="289"/>
    </row>
    <row r="11271" spans="23:27">
      <c r="W11271" s="288"/>
      <c r="X11271" s="287"/>
      <c r="AA11271" s="289"/>
    </row>
    <row r="11272" spans="23:27">
      <c r="W11272" s="288"/>
      <c r="X11272" s="287"/>
      <c r="AA11272" s="289"/>
    </row>
    <row r="11273" spans="23:27">
      <c r="W11273" s="288"/>
      <c r="X11273" s="287"/>
      <c r="AA11273" s="289"/>
    </row>
    <row r="11274" spans="23:27">
      <c r="W11274" s="288"/>
      <c r="X11274" s="287"/>
      <c r="AA11274" s="289"/>
    </row>
    <row r="11275" spans="23:27">
      <c r="W11275" s="288"/>
      <c r="X11275" s="287"/>
      <c r="AA11275" s="289"/>
    </row>
    <row r="11276" spans="23:27">
      <c r="W11276" s="288"/>
      <c r="X11276" s="287"/>
      <c r="AA11276" s="289"/>
    </row>
    <row r="11277" spans="23:27">
      <c r="W11277" s="288"/>
      <c r="X11277" s="287"/>
      <c r="AA11277" s="289"/>
    </row>
    <row r="11278" spans="23:27">
      <c r="W11278" s="288"/>
      <c r="X11278" s="287"/>
      <c r="AA11278" s="289"/>
    </row>
    <row r="11279" spans="23:27">
      <c r="W11279" s="288"/>
      <c r="X11279" s="287"/>
      <c r="AA11279" s="289"/>
    </row>
    <row r="11280" spans="23:27">
      <c r="W11280" s="288"/>
      <c r="X11280" s="287"/>
      <c r="AA11280" s="289"/>
    </row>
    <row r="11281" spans="23:27">
      <c r="W11281" s="288"/>
      <c r="X11281" s="287"/>
      <c r="AA11281" s="289"/>
    </row>
    <row r="11282" spans="23:27">
      <c r="W11282" s="288"/>
      <c r="X11282" s="287"/>
      <c r="AA11282" s="289"/>
    </row>
    <row r="11283" spans="23:27">
      <c r="W11283" s="288"/>
      <c r="X11283" s="287"/>
      <c r="AA11283" s="289"/>
    </row>
    <row r="11284" spans="23:27">
      <c r="W11284" s="288"/>
      <c r="X11284" s="287"/>
      <c r="AA11284" s="289"/>
    </row>
    <row r="11285" spans="23:27">
      <c r="W11285" s="288"/>
      <c r="X11285" s="287"/>
      <c r="AA11285" s="289"/>
    </row>
    <row r="11286" spans="23:27">
      <c r="W11286" s="288"/>
      <c r="X11286" s="287"/>
      <c r="AA11286" s="289"/>
    </row>
    <row r="11287" spans="23:27">
      <c r="W11287" s="288"/>
      <c r="X11287" s="287"/>
      <c r="AA11287" s="289"/>
    </row>
    <row r="11288" spans="23:27">
      <c r="W11288" s="288"/>
      <c r="X11288" s="287"/>
      <c r="AA11288" s="289"/>
    </row>
    <row r="11289" spans="23:27">
      <c r="W11289" s="288"/>
      <c r="X11289" s="287"/>
      <c r="AA11289" s="289"/>
    </row>
    <row r="11290" spans="23:27">
      <c r="W11290" s="288"/>
      <c r="X11290" s="287"/>
      <c r="AA11290" s="289"/>
    </row>
    <row r="11291" spans="23:27">
      <c r="W11291" s="288"/>
      <c r="X11291" s="287"/>
      <c r="AA11291" s="289"/>
    </row>
    <row r="11292" spans="23:27">
      <c r="W11292" s="288"/>
      <c r="X11292" s="287"/>
      <c r="AA11292" s="289"/>
    </row>
    <row r="11293" spans="23:27">
      <c r="W11293" s="288"/>
      <c r="X11293" s="287"/>
      <c r="AA11293" s="289"/>
    </row>
    <row r="11294" spans="23:27">
      <c r="W11294" s="288"/>
      <c r="X11294" s="287"/>
      <c r="AA11294" s="289"/>
    </row>
    <row r="11295" spans="23:27">
      <c r="W11295" s="288"/>
      <c r="X11295" s="287"/>
      <c r="AA11295" s="289"/>
    </row>
    <row r="11296" spans="23:27">
      <c r="W11296" s="288"/>
      <c r="X11296" s="287"/>
      <c r="AA11296" s="289"/>
    </row>
    <row r="11297" spans="23:27">
      <c r="W11297" s="288"/>
      <c r="X11297" s="287"/>
      <c r="AA11297" s="289"/>
    </row>
    <row r="11298" spans="23:27">
      <c r="W11298" s="288"/>
      <c r="X11298" s="287"/>
      <c r="AA11298" s="289"/>
    </row>
    <row r="11299" spans="23:27">
      <c r="W11299" s="288"/>
      <c r="X11299" s="287"/>
      <c r="AA11299" s="289"/>
    </row>
    <row r="11300" spans="23:27">
      <c r="W11300" s="288"/>
      <c r="X11300" s="287"/>
      <c r="AA11300" s="289"/>
    </row>
    <row r="11301" spans="23:27">
      <c r="W11301" s="288"/>
      <c r="X11301" s="287"/>
      <c r="AA11301" s="289"/>
    </row>
    <row r="11302" spans="23:27">
      <c r="W11302" s="288"/>
      <c r="X11302" s="287"/>
      <c r="AA11302" s="289"/>
    </row>
    <row r="11303" spans="23:27">
      <c r="W11303" s="288"/>
      <c r="X11303" s="287"/>
      <c r="AA11303" s="289"/>
    </row>
    <row r="11304" spans="23:27">
      <c r="W11304" s="288"/>
      <c r="X11304" s="287"/>
      <c r="AA11304" s="289"/>
    </row>
    <row r="11305" spans="23:27">
      <c r="W11305" s="288"/>
      <c r="X11305" s="287"/>
      <c r="AA11305" s="289"/>
    </row>
    <row r="11306" spans="23:27">
      <c r="W11306" s="288"/>
      <c r="X11306" s="287"/>
      <c r="AA11306" s="289"/>
    </row>
    <row r="11307" spans="23:27">
      <c r="W11307" s="288"/>
      <c r="X11307" s="287"/>
      <c r="AA11307" s="289"/>
    </row>
    <row r="11308" spans="23:27">
      <c r="W11308" s="288"/>
      <c r="X11308" s="287"/>
      <c r="AA11308" s="289"/>
    </row>
    <row r="11309" spans="23:27">
      <c r="W11309" s="288"/>
      <c r="X11309" s="287"/>
      <c r="AA11309" s="289"/>
    </row>
    <row r="11310" spans="23:27">
      <c r="W11310" s="288"/>
      <c r="X11310" s="287"/>
      <c r="AA11310" s="289"/>
    </row>
    <row r="11311" spans="23:27">
      <c r="W11311" s="288"/>
      <c r="X11311" s="287"/>
      <c r="AA11311" s="289"/>
    </row>
    <row r="11312" spans="23:27">
      <c r="W11312" s="288"/>
      <c r="X11312" s="287"/>
      <c r="AA11312" s="289"/>
    </row>
    <row r="11313" spans="23:27">
      <c r="W11313" s="288"/>
      <c r="X11313" s="287"/>
      <c r="AA11313" s="289"/>
    </row>
    <row r="11314" spans="23:27">
      <c r="W11314" s="288"/>
      <c r="X11314" s="287"/>
      <c r="AA11314" s="289"/>
    </row>
    <row r="11315" spans="23:27">
      <c r="W11315" s="288"/>
      <c r="X11315" s="287"/>
      <c r="AA11315" s="289"/>
    </row>
    <row r="11316" spans="23:27">
      <c r="W11316" s="288"/>
      <c r="X11316" s="287"/>
      <c r="AA11316" s="289"/>
    </row>
    <row r="11317" spans="23:27">
      <c r="W11317" s="288"/>
      <c r="X11317" s="287"/>
      <c r="AA11317" s="289"/>
    </row>
    <row r="11318" spans="23:27">
      <c r="W11318" s="288"/>
      <c r="X11318" s="287"/>
      <c r="AA11318" s="289"/>
    </row>
    <row r="11319" spans="23:27">
      <c r="W11319" s="288"/>
      <c r="X11319" s="287"/>
      <c r="AA11319" s="289"/>
    </row>
    <row r="11320" spans="23:27">
      <c r="W11320" s="288"/>
      <c r="X11320" s="287"/>
      <c r="AA11320" s="289"/>
    </row>
    <row r="11321" spans="23:27">
      <c r="W11321" s="288"/>
      <c r="X11321" s="287"/>
      <c r="AA11321" s="289"/>
    </row>
    <row r="11322" spans="23:27">
      <c r="W11322" s="288"/>
      <c r="X11322" s="287"/>
      <c r="AA11322" s="289"/>
    </row>
    <row r="11323" spans="23:27">
      <c r="W11323" s="288"/>
      <c r="X11323" s="287"/>
      <c r="AA11323" s="289"/>
    </row>
    <row r="11324" spans="23:27">
      <c r="W11324" s="288"/>
      <c r="X11324" s="287"/>
      <c r="AA11324" s="289"/>
    </row>
    <row r="11325" spans="23:27">
      <c r="W11325" s="288"/>
      <c r="X11325" s="287"/>
      <c r="AA11325" s="289"/>
    </row>
    <row r="11326" spans="23:27">
      <c r="W11326" s="288"/>
      <c r="X11326" s="287"/>
      <c r="AA11326" s="289"/>
    </row>
    <row r="11327" spans="23:27">
      <c r="W11327" s="288"/>
      <c r="X11327" s="287"/>
      <c r="AA11327" s="289"/>
    </row>
    <row r="11328" spans="23:27">
      <c r="W11328" s="288"/>
      <c r="X11328" s="287"/>
      <c r="AA11328" s="289"/>
    </row>
    <row r="11329" spans="23:27">
      <c r="W11329" s="288"/>
      <c r="X11329" s="287"/>
      <c r="AA11329" s="289"/>
    </row>
    <row r="11330" spans="23:27">
      <c r="W11330" s="288"/>
      <c r="X11330" s="287"/>
      <c r="AA11330" s="289"/>
    </row>
    <row r="11331" spans="23:27">
      <c r="W11331" s="288"/>
      <c r="X11331" s="287"/>
      <c r="AA11331" s="289"/>
    </row>
    <row r="11332" spans="23:27">
      <c r="W11332" s="288"/>
      <c r="X11332" s="287"/>
      <c r="AA11332" s="289"/>
    </row>
    <row r="11333" spans="23:27">
      <c r="W11333" s="288"/>
      <c r="X11333" s="287"/>
      <c r="AA11333" s="289"/>
    </row>
    <row r="11334" spans="23:27">
      <c r="W11334" s="288"/>
      <c r="X11334" s="287"/>
      <c r="AA11334" s="289"/>
    </row>
    <row r="11335" spans="23:27">
      <c r="W11335" s="288"/>
      <c r="X11335" s="287"/>
      <c r="AA11335" s="289"/>
    </row>
    <row r="11336" spans="23:27">
      <c r="W11336" s="288"/>
      <c r="X11336" s="287"/>
      <c r="AA11336" s="289"/>
    </row>
    <row r="11337" spans="23:27">
      <c r="W11337" s="288"/>
      <c r="X11337" s="287"/>
      <c r="AA11337" s="289"/>
    </row>
    <row r="11338" spans="23:27">
      <c r="W11338" s="288"/>
      <c r="X11338" s="287"/>
      <c r="AA11338" s="289"/>
    </row>
    <row r="11339" spans="23:27">
      <c r="W11339" s="288"/>
      <c r="X11339" s="287"/>
      <c r="AA11339" s="289"/>
    </row>
    <row r="11340" spans="23:27">
      <c r="W11340" s="288"/>
      <c r="X11340" s="287"/>
      <c r="AA11340" s="289"/>
    </row>
    <row r="11341" spans="23:27">
      <c r="W11341" s="288"/>
      <c r="X11341" s="287"/>
      <c r="AA11341" s="289"/>
    </row>
    <row r="11342" spans="23:27">
      <c r="W11342" s="288"/>
      <c r="X11342" s="287"/>
      <c r="AA11342" s="289"/>
    </row>
    <row r="11343" spans="23:27">
      <c r="W11343" s="288"/>
      <c r="X11343" s="287"/>
      <c r="AA11343" s="289"/>
    </row>
    <row r="11344" spans="23:27">
      <c r="W11344" s="288"/>
      <c r="X11344" s="287"/>
      <c r="AA11344" s="289"/>
    </row>
    <row r="11345" spans="23:27">
      <c r="W11345" s="288"/>
      <c r="X11345" s="287"/>
      <c r="AA11345" s="289"/>
    </row>
    <row r="11346" spans="23:27">
      <c r="W11346" s="288"/>
      <c r="X11346" s="287"/>
      <c r="AA11346" s="289"/>
    </row>
    <row r="11347" spans="23:27">
      <c r="W11347" s="288"/>
      <c r="X11347" s="287"/>
      <c r="AA11347" s="289"/>
    </row>
    <row r="11348" spans="23:27">
      <c r="W11348" s="288"/>
      <c r="X11348" s="287"/>
      <c r="AA11348" s="289"/>
    </row>
    <row r="11349" spans="23:27">
      <c r="W11349" s="288"/>
      <c r="X11349" s="287"/>
      <c r="AA11349" s="289"/>
    </row>
    <row r="11350" spans="23:27">
      <c r="W11350" s="288"/>
      <c r="X11350" s="287"/>
      <c r="AA11350" s="289"/>
    </row>
    <row r="11351" spans="23:27">
      <c r="W11351" s="288"/>
      <c r="X11351" s="287"/>
      <c r="AA11351" s="289"/>
    </row>
    <row r="11352" spans="23:27">
      <c r="W11352" s="288"/>
      <c r="X11352" s="287"/>
      <c r="AA11352" s="289"/>
    </row>
    <row r="11353" spans="23:27">
      <c r="W11353" s="288"/>
      <c r="X11353" s="287"/>
      <c r="AA11353" s="289"/>
    </row>
    <row r="11354" spans="23:27">
      <c r="W11354" s="288"/>
      <c r="X11354" s="287"/>
      <c r="AA11354" s="289"/>
    </row>
    <row r="11355" spans="23:27">
      <c r="W11355" s="288"/>
      <c r="X11355" s="287"/>
      <c r="AA11355" s="289"/>
    </row>
    <row r="11356" spans="23:27">
      <c r="W11356" s="288"/>
      <c r="X11356" s="287"/>
      <c r="AA11356" s="289"/>
    </row>
    <row r="11357" spans="23:27">
      <c r="W11357" s="288"/>
      <c r="X11357" s="287"/>
      <c r="AA11357" s="289"/>
    </row>
    <row r="11358" spans="23:27">
      <c r="W11358" s="288"/>
      <c r="X11358" s="287"/>
      <c r="AA11358" s="289"/>
    </row>
    <row r="11359" spans="23:27">
      <c r="W11359" s="288"/>
      <c r="X11359" s="287"/>
      <c r="AA11359" s="289"/>
    </row>
    <row r="11360" spans="23:27">
      <c r="W11360" s="288"/>
      <c r="X11360" s="287"/>
      <c r="AA11360" s="289"/>
    </row>
    <row r="11361" spans="23:27">
      <c r="W11361" s="288"/>
      <c r="X11361" s="287"/>
      <c r="AA11361" s="289"/>
    </row>
    <row r="11362" spans="23:27">
      <c r="W11362" s="288"/>
      <c r="X11362" s="287"/>
      <c r="AA11362" s="289"/>
    </row>
    <row r="11363" spans="23:27">
      <c r="W11363" s="288"/>
      <c r="X11363" s="287"/>
      <c r="AA11363" s="289"/>
    </row>
    <row r="11364" spans="23:27">
      <c r="W11364" s="288"/>
      <c r="X11364" s="287"/>
      <c r="AA11364" s="289"/>
    </row>
    <row r="11365" spans="23:27">
      <c r="W11365" s="288"/>
      <c r="X11365" s="287"/>
      <c r="AA11365" s="289"/>
    </row>
    <row r="11366" spans="23:27">
      <c r="W11366" s="288"/>
      <c r="X11366" s="287"/>
      <c r="AA11366" s="289"/>
    </row>
    <row r="11367" spans="23:27">
      <c r="W11367" s="288"/>
      <c r="X11367" s="287"/>
      <c r="AA11367" s="289"/>
    </row>
    <row r="11368" spans="23:27">
      <c r="W11368" s="288"/>
      <c r="X11368" s="287"/>
      <c r="AA11368" s="289"/>
    </row>
    <row r="11369" spans="23:27">
      <c r="W11369" s="288"/>
      <c r="X11369" s="287"/>
      <c r="AA11369" s="289"/>
    </row>
    <row r="11370" spans="23:27">
      <c r="W11370" s="288"/>
      <c r="X11370" s="287"/>
      <c r="AA11370" s="289"/>
    </row>
    <row r="11371" spans="23:27">
      <c r="W11371" s="288"/>
      <c r="X11371" s="287"/>
      <c r="AA11371" s="289"/>
    </row>
    <row r="11372" spans="23:27">
      <c r="W11372" s="288"/>
      <c r="X11372" s="287"/>
      <c r="AA11372" s="289"/>
    </row>
    <row r="11373" spans="23:27">
      <c r="W11373" s="288"/>
      <c r="X11373" s="287"/>
      <c r="AA11373" s="289"/>
    </row>
    <row r="11374" spans="23:27">
      <c r="W11374" s="288"/>
      <c r="X11374" s="287"/>
      <c r="AA11374" s="289"/>
    </row>
    <row r="11375" spans="23:27">
      <c r="W11375" s="288"/>
      <c r="X11375" s="287"/>
      <c r="AA11375" s="289"/>
    </row>
    <row r="11376" spans="23:27">
      <c r="W11376" s="288"/>
      <c r="X11376" s="287"/>
      <c r="AA11376" s="289"/>
    </row>
    <row r="11377" spans="23:27">
      <c r="W11377" s="288"/>
      <c r="X11377" s="287"/>
      <c r="AA11377" s="289"/>
    </row>
    <row r="11378" spans="23:27">
      <c r="W11378" s="288"/>
      <c r="X11378" s="287"/>
      <c r="AA11378" s="289"/>
    </row>
    <row r="11379" spans="23:27">
      <c r="W11379" s="288"/>
      <c r="X11379" s="287"/>
      <c r="AA11379" s="289"/>
    </row>
    <row r="11380" spans="23:27">
      <c r="W11380" s="288"/>
      <c r="X11380" s="287"/>
      <c r="AA11380" s="289"/>
    </row>
    <row r="11381" spans="23:27">
      <c r="W11381" s="288"/>
      <c r="X11381" s="287"/>
      <c r="AA11381" s="289"/>
    </row>
    <row r="11382" spans="23:27">
      <c r="W11382" s="288"/>
      <c r="X11382" s="287"/>
      <c r="AA11382" s="289"/>
    </row>
    <row r="11383" spans="23:27">
      <c r="W11383" s="288"/>
      <c r="X11383" s="287"/>
      <c r="AA11383" s="289"/>
    </row>
    <row r="11384" spans="23:27">
      <c r="W11384" s="288"/>
      <c r="X11384" s="287"/>
      <c r="AA11384" s="289"/>
    </row>
    <row r="11385" spans="23:27">
      <c r="W11385" s="288"/>
      <c r="X11385" s="287"/>
      <c r="AA11385" s="289"/>
    </row>
    <row r="11386" spans="23:27">
      <c r="W11386" s="288"/>
      <c r="X11386" s="287"/>
      <c r="AA11386" s="289"/>
    </row>
    <row r="11387" spans="23:27">
      <c r="W11387" s="288"/>
      <c r="X11387" s="287"/>
      <c r="AA11387" s="289"/>
    </row>
    <row r="11388" spans="23:27">
      <c r="W11388" s="288"/>
      <c r="X11388" s="287"/>
      <c r="AA11388" s="289"/>
    </row>
    <row r="11389" spans="23:27">
      <c r="W11389" s="288"/>
      <c r="X11389" s="287"/>
      <c r="AA11389" s="289"/>
    </row>
    <row r="11390" spans="23:27">
      <c r="W11390" s="288"/>
      <c r="X11390" s="287"/>
      <c r="AA11390" s="289"/>
    </row>
    <row r="11391" spans="23:27">
      <c r="W11391" s="288"/>
      <c r="X11391" s="287"/>
      <c r="AA11391" s="289"/>
    </row>
    <row r="11392" spans="23:27">
      <c r="W11392" s="288"/>
      <c r="X11392" s="287"/>
      <c r="AA11392" s="289"/>
    </row>
    <row r="11393" spans="23:27">
      <c r="W11393" s="288"/>
      <c r="X11393" s="287"/>
      <c r="AA11393" s="289"/>
    </row>
    <row r="11394" spans="23:27">
      <c r="W11394" s="288"/>
      <c r="X11394" s="287"/>
      <c r="AA11394" s="289"/>
    </row>
    <row r="11395" spans="23:27">
      <c r="W11395" s="288"/>
      <c r="X11395" s="287"/>
      <c r="AA11395" s="289"/>
    </row>
    <row r="11396" spans="23:27">
      <c r="W11396" s="288"/>
      <c r="X11396" s="287"/>
      <c r="AA11396" s="289"/>
    </row>
    <row r="11397" spans="23:27">
      <c r="W11397" s="288"/>
      <c r="X11397" s="287"/>
      <c r="AA11397" s="289"/>
    </row>
    <row r="11398" spans="23:27">
      <c r="W11398" s="288"/>
      <c r="X11398" s="287"/>
      <c r="AA11398" s="289"/>
    </row>
    <row r="11399" spans="23:27">
      <c r="W11399" s="288"/>
      <c r="X11399" s="287"/>
      <c r="AA11399" s="289"/>
    </row>
    <row r="11400" spans="23:27">
      <c r="W11400" s="288"/>
      <c r="X11400" s="287"/>
      <c r="AA11400" s="289"/>
    </row>
    <row r="11401" spans="23:27">
      <c r="W11401" s="288"/>
      <c r="X11401" s="287"/>
      <c r="AA11401" s="289"/>
    </row>
    <row r="11402" spans="23:27">
      <c r="W11402" s="288"/>
      <c r="X11402" s="287"/>
      <c r="AA11402" s="289"/>
    </row>
    <row r="11403" spans="23:27">
      <c r="W11403" s="288"/>
      <c r="X11403" s="287"/>
      <c r="AA11403" s="289"/>
    </row>
    <row r="11404" spans="23:27">
      <c r="W11404" s="288"/>
      <c r="X11404" s="287"/>
      <c r="AA11404" s="289"/>
    </row>
    <row r="11405" spans="23:27">
      <c r="W11405" s="288"/>
      <c r="X11405" s="287"/>
      <c r="AA11405" s="289"/>
    </row>
    <row r="11406" spans="23:27">
      <c r="W11406" s="288"/>
      <c r="X11406" s="287"/>
      <c r="AA11406" s="289"/>
    </row>
    <row r="11407" spans="23:27">
      <c r="W11407" s="288"/>
      <c r="X11407" s="287"/>
      <c r="AA11407" s="289"/>
    </row>
    <row r="11408" spans="23:27">
      <c r="W11408" s="288"/>
      <c r="X11408" s="287"/>
      <c r="AA11408" s="289"/>
    </row>
    <row r="11409" spans="23:27">
      <c r="W11409" s="288"/>
      <c r="X11409" s="287"/>
      <c r="AA11409" s="289"/>
    </row>
    <row r="11410" spans="23:27">
      <c r="W11410" s="288"/>
      <c r="X11410" s="287"/>
      <c r="AA11410" s="289"/>
    </row>
    <row r="11411" spans="23:27">
      <c r="W11411" s="288"/>
      <c r="X11411" s="287"/>
      <c r="AA11411" s="289"/>
    </row>
    <row r="11412" spans="23:27">
      <c r="W11412" s="288"/>
      <c r="X11412" s="287"/>
      <c r="AA11412" s="289"/>
    </row>
    <row r="11413" spans="23:27">
      <c r="W11413" s="288"/>
      <c r="X11413" s="287"/>
      <c r="AA11413" s="289"/>
    </row>
    <row r="11414" spans="23:27">
      <c r="W11414" s="288"/>
      <c r="X11414" s="287"/>
      <c r="AA11414" s="289"/>
    </row>
    <row r="11415" spans="23:27">
      <c r="W11415" s="288"/>
      <c r="X11415" s="287"/>
      <c r="AA11415" s="289"/>
    </row>
    <row r="11416" spans="23:27">
      <c r="W11416" s="288"/>
      <c r="X11416" s="287"/>
      <c r="AA11416" s="289"/>
    </row>
    <row r="11417" spans="23:27">
      <c r="W11417" s="288"/>
      <c r="X11417" s="287"/>
      <c r="AA11417" s="289"/>
    </row>
    <row r="11418" spans="23:27">
      <c r="W11418" s="288"/>
      <c r="X11418" s="287"/>
      <c r="AA11418" s="289"/>
    </row>
    <row r="11419" spans="23:27">
      <c r="W11419" s="288"/>
      <c r="X11419" s="287"/>
      <c r="AA11419" s="289"/>
    </row>
    <row r="11420" spans="23:27">
      <c r="W11420" s="288"/>
      <c r="X11420" s="287"/>
      <c r="AA11420" s="289"/>
    </row>
    <row r="11421" spans="23:27">
      <c r="W11421" s="288"/>
      <c r="X11421" s="287"/>
      <c r="AA11421" s="289"/>
    </row>
    <row r="11422" spans="23:27">
      <c r="W11422" s="288"/>
      <c r="X11422" s="287"/>
      <c r="AA11422" s="289"/>
    </row>
    <row r="11423" spans="23:27">
      <c r="W11423" s="288"/>
      <c r="X11423" s="287"/>
      <c r="AA11423" s="289"/>
    </row>
    <row r="11424" spans="23:27">
      <c r="W11424" s="288"/>
      <c r="X11424" s="287"/>
      <c r="AA11424" s="289"/>
    </row>
    <row r="11425" spans="23:27">
      <c r="W11425" s="288"/>
      <c r="X11425" s="287"/>
      <c r="AA11425" s="289"/>
    </row>
    <row r="11426" spans="23:27">
      <c r="W11426" s="288"/>
      <c r="X11426" s="287"/>
      <c r="AA11426" s="289"/>
    </row>
    <row r="11427" spans="23:27">
      <c r="W11427" s="288"/>
      <c r="X11427" s="287"/>
      <c r="AA11427" s="289"/>
    </row>
    <row r="11428" spans="23:27">
      <c r="W11428" s="288"/>
      <c r="X11428" s="287"/>
      <c r="AA11428" s="289"/>
    </row>
    <row r="11429" spans="23:27">
      <c r="W11429" s="288"/>
      <c r="X11429" s="287"/>
      <c r="AA11429" s="289"/>
    </row>
    <row r="11430" spans="23:27">
      <c r="W11430" s="288"/>
      <c r="X11430" s="287"/>
      <c r="AA11430" s="289"/>
    </row>
    <row r="11431" spans="23:27">
      <c r="W11431" s="288"/>
      <c r="X11431" s="287"/>
      <c r="AA11431" s="289"/>
    </row>
    <row r="11432" spans="23:27">
      <c r="W11432" s="288"/>
      <c r="X11432" s="287"/>
      <c r="AA11432" s="289"/>
    </row>
    <row r="11433" spans="23:27">
      <c r="W11433" s="288"/>
      <c r="X11433" s="287"/>
      <c r="AA11433" s="289"/>
    </row>
    <row r="11434" spans="23:27">
      <c r="W11434" s="288"/>
      <c r="X11434" s="287"/>
      <c r="AA11434" s="289"/>
    </row>
    <row r="11435" spans="23:27">
      <c r="W11435" s="288"/>
      <c r="X11435" s="287"/>
      <c r="AA11435" s="289"/>
    </row>
    <row r="11436" spans="23:27">
      <c r="W11436" s="288"/>
      <c r="X11436" s="287"/>
      <c r="AA11436" s="289"/>
    </row>
    <row r="11437" spans="23:27">
      <c r="W11437" s="288"/>
      <c r="X11437" s="287"/>
      <c r="AA11437" s="289"/>
    </row>
    <row r="11438" spans="23:27">
      <c r="W11438" s="288"/>
      <c r="X11438" s="287"/>
      <c r="AA11438" s="289"/>
    </row>
    <row r="11439" spans="23:27">
      <c r="W11439" s="288"/>
      <c r="X11439" s="287"/>
      <c r="AA11439" s="289"/>
    </row>
    <row r="11440" spans="23:27">
      <c r="W11440" s="288"/>
      <c r="X11440" s="287"/>
      <c r="AA11440" s="289"/>
    </row>
    <row r="11441" spans="23:27">
      <c r="W11441" s="288"/>
      <c r="X11441" s="287"/>
      <c r="AA11441" s="289"/>
    </row>
    <row r="11442" spans="23:27">
      <c r="W11442" s="288"/>
      <c r="X11442" s="287"/>
      <c r="AA11442" s="289"/>
    </row>
    <row r="11443" spans="23:27">
      <c r="W11443" s="288"/>
      <c r="X11443" s="287"/>
      <c r="AA11443" s="289"/>
    </row>
    <row r="11444" spans="23:27">
      <c r="W11444" s="288"/>
      <c r="X11444" s="287"/>
      <c r="AA11444" s="289"/>
    </row>
    <row r="11445" spans="23:27">
      <c r="W11445" s="288"/>
      <c r="X11445" s="287"/>
      <c r="AA11445" s="289"/>
    </row>
    <row r="11446" spans="23:27">
      <c r="W11446" s="288"/>
      <c r="X11446" s="287"/>
      <c r="AA11446" s="289"/>
    </row>
    <row r="11447" spans="23:27">
      <c r="W11447" s="288"/>
      <c r="X11447" s="287"/>
      <c r="AA11447" s="289"/>
    </row>
    <row r="11448" spans="23:27">
      <c r="W11448" s="288"/>
      <c r="X11448" s="287"/>
      <c r="AA11448" s="289"/>
    </row>
    <row r="11449" spans="23:27">
      <c r="W11449" s="288"/>
      <c r="X11449" s="287"/>
      <c r="AA11449" s="289"/>
    </row>
    <row r="11450" spans="23:27">
      <c r="W11450" s="288"/>
      <c r="X11450" s="287"/>
      <c r="AA11450" s="289"/>
    </row>
    <row r="11451" spans="23:27">
      <c r="W11451" s="288"/>
      <c r="X11451" s="287"/>
      <c r="AA11451" s="289"/>
    </row>
    <row r="11452" spans="23:27">
      <c r="W11452" s="288"/>
      <c r="X11452" s="287"/>
      <c r="AA11452" s="289"/>
    </row>
    <row r="11453" spans="23:27">
      <c r="W11453" s="288"/>
      <c r="X11453" s="287"/>
      <c r="AA11453" s="289"/>
    </row>
    <row r="11454" spans="23:27">
      <c r="W11454" s="288"/>
      <c r="X11454" s="287"/>
      <c r="AA11454" s="289"/>
    </row>
    <row r="11455" spans="23:27">
      <c r="W11455" s="288"/>
      <c r="X11455" s="287"/>
      <c r="AA11455" s="289"/>
    </row>
    <row r="11456" spans="23:27">
      <c r="W11456" s="288"/>
      <c r="X11456" s="287"/>
      <c r="AA11456" s="289"/>
    </row>
    <row r="11457" spans="23:27">
      <c r="W11457" s="288"/>
      <c r="X11457" s="287"/>
      <c r="AA11457" s="289"/>
    </row>
    <row r="11458" spans="23:27">
      <c r="W11458" s="288"/>
      <c r="X11458" s="287"/>
      <c r="AA11458" s="289"/>
    </row>
    <row r="11459" spans="23:27">
      <c r="W11459" s="288"/>
      <c r="X11459" s="287"/>
      <c r="AA11459" s="289"/>
    </row>
    <row r="11460" spans="23:27">
      <c r="W11460" s="288"/>
      <c r="X11460" s="287"/>
      <c r="AA11460" s="289"/>
    </row>
    <row r="11461" spans="23:27">
      <c r="W11461" s="288"/>
      <c r="X11461" s="287"/>
      <c r="AA11461" s="289"/>
    </row>
    <row r="11462" spans="23:27">
      <c r="W11462" s="288"/>
      <c r="X11462" s="287"/>
      <c r="AA11462" s="289"/>
    </row>
    <row r="11463" spans="23:27">
      <c r="W11463" s="288"/>
      <c r="X11463" s="287"/>
      <c r="AA11463" s="289"/>
    </row>
    <row r="11464" spans="23:27">
      <c r="W11464" s="288"/>
      <c r="X11464" s="287"/>
      <c r="AA11464" s="289"/>
    </row>
    <row r="11465" spans="23:27">
      <c r="W11465" s="288"/>
      <c r="X11465" s="287"/>
      <c r="AA11465" s="289"/>
    </row>
    <row r="11466" spans="23:27">
      <c r="W11466" s="288"/>
      <c r="X11466" s="287"/>
      <c r="AA11466" s="289"/>
    </row>
    <row r="11467" spans="23:27">
      <c r="W11467" s="288"/>
      <c r="X11467" s="287"/>
      <c r="AA11467" s="289"/>
    </row>
    <row r="11468" spans="23:27">
      <c r="W11468" s="288"/>
      <c r="X11468" s="287"/>
      <c r="AA11468" s="289"/>
    </row>
    <row r="11469" spans="23:27">
      <c r="W11469" s="288"/>
      <c r="X11469" s="287"/>
      <c r="AA11469" s="289"/>
    </row>
    <row r="11470" spans="23:27">
      <c r="W11470" s="288"/>
      <c r="X11470" s="287"/>
      <c r="AA11470" s="289"/>
    </row>
    <row r="11471" spans="23:27">
      <c r="W11471" s="288"/>
      <c r="X11471" s="287"/>
      <c r="AA11471" s="289"/>
    </row>
    <row r="11472" spans="23:27">
      <c r="W11472" s="288"/>
      <c r="X11472" s="287"/>
      <c r="AA11472" s="289"/>
    </row>
    <row r="11473" spans="23:27">
      <c r="W11473" s="288"/>
      <c r="X11473" s="287"/>
      <c r="AA11473" s="289"/>
    </row>
    <row r="11474" spans="23:27">
      <c r="W11474" s="288"/>
      <c r="X11474" s="287"/>
      <c r="AA11474" s="289"/>
    </row>
    <row r="11475" spans="23:27">
      <c r="W11475" s="288"/>
      <c r="X11475" s="287"/>
      <c r="AA11475" s="289"/>
    </row>
    <row r="11476" spans="23:27">
      <c r="W11476" s="288"/>
      <c r="X11476" s="287"/>
      <c r="AA11476" s="289"/>
    </row>
    <row r="11477" spans="23:27">
      <c r="W11477" s="288"/>
      <c r="X11477" s="287"/>
      <c r="AA11477" s="289"/>
    </row>
    <row r="11478" spans="23:27">
      <c r="W11478" s="288"/>
      <c r="X11478" s="287"/>
      <c r="AA11478" s="289"/>
    </row>
    <row r="11479" spans="23:27">
      <c r="W11479" s="288"/>
      <c r="X11479" s="287"/>
      <c r="AA11479" s="289"/>
    </row>
    <row r="11480" spans="23:27">
      <c r="W11480" s="288"/>
      <c r="X11480" s="287"/>
      <c r="AA11480" s="289"/>
    </row>
    <row r="11481" spans="23:27">
      <c r="W11481" s="288"/>
      <c r="X11481" s="287"/>
      <c r="AA11481" s="289"/>
    </row>
    <row r="11482" spans="23:27">
      <c r="W11482" s="288"/>
      <c r="X11482" s="287"/>
      <c r="AA11482" s="289"/>
    </row>
    <row r="11483" spans="23:27">
      <c r="W11483" s="288"/>
      <c r="X11483" s="287"/>
      <c r="AA11483" s="289"/>
    </row>
    <row r="11484" spans="23:27">
      <c r="W11484" s="288"/>
      <c r="X11484" s="287"/>
      <c r="AA11484" s="289"/>
    </row>
    <row r="11485" spans="23:27">
      <c r="W11485" s="288"/>
      <c r="X11485" s="287"/>
      <c r="AA11485" s="289"/>
    </row>
    <row r="11486" spans="23:27">
      <c r="W11486" s="288"/>
      <c r="X11486" s="287"/>
      <c r="AA11486" s="289"/>
    </row>
    <row r="11487" spans="23:27">
      <c r="W11487" s="288"/>
      <c r="X11487" s="287"/>
      <c r="AA11487" s="289"/>
    </row>
    <row r="11488" spans="23:27">
      <c r="W11488" s="288"/>
      <c r="X11488" s="287"/>
      <c r="AA11488" s="289"/>
    </row>
    <row r="11489" spans="23:27">
      <c r="W11489" s="288"/>
      <c r="X11489" s="287"/>
      <c r="AA11489" s="289"/>
    </row>
    <row r="11490" spans="23:27">
      <c r="W11490" s="288"/>
      <c r="X11490" s="287"/>
      <c r="AA11490" s="289"/>
    </row>
    <row r="11491" spans="23:27">
      <c r="W11491" s="288"/>
      <c r="X11491" s="287"/>
      <c r="AA11491" s="289"/>
    </row>
    <row r="11492" spans="23:27">
      <c r="W11492" s="288"/>
      <c r="X11492" s="287"/>
      <c r="AA11492" s="289"/>
    </row>
    <row r="11493" spans="23:27">
      <c r="W11493" s="288"/>
      <c r="X11493" s="287"/>
      <c r="AA11493" s="289"/>
    </row>
    <row r="11494" spans="23:27">
      <c r="W11494" s="288"/>
      <c r="X11494" s="287"/>
      <c r="AA11494" s="289"/>
    </row>
    <row r="11495" spans="23:27">
      <c r="W11495" s="288"/>
      <c r="X11495" s="287"/>
      <c r="AA11495" s="289"/>
    </row>
    <row r="11496" spans="23:27">
      <c r="W11496" s="288"/>
      <c r="X11496" s="287"/>
      <c r="AA11496" s="289"/>
    </row>
    <row r="11497" spans="23:27">
      <c r="W11497" s="288"/>
      <c r="X11497" s="287"/>
      <c r="AA11497" s="289"/>
    </row>
    <row r="11498" spans="23:27">
      <c r="W11498" s="288"/>
      <c r="X11498" s="287"/>
      <c r="AA11498" s="289"/>
    </row>
    <row r="11499" spans="23:27">
      <c r="W11499" s="288"/>
      <c r="X11499" s="287"/>
      <c r="AA11499" s="289"/>
    </row>
    <row r="11500" spans="23:27">
      <c r="W11500" s="288"/>
      <c r="X11500" s="287"/>
      <c r="AA11500" s="289"/>
    </row>
    <row r="11501" spans="23:27">
      <c r="W11501" s="288"/>
      <c r="X11501" s="287"/>
      <c r="AA11501" s="289"/>
    </row>
    <row r="11502" spans="23:27">
      <c r="W11502" s="288"/>
      <c r="X11502" s="287"/>
      <c r="AA11502" s="289"/>
    </row>
    <row r="11503" spans="23:27">
      <c r="W11503" s="288"/>
      <c r="X11503" s="287"/>
      <c r="AA11503" s="289"/>
    </row>
    <row r="11504" spans="23:27">
      <c r="W11504" s="288"/>
      <c r="X11504" s="287"/>
      <c r="AA11504" s="289"/>
    </row>
    <row r="11505" spans="23:27">
      <c r="W11505" s="288"/>
      <c r="X11505" s="287"/>
      <c r="AA11505" s="289"/>
    </row>
    <row r="11506" spans="23:27">
      <c r="W11506" s="288"/>
      <c r="X11506" s="287"/>
      <c r="AA11506" s="289"/>
    </row>
    <row r="11507" spans="23:27">
      <c r="W11507" s="288"/>
      <c r="X11507" s="287"/>
      <c r="AA11507" s="289"/>
    </row>
    <row r="11508" spans="23:27">
      <c r="W11508" s="288"/>
      <c r="X11508" s="287"/>
      <c r="AA11508" s="289"/>
    </row>
    <row r="11509" spans="23:27">
      <c r="W11509" s="288"/>
      <c r="X11509" s="287"/>
      <c r="AA11509" s="289"/>
    </row>
    <row r="11510" spans="23:27">
      <c r="W11510" s="288"/>
      <c r="X11510" s="287"/>
      <c r="AA11510" s="289"/>
    </row>
    <row r="11511" spans="23:27">
      <c r="W11511" s="288"/>
      <c r="X11511" s="287"/>
      <c r="AA11511" s="289"/>
    </row>
    <row r="11512" spans="23:27">
      <c r="W11512" s="288"/>
      <c r="X11512" s="287"/>
      <c r="AA11512" s="289"/>
    </row>
    <row r="11513" spans="23:27">
      <c r="W11513" s="288"/>
      <c r="X11513" s="287"/>
      <c r="AA11513" s="289"/>
    </row>
    <row r="11514" spans="23:27">
      <c r="W11514" s="288"/>
      <c r="X11514" s="287"/>
      <c r="AA11514" s="289"/>
    </row>
    <row r="11515" spans="23:27">
      <c r="W11515" s="288"/>
      <c r="X11515" s="287"/>
      <c r="AA11515" s="289"/>
    </row>
    <row r="11516" spans="23:27">
      <c r="W11516" s="288"/>
      <c r="X11516" s="287"/>
      <c r="AA11516" s="289"/>
    </row>
    <row r="11517" spans="23:27">
      <c r="W11517" s="288"/>
      <c r="X11517" s="287"/>
      <c r="AA11517" s="289"/>
    </row>
    <row r="11518" spans="23:27">
      <c r="W11518" s="288"/>
      <c r="X11518" s="287"/>
      <c r="AA11518" s="289"/>
    </row>
    <row r="11519" spans="23:27">
      <c r="W11519" s="288"/>
      <c r="X11519" s="287"/>
      <c r="AA11519" s="289"/>
    </row>
    <row r="11520" spans="23:27">
      <c r="W11520" s="288"/>
      <c r="X11520" s="287"/>
      <c r="AA11520" s="289"/>
    </row>
    <row r="11521" spans="23:27">
      <c r="W11521" s="288"/>
      <c r="X11521" s="287"/>
      <c r="AA11521" s="289"/>
    </row>
    <row r="11522" spans="23:27">
      <c r="W11522" s="288"/>
      <c r="X11522" s="287"/>
      <c r="AA11522" s="289"/>
    </row>
    <row r="11523" spans="23:27">
      <c r="W11523" s="288"/>
      <c r="X11523" s="287"/>
      <c r="AA11523" s="289"/>
    </row>
    <row r="11524" spans="23:27">
      <c r="W11524" s="288"/>
      <c r="X11524" s="287"/>
      <c r="AA11524" s="289"/>
    </row>
    <row r="11525" spans="23:27">
      <c r="W11525" s="288"/>
      <c r="X11525" s="287"/>
      <c r="AA11525" s="289"/>
    </row>
    <row r="11526" spans="23:27">
      <c r="W11526" s="288"/>
      <c r="X11526" s="287"/>
      <c r="AA11526" s="289"/>
    </row>
    <row r="11527" spans="23:27">
      <c r="W11527" s="288"/>
      <c r="X11527" s="287"/>
      <c r="AA11527" s="289"/>
    </row>
    <row r="11528" spans="23:27">
      <c r="W11528" s="288"/>
      <c r="X11528" s="287"/>
      <c r="AA11528" s="289"/>
    </row>
    <row r="11529" spans="23:27">
      <c r="W11529" s="288"/>
      <c r="X11529" s="287"/>
      <c r="AA11529" s="289"/>
    </row>
    <row r="11530" spans="23:27">
      <c r="W11530" s="288"/>
      <c r="X11530" s="287"/>
      <c r="AA11530" s="289"/>
    </row>
    <row r="11531" spans="23:27">
      <c r="W11531" s="288"/>
      <c r="X11531" s="287"/>
      <c r="AA11531" s="289"/>
    </row>
    <row r="11532" spans="23:27">
      <c r="W11532" s="288"/>
      <c r="X11532" s="287"/>
      <c r="AA11532" s="289"/>
    </row>
    <row r="11533" spans="23:27">
      <c r="W11533" s="288"/>
      <c r="X11533" s="287"/>
      <c r="AA11533" s="289"/>
    </row>
    <row r="11534" spans="23:27">
      <c r="W11534" s="288"/>
      <c r="X11534" s="287"/>
      <c r="AA11534" s="289"/>
    </row>
    <row r="11535" spans="23:27">
      <c r="W11535" s="288"/>
      <c r="X11535" s="287"/>
      <c r="AA11535" s="289"/>
    </row>
    <row r="11536" spans="23:27">
      <c r="W11536" s="288"/>
      <c r="X11536" s="287"/>
      <c r="AA11536" s="289"/>
    </row>
    <row r="11537" spans="23:27">
      <c r="W11537" s="288"/>
      <c r="X11537" s="287"/>
      <c r="AA11537" s="289"/>
    </row>
    <row r="11538" spans="23:27">
      <c r="W11538" s="288"/>
      <c r="X11538" s="287"/>
      <c r="AA11538" s="289"/>
    </row>
    <row r="11539" spans="23:27">
      <c r="W11539" s="288"/>
      <c r="X11539" s="287"/>
      <c r="AA11539" s="289"/>
    </row>
    <row r="11540" spans="23:27">
      <c r="W11540" s="288"/>
      <c r="X11540" s="287"/>
      <c r="AA11540" s="289"/>
    </row>
    <row r="11541" spans="23:27">
      <c r="W11541" s="288"/>
      <c r="X11541" s="287"/>
      <c r="AA11541" s="289"/>
    </row>
    <row r="11542" spans="23:27">
      <c r="W11542" s="288"/>
      <c r="X11542" s="287"/>
      <c r="AA11542" s="289"/>
    </row>
    <row r="11543" spans="23:27">
      <c r="W11543" s="288"/>
      <c r="X11543" s="287"/>
      <c r="AA11543" s="289"/>
    </row>
    <row r="11544" spans="23:27">
      <c r="W11544" s="288"/>
      <c r="X11544" s="287"/>
      <c r="AA11544" s="289"/>
    </row>
    <row r="11545" spans="23:27">
      <c r="W11545" s="288"/>
      <c r="X11545" s="287"/>
      <c r="AA11545" s="289"/>
    </row>
    <row r="11546" spans="23:27">
      <c r="W11546" s="288"/>
      <c r="X11546" s="287"/>
      <c r="AA11546" s="289"/>
    </row>
    <row r="11547" spans="23:27">
      <c r="W11547" s="288"/>
      <c r="X11547" s="287"/>
      <c r="AA11547" s="289"/>
    </row>
    <row r="11548" spans="23:27">
      <c r="W11548" s="288"/>
      <c r="X11548" s="287"/>
      <c r="AA11548" s="289"/>
    </row>
    <row r="11549" spans="23:27">
      <c r="W11549" s="288"/>
      <c r="X11549" s="287"/>
      <c r="AA11549" s="289"/>
    </row>
    <row r="11550" spans="23:27">
      <c r="W11550" s="288"/>
      <c r="X11550" s="287"/>
      <c r="AA11550" s="289"/>
    </row>
    <row r="11551" spans="23:27">
      <c r="W11551" s="288"/>
      <c r="X11551" s="287"/>
      <c r="AA11551" s="289"/>
    </row>
    <row r="11552" spans="23:27">
      <c r="W11552" s="288"/>
      <c r="X11552" s="287"/>
      <c r="AA11552" s="289"/>
    </row>
    <row r="11553" spans="23:27">
      <c r="W11553" s="288"/>
      <c r="X11553" s="287"/>
      <c r="AA11553" s="289"/>
    </row>
    <row r="11554" spans="23:27">
      <c r="W11554" s="288"/>
      <c r="X11554" s="287"/>
      <c r="AA11554" s="289"/>
    </row>
    <row r="11555" spans="23:27">
      <c r="W11555" s="288"/>
      <c r="X11555" s="287"/>
      <c r="AA11555" s="289"/>
    </row>
    <row r="11556" spans="23:27">
      <c r="W11556" s="288"/>
      <c r="X11556" s="287"/>
      <c r="AA11556" s="289"/>
    </row>
    <row r="11557" spans="23:27">
      <c r="W11557" s="288"/>
      <c r="X11557" s="287"/>
      <c r="AA11557" s="289"/>
    </row>
    <row r="11558" spans="23:27">
      <c r="W11558" s="288"/>
      <c r="X11558" s="287"/>
      <c r="AA11558" s="289"/>
    </row>
    <row r="11559" spans="23:27">
      <c r="W11559" s="288"/>
      <c r="X11559" s="287"/>
      <c r="AA11559" s="289"/>
    </row>
    <row r="11560" spans="23:27">
      <c r="W11560" s="288"/>
      <c r="X11560" s="287"/>
      <c r="AA11560" s="289"/>
    </row>
    <row r="11561" spans="23:27">
      <c r="W11561" s="288"/>
      <c r="X11561" s="287"/>
      <c r="AA11561" s="289"/>
    </row>
    <row r="11562" spans="23:27">
      <c r="W11562" s="288"/>
      <c r="X11562" s="287"/>
      <c r="AA11562" s="289"/>
    </row>
    <row r="11563" spans="23:27">
      <c r="W11563" s="288"/>
      <c r="X11563" s="287"/>
      <c r="AA11563" s="289"/>
    </row>
    <row r="11564" spans="23:27">
      <c r="W11564" s="288"/>
      <c r="X11564" s="287"/>
      <c r="AA11564" s="289"/>
    </row>
    <row r="11565" spans="23:27">
      <c r="W11565" s="288"/>
      <c r="X11565" s="287"/>
      <c r="AA11565" s="289"/>
    </row>
    <row r="11566" spans="23:27">
      <c r="W11566" s="288"/>
      <c r="X11566" s="287"/>
      <c r="AA11566" s="289"/>
    </row>
    <row r="11567" spans="23:27">
      <c r="W11567" s="288"/>
      <c r="X11567" s="287"/>
      <c r="AA11567" s="289"/>
    </row>
    <row r="11568" spans="23:27">
      <c r="W11568" s="288"/>
      <c r="X11568" s="287"/>
      <c r="AA11568" s="289"/>
    </row>
    <row r="11569" spans="23:27">
      <c r="W11569" s="288"/>
      <c r="X11569" s="287"/>
      <c r="AA11569" s="289"/>
    </row>
    <row r="11570" spans="23:27">
      <c r="W11570" s="288"/>
      <c r="X11570" s="287"/>
      <c r="AA11570" s="289"/>
    </row>
    <row r="11571" spans="23:27">
      <c r="W11571" s="288"/>
      <c r="X11571" s="287"/>
      <c r="AA11571" s="289"/>
    </row>
    <row r="11572" spans="23:27">
      <c r="W11572" s="288"/>
      <c r="X11572" s="287"/>
      <c r="AA11572" s="289"/>
    </row>
    <row r="11573" spans="23:27">
      <c r="W11573" s="288"/>
      <c r="X11573" s="287"/>
      <c r="AA11573" s="289"/>
    </row>
    <row r="11574" spans="23:27">
      <c r="W11574" s="288"/>
      <c r="X11574" s="287"/>
      <c r="AA11574" s="289"/>
    </row>
    <row r="11575" spans="23:27">
      <c r="W11575" s="288"/>
      <c r="X11575" s="287"/>
      <c r="AA11575" s="289"/>
    </row>
    <row r="11576" spans="23:27">
      <c r="W11576" s="288"/>
      <c r="X11576" s="287"/>
      <c r="AA11576" s="289"/>
    </row>
    <row r="11577" spans="23:27">
      <c r="W11577" s="288"/>
      <c r="X11577" s="287"/>
      <c r="AA11577" s="289"/>
    </row>
    <row r="11578" spans="23:27">
      <c r="W11578" s="288"/>
      <c r="X11578" s="287"/>
      <c r="AA11578" s="289"/>
    </row>
    <row r="11579" spans="23:27">
      <c r="W11579" s="288"/>
      <c r="X11579" s="287"/>
      <c r="AA11579" s="289"/>
    </row>
    <row r="11580" spans="23:27">
      <c r="W11580" s="288"/>
      <c r="X11580" s="287"/>
      <c r="AA11580" s="289"/>
    </row>
    <row r="11581" spans="23:27">
      <c r="W11581" s="288"/>
      <c r="X11581" s="287"/>
      <c r="AA11581" s="289"/>
    </row>
    <row r="11582" spans="23:27">
      <c r="W11582" s="288"/>
      <c r="X11582" s="287"/>
      <c r="AA11582" s="289"/>
    </row>
    <row r="11583" spans="23:27">
      <c r="W11583" s="288"/>
      <c r="X11583" s="287"/>
      <c r="AA11583" s="289"/>
    </row>
    <row r="11584" spans="23:27">
      <c r="W11584" s="288"/>
      <c r="X11584" s="287"/>
      <c r="AA11584" s="289"/>
    </row>
    <row r="11585" spans="23:27">
      <c r="W11585" s="288"/>
      <c r="X11585" s="287"/>
      <c r="AA11585" s="289"/>
    </row>
    <row r="11586" spans="23:27">
      <c r="W11586" s="288"/>
      <c r="X11586" s="287"/>
      <c r="AA11586" s="289"/>
    </row>
    <row r="11587" spans="23:27">
      <c r="W11587" s="288"/>
      <c r="X11587" s="287"/>
      <c r="AA11587" s="289"/>
    </row>
    <row r="11588" spans="23:27">
      <c r="W11588" s="288"/>
      <c r="X11588" s="287"/>
      <c r="AA11588" s="289"/>
    </row>
    <row r="11589" spans="23:27">
      <c r="W11589" s="288"/>
      <c r="X11589" s="287"/>
      <c r="AA11589" s="289"/>
    </row>
    <row r="11590" spans="23:27">
      <c r="W11590" s="288"/>
      <c r="X11590" s="287"/>
      <c r="AA11590" s="289"/>
    </row>
    <row r="11591" spans="23:27">
      <c r="W11591" s="288"/>
      <c r="X11591" s="287"/>
      <c r="AA11591" s="289"/>
    </row>
    <row r="11592" spans="23:27">
      <c r="W11592" s="288"/>
      <c r="X11592" s="287"/>
      <c r="AA11592" s="289"/>
    </row>
    <row r="11593" spans="23:27">
      <c r="W11593" s="288"/>
      <c r="X11593" s="287"/>
      <c r="AA11593" s="289"/>
    </row>
    <row r="11594" spans="23:27">
      <c r="W11594" s="288"/>
      <c r="X11594" s="287"/>
      <c r="AA11594" s="289"/>
    </row>
    <row r="11595" spans="23:27">
      <c r="W11595" s="288"/>
      <c r="X11595" s="287"/>
      <c r="AA11595" s="289"/>
    </row>
    <row r="11596" spans="23:27">
      <c r="W11596" s="288"/>
      <c r="X11596" s="287"/>
      <c r="AA11596" s="289"/>
    </row>
    <row r="11597" spans="23:27">
      <c r="W11597" s="288"/>
      <c r="X11597" s="287"/>
      <c r="AA11597" s="289"/>
    </row>
    <row r="11598" spans="23:27">
      <c r="W11598" s="288"/>
      <c r="X11598" s="287"/>
      <c r="AA11598" s="289"/>
    </row>
    <row r="11599" spans="23:27">
      <c r="W11599" s="288"/>
      <c r="X11599" s="287"/>
      <c r="AA11599" s="289"/>
    </row>
    <row r="11600" spans="23:27">
      <c r="W11600" s="288"/>
      <c r="X11600" s="287"/>
      <c r="AA11600" s="289"/>
    </row>
    <row r="11601" spans="23:27">
      <c r="W11601" s="288"/>
      <c r="X11601" s="287"/>
      <c r="AA11601" s="289"/>
    </row>
    <row r="11602" spans="23:27">
      <c r="W11602" s="288"/>
      <c r="X11602" s="287"/>
      <c r="AA11602" s="289"/>
    </row>
    <row r="11603" spans="23:27">
      <c r="W11603" s="288"/>
      <c r="X11603" s="287"/>
      <c r="AA11603" s="289"/>
    </row>
    <row r="11604" spans="23:27">
      <c r="W11604" s="288"/>
      <c r="X11604" s="287"/>
      <c r="AA11604" s="289"/>
    </row>
    <row r="11605" spans="23:27">
      <c r="W11605" s="288"/>
      <c r="X11605" s="287"/>
      <c r="AA11605" s="289"/>
    </row>
    <row r="11606" spans="23:27">
      <c r="W11606" s="288"/>
      <c r="X11606" s="287"/>
      <c r="AA11606" s="289"/>
    </row>
    <row r="11607" spans="23:27">
      <c r="W11607" s="288"/>
      <c r="X11607" s="287"/>
      <c r="AA11607" s="289"/>
    </row>
    <row r="11608" spans="23:27">
      <c r="W11608" s="288"/>
      <c r="X11608" s="287"/>
      <c r="AA11608" s="289"/>
    </row>
    <row r="11609" spans="23:27">
      <c r="W11609" s="288"/>
      <c r="X11609" s="287"/>
      <c r="AA11609" s="289"/>
    </row>
    <row r="11610" spans="23:27">
      <c r="W11610" s="288"/>
      <c r="X11610" s="287"/>
      <c r="AA11610" s="289"/>
    </row>
    <row r="11611" spans="23:27">
      <c r="W11611" s="288"/>
      <c r="X11611" s="287"/>
      <c r="AA11611" s="289"/>
    </row>
    <row r="11612" spans="23:27">
      <c r="W11612" s="288"/>
      <c r="X11612" s="287"/>
      <c r="AA11612" s="289"/>
    </row>
    <row r="11613" spans="23:27">
      <c r="W11613" s="288"/>
      <c r="X11613" s="287"/>
      <c r="AA11613" s="289"/>
    </row>
    <row r="11614" spans="23:27">
      <c r="W11614" s="288"/>
      <c r="X11614" s="287"/>
      <c r="AA11614" s="289"/>
    </row>
    <row r="11615" spans="23:27">
      <c r="W11615" s="288"/>
      <c r="X11615" s="287"/>
      <c r="AA11615" s="289"/>
    </row>
    <row r="11616" spans="23:27">
      <c r="W11616" s="288"/>
      <c r="X11616" s="287"/>
      <c r="AA11616" s="289"/>
    </row>
    <row r="11617" spans="23:27">
      <c r="W11617" s="288"/>
      <c r="X11617" s="287"/>
      <c r="AA11617" s="289"/>
    </row>
    <row r="11618" spans="23:27">
      <c r="W11618" s="288"/>
      <c r="X11618" s="287"/>
      <c r="AA11618" s="289"/>
    </row>
    <row r="11619" spans="23:27">
      <c r="W11619" s="288"/>
      <c r="X11619" s="287"/>
      <c r="AA11619" s="289"/>
    </row>
    <row r="11620" spans="23:27">
      <c r="W11620" s="288"/>
      <c r="X11620" s="287"/>
      <c r="AA11620" s="289"/>
    </row>
    <row r="11621" spans="23:27">
      <c r="W11621" s="288"/>
      <c r="X11621" s="287"/>
      <c r="AA11621" s="289"/>
    </row>
    <row r="11622" spans="23:27">
      <c r="W11622" s="288"/>
      <c r="X11622" s="287"/>
      <c r="AA11622" s="289"/>
    </row>
    <row r="11623" spans="23:27">
      <c r="W11623" s="288"/>
      <c r="X11623" s="287"/>
      <c r="AA11623" s="289"/>
    </row>
    <row r="11624" spans="23:27">
      <c r="W11624" s="288"/>
      <c r="X11624" s="287"/>
      <c r="AA11624" s="289"/>
    </row>
    <row r="11625" spans="23:27">
      <c r="W11625" s="288"/>
      <c r="X11625" s="287"/>
      <c r="AA11625" s="289"/>
    </row>
    <row r="11626" spans="23:27">
      <c r="W11626" s="288"/>
      <c r="X11626" s="287"/>
      <c r="AA11626" s="289"/>
    </row>
    <row r="11627" spans="23:27">
      <c r="W11627" s="288"/>
      <c r="X11627" s="287"/>
      <c r="AA11627" s="289"/>
    </row>
    <row r="11628" spans="23:27">
      <c r="W11628" s="288"/>
      <c r="X11628" s="287"/>
      <c r="AA11628" s="289"/>
    </row>
    <row r="11629" spans="23:27">
      <c r="W11629" s="288"/>
      <c r="X11629" s="287"/>
      <c r="AA11629" s="289"/>
    </row>
    <row r="11630" spans="23:27">
      <c r="W11630" s="288"/>
      <c r="X11630" s="287"/>
      <c r="AA11630" s="289"/>
    </row>
    <row r="11631" spans="23:27">
      <c r="W11631" s="288"/>
      <c r="X11631" s="287"/>
      <c r="AA11631" s="289"/>
    </row>
    <row r="11632" spans="23:27">
      <c r="W11632" s="288"/>
      <c r="X11632" s="287"/>
      <c r="AA11632" s="289"/>
    </row>
    <row r="11633" spans="23:27">
      <c r="W11633" s="288"/>
      <c r="X11633" s="287"/>
      <c r="AA11633" s="289"/>
    </row>
    <row r="11634" spans="23:27">
      <c r="W11634" s="288"/>
      <c r="X11634" s="287"/>
      <c r="AA11634" s="289"/>
    </row>
    <row r="11635" spans="23:27">
      <c r="W11635" s="288"/>
      <c r="X11635" s="287"/>
      <c r="AA11635" s="289"/>
    </row>
    <row r="11636" spans="23:27">
      <c r="W11636" s="288"/>
      <c r="X11636" s="287"/>
      <c r="AA11636" s="289"/>
    </row>
    <row r="11637" spans="23:27">
      <c r="W11637" s="288"/>
      <c r="X11637" s="287"/>
      <c r="AA11637" s="289"/>
    </row>
    <row r="11638" spans="23:27">
      <c r="W11638" s="288"/>
      <c r="X11638" s="287"/>
      <c r="AA11638" s="289"/>
    </row>
    <row r="11639" spans="23:27">
      <c r="W11639" s="288"/>
      <c r="X11639" s="287"/>
      <c r="AA11639" s="289"/>
    </row>
    <row r="11640" spans="23:27">
      <c r="W11640" s="288"/>
      <c r="X11640" s="287"/>
      <c r="AA11640" s="289"/>
    </row>
    <row r="11641" spans="23:27">
      <c r="W11641" s="288"/>
      <c r="X11641" s="287"/>
      <c r="AA11641" s="289"/>
    </row>
    <row r="11642" spans="23:27">
      <c r="W11642" s="288"/>
      <c r="X11642" s="287"/>
      <c r="AA11642" s="289"/>
    </row>
    <row r="11643" spans="23:27">
      <c r="W11643" s="288"/>
      <c r="X11643" s="287"/>
      <c r="AA11643" s="289"/>
    </row>
    <row r="11644" spans="23:27">
      <c r="W11644" s="288"/>
      <c r="X11644" s="287"/>
      <c r="AA11644" s="289"/>
    </row>
    <row r="11645" spans="23:27">
      <c r="W11645" s="288"/>
      <c r="X11645" s="287"/>
      <c r="AA11645" s="289"/>
    </row>
    <row r="11646" spans="23:27">
      <c r="W11646" s="288"/>
      <c r="X11646" s="287"/>
      <c r="AA11646" s="289"/>
    </row>
    <row r="11647" spans="23:27">
      <c r="W11647" s="288"/>
      <c r="X11647" s="287"/>
      <c r="AA11647" s="289"/>
    </row>
    <row r="11648" spans="23:27">
      <c r="W11648" s="288"/>
      <c r="X11648" s="287"/>
      <c r="AA11648" s="289"/>
    </row>
    <row r="11649" spans="23:27">
      <c r="W11649" s="288"/>
      <c r="X11649" s="287"/>
      <c r="AA11649" s="289"/>
    </row>
    <row r="11650" spans="23:27">
      <c r="W11650" s="288"/>
      <c r="X11650" s="287"/>
      <c r="AA11650" s="289"/>
    </row>
    <row r="11651" spans="23:27">
      <c r="W11651" s="288"/>
      <c r="X11651" s="287"/>
      <c r="AA11651" s="289"/>
    </row>
    <row r="11652" spans="23:27">
      <c r="W11652" s="288"/>
      <c r="X11652" s="287"/>
      <c r="AA11652" s="289"/>
    </row>
    <row r="11653" spans="23:27">
      <c r="W11653" s="288"/>
      <c r="X11653" s="287"/>
      <c r="AA11653" s="289"/>
    </row>
    <row r="11654" spans="23:27">
      <c r="W11654" s="288"/>
      <c r="X11654" s="287"/>
      <c r="AA11654" s="289"/>
    </row>
    <row r="11655" spans="23:27">
      <c r="W11655" s="288"/>
      <c r="X11655" s="287"/>
      <c r="AA11655" s="289"/>
    </row>
    <row r="11656" spans="23:27">
      <c r="W11656" s="288"/>
      <c r="X11656" s="287"/>
      <c r="AA11656" s="289"/>
    </row>
    <row r="11657" spans="23:27">
      <c r="W11657" s="288"/>
      <c r="X11657" s="287"/>
      <c r="AA11657" s="289"/>
    </row>
    <row r="11658" spans="23:27">
      <c r="W11658" s="288"/>
      <c r="X11658" s="287"/>
      <c r="AA11658" s="289"/>
    </row>
    <row r="11659" spans="23:27">
      <c r="W11659" s="288"/>
      <c r="X11659" s="287"/>
      <c r="AA11659" s="289"/>
    </row>
    <row r="11660" spans="23:27">
      <c r="W11660" s="288"/>
      <c r="X11660" s="287"/>
      <c r="AA11660" s="289"/>
    </row>
    <row r="11661" spans="23:27">
      <c r="W11661" s="288"/>
      <c r="X11661" s="287"/>
      <c r="AA11661" s="289"/>
    </row>
    <row r="11662" spans="23:27">
      <c r="W11662" s="288"/>
      <c r="X11662" s="287"/>
      <c r="AA11662" s="289"/>
    </row>
    <row r="11663" spans="23:27">
      <c r="W11663" s="288"/>
      <c r="X11663" s="287"/>
      <c r="AA11663" s="289"/>
    </row>
    <row r="11664" spans="23:27">
      <c r="W11664" s="288"/>
      <c r="X11664" s="287"/>
      <c r="AA11664" s="289"/>
    </row>
    <row r="11665" spans="23:27">
      <c r="W11665" s="288"/>
      <c r="X11665" s="287"/>
      <c r="AA11665" s="289"/>
    </row>
    <row r="11666" spans="23:27">
      <c r="W11666" s="288"/>
      <c r="X11666" s="287"/>
      <c r="AA11666" s="289"/>
    </row>
    <row r="11667" spans="23:27">
      <c r="W11667" s="288"/>
      <c r="X11667" s="287"/>
      <c r="AA11667" s="289"/>
    </row>
    <row r="11668" spans="23:27">
      <c r="W11668" s="288"/>
      <c r="X11668" s="287"/>
      <c r="AA11668" s="289"/>
    </row>
    <row r="11669" spans="23:27">
      <c r="W11669" s="288"/>
      <c r="X11669" s="287"/>
      <c r="AA11669" s="289"/>
    </row>
    <row r="11670" spans="23:27">
      <c r="W11670" s="288"/>
      <c r="X11670" s="287"/>
      <c r="AA11670" s="289"/>
    </row>
    <row r="11671" spans="23:27">
      <c r="W11671" s="288"/>
      <c r="X11671" s="287"/>
      <c r="AA11671" s="289"/>
    </row>
    <row r="11672" spans="23:27">
      <c r="W11672" s="288"/>
      <c r="X11672" s="287"/>
      <c r="AA11672" s="289"/>
    </row>
    <row r="11673" spans="23:27">
      <c r="W11673" s="288"/>
      <c r="X11673" s="287"/>
      <c r="AA11673" s="289"/>
    </row>
    <row r="11674" spans="23:27">
      <c r="W11674" s="288"/>
      <c r="X11674" s="287"/>
      <c r="AA11674" s="289"/>
    </row>
    <row r="11675" spans="23:27">
      <c r="W11675" s="288"/>
      <c r="X11675" s="287"/>
      <c r="AA11675" s="289"/>
    </row>
    <row r="11676" spans="23:27">
      <c r="W11676" s="288"/>
      <c r="X11676" s="287"/>
      <c r="AA11676" s="289"/>
    </row>
    <row r="11677" spans="23:27">
      <c r="W11677" s="288"/>
      <c r="X11677" s="287"/>
      <c r="AA11677" s="289"/>
    </row>
    <row r="11678" spans="23:27">
      <c r="W11678" s="288"/>
      <c r="X11678" s="287"/>
      <c r="AA11678" s="289"/>
    </row>
    <row r="11679" spans="23:27">
      <c r="W11679" s="288"/>
      <c r="X11679" s="287"/>
      <c r="AA11679" s="289"/>
    </row>
    <row r="11680" spans="23:27">
      <c r="W11680" s="288"/>
      <c r="X11680" s="287"/>
      <c r="AA11680" s="289"/>
    </row>
    <row r="11681" spans="23:27">
      <c r="W11681" s="288"/>
      <c r="X11681" s="287"/>
      <c r="AA11681" s="289"/>
    </row>
    <row r="11682" spans="23:27">
      <c r="W11682" s="288"/>
      <c r="X11682" s="287"/>
      <c r="AA11682" s="289"/>
    </row>
    <row r="11683" spans="23:27">
      <c r="W11683" s="288"/>
      <c r="X11683" s="287"/>
      <c r="AA11683" s="289"/>
    </row>
    <row r="11684" spans="23:27">
      <c r="W11684" s="288"/>
      <c r="X11684" s="287"/>
      <c r="AA11684" s="289"/>
    </row>
    <row r="11685" spans="23:27">
      <c r="W11685" s="288"/>
      <c r="X11685" s="287"/>
      <c r="AA11685" s="289"/>
    </row>
    <row r="11686" spans="23:27">
      <c r="W11686" s="288"/>
      <c r="X11686" s="287"/>
      <c r="AA11686" s="289"/>
    </row>
    <row r="11687" spans="23:27">
      <c r="W11687" s="288"/>
      <c r="X11687" s="287"/>
      <c r="AA11687" s="289"/>
    </row>
    <row r="11688" spans="23:27">
      <c r="W11688" s="288"/>
      <c r="X11688" s="287"/>
      <c r="AA11688" s="289"/>
    </row>
    <row r="11689" spans="23:27">
      <c r="W11689" s="288"/>
      <c r="X11689" s="287"/>
      <c r="AA11689" s="289"/>
    </row>
    <row r="11690" spans="23:27">
      <c r="W11690" s="288"/>
      <c r="X11690" s="287"/>
      <c r="AA11690" s="289"/>
    </row>
    <row r="11691" spans="23:27">
      <c r="W11691" s="288"/>
      <c r="X11691" s="287"/>
      <c r="AA11691" s="289"/>
    </row>
    <row r="11692" spans="23:27">
      <c r="W11692" s="288"/>
      <c r="X11692" s="287"/>
      <c r="AA11692" s="289"/>
    </row>
    <row r="11693" spans="23:27">
      <c r="W11693" s="288"/>
      <c r="X11693" s="287"/>
      <c r="AA11693" s="289"/>
    </row>
    <row r="11694" spans="23:27">
      <c r="W11694" s="288"/>
      <c r="X11694" s="287"/>
      <c r="AA11694" s="289"/>
    </row>
    <row r="11695" spans="23:27">
      <c r="W11695" s="288"/>
      <c r="X11695" s="287"/>
      <c r="AA11695" s="289"/>
    </row>
    <row r="11696" spans="23:27">
      <c r="W11696" s="288"/>
      <c r="X11696" s="287"/>
      <c r="AA11696" s="289"/>
    </row>
    <row r="11697" spans="23:27">
      <c r="W11697" s="288"/>
      <c r="X11697" s="287"/>
      <c r="AA11697" s="289"/>
    </row>
    <row r="11698" spans="23:27">
      <c r="W11698" s="288"/>
      <c r="X11698" s="287"/>
      <c r="AA11698" s="289"/>
    </row>
    <row r="11699" spans="23:27">
      <c r="W11699" s="288"/>
      <c r="X11699" s="287"/>
      <c r="AA11699" s="289"/>
    </row>
    <row r="11700" spans="23:27">
      <c r="W11700" s="288"/>
      <c r="X11700" s="287"/>
      <c r="AA11700" s="289"/>
    </row>
    <row r="11701" spans="23:27">
      <c r="W11701" s="288"/>
      <c r="X11701" s="287"/>
      <c r="AA11701" s="289"/>
    </row>
    <row r="11702" spans="23:27">
      <c r="W11702" s="288"/>
      <c r="X11702" s="287"/>
      <c r="AA11702" s="289"/>
    </row>
    <row r="11703" spans="23:27">
      <c r="W11703" s="288"/>
      <c r="X11703" s="287"/>
      <c r="AA11703" s="289"/>
    </row>
    <row r="11704" spans="23:27">
      <c r="W11704" s="288"/>
      <c r="X11704" s="287"/>
      <c r="AA11704" s="289"/>
    </row>
    <row r="11705" spans="23:27">
      <c r="W11705" s="288"/>
      <c r="X11705" s="287"/>
      <c r="AA11705" s="289"/>
    </row>
    <row r="11706" spans="23:27">
      <c r="W11706" s="288"/>
      <c r="X11706" s="287"/>
      <c r="AA11706" s="289"/>
    </row>
    <row r="11707" spans="23:27">
      <c r="W11707" s="288"/>
      <c r="X11707" s="287"/>
      <c r="AA11707" s="289"/>
    </row>
    <row r="11708" spans="23:27">
      <c r="W11708" s="288"/>
      <c r="X11708" s="287"/>
      <c r="AA11708" s="289"/>
    </row>
    <row r="11709" spans="23:27">
      <c r="W11709" s="288"/>
      <c r="X11709" s="287"/>
      <c r="AA11709" s="289"/>
    </row>
    <row r="11710" spans="23:27">
      <c r="W11710" s="288"/>
      <c r="X11710" s="287"/>
      <c r="AA11710" s="289"/>
    </row>
    <row r="11711" spans="23:27">
      <c r="W11711" s="288"/>
      <c r="X11711" s="287"/>
      <c r="AA11711" s="289"/>
    </row>
    <row r="11712" spans="23:27">
      <c r="W11712" s="288"/>
      <c r="X11712" s="287"/>
      <c r="AA11712" s="289"/>
    </row>
    <row r="11713" spans="23:27">
      <c r="W11713" s="288"/>
      <c r="X11713" s="287"/>
      <c r="AA11713" s="289"/>
    </row>
    <row r="11714" spans="23:27">
      <c r="W11714" s="288"/>
      <c r="X11714" s="287"/>
      <c r="AA11714" s="289"/>
    </row>
    <row r="11715" spans="23:27">
      <c r="W11715" s="288"/>
      <c r="X11715" s="287"/>
      <c r="AA11715" s="289"/>
    </row>
    <row r="11716" spans="23:27">
      <c r="W11716" s="288"/>
      <c r="X11716" s="287"/>
      <c r="AA11716" s="289"/>
    </row>
    <row r="11717" spans="23:27">
      <c r="W11717" s="288"/>
      <c r="X11717" s="287"/>
      <c r="AA11717" s="289"/>
    </row>
    <row r="11718" spans="23:27">
      <c r="W11718" s="288"/>
      <c r="X11718" s="287"/>
      <c r="AA11718" s="289"/>
    </row>
    <row r="11719" spans="23:27">
      <c r="W11719" s="288"/>
      <c r="X11719" s="287"/>
      <c r="AA11719" s="289"/>
    </row>
    <row r="11720" spans="23:27">
      <c r="W11720" s="288"/>
      <c r="X11720" s="287"/>
      <c r="AA11720" s="289"/>
    </row>
    <row r="11721" spans="23:27">
      <c r="W11721" s="288"/>
      <c r="X11721" s="287"/>
      <c r="AA11721" s="289"/>
    </row>
    <row r="11722" spans="23:27">
      <c r="W11722" s="288"/>
      <c r="X11722" s="287"/>
      <c r="AA11722" s="289"/>
    </row>
    <row r="11723" spans="23:27">
      <c r="W11723" s="288"/>
      <c r="X11723" s="287"/>
      <c r="AA11723" s="289"/>
    </row>
    <row r="11724" spans="23:27">
      <c r="W11724" s="288"/>
      <c r="X11724" s="287"/>
      <c r="AA11724" s="289"/>
    </row>
    <row r="11725" spans="23:27">
      <c r="W11725" s="288"/>
      <c r="X11725" s="287"/>
      <c r="AA11725" s="289"/>
    </row>
    <row r="11726" spans="23:27">
      <c r="W11726" s="288"/>
      <c r="X11726" s="287"/>
      <c r="AA11726" s="289"/>
    </row>
    <row r="11727" spans="23:27">
      <c r="W11727" s="288"/>
      <c r="X11727" s="287"/>
      <c r="AA11727" s="289"/>
    </row>
    <row r="11728" spans="23:27">
      <c r="W11728" s="288"/>
      <c r="X11728" s="287"/>
      <c r="AA11728" s="289"/>
    </row>
    <row r="11729" spans="23:27">
      <c r="W11729" s="288"/>
      <c r="X11729" s="287"/>
      <c r="AA11729" s="289"/>
    </row>
    <row r="11730" spans="23:27">
      <c r="W11730" s="288"/>
      <c r="X11730" s="287"/>
      <c r="AA11730" s="289"/>
    </row>
    <row r="11731" spans="23:27">
      <c r="W11731" s="288"/>
      <c r="X11731" s="287"/>
      <c r="AA11731" s="289"/>
    </row>
    <row r="11732" spans="23:27">
      <c r="W11732" s="288"/>
      <c r="X11732" s="287"/>
      <c r="AA11732" s="289"/>
    </row>
    <row r="11733" spans="23:27">
      <c r="W11733" s="288"/>
      <c r="X11733" s="287"/>
      <c r="AA11733" s="289"/>
    </row>
    <row r="11734" spans="23:27">
      <c r="W11734" s="288"/>
      <c r="X11734" s="287"/>
      <c r="AA11734" s="289"/>
    </row>
    <row r="11735" spans="23:27">
      <c r="W11735" s="288"/>
      <c r="X11735" s="287"/>
      <c r="AA11735" s="289"/>
    </row>
    <row r="11736" spans="23:27">
      <c r="W11736" s="288"/>
      <c r="X11736" s="287"/>
      <c r="AA11736" s="289"/>
    </row>
    <row r="11737" spans="23:27">
      <c r="W11737" s="288"/>
      <c r="X11737" s="287"/>
      <c r="AA11737" s="289"/>
    </row>
    <row r="11738" spans="23:27">
      <c r="W11738" s="288"/>
      <c r="X11738" s="287"/>
      <c r="AA11738" s="289"/>
    </row>
    <row r="11739" spans="23:27">
      <c r="W11739" s="288"/>
      <c r="X11739" s="287"/>
      <c r="AA11739" s="289"/>
    </row>
    <row r="11740" spans="23:27">
      <c r="W11740" s="288"/>
      <c r="X11740" s="287"/>
      <c r="AA11740" s="289"/>
    </row>
    <row r="11741" spans="23:27">
      <c r="W11741" s="288"/>
      <c r="X11741" s="287"/>
      <c r="AA11741" s="289"/>
    </row>
    <row r="11742" spans="23:27">
      <c r="W11742" s="288"/>
      <c r="X11742" s="287"/>
      <c r="AA11742" s="289"/>
    </row>
    <row r="11743" spans="23:27">
      <c r="W11743" s="288"/>
      <c r="X11743" s="287"/>
      <c r="AA11743" s="289"/>
    </row>
    <row r="11744" spans="23:27">
      <c r="W11744" s="288"/>
      <c r="X11744" s="287"/>
      <c r="AA11744" s="289"/>
    </row>
    <row r="11745" spans="23:27">
      <c r="W11745" s="288"/>
      <c r="X11745" s="287"/>
      <c r="AA11745" s="289"/>
    </row>
    <row r="11746" spans="23:27">
      <c r="W11746" s="288"/>
      <c r="X11746" s="287"/>
      <c r="AA11746" s="289"/>
    </row>
    <row r="11747" spans="23:27">
      <c r="W11747" s="288"/>
      <c r="X11747" s="287"/>
      <c r="AA11747" s="289"/>
    </row>
    <row r="11748" spans="23:27">
      <c r="W11748" s="288"/>
      <c r="X11748" s="287"/>
      <c r="AA11748" s="289"/>
    </row>
    <row r="11749" spans="23:27">
      <c r="W11749" s="288"/>
      <c r="X11749" s="287"/>
      <c r="AA11749" s="289"/>
    </row>
    <row r="11750" spans="23:27">
      <c r="W11750" s="288"/>
      <c r="X11750" s="287"/>
      <c r="AA11750" s="289"/>
    </row>
    <row r="11751" spans="23:27">
      <c r="W11751" s="288"/>
      <c r="X11751" s="287"/>
      <c r="AA11751" s="289"/>
    </row>
    <row r="11752" spans="23:27">
      <c r="W11752" s="288"/>
      <c r="X11752" s="287"/>
      <c r="AA11752" s="289"/>
    </row>
    <row r="11753" spans="23:27">
      <c r="W11753" s="288"/>
      <c r="X11753" s="287"/>
      <c r="AA11753" s="289"/>
    </row>
    <row r="11754" spans="23:27">
      <c r="W11754" s="288"/>
      <c r="X11754" s="287"/>
      <c r="AA11754" s="289"/>
    </row>
    <row r="11755" spans="23:27">
      <c r="W11755" s="288"/>
      <c r="X11755" s="287"/>
      <c r="AA11755" s="289"/>
    </row>
    <row r="11756" spans="23:27">
      <c r="W11756" s="288"/>
      <c r="X11756" s="287"/>
      <c r="AA11756" s="289"/>
    </row>
    <row r="11757" spans="23:27">
      <c r="W11757" s="288"/>
      <c r="X11757" s="287"/>
      <c r="AA11757" s="289"/>
    </row>
    <row r="11758" spans="23:27">
      <c r="W11758" s="288"/>
      <c r="X11758" s="287"/>
      <c r="AA11758" s="289"/>
    </row>
    <row r="11759" spans="23:27">
      <c r="W11759" s="288"/>
      <c r="X11759" s="287"/>
      <c r="AA11759" s="289"/>
    </row>
    <row r="11760" spans="23:27">
      <c r="W11760" s="288"/>
      <c r="X11760" s="287"/>
      <c r="AA11760" s="289"/>
    </row>
    <row r="11761" spans="23:27">
      <c r="W11761" s="288"/>
      <c r="X11761" s="287"/>
      <c r="AA11761" s="289"/>
    </row>
    <row r="11762" spans="23:27">
      <c r="W11762" s="288"/>
      <c r="X11762" s="287"/>
      <c r="AA11762" s="289"/>
    </row>
    <row r="11763" spans="23:27">
      <c r="W11763" s="288"/>
      <c r="X11763" s="287"/>
      <c r="AA11763" s="289"/>
    </row>
    <row r="11764" spans="23:27">
      <c r="W11764" s="288"/>
      <c r="X11764" s="287"/>
      <c r="AA11764" s="289"/>
    </row>
    <row r="11765" spans="23:27">
      <c r="W11765" s="288"/>
      <c r="X11765" s="287"/>
      <c r="AA11765" s="289"/>
    </row>
    <row r="11766" spans="23:27">
      <c r="W11766" s="288"/>
      <c r="X11766" s="287"/>
      <c r="AA11766" s="289"/>
    </row>
    <row r="11767" spans="23:27">
      <c r="W11767" s="288"/>
      <c r="X11767" s="287"/>
      <c r="AA11767" s="289"/>
    </row>
    <row r="11768" spans="23:27">
      <c r="W11768" s="288"/>
      <c r="X11768" s="287"/>
      <c r="AA11768" s="289"/>
    </row>
    <row r="11769" spans="23:27">
      <c r="W11769" s="288"/>
      <c r="X11769" s="287"/>
      <c r="AA11769" s="289"/>
    </row>
    <row r="11770" spans="23:27">
      <c r="W11770" s="288"/>
      <c r="X11770" s="287"/>
      <c r="AA11770" s="289"/>
    </row>
    <row r="11771" spans="23:27">
      <c r="W11771" s="288"/>
      <c r="X11771" s="287"/>
      <c r="AA11771" s="289"/>
    </row>
    <row r="11772" spans="23:27">
      <c r="W11772" s="288"/>
      <c r="X11772" s="287"/>
      <c r="AA11772" s="289"/>
    </row>
    <row r="11773" spans="23:27">
      <c r="W11773" s="288"/>
      <c r="X11773" s="287"/>
      <c r="AA11773" s="289"/>
    </row>
    <row r="11774" spans="23:27">
      <c r="W11774" s="288"/>
      <c r="X11774" s="287"/>
      <c r="AA11774" s="289"/>
    </row>
    <row r="11775" spans="23:27">
      <c r="W11775" s="288"/>
      <c r="X11775" s="287"/>
      <c r="AA11775" s="289"/>
    </row>
    <row r="11776" spans="23:27">
      <c r="W11776" s="288"/>
      <c r="X11776" s="287"/>
      <c r="AA11776" s="289"/>
    </row>
    <row r="11777" spans="23:27">
      <c r="W11777" s="288"/>
      <c r="X11777" s="287"/>
      <c r="AA11777" s="289"/>
    </row>
    <row r="11778" spans="23:27">
      <c r="W11778" s="288"/>
      <c r="X11778" s="287"/>
      <c r="AA11778" s="289"/>
    </row>
    <row r="11779" spans="23:27">
      <c r="W11779" s="288"/>
      <c r="X11779" s="287"/>
      <c r="AA11779" s="289"/>
    </row>
    <row r="11780" spans="23:27">
      <c r="W11780" s="288"/>
      <c r="X11780" s="287"/>
      <c r="AA11780" s="289"/>
    </row>
    <row r="11781" spans="23:27">
      <c r="W11781" s="288"/>
      <c r="X11781" s="287"/>
      <c r="AA11781" s="289"/>
    </row>
    <row r="11782" spans="23:27">
      <c r="W11782" s="288"/>
      <c r="X11782" s="287"/>
      <c r="AA11782" s="289"/>
    </row>
    <row r="11783" spans="23:27">
      <c r="W11783" s="288"/>
      <c r="X11783" s="287"/>
      <c r="AA11783" s="289"/>
    </row>
    <row r="11784" spans="23:27">
      <c r="W11784" s="288"/>
      <c r="X11784" s="287"/>
      <c r="AA11784" s="289"/>
    </row>
    <row r="11785" spans="23:27">
      <c r="W11785" s="288"/>
      <c r="X11785" s="287"/>
      <c r="AA11785" s="289"/>
    </row>
    <row r="11786" spans="23:27">
      <c r="W11786" s="288"/>
      <c r="X11786" s="287"/>
      <c r="AA11786" s="289"/>
    </row>
    <row r="11787" spans="23:27">
      <c r="W11787" s="288"/>
      <c r="X11787" s="287"/>
      <c r="AA11787" s="289"/>
    </row>
    <row r="11788" spans="23:27">
      <c r="W11788" s="288"/>
      <c r="X11788" s="287"/>
      <c r="AA11788" s="289"/>
    </row>
    <row r="11789" spans="23:27">
      <c r="W11789" s="288"/>
      <c r="X11789" s="287"/>
      <c r="AA11789" s="289"/>
    </row>
    <row r="11790" spans="23:27">
      <c r="W11790" s="288"/>
      <c r="X11790" s="287"/>
      <c r="AA11790" s="289"/>
    </row>
    <row r="11791" spans="23:27">
      <c r="W11791" s="288"/>
      <c r="X11791" s="287"/>
      <c r="AA11791" s="289"/>
    </row>
    <row r="11792" spans="23:27">
      <c r="W11792" s="288"/>
      <c r="X11792" s="287"/>
      <c r="AA11792" s="289"/>
    </row>
    <row r="11793" spans="23:27">
      <c r="W11793" s="288"/>
      <c r="X11793" s="287"/>
      <c r="AA11793" s="289"/>
    </row>
    <row r="11794" spans="23:27">
      <c r="W11794" s="288"/>
      <c r="X11794" s="287"/>
      <c r="AA11794" s="289"/>
    </row>
    <row r="11795" spans="23:27">
      <c r="W11795" s="288"/>
      <c r="X11795" s="287"/>
      <c r="AA11795" s="289"/>
    </row>
    <row r="11796" spans="23:27">
      <c r="W11796" s="288"/>
      <c r="X11796" s="287"/>
      <c r="AA11796" s="289"/>
    </row>
    <row r="11797" spans="23:27">
      <c r="W11797" s="288"/>
      <c r="X11797" s="287"/>
      <c r="AA11797" s="289"/>
    </row>
    <row r="11798" spans="23:27">
      <c r="W11798" s="288"/>
      <c r="X11798" s="287"/>
      <c r="AA11798" s="289"/>
    </row>
    <row r="11799" spans="23:27">
      <c r="W11799" s="288"/>
      <c r="X11799" s="287"/>
      <c r="AA11799" s="289"/>
    </row>
    <row r="11800" spans="23:27">
      <c r="W11800" s="288"/>
      <c r="X11800" s="287"/>
      <c r="AA11800" s="289"/>
    </row>
    <row r="11801" spans="23:27">
      <c r="W11801" s="288"/>
      <c r="X11801" s="287"/>
      <c r="AA11801" s="289"/>
    </row>
    <row r="11802" spans="23:27">
      <c r="W11802" s="288"/>
      <c r="X11802" s="287"/>
      <c r="AA11802" s="289"/>
    </row>
    <row r="11803" spans="23:27">
      <c r="W11803" s="288"/>
      <c r="X11803" s="287"/>
      <c r="AA11803" s="289"/>
    </row>
    <row r="11804" spans="23:27">
      <c r="W11804" s="288"/>
      <c r="X11804" s="287"/>
      <c r="AA11804" s="289"/>
    </row>
    <row r="11805" spans="23:27">
      <c r="W11805" s="288"/>
      <c r="X11805" s="287"/>
      <c r="AA11805" s="289"/>
    </row>
    <row r="11806" spans="23:27">
      <c r="W11806" s="288"/>
      <c r="X11806" s="287"/>
      <c r="AA11806" s="289"/>
    </row>
    <row r="11807" spans="23:27">
      <c r="W11807" s="288"/>
      <c r="X11807" s="287"/>
      <c r="AA11807" s="289"/>
    </row>
    <row r="11808" spans="23:27">
      <c r="W11808" s="288"/>
      <c r="X11808" s="287"/>
      <c r="AA11808" s="289"/>
    </row>
    <row r="11809" spans="23:27">
      <c r="W11809" s="288"/>
      <c r="X11809" s="287"/>
      <c r="AA11809" s="289"/>
    </row>
    <row r="11810" spans="23:27">
      <c r="W11810" s="288"/>
      <c r="X11810" s="287"/>
      <c r="AA11810" s="289"/>
    </row>
    <row r="11811" spans="23:27">
      <c r="W11811" s="288"/>
      <c r="X11811" s="287"/>
      <c r="AA11811" s="289"/>
    </row>
    <row r="11812" spans="23:27">
      <c r="W11812" s="288"/>
      <c r="X11812" s="287"/>
      <c r="AA11812" s="289"/>
    </row>
    <row r="11813" spans="23:27">
      <c r="W11813" s="288"/>
      <c r="X11813" s="287"/>
      <c r="AA11813" s="289"/>
    </row>
    <row r="11814" spans="23:27">
      <c r="W11814" s="288"/>
      <c r="X11814" s="287"/>
      <c r="AA11814" s="289"/>
    </row>
    <row r="11815" spans="23:27">
      <c r="W11815" s="288"/>
      <c r="X11815" s="287"/>
      <c r="AA11815" s="289"/>
    </row>
    <row r="11816" spans="23:27">
      <c r="W11816" s="288"/>
      <c r="X11816" s="287"/>
      <c r="AA11816" s="289"/>
    </row>
    <row r="11817" spans="23:27">
      <c r="W11817" s="288"/>
      <c r="X11817" s="287"/>
      <c r="AA11817" s="289"/>
    </row>
    <row r="11818" spans="23:27">
      <c r="W11818" s="288"/>
      <c r="X11818" s="287"/>
      <c r="AA11818" s="289"/>
    </row>
    <row r="11819" spans="23:27">
      <c r="W11819" s="288"/>
      <c r="X11819" s="287"/>
      <c r="AA11819" s="289"/>
    </row>
    <row r="11820" spans="23:27">
      <c r="W11820" s="288"/>
      <c r="X11820" s="287"/>
      <c r="AA11820" s="289"/>
    </row>
    <row r="11821" spans="23:27">
      <c r="W11821" s="288"/>
      <c r="X11821" s="287"/>
      <c r="AA11821" s="289"/>
    </row>
    <row r="11822" spans="23:27">
      <c r="W11822" s="288"/>
      <c r="X11822" s="287"/>
      <c r="AA11822" s="289"/>
    </row>
    <row r="11823" spans="23:27">
      <c r="W11823" s="288"/>
      <c r="X11823" s="287"/>
      <c r="AA11823" s="289"/>
    </row>
    <row r="11824" spans="23:27">
      <c r="W11824" s="288"/>
      <c r="X11824" s="287"/>
      <c r="AA11824" s="289"/>
    </row>
    <row r="11825" spans="23:27">
      <c r="W11825" s="288"/>
      <c r="X11825" s="287"/>
      <c r="AA11825" s="289"/>
    </row>
    <row r="11826" spans="23:27">
      <c r="W11826" s="288"/>
      <c r="X11826" s="287"/>
      <c r="AA11826" s="289"/>
    </row>
    <row r="11827" spans="23:27">
      <c r="W11827" s="288"/>
      <c r="X11827" s="287"/>
      <c r="AA11827" s="289"/>
    </row>
    <row r="11828" spans="23:27">
      <c r="W11828" s="288"/>
      <c r="X11828" s="287"/>
      <c r="AA11828" s="289"/>
    </row>
    <row r="11829" spans="23:27">
      <c r="W11829" s="288"/>
      <c r="X11829" s="287"/>
      <c r="AA11829" s="289"/>
    </row>
    <row r="11830" spans="23:27">
      <c r="W11830" s="288"/>
      <c r="X11830" s="287"/>
      <c r="AA11830" s="289"/>
    </row>
    <row r="11831" spans="23:27">
      <c r="W11831" s="288"/>
      <c r="X11831" s="287"/>
      <c r="AA11831" s="289"/>
    </row>
    <row r="11832" spans="23:27">
      <c r="W11832" s="288"/>
      <c r="X11832" s="287"/>
      <c r="AA11832" s="289"/>
    </row>
    <row r="11833" spans="23:27">
      <c r="W11833" s="288"/>
      <c r="X11833" s="287"/>
      <c r="AA11833" s="289"/>
    </row>
    <row r="11834" spans="23:27">
      <c r="W11834" s="288"/>
      <c r="X11834" s="287"/>
      <c r="AA11834" s="289"/>
    </row>
    <row r="11835" spans="23:27">
      <c r="W11835" s="288"/>
      <c r="X11835" s="287"/>
      <c r="AA11835" s="289"/>
    </row>
    <row r="11836" spans="23:27">
      <c r="W11836" s="288"/>
      <c r="X11836" s="287"/>
      <c r="AA11836" s="289"/>
    </row>
    <row r="11837" spans="23:27">
      <c r="W11837" s="288"/>
      <c r="X11837" s="287"/>
      <c r="AA11837" s="289"/>
    </row>
    <row r="11838" spans="23:27">
      <c r="W11838" s="288"/>
      <c r="X11838" s="287"/>
      <c r="AA11838" s="289"/>
    </row>
    <row r="11839" spans="23:27">
      <c r="W11839" s="288"/>
      <c r="X11839" s="287"/>
      <c r="AA11839" s="289"/>
    </row>
    <row r="11840" spans="23:27">
      <c r="W11840" s="288"/>
      <c r="X11840" s="287"/>
      <c r="AA11840" s="289"/>
    </row>
    <row r="11841" spans="23:27">
      <c r="W11841" s="288"/>
      <c r="X11841" s="287"/>
      <c r="AA11841" s="289"/>
    </row>
    <row r="11842" spans="23:27">
      <c r="W11842" s="288"/>
      <c r="X11842" s="287"/>
      <c r="AA11842" s="289"/>
    </row>
    <row r="11843" spans="23:27">
      <c r="W11843" s="288"/>
      <c r="X11843" s="287"/>
      <c r="AA11843" s="289"/>
    </row>
    <row r="11844" spans="23:27">
      <c r="W11844" s="288"/>
      <c r="X11844" s="287"/>
      <c r="AA11844" s="289"/>
    </row>
    <row r="11845" spans="23:27">
      <c r="W11845" s="288"/>
      <c r="X11845" s="287"/>
      <c r="AA11845" s="289"/>
    </row>
    <row r="11846" spans="23:27">
      <c r="W11846" s="288"/>
      <c r="X11846" s="287"/>
      <c r="AA11846" s="289"/>
    </row>
    <row r="11847" spans="23:27">
      <c r="W11847" s="288"/>
      <c r="X11847" s="287"/>
      <c r="AA11847" s="289"/>
    </row>
    <row r="11848" spans="23:27">
      <c r="W11848" s="288"/>
      <c r="X11848" s="287"/>
      <c r="AA11848" s="289"/>
    </row>
    <row r="11849" spans="23:27">
      <c r="W11849" s="288"/>
      <c r="X11849" s="287"/>
      <c r="AA11849" s="289"/>
    </row>
    <row r="11850" spans="23:27">
      <c r="W11850" s="288"/>
      <c r="X11850" s="287"/>
      <c r="AA11850" s="289"/>
    </row>
    <row r="11851" spans="23:27">
      <c r="W11851" s="288"/>
      <c r="X11851" s="287"/>
      <c r="AA11851" s="289"/>
    </row>
    <row r="11852" spans="23:27">
      <c r="W11852" s="288"/>
      <c r="X11852" s="287"/>
      <c r="AA11852" s="289"/>
    </row>
    <row r="11853" spans="23:27">
      <c r="W11853" s="288"/>
      <c r="X11853" s="287"/>
      <c r="AA11853" s="289"/>
    </row>
    <row r="11854" spans="23:27">
      <c r="W11854" s="288"/>
      <c r="X11854" s="287"/>
      <c r="AA11854" s="289"/>
    </row>
    <row r="11855" spans="23:27">
      <c r="W11855" s="288"/>
      <c r="X11855" s="287"/>
      <c r="AA11855" s="289"/>
    </row>
    <row r="11856" spans="23:27">
      <c r="W11856" s="288"/>
      <c r="X11856" s="287"/>
      <c r="AA11856" s="289"/>
    </row>
    <row r="11857" spans="23:27">
      <c r="W11857" s="288"/>
      <c r="X11857" s="287"/>
      <c r="AA11857" s="289"/>
    </row>
    <row r="11858" spans="23:27">
      <c r="W11858" s="288"/>
      <c r="X11858" s="287"/>
      <c r="AA11858" s="289"/>
    </row>
    <row r="11859" spans="23:27">
      <c r="W11859" s="288"/>
      <c r="X11859" s="287"/>
      <c r="AA11859" s="289"/>
    </row>
    <row r="11860" spans="23:27">
      <c r="W11860" s="288"/>
      <c r="X11860" s="287"/>
      <c r="AA11860" s="289"/>
    </row>
    <row r="11861" spans="23:27">
      <c r="W11861" s="288"/>
      <c r="X11861" s="287"/>
      <c r="AA11861" s="289"/>
    </row>
    <row r="11862" spans="23:27">
      <c r="W11862" s="288"/>
      <c r="X11862" s="287"/>
      <c r="AA11862" s="289"/>
    </row>
    <row r="11863" spans="23:27">
      <c r="W11863" s="288"/>
      <c r="X11863" s="287"/>
      <c r="AA11863" s="289"/>
    </row>
    <row r="11864" spans="23:27">
      <c r="W11864" s="288"/>
      <c r="X11864" s="287"/>
      <c r="AA11864" s="289"/>
    </row>
    <row r="11865" spans="23:27">
      <c r="W11865" s="288"/>
      <c r="X11865" s="287"/>
      <c r="AA11865" s="289"/>
    </row>
    <row r="11866" spans="23:27">
      <c r="W11866" s="288"/>
      <c r="X11866" s="287"/>
      <c r="AA11866" s="289"/>
    </row>
    <row r="11867" spans="23:27">
      <c r="W11867" s="288"/>
      <c r="X11867" s="287"/>
      <c r="AA11867" s="289"/>
    </row>
    <row r="11868" spans="23:27">
      <c r="W11868" s="288"/>
      <c r="X11868" s="287"/>
      <c r="AA11868" s="289"/>
    </row>
    <row r="11869" spans="23:27">
      <c r="W11869" s="288"/>
      <c r="X11869" s="287"/>
      <c r="AA11869" s="289"/>
    </row>
    <row r="11870" spans="23:27">
      <c r="W11870" s="288"/>
      <c r="X11870" s="287"/>
      <c r="AA11870" s="289"/>
    </row>
    <row r="11871" spans="23:27">
      <c r="W11871" s="288"/>
      <c r="X11871" s="287"/>
      <c r="AA11871" s="289"/>
    </row>
    <row r="11872" spans="23:27">
      <c r="W11872" s="288"/>
      <c r="X11872" s="287"/>
      <c r="AA11872" s="289"/>
    </row>
    <row r="11873" spans="23:27">
      <c r="W11873" s="288"/>
      <c r="X11873" s="287"/>
      <c r="AA11873" s="289"/>
    </row>
    <row r="11874" spans="23:27">
      <c r="W11874" s="288"/>
      <c r="X11874" s="287"/>
      <c r="AA11874" s="289"/>
    </row>
    <row r="11875" spans="23:27">
      <c r="W11875" s="288"/>
      <c r="X11875" s="287"/>
      <c r="AA11875" s="289"/>
    </row>
    <row r="11876" spans="23:27">
      <c r="W11876" s="288"/>
      <c r="X11876" s="287"/>
      <c r="AA11876" s="289"/>
    </row>
    <row r="11877" spans="23:27">
      <c r="W11877" s="288"/>
      <c r="X11877" s="287"/>
      <c r="AA11877" s="289"/>
    </row>
    <row r="11878" spans="23:27">
      <c r="W11878" s="288"/>
      <c r="X11878" s="287"/>
      <c r="AA11878" s="289"/>
    </row>
    <row r="11879" spans="23:27">
      <c r="W11879" s="288"/>
      <c r="X11879" s="287"/>
      <c r="AA11879" s="289"/>
    </row>
    <row r="11880" spans="23:27">
      <c r="W11880" s="288"/>
      <c r="X11880" s="287"/>
      <c r="AA11880" s="289"/>
    </row>
    <row r="11881" spans="23:27">
      <c r="W11881" s="288"/>
      <c r="X11881" s="287"/>
      <c r="AA11881" s="289"/>
    </row>
    <row r="11882" spans="23:27">
      <c r="W11882" s="288"/>
      <c r="X11882" s="287"/>
      <c r="AA11882" s="289"/>
    </row>
    <row r="11883" spans="23:27">
      <c r="W11883" s="288"/>
      <c r="X11883" s="287"/>
      <c r="AA11883" s="289"/>
    </row>
    <row r="11884" spans="23:27">
      <c r="W11884" s="288"/>
      <c r="X11884" s="287"/>
      <c r="AA11884" s="289"/>
    </row>
    <row r="11885" spans="23:27">
      <c r="W11885" s="288"/>
      <c r="X11885" s="287"/>
      <c r="AA11885" s="289"/>
    </row>
    <row r="11886" spans="23:27">
      <c r="W11886" s="288"/>
      <c r="X11886" s="287"/>
      <c r="AA11886" s="289"/>
    </row>
    <row r="11887" spans="23:27">
      <c r="W11887" s="288"/>
      <c r="X11887" s="287"/>
      <c r="AA11887" s="289"/>
    </row>
    <row r="11888" spans="23:27">
      <c r="W11888" s="288"/>
      <c r="X11888" s="287"/>
      <c r="AA11888" s="289"/>
    </row>
    <row r="11889" spans="23:27">
      <c r="W11889" s="288"/>
      <c r="X11889" s="287"/>
      <c r="AA11889" s="289"/>
    </row>
    <row r="11890" spans="23:27">
      <c r="W11890" s="288"/>
      <c r="X11890" s="287"/>
      <c r="AA11890" s="289"/>
    </row>
    <row r="11891" spans="23:27">
      <c r="W11891" s="288"/>
      <c r="X11891" s="287"/>
      <c r="AA11891" s="289"/>
    </row>
    <row r="11892" spans="23:27">
      <c r="W11892" s="288"/>
      <c r="X11892" s="287"/>
      <c r="AA11892" s="289"/>
    </row>
    <row r="11893" spans="23:27">
      <c r="W11893" s="288"/>
      <c r="X11893" s="287"/>
      <c r="AA11893" s="289"/>
    </row>
    <row r="11894" spans="23:27">
      <c r="W11894" s="288"/>
      <c r="X11894" s="287"/>
      <c r="AA11894" s="289"/>
    </row>
    <row r="11895" spans="23:27">
      <c r="W11895" s="288"/>
      <c r="X11895" s="287"/>
      <c r="AA11895" s="289"/>
    </row>
    <row r="11896" spans="23:27">
      <c r="W11896" s="288"/>
      <c r="X11896" s="287"/>
      <c r="AA11896" s="289"/>
    </row>
    <row r="11897" spans="23:27">
      <c r="W11897" s="288"/>
      <c r="X11897" s="287"/>
      <c r="AA11897" s="289"/>
    </row>
    <row r="11898" spans="23:27">
      <c r="W11898" s="288"/>
      <c r="X11898" s="287"/>
      <c r="AA11898" s="289"/>
    </row>
    <row r="11899" spans="23:27">
      <c r="W11899" s="288"/>
      <c r="X11899" s="287"/>
      <c r="AA11899" s="289"/>
    </row>
    <row r="11900" spans="23:27">
      <c r="W11900" s="288"/>
      <c r="X11900" s="287"/>
      <c r="AA11900" s="289"/>
    </row>
    <row r="11901" spans="23:27">
      <c r="W11901" s="288"/>
      <c r="X11901" s="287"/>
      <c r="AA11901" s="289"/>
    </row>
    <row r="11902" spans="23:27">
      <c r="W11902" s="288"/>
      <c r="X11902" s="287"/>
      <c r="AA11902" s="289"/>
    </row>
    <row r="11903" spans="23:27">
      <c r="W11903" s="288"/>
      <c r="X11903" s="287"/>
      <c r="AA11903" s="289"/>
    </row>
    <row r="11904" spans="23:27">
      <c r="W11904" s="288"/>
      <c r="X11904" s="287"/>
      <c r="AA11904" s="289"/>
    </row>
    <row r="11905" spans="23:27">
      <c r="W11905" s="288"/>
      <c r="X11905" s="287"/>
      <c r="AA11905" s="289"/>
    </row>
    <row r="11906" spans="23:27">
      <c r="W11906" s="288"/>
      <c r="X11906" s="287"/>
      <c r="AA11906" s="289"/>
    </row>
    <row r="11907" spans="23:27">
      <c r="W11907" s="288"/>
      <c r="X11907" s="287"/>
      <c r="AA11907" s="289"/>
    </row>
    <row r="11908" spans="23:27">
      <c r="W11908" s="288"/>
      <c r="X11908" s="287"/>
      <c r="AA11908" s="289"/>
    </row>
    <row r="11909" spans="23:27">
      <c r="W11909" s="288"/>
      <c r="X11909" s="287"/>
      <c r="AA11909" s="289"/>
    </row>
    <row r="11910" spans="23:27">
      <c r="W11910" s="288"/>
      <c r="X11910" s="287"/>
      <c r="AA11910" s="289"/>
    </row>
    <row r="11911" spans="23:27">
      <c r="W11911" s="288"/>
      <c r="X11911" s="287"/>
      <c r="AA11911" s="289"/>
    </row>
    <row r="11912" spans="23:27">
      <c r="W11912" s="288"/>
      <c r="X11912" s="287"/>
      <c r="AA11912" s="289"/>
    </row>
    <row r="11913" spans="23:27">
      <c r="W11913" s="288"/>
      <c r="X11913" s="287"/>
      <c r="AA11913" s="289"/>
    </row>
    <row r="11914" spans="23:27">
      <c r="W11914" s="288"/>
      <c r="X11914" s="287"/>
      <c r="AA11914" s="289"/>
    </row>
    <row r="11915" spans="23:27">
      <c r="W11915" s="288"/>
      <c r="X11915" s="287"/>
      <c r="AA11915" s="289"/>
    </row>
    <row r="11916" spans="23:27">
      <c r="W11916" s="288"/>
      <c r="X11916" s="287"/>
      <c r="AA11916" s="289"/>
    </row>
    <row r="11917" spans="23:27">
      <c r="W11917" s="288"/>
      <c r="X11917" s="287"/>
      <c r="AA11917" s="289"/>
    </row>
    <row r="11918" spans="23:27">
      <c r="W11918" s="288"/>
      <c r="X11918" s="287"/>
      <c r="AA11918" s="289"/>
    </row>
    <row r="11919" spans="23:27">
      <c r="W11919" s="288"/>
      <c r="X11919" s="287"/>
      <c r="AA11919" s="289"/>
    </row>
    <row r="11920" spans="23:27">
      <c r="W11920" s="288"/>
      <c r="X11920" s="287"/>
      <c r="AA11920" s="289"/>
    </row>
    <row r="11921" spans="23:27">
      <c r="W11921" s="288"/>
      <c r="X11921" s="287"/>
      <c r="AA11921" s="289"/>
    </row>
    <row r="11922" spans="23:27">
      <c r="W11922" s="288"/>
      <c r="X11922" s="287"/>
      <c r="AA11922" s="289"/>
    </row>
    <row r="11923" spans="23:27">
      <c r="W11923" s="288"/>
      <c r="X11923" s="287"/>
      <c r="AA11923" s="289"/>
    </row>
    <row r="11924" spans="23:27">
      <c r="W11924" s="288"/>
      <c r="X11924" s="287"/>
      <c r="AA11924" s="289"/>
    </row>
    <row r="11925" spans="23:27">
      <c r="W11925" s="288"/>
      <c r="X11925" s="287"/>
      <c r="AA11925" s="289"/>
    </row>
    <row r="11926" spans="23:27">
      <c r="W11926" s="288"/>
      <c r="X11926" s="287"/>
      <c r="AA11926" s="289"/>
    </row>
    <row r="11927" spans="23:27">
      <c r="W11927" s="288"/>
      <c r="X11927" s="287"/>
      <c r="AA11927" s="289"/>
    </row>
    <row r="11928" spans="23:27">
      <c r="W11928" s="288"/>
      <c r="X11928" s="287"/>
      <c r="AA11928" s="289"/>
    </row>
    <row r="11929" spans="23:27">
      <c r="W11929" s="288"/>
      <c r="X11929" s="287"/>
      <c r="AA11929" s="289"/>
    </row>
    <row r="11930" spans="23:27">
      <c r="W11930" s="288"/>
      <c r="X11930" s="287"/>
      <c r="AA11930" s="289"/>
    </row>
    <row r="11931" spans="23:27">
      <c r="W11931" s="288"/>
      <c r="X11931" s="287"/>
      <c r="AA11931" s="289"/>
    </row>
    <row r="11932" spans="23:27">
      <c r="W11932" s="288"/>
      <c r="X11932" s="287"/>
      <c r="AA11932" s="289"/>
    </row>
    <row r="11933" spans="23:27">
      <c r="W11933" s="288"/>
      <c r="X11933" s="287"/>
      <c r="AA11933" s="289"/>
    </row>
    <row r="11934" spans="23:27">
      <c r="W11934" s="288"/>
      <c r="X11934" s="287"/>
      <c r="AA11934" s="289"/>
    </row>
    <row r="11935" spans="23:27">
      <c r="W11935" s="288"/>
      <c r="X11935" s="287"/>
      <c r="AA11935" s="289"/>
    </row>
    <row r="11936" spans="23:27">
      <c r="W11936" s="288"/>
      <c r="X11936" s="287"/>
      <c r="AA11936" s="289"/>
    </row>
    <row r="11937" spans="23:27">
      <c r="W11937" s="288"/>
      <c r="X11937" s="287"/>
      <c r="AA11937" s="289"/>
    </row>
    <row r="11938" spans="23:27">
      <c r="W11938" s="288"/>
      <c r="X11938" s="287"/>
      <c r="AA11938" s="289"/>
    </row>
    <row r="11939" spans="23:27">
      <c r="W11939" s="288"/>
      <c r="X11939" s="287"/>
      <c r="AA11939" s="289"/>
    </row>
    <row r="11940" spans="23:27">
      <c r="W11940" s="288"/>
      <c r="X11940" s="287"/>
      <c r="AA11940" s="289"/>
    </row>
    <row r="11941" spans="23:27">
      <c r="W11941" s="288"/>
      <c r="X11941" s="287"/>
      <c r="AA11941" s="289"/>
    </row>
    <row r="11942" spans="23:27">
      <c r="W11942" s="288"/>
      <c r="X11942" s="287"/>
      <c r="AA11942" s="289"/>
    </row>
    <row r="11943" spans="23:27">
      <c r="W11943" s="288"/>
      <c r="X11943" s="287"/>
      <c r="AA11943" s="289"/>
    </row>
    <row r="11944" spans="23:27">
      <c r="W11944" s="288"/>
      <c r="X11944" s="287"/>
      <c r="AA11944" s="289"/>
    </row>
    <row r="11945" spans="23:27">
      <c r="W11945" s="288"/>
      <c r="X11945" s="287"/>
      <c r="AA11945" s="289"/>
    </row>
    <row r="11946" spans="23:27">
      <c r="W11946" s="288"/>
      <c r="X11946" s="287"/>
      <c r="AA11946" s="289"/>
    </row>
    <row r="11947" spans="23:27">
      <c r="W11947" s="288"/>
      <c r="X11947" s="287"/>
      <c r="AA11947" s="289"/>
    </row>
    <row r="11948" spans="23:27">
      <c r="W11948" s="288"/>
      <c r="X11948" s="287"/>
      <c r="AA11948" s="289"/>
    </row>
    <row r="11949" spans="23:27">
      <c r="W11949" s="288"/>
      <c r="X11949" s="287"/>
      <c r="AA11949" s="289"/>
    </row>
    <row r="11950" spans="23:27">
      <c r="W11950" s="288"/>
      <c r="X11950" s="287"/>
      <c r="AA11950" s="289"/>
    </row>
    <row r="11951" spans="23:27">
      <c r="W11951" s="288"/>
      <c r="X11951" s="287"/>
      <c r="AA11951" s="289"/>
    </row>
    <row r="11952" spans="23:27">
      <c r="W11952" s="288"/>
      <c r="X11952" s="287"/>
      <c r="AA11952" s="289"/>
    </row>
    <row r="11953" spans="23:27">
      <c r="W11953" s="288"/>
      <c r="X11953" s="287"/>
      <c r="AA11953" s="289"/>
    </row>
    <row r="11954" spans="23:27">
      <c r="W11954" s="288"/>
      <c r="X11954" s="287"/>
      <c r="AA11954" s="289"/>
    </row>
    <row r="11955" spans="23:27">
      <c r="W11955" s="288"/>
      <c r="X11955" s="287"/>
      <c r="AA11955" s="289"/>
    </row>
    <row r="11956" spans="23:27">
      <c r="W11956" s="288"/>
      <c r="X11956" s="287"/>
      <c r="AA11956" s="289"/>
    </row>
    <row r="11957" spans="23:27">
      <c r="W11957" s="288"/>
      <c r="X11957" s="287"/>
      <c r="AA11957" s="289"/>
    </row>
    <row r="11958" spans="23:27">
      <c r="W11958" s="288"/>
      <c r="X11958" s="287"/>
      <c r="AA11958" s="289"/>
    </row>
    <row r="11959" spans="23:27">
      <c r="W11959" s="288"/>
      <c r="X11959" s="287"/>
      <c r="AA11959" s="289"/>
    </row>
    <row r="11960" spans="23:27">
      <c r="W11960" s="288"/>
      <c r="X11960" s="287"/>
      <c r="AA11960" s="289"/>
    </row>
    <row r="11961" spans="23:27">
      <c r="W11961" s="288"/>
      <c r="X11961" s="287"/>
      <c r="AA11961" s="289"/>
    </row>
    <row r="11962" spans="23:27">
      <c r="W11962" s="288"/>
      <c r="X11962" s="287"/>
      <c r="AA11962" s="289"/>
    </row>
    <row r="11963" spans="23:27">
      <c r="W11963" s="288"/>
      <c r="X11963" s="287"/>
      <c r="AA11963" s="289"/>
    </row>
    <row r="11964" spans="23:27">
      <c r="W11964" s="288"/>
      <c r="X11964" s="287"/>
      <c r="AA11964" s="289"/>
    </row>
    <row r="11965" spans="23:27">
      <c r="W11965" s="288"/>
      <c r="X11965" s="287"/>
      <c r="AA11965" s="289"/>
    </row>
    <row r="11966" spans="23:27">
      <c r="W11966" s="288"/>
      <c r="X11966" s="287"/>
      <c r="AA11966" s="289"/>
    </row>
    <row r="11967" spans="23:27">
      <c r="W11967" s="288"/>
      <c r="X11967" s="287"/>
      <c r="AA11967" s="289"/>
    </row>
    <row r="11968" spans="23:27">
      <c r="W11968" s="288"/>
      <c r="X11968" s="287"/>
      <c r="AA11968" s="289"/>
    </row>
    <row r="11969" spans="23:27">
      <c r="W11969" s="288"/>
      <c r="X11969" s="287"/>
      <c r="AA11969" s="289"/>
    </row>
    <row r="11970" spans="23:27">
      <c r="W11970" s="288"/>
      <c r="X11970" s="287"/>
      <c r="AA11970" s="289"/>
    </row>
    <row r="11971" spans="23:27">
      <c r="W11971" s="288"/>
      <c r="X11971" s="287"/>
      <c r="AA11971" s="289"/>
    </row>
    <row r="11972" spans="23:27">
      <c r="W11972" s="288"/>
      <c r="X11972" s="287"/>
      <c r="AA11972" s="289"/>
    </row>
    <row r="11973" spans="23:27">
      <c r="W11973" s="288"/>
      <c r="X11973" s="287"/>
      <c r="AA11973" s="289"/>
    </row>
    <row r="11974" spans="23:27">
      <c r="W11974" s="288"/>
      <c r="X11974" s="287"/>
      <c r="AA11974" s="289"/>
    </row>
    <row r="11975" spans="23:27">
      <c r="W11975" s="288"/>
      <c r="X11975" s="287"/>
      <c r="AA11975" s="289"/>
    </row>
    <row r="11976" spans="23:27">
      <c r="W11976" s="288"/>
      <c r="X11976" s="287"/>
      <c r="AA11976" s="289"/>
    </row>
    <row r="11977" spans="23:27">
      <c r="W11977" s="288"/>
      <c r="X11977" s="287"/>
      <c r="AA11977" s="289"/>
    </row>
    <row r="11978" spans="23:27">
      <c r="W11978" s="288"/>
      <c r="X11978" s="287"/>
      <c r="AA11978" s="289"/>
    </row>
    <row r="11979" spans="23:27">
      <c r="W11979" s="288"/>
      <c r="X11979" s="287"/>
      <c r="AA11979" s="289"/>
    </row>
    <row r="11980" spans="23:27">
      <c r="W11980" s="288"/>
      <c r="X11980" s="287"/>
      <c r="AA11980" s="289"/>
    </row>
    <row r="11981" spans="23:27">
      <c r="W11981" s="288"/>
      <c r="X11981" s="287"/>
      <c r="AA11981" s="289"/>
    </row>
    <row r="11982" spans="23:27">
      <c r="W11982" s="288"/>
      <c r="X11982" s="287"/>
      <c r="AA11982" s="289"/>
    </row>
    <row r="11983" spans="23:27">
      <c r="W11983" s="288"/>
      <c r="X11983" s="287"/>
      <c r="AA11983" s="289"/>
    </row>
    <row r="11984" spans="23:27">
      <c r="W11984" s="288"/>
      <c r="X11984" s="287"/>
      <c r="AA11984" s="289"/>
    </row>
    <row r="11985" spans="23:27">
      <c r="W11985" s="288"/>
      <c r="X11985" s="287"/>
      <c r="AA11985" s="289"/>
    </row>
    <row r="11986" spans="23:27">
      <c r="W11986" s="288"/>
      <c r="X11986" s="287"/>
      <c r="AA11986" s="289"/>
    </row>
    <row r="11987" spans="23:27">
      <c r="W11987" s="288"/>
      <c r="X11987" s="287"/>
      <c r="AA11987" s="289"/>
    </row>
    <row r="11988" spans="23:27">
      <c r="W11988" s="288"/>
      <c r="X11988" s="287"/>
      <c r="AA11988" s="289"/>
    </row>
    <row r="11989" spans="23:27">
      <c r="W11989" s="288"/>
      <c r="X11989" s="287"/>
      <c r="AA11989" s="289"/>
    </row>
    <row r="11990" spans="23:27">
      <c r="W11990" s="288"/>
      <c r="X11990" s="287"/>
      <c r="AA11990" s="289"/>
    </row>
    <row r="11991" spans="23:27">
      <c r="W11991" s="288"/>
      <c r="X11991" s="287"/>
      <c r="AA11991" s="289"/>
    </row>
    <row r="11992" spans="23:27">
      <c r="W11992" s="288"/>
      <c r="X11992" s="287"/>
      <c r="AA11992" s="289"/>
    </row>
    <row r="11993" spans="23:27">
      <c r="W11993" s="288"/>
      <c r="X11993" s="287"/>
      <c r="AA11993" s="289"/>
    </row>
    <row r="11994" spans="23:27">
      <c r="W11994" s="288"/>
      <c r="X11994" s="287"/>
      <c r="AA11994" s="289"/>
    </row>
    <row r="11995" spans="23:27">
      <c r="W11995" s="288"/>
      <c r="X11995" s="287"/>
      <c r="AA11995" s="289"/>
    </row>
    <row r="11996" spans="23:27">
      <c r="W11996" s="288"/>
      <c r="X11996" s="287"/>
      <c r="AA11996" s="289"/>
    </row>
    <row r="11997" spans="23:27">
      <c r="W11997" s="288"/>
      <c r="X11997" s="287"/>
      <c r="AA11997" s="289"/>
    </row>
    <row r="11998" spans="23:27">
      <c r="W11998" s="288"/>
      <c r="X11998" s="287"/>
      <c r="AA11998" s="289"/>
    </row>
    <row r="11999" spans="23:27">
      <c r="W11999" s="288"/>
      <c r="X11999" s="287"/>
      <c r="AA11999" s="289"/>
    </row>
    <row r="12000" spans="23:27">
      <c r="W12000" s="288"/>
      <c r="X12000" s="287"/>
      <c r="AA12000" s="289"/>
    </row>
    <row r="12001" spans="23:27">
      <c r="W12001" s="288"/>
      <c r="X12001" s="287"/>
      <c r="AA12001" s="289"/>
    </row>
    <row r="12002" spans="23:27">
      <c r="W12002" s="288"/>
      <c r="X12002" s="287"/>
      <c r="AA12002" s="289"/>
    </row>
    <row r="12003" spans="23:27">
      <c r="W12003" s="288"/>
      <c r="X12003" s="287"/>
      <c r="AA12003" s="289"/>
    </row>
    <row r="12004" spans="23:27">
      <c r="W12004" s="288"/>
      <c r="X12004" s="287"/>
      <c r="AA12004" s="289"/>
    </row>
    <row r="12005" spans="23:27">
      <c r="W12005" s="288"/>
      <c r="X12005" s="287"/>
      <c r="AA12005" s="289"/>
    </row>
    <row r="12006" spans="23:27">
      <c r="W12006" s="288"/>
      <c r="X12006" s="287"/>
      <c r="AA12006" s="289"/>
    </row>
    <row r="12007" spans="23:27">
      <c r="W12007" s="288"/>
      <c r="X12007" s="287"/>
      <c r="AA12007" s="289"/>
    </row>
    <row r="12008" spans="23:27">
      <c r="W12008" s="288"/>
      <c r="X12008" s="287"/>
      <c r="AA12008" s="289"/>
    </row>
    <row r="12009" spans="23:27">
      <c r="W12009" s="288"/>
      <c r="X12009" s="287"/>
      <c r="AA12009" s="289"/>
    </row>
    <row r="12010" spans="23:27">
      <c r="W12010" s="288"/>
      <c r="X12010" s="287"/>
      <c r="AA12010" s="289"/>
    </row>
    <row r="12011" spans="23:27">
      <c r="W12011" s="288"/>
      <c r="X12011" s="287"/>
      <c r="AA12011" s="289"/>
    </row>
    <row r="12012" spans="23:27">
      <c r="W12012" s="288"/>
      <c r="X12012" s="287"/>
      <c r="AA12012" s="289"/>
    </row>
    <row r="12013" spans="23:27">
      <c r="W12013" s="288"/>
      <c r="X12013" s="287"/>
      <c r="AA12013" s="289"/>
    </row>
    <row r="12014" spans="23:27">
      <c r="W12014" s="288"/>
      <c r="X12014" s="287"/>
      <c r="AA12014" s="289"/>
    </row>
    <row r="12015" spans="23:27">
      <c r="W12015" s="288"/>
      <c r="X12015" s="287"/>
      <c r="AA12015" s="289"/>
    </row>
    <row r="12016" spans="23:27">
      <c r="W12016" s="288"/>
      <c r="X12016" s="287"/>
      <c r="AA12016" s="289"/>
    </row>
    <row r="12017" spans="23:27">
      <c r="W12017" s="288"/>
      <c r="X12017" s="287"/>
      <c r="AA12017" s="289"/>
    </row>
    <row r="12018" spans="23:27">
      <c r="W12018" s="288"/>
      <c r="X12018" s="287"/>
      <c r="AA12018" s="289"/>
    </row>
    <row r="12019" spans="23:27">
      <c r="W12019" s="288"/>
      <c r="X12019" s="287"/>
      <c r="AA12019" s="289"/>
    </row>
    <row r="12020" spans="23:27">
      <c r="W12020" s="288"/>
      <c r="X12020" s="287"/>
      <c r="AA12020" s="289"/>
    </row>
    <row r="12021" spans="23:27">
      <c r="W12021" s="288"/>
      <c r="X12021" s="287"/>
      <c r="AA12021" s="289"/>
    </row>
    <row r="12022" spans="23:27">
      <c r="W12022" s="288"/>
      <c r="X12022" s="287"/>
      <c r="AA12022" s="289"/>
    </row>
    <row r="12023" spans="23:27">
      <c r="W12023" s="288"/>
      <c r="X12023" s="287"/>
      <c r="AA12023" s="289"/>
    </row>
    <row r="12024" spans="23:27">
      <c r="W12024" s="288"/>
      <c r="X12024" s="287"/>
      <c r="AA12024" s="289"/>
    </row>
    <row r="12025" spans="23:27">
      <c r="W12025" s="288"/>
      <c r="X12025" s="287"/>
      <c r="AA12025" s="289"/>
    </row>
    <row r="12026" spans="23:27">
      <c r="W12026" s="288"/>
      <c r="X12026" s="287"/>
      <c r="AA12026" s="289"/>
    </row>
    <row r="12027" spans="23:27">
      <c r="W12027" s="288"/>
      <c r="X12027" s="287"/>
      <c r="AA12027" s="289"/>
    </row>
    <row r="12028" spans="23:27">
      <c r="W12028" s="288"/>
      <c r="X12028" s="287"/>
      <c r="AA12028" s="289"/>
    </row>
    <row r="12029" spans="23:27">
      <c r="W12029" s="288"/>
      <c r="X12029" s="287"/>
      <c r="AA12029" s="289"/>
    </row>
    <row r="12030" spans="23:27">
      <c r="W12030" s="288"/>
      <c r="X12030" s="287"/>
      <c r="AA12030" s="289"/>
    </row>
    <row r="12031" spans="23:27">
      <c r="W12031" s="288"/>
      <c r="X12031" s="287"/>
      <c r="AA12031" s="289"/>
    </row>
    <row r="12032" spans="23:27">
      <c r="W12032" s="288"/>
      <c r="X12032" s="287"/>
      <c r="AA12032" s="289"/>
    </row>
    <row r="12033" spans="23:27">
      <c r="W12033" s="288"/>
      <c r="X12033" s="287"/>
      <c r="AA12033" s="289"/>
    </row>
    <row r="12034" spans="23:27">
      <c r="W12034" s="288"/>
      <c r="X12034" s="287"/>
      <c r="AA12034" s="289"/>
    </row>
    <row r="12035" spans="23:27">
      <c r="W12035" s="288"/>
      <c r="X12035" s="287"/>
      <c r="AA12035" s="289"/>
    </row>
    <row r="12036" spans="23:27">
      <c r="W12036" s="288"/>
      <c r="X12036" s="287"/>
      <c r="AA12036" s="289"/>
    </row>
    <row r="12037" spans="23:27">
      <c r="W12037" s="288"/>
      <c r="X12037" s="287"/>
      <c r="AA12037" s="289"/>
    </row>
    <row r="12038" spans="23:27">
      <c r="W12038" s="288"/>
      <c r="X12038" s="287"/>
      <c r="AA12038" s="289"/>
    </row>
    <row r="12039" spans="23:27">
      <c r="W12039" s="288"/>
      <c r="X12039" s="287"/>
      <c r="AA12039" s="289"/>
    </row>
    <row r="12040" spans="23:27">
      <c r="W12040" s="288"/>
      <c r="X12040" s="287"/>
      <c r="AA12040" s="289"/>
    </row>
    <row r="12041" spans="23:27">
      <c r="W12041" s="288"/>
      <c r="X12041" s="287"/>
      <c r="AA12041" s="289"/>
    </row>
    <row r="12042" spans="23:27">
      <c r="W12042" s="288"/>
      <c r="X12042" s="287"/>
      <c r="AA12042" s="289"/>
    </row>
    <row r="12043" spans="23:27">
      <c r="W12043" s="288"/>
      <c r="X12043" s="287"/>
      <c r="AA12043" s="289"/>
    </row>
    <row r="12044" spans="23:27">
      <c r="W12044" s="288"/>
      <c r="X12044" s="287"/>
      <c r="AA12044" s="289"/>
    </row>
    <row r="12045" spans="23:27">
      <c r="W12045" s="288"/>
      <c r="X12045" s="287"/>
      <c r="AA12045" s="289"/>
    </row>
    <row r="12046" spans="23:27">
      <c r="W12046" s="288"/>
      <c r="X12046" s="287"/>
      <c r="AA12046" s="289"/>
    </row>
    <row r="12047" spans="23:27">
      <c r="W12047" s="288"/>
      <c r="X12047" s="287"/>
      <c r="AA12047" s="289"/>
    </row>
    <row r="12048" spans="23:27">
      <c r="W12048" s="288"/>
      <c r="X12048" s="287"/>
      <c r="AA12048" s="289"/>
    </row>
    <row r="12049" spans="23:27">
      <c r="W12049" s="288"/>
      <c r="X12049" s="287"/>
      <c r="AA12049" s="289"/>
    </row>
    <row r="12050" spans="23:27">
      <c r="W12050" s="288"/>
      <c r="X12050" s="287"/>
      <c r="AA12050" s="289"/>
    </row>
    <row r="12051" spans="23:27">
      <c r="W12051" s="288"/>
      <c r="X12051" s="287"/>
      <c r="AA12051" s="289"/>
    </row>
    <row r="12052" spans="23:27">
      <c r="W12052" s="288"/>
      <c r="X12052" s="287"/>
      <c r="AA12052" s="289"/>
    </row>
    <row r="12053" spans="23:27">
      <c r="W12053" s="288"/>
      <c r="X12053" s="287"/>
      <c r="AA12053" s="289"/>
    </row>
    <row r="12054" spans="23:27">
      <c r="W12054" s="288"/>
      <c r="X12054" s="287"/>
      <c r="AA12054" s="289"/>
    </row>
    <row r="12055" spans="23:27">
      <c r="W12055" s="288"/>
      <c r="X12055" s="287"/>
      <c r="AA12055" s="289"/>
    </row>
    <row r="12056" spans="23:27">
      <c r="W12056" s="288"/>
      <c r="X12056" s="287"/>
      <c r="AA12056" s="289"/>
    </row>
    <row r="12057" spans="23:27">
      <c r="W12057" s="288"/>
      <c r="X12057" s="287"/>
      <c r="AA12057" s="289"/>
    </row>
    <row r="12058" spans="23:27">
      <c r="W12058" s="288"/>
      <c r="X12058" s="287"/>
      <c r="AA12058" s="289"/>
    </row>
    <row r="12059" spans="23:27">
      <c r="W12059" s="288"/>
      <c r="X12059" s="287"/>
      <c r="AA12059" s="289"/>
    </row>
    <row r="12060" spans="23:27">
      <c r="W12060" s="288"/>
      <c r="X12060" s="287"/>
      <c r="AA12060" s="289"/>
    </row>
    <row r="12061" spans="23:27">
      <c r="W12061" s="288"/>
      <c r="X12061" s="287"/>
      <c r="AA12061" s="289"/>
    </row>
    <row r="12062" spans="23:27">
      <c r="W12062" s="288"/>
      <c r="X12062" s="287"/>
      <c r="AA12062" s="289"/>
    </row>
    <row r="12063" spans="23:27">
      <c r="W12063" s="288"/>
      <c r="X12063" s="287"/>
      <c r="AA12063" s="289"/>
    </row>
    <row r="12064" spans="23:27">
      <c r="W12064" s="288"/>
      <c r="X12064" s="287"/>
      <c r="AA12064" s="289"/>
    </row>
    <row r="12065" spans="23:27">
      <c r="W12065" s="288"/>
      <c r="X12065" s="287"/>
      <c r="AA12065" s="289"/>
    </row>
    <row r="12066" spans="23:27">
      <c r="W12066" s="288"/>
      <c r="X12066" s="287"/>
      <c r="AA12066" s="289"/>
    </row>
    <row r="12067" spans="23:27">
      <c r="W12067" s="288"/>
      <c r="X12067" s="287"/>
      <c r="AA12067" s="289"/>
    </row>
    <row r="12068" spans="23:27">
      <c r="W12068" s="288"/>
      <c r="X12068" s="287"/>
      <c r="AA12068" s="289"/>
    </row>
    <row r="12069" spans="23:27">
      <c r="W12069" s="288"/>
      <c r="X12069" s="287"/>
      <c r="AA12069" s="289"/>
    </row>
    <row r="12070" spans="23:27">
      <c r="W12070" s="288"/>
      <c r="X12070" s="287"/>
      <c r="AA12070" s="289"/>
    </row>
    <row r="12071" spans="23:27">
      <c r="W12071" s="288"/>
      <c r="X12071" s="287"/>
      <c r="AA12071" s="289"/>
    </row>
    <row r="12072" spans="23:27">
      <c r="W12072" s="288"/>
      <c r="X12072" s="287"/>
      <c r="AA12072" s="289"/>
    </row>
    <row r="12073" spans="23:27">
      <c r="W12073" s="288"/>
      <c r="X12073" s="287"/>
      <c r="AA12073" s="289"/>
    </row>
    <row r="12074" spans="23:27">
      <c r="W12074" s="288"/>
      <c r="X12074" s="287"/>
      <c r="AA12074" s="289"/>
    </row>
    <row r="12075" spans="23:27">
      <c r="W12075" s="288"/>
      <c r="X12075" s="287"/>
      <c r="AA12075" s="289"/>
    </row>
    <row r="12076" spans="23:27">
      <c r="W12076" s="288"/>
      <c r="X12076" s="287"/>
      <c r="AA12076" s="289"/>
    </row>
    <row r="12077" spans="23:27">
      <c r="W12077" s="288"/>
      <c r="X12077" s="287"/>
      <c r="AA12077" s="289"/>
    </row>
    <row r="12078" spans="23:27">
      <c r="W12078" s="288"/>
      <c r="X12078" s="287"/>
      <c r="AA12078" s="289"/>
    </row>
    <row r="12079" spans="23:27">
      <c r="W12079" s="288"/>
      <c r="X12079" s="287"/>
      <c r="AA12079" s="289"/>
    </row>
    <row r="12080" spans="23:27">
      <c r="W12080" s="288"/>
      <c r="X12080" s="287"/>
      <c r="AA12080" s="289"/>
    </row>
    <row r="12081" spans="23:27">
      <c r="W12081" s="288"/>
      <c r="X12081" s="287"/>
      <c r="AA12081" s="289"/>
    </row>
    <row r="12082" spans="23:27">
      <c r="W12082" s="288"/>
      <c r="X12082" s="287"/>
      <c r="AA12082" s="289"/>
    </row>
    <row r="12083" spans="23:27">
      <c r="W12083" s="288"/>
      <c r="X12083" s="287"/>
      <c r="AA12083" s="289"/>
    </row>
    <row r="12084" spans="23:27">
      <c r="W12084" s="288"/>
      <c r="X12084" s="287"/>
      <c r="AA12084" s="289"/>
    </row>
    <row r="12085" spans="23:27">
      <c r="W12085" s="288"/>
      <c r="X12085" s="287"/>
      <c r="AA12085" s="289"/>
    </row>
    <row r="12086" spans="23:27">
      <c r="W12086" s="288"/>
      <c r="X12086" s="287"/>
      <c r="AA12086" s="289"/>
    </row>
    <row r="12087" spans="23:27">
      <c r="W12087" s="288"/>
      <c r="X12087" s="287"/>
      <c r="AA12087" s="289"/>
    </row>
    <row r="12088" spans="23:27">
      <c r="W12088" s="288"/>
      <c r="X12088" s="287"/>
      <c r="AA12088" s="289"/>
    </row>
    <row r="12089" spans="23:27">
      <c r="W12089" s="288"/>
      <c r="X12089" s="287"/>
      <c r="AA12089" s="289"/>
    </row>
    <row r="12090" spans="23:27">
      <c r="W12090" s="288"/>
      <c r="X12090" s="287"/>
      <c r="AA12090" s="289"/>
    </row>
    <row r="12091" spans="23:27">
      <c r="W12091" s="288"/>
      <c r="X12091" s="287"/>
      <c r="AA12091" s="289"/>
    </row>
    <row r="12092" spans="23:27">
      <c r="W12092" s="288"/>
      <c r="X12092" s="287"/>
      <c r="AA12092" s="289"/>
    </row>
    <row r="12093" spans="23:27">
      <c r="W12093" s="288"/>
      <c r="X12093" s="287"/>
      <c r="AA12093" s="289"/>
    </row>
    <row r="12094" spans="23:27">
      <c r="W12094" s="288"/>
      <c r="X12094" s="287"/>
      <c r="AA12094" s="289"/>
    </row>
    <row r="12095" spans="23:27">
      <c r="W12095" s="288"/>
      <c r="X12095" s="287"/>
      <c r="AA12095" s="289"/>
    </row>
    <row r="12096" spans="23:27">
      <c r="W12096" s="288"/>
      <c r="X12096" s="287"/>
      <c r="AA12096" s="289"/>
    </row>
    <row r="12097" spans="23:27">
      <c r="W12097" s="288"/>
      <c r="X12097" s="287"/>
      <c r="AA12097" s="289"/>
    </row>
    <row r="12098" spans="23:27">
      <c r="W12098" s="288"/>
      <c r="X12098" s="287"/>
      <c r="AA12098" s="289"/>
    </row>
    <row r="12099" spans="23:27">
      <c r="W12099" s="288"/>
      <c r="X12099" s="287"/>
      <c r="AA12099" s="289"/>
    </row>
    <row r="12100" spans="23:27">
      <c r="W12100" s="288"/>
      <c r="X12100" s="287"/>
      <c r="AA12100" s="289"/>
    </row>
    <row r="12101" spans="23:27">
      <c r="W12101" s="288"/>
      <c r="X12101" s="287"/>
      <c r="AA12101" s="289"/>
    </row>
    <row r="12102" spans="23:27">
      <c r="W12102" s="288"/>
      <c r="X12102" s="287"/>
      <c r="AA12102" s="289"/>
    </row>
    <row r="12103" spans="23:27">
      <c r="W12103" s="288"/>
      <c r="X12103" s="287"/>
      <c r="AA12103" s="289"/>
    </row>
    <row r="12104" spans="23:27">
      <c r="W12104" s="288"/>
      <c r="X12104" s="287"/>
      <c r="AA12104" s="289"/>
    </row>
    <row r="12105" spans="23:27">
      <c r="W12105" s="288"/>
      <c r="X12105" s="287"/>
      <c r="AA12105" s="289"/>
    </row>
    <row r="12106" spans="23:27">
      <c r="W12106" s="288"/>
      <c r="X12106" s="287"/>
      <c r="AA12106" s="289"/>
    </row>
    <row r="12107" spans="23:27">
      <c r="W12107" s="288"/>
      <c r="X12107" s="287"/>
      <c r="AA12107" s="289"/>
    </row>
    <row r="12108" spans="23:27">
      <c r="W12108" s="288"/>
      <c r="X12108" s="287"/>
      <c r="AA12108" s="289"/>
    </row>
    <row r="12109" spans="23:27">
      <c r="W12109" s="288"/>
      <c r="X12109" s="287"/>
      <c r="AA12109" s="289"/>
    </row>
    <row r="12110" spans="23:27">
      <c r="W12110" s="288"/>
      <c r="X12110" s="287"/>
      <c r="AA12110" s="289"/>
    </row>
    <row r="12111" spans="23:27">
      <c r="W12111" s="288"/>
      <c r="X12111" s="287"/>
      <c r="AA12111" s="289"/>
    </row>
    <row r="12112" spans="23:27">
      <c r="W12112" s="288"/>
      <c r="X12112" s="287"/>
      <c r="AA12112" s="289"/>
    </row>
    <row r="12113" spans="23:27">
      <c r="W12113" s="288"/>
      <c r="X12113" s="287"/>
      <c r="AA12113" s="289"/>
    </row>
    <row r="12114" spans="23:27">
      <c r="W12114" s="288"/>
      <c r="X12114" s="287"/>
      <c r="AA12114" s="289"/>
    </row>
    <row r="12115" spans="23:27">
      <c r="W12115" s="288"/>
      <c r="X12115" s="287"/>
      <c r="AA12115" s="289"/>
    </row>
    <row r="12116" spans="23:27">
      <c r="W12116" s="288"/>
      <c r="X12116" s="287"/>
      <c r="AA12116" s="289"/>
    </row>
    <row r="12117" spans="23:27">
      <c r="W12117" s="288"/>
      <c r="X12117" s="287"/>
      <c r="AA12117" s="289"/>
    </row>
    <row r="12118" spans="23:27">
      <c r="W12118" s="288"/>
      <c r="X12118" s="287"/>
      <c r="AA12118" s="289"/>
    </row>
    <row r="12119" spans="23:27">
      <c r="W12119" s="288"/>
      <c r="X12119" s="287"/>
      <c r="AA12119" s="289"/>
    </row>
    <row r="12120" spans="23:27">
      <c r="W12120" s="288"/>
      <c r="X12120" s="287"/>
      <c r="AA12120" s="289"/>
    </row>
    <row r="12121" spans="23:27">
      <c r="W12121" s="288"/>
      <c r="X12121" s="287"/>
      <c r="AA12121" s="289"/>
    </row>
    <row r="12122" spans="23:27">
      <c r="W12122" s="288"/>
      <c r="X12122" s="287"/>
      <c r="AA12122" s="289"/>
    </row>
    <row r="12123" spans="23:27">
      <c r="W12123" s="288"/>
      <c r="X12123" s="287"/>
      <c r="AA12123" s="289"/>
    </row>
    <row r="12124" spans="23:27">
      <c r="W12124" s="288"/>
      <c r="X12124" s="287"/>
      <c r="AA12124" s="289"/>
    </row>
    <row r="12125" spans="23:27">
      <c r="W12125" s="288"/>
      <c r="X12125" s="287"/>
      <c r="AA12125" s="289"/>
    </row>
    <row r="12126" spans="23:27">
      <c r="W12126" s="288"/>
      <c r="X12126" s="287"/>
      <c r="AA12126" s="289"/>
    </row>
    <row r="12127" spans="23:27">
      <c r="W12127" s="288"/>
      <c r="X12127" s="287"/>
      <c r="AA12127" s="289"/>
    </row>
    <row r="12128" spans="23:27">
      <c r="W12128" s="288"/>
      <c r="X12128" s="287"/>
      <c r="AA12128" s="289"/>
    </row>
    <row r="12129" spans="23:27">
      <c r="W12129" s="288"/>
      <c r="X12129" s="287"/>
      <c r="AA12129" s="289"/>
    </row>
    <row r="12130" spans="23:27">
      <c r="W12130" s="288"/>
      <c r="X12130" s="287"/>
      <c r="AA12130" s="289"/>
    </row>
    <row r="12131" spans="23:27">
      <c r="W12131" s="288"/>
      <c r="X12131" s="287"/>
      <c r="AA12131" s="289"/>
    </row>
    <row r="12132" spans="23:27">
      <c r="W12132" s="288"/>
      <c r="X12132" s="287"/>
      <c r="AA12132" s="289"/>
    </row>
    <row r="12133" spans="23:27">
      <c r="W12133" s="288"/>
      <c r="X12133" s="287"/>
      <c r="AA12133" s="289"/>
    </row>
    <row r="12134" spans="23:27">
      <c r="W12134" s="288"/>
      <c r="X12134" s="287"/>
      <c r="AA12134" s="289"/>
    </row>
    <row r="12135" spans="23:27">
      <c r="W12135" s="288"/>
      <c r="X12135" s="287"/>
      <c r="AA12135" s="289"/>
    </row>
    <row r="12136" spans="23:27">
      <c r="W12136" s="288"/>
      <c r="X12136" s="287"/>
      <c r="AA12136" s="289"/>
    </row>
    <row r="12137" spans="23:27">
      <c r="W12137" s="288"/>
      <c r="X12137" s="287"/>
      <c r="AA12137" s="289"/>
    </row>
    <row r="12138" spans="23:27">
      <c r="W12138" s="288"/>
      <c r="X12138" s="287"/>
      <c r="AA12138" s="289"/>
    </row>
    <row r="12139" spans="23:27">
      <c r="W12139" s="288"/>
      <c r="X12139" s="287"/>
      <c r="AA12139" s="289"/>
    </row>
    <row r="12140" spans="23:27">
      <c r="W12140" s="288"/>
      <c r="X12140" s="287"/>
      <c r="AA12140" s="289"/>
    </row>
    <row r="12141" spans="23:27">
      <c r="W12141" s="288"/>
      <c r="X12141" s="287"/>
      <c r="AA12141" s="289"/>
    </row>
    <row r="12142" spans="23:27">
      <c r="W12142" s="288"/>
      <c r="X12142" s="287"/>
      <c r="AA12142" s="289"/>
    </row>
    <row r="12143" spans="23:27">
      <c r="W12143" s="288"/>
      <c r="X12143" s="287"/>
      <c r="AA12143" s="289"/>
    </row>
    <row r="12144" spans="23:27">
      <c r="W12144" s="288"/>
      <c r="X12144" s="287"/>
      <c r="AA12144" s="289"/>
    </row>
    <row r="12145" spans="23:27">
      <c r="W12145" s="288"/>
      <c r="X12145" s="287"/>
      <c r="AA12145" s="289"/>
    </row>
    <row r="12146" spans="23:27">
      <c r="W12146" s="288"/>
      <c r="X12146" s="287"/>
      <c r="AA12146" s="289"/>
    </row>
    <row r="12147" spans="23:27">
      <c r="W12147" s="288"/>
      <c r="X12147" s="287"/>
      <c r="AA12147" s="289"/>
    </row>
    <row r="12148" spans="23:27">
      <c r="W12148" s="288"/>
      <c r="X12148" s="287"/>
      <c r="AA12148" s="289"/>
    </row>
    <row r="12149" spans="23:27">
      <c r="W12149" s="288"/>
      <c r="X12149" s="287"/>
      <c r="AA12149" s="289"/>
    </row>
    <row r="12150" spans="23:27">
      <c r="W12150" s="288"/>
      <c r="X12150" s="287"/>
      <c r="AA12150" s="289"/>
    </row>
    <row r="12151" spans="23:27">
      <c r="W12151" s="288"/>
      <c r="X12151" s="287"/>
      <c r="AA12151" s="289"/>
    </row>
    <row r="12152" spans="23:27">
      <c r="W12152" s="288"/>
      <c r="X12152" s="287"/>
      <c r="AA12152" s="289"/>
    </row>
    <row r="12153" spans="23:27">
      <c r="W12153" s="288"/>
      <c r="X12153" s="287"/>
      <c r="AA12153" s="289"/>
    </row>
    <row r="12154" spans="23:27">
      <c r="W12154" s="288"/>
      <c r="X12154" s="287"/>
      <c r="AA12154" s="289"/>
    </row>
    <row r="12155" spans="23:27">
      <c r="W12155" s="288"/>
      <c r="X12155" s="287"/>
      <c r="AA12155" s="289"/>
    </row>
    <row r="12156" spans="23:27">
      <c r="W12156" s="288"/>
      <c r="X12156" s="287"/>
      <c r="AA12156" s="289"/>
    </row>
    <row r="12157" spans="23:27">
      <c r="W12157" s="288"/>
      <c r="X12157" s="287"/>
      <c r="AA12157" s="289"/>
    </row>
    <row r="12158" spans="23:27">
      <c r="W12158" s="288"/>
      <c r="X12158" s="287"/>
      <c r="AA12158" s="289"/>
    </row>
    <row r="12159" spans="23:27">
      <c r="W12159" s="288"/>
      <c r="X12159" s="287"/>
      <c r="AA12159" s="289"/>
    </row>
    <row r="12160" spans="23:27">
      <c r="W12160" s="288"/>
      <c r="X12160" s="287"/>
      <c r="AA12160" s="289"/>
    </row>
    <row r="12161" spans="23:27">
      <c r="W12161" s="288"/>
      <c r="X12161" s="287"/>
      <c r="AA12161" s="289"/>
    </row>
    <row r="12162" spans="23:27">
      <c r="W12162" s="288"/>
      <c r="X12162" s="287"/>
      <c r="AA12162" s="289"/>
    </row>
    <row r="12163" spans="23:27">
      <c r="W12163" s="288"/>
      <c r="X12163" s="287"/>
      <c r="AA12163" s="289"/>
    </row>
    <row r="12164" spans="23:27">
      <c r="W12164" s="288"/>
      <c r="X12164" s="287"/>
      <c r="AA12164" s="289"/>
    </row>
    <row r="12165" spans="23:27">
      <c r="W12165" s="288"/>
      <c r="X12165" s="287"/>
      <c r="AA12165" s="289"/>
    </row>
    <row r="12166" spans="23:27">
      <c r="W12166" s="288"/>
      <c r="X12166" s="287"/>
      <c r="AA12166" s="289"/>
    </row>
    <row r="12167" spans="23:27">
      <c r="W12167" s="288"/>
      <c r="X12167" s="287"/>
      <c r="AA12167" s="289"/>
    </row>
    <row r="12168" spans="23:27">
      <c r="W12168" s="288"/>
      <c r="X12168" s="287"/>
      <c r="AA12168" s="289"/>
    </row>
    <row r="12169" spans="23:27">
      <c r="W12169" s="288"/>
      <c r="X12169" s="287"/>
      <c r="AA12169" s="289"/>
    </row>
    <row r="12170" spans="23:27">
      <c r="W12170" s="288"/>
      <c r="X12170" s="287"/>
      <c r="AA12170" s="289"/>
    </row>
    <row r="12171" spans="23:27">
      <c r="W12171" s="288"/>
      <c r="X12171" s="287"/>
      <c r="AA12171" s="289"/>
    </row>
    <row r="12172" spans="23:27">
      <c r="W12172" s="288"/>
      <c r="X12172" s="287"/>
      <c r="AA12172" s="289"/>
    </row>
    <row r="12173" spans="23:27">
      <c r="W12173" s="288"/>
      <c r="X12173" s="287"/>
      <c r="AA12173" s="289"/>
    </row>
    <row r="12174" spans="23:27">
      <c r="W12174" s="288"/>
      <c r="X12174" s="287"/>
      <c r="AA12174" s="289"/>
    </row>
    <row r="12175" spans="23:27">
      <c r="W12175" s="288"/>
      <c r="X12175" s="287"/>
      <c r="AA12175" s="289"/>
    </row>
    <row r="12176" spans="23:27">
      <c r="W12176" s="288"/>
      <c r="X12176" s="287"/>
      <c r="AA12176" s="289"/>
    </row>
    <row r="12177" spans="23:27">
      <c r="W12177" s="288"/>
      <c r="X12177" s="287"/>
      <c r="AA12177" s="289"/>
    </row>
    <row r="12178" spans="23:27">
      <c r="W12178" s="288"/>
      <c r="X12178" s="287"/>
      <c r="AA12178" s="289"/>
    </row>
    <row r="12179" spans="23:27">
      <c r="W12179" s="288"/>
      <c r="X12179" s="287"/>
      <c r="AA12179" s="289"/>
    </row>
    <row r="12180" spans="23:27">
      <c r="W12180" s="288"/>
      <c r="X12180" s="287"/>
      <c r="AA12180" s="289"/>
    </row>
    <row r="12181" spans="23:27">
      <c r="W12181" s="288"/>
      <c r="X12181" s="287"/>
      <c r="AA12181" s="289"/>
    </row>
    <row r="12182" spans="23:27">
      <c r="W12182" s="288"/>
      <c r="X12182" s="287"/>
      <c r="AA12182" s="289"/>
    </row>
    <row r="12183" spans="23:27">
      <c r="W12183" s="288"/>
      <c r="X12183" s="287"/>
      <c r="AA12183" s="289"/>
    </row>
    <row r="12184" spans="23:27">
      <c r="W12184" s="288"/>
      <c r="X12184" s="287"/>
      <c r="AA12184" s="289"/>
    </row>
    <row r="12185" spans="23:27">
      <c r="W12185" s="288"/>
      <c r="X12185" s="287"/>
      <c r="AA12185" s="289"/>
    </row>
    <row r="12186" spans="23:27">
      <c r="W12186" s="288"/>
      <c r="X12186" s="287"/>
      <c r="AA12186" s="289"/>
    </row>
    <row r="12187" spans="23:27">
      <c r="W12187" s="288"/>
      <c r="X12187" s="287"/>
      <c r="AA12187" s="289"/>
    </row>
    <row r="12188" spans="23:27">
      <c r="W12188" s="288"/>
      <c r="X12188" s="287"/>
      <c r="AA12188" s="289"/>
    </row>
    <row r="12189" spans="23:27">
      <c r="W12189" s="288"/>
      <c r="X12189" s="287"/>
      <c r="AA12189" s="289"/>
    </row>
    <row r="12190" spans="23:27">
      <c r="W12190" s="288"/>
      <c r="X12190" s="287"/>
      <c r="AA12190" s="289"/>
    </row>
    <row r="12191" spans="23:27">
      <c r="W12191" s="288"/>
      <c r="X12191" s="287"/>
      <c r="AA12191" s="289"/>
    </row>
    <row r="12192" spans="23:27">
      <c r="W12192" s="288"/>
      <c r="X12192" s="287"/>
      <c r="AA12192" s="289"/>
    </row>
    <row r="12193" spans="23:27">
      <c r="W12193" s="288"/>
      <c r="X12193" s="287"/>
      <c r="AA12193" s="289"/>
    </row>
    <row r="12194" spans="23:27">
      <c r="W12194" s="288"/>
      <c r="X12194" s="287"/>
      <c r="AA12194" s="289"/>
    </row>
    <row r="12195" spans="23:27">
      <c r="W12195" s="288"/>
      <c r="X12195" s="287"/>
      <c r="AA12195" s="289"/>
    </row>
    <row r="12196" spans="23:27">
      <c r="W12196" s="288"/>
      <c r="X12196" s="287"/>
      <c r="AA12196" s="289"/>
    </row>
    <row r="12197" spans="23:27">
      <c r="W12197" s="288"/>
      <c r="X12197" s="287"/>
      <c r="AA12197" s="289"/>
    </row>
    <row r="12198" spans="23:27">
      <c r="W12198" s="288"/>
      <c r="X12198" s="287"/>
      <c r="AA12198" s="289"/>
    </row>
    <row r="12199" spans="23:27">
      <c r="W12199" s="288"/>
      <c r="X12199" s="287"/>
      <c r="AA12199" s="289"/>
    </row>
    <row r="12200" spans="23:27">
      <c r="W12200" s="288"/>
      <c r="X12200" s="287"/>
      <c r="AA12200" s="289"/>
    </row>
    <row r="12201" spans="23:27">
      <c r="W12201" s="288"/>
      <c r="X12201" s="287"/>
      <c r="AA12201" s="289"/>
    </row>
    <row r="12202" spans="23:27">
      <c r="W12202" s="288"/>
      <c r="X12202" s="287"/>
      <c r="AA12202" s="289"/>
    </row>
    <row r="12203" spans="23:27">
      <c r="W12203" s="288"/>
      <c r="X12203" s="287"/>
      <c r="AA12203" s="289"/>
    </row>
    <row r="12204" spans="23:27">
      <c r="W12204" s="288"/>
      <c r="X12204" s="287"/>
      <c r="AA12204" s="289"/>
    </row>
    <row r="12205" spans="23:27">
      <c r="W12205" s="288"/>
      <c r="X12205" s="287"/>
      <c r="AA12205" s="289"/>
    </row>
    <row r="12206" spans="23:27">
      <c r="W12206" s="288"/>
      <c r="X12206" s="287"/>
      <c r="AA12206" s="289"/>
    </row>
    <row r="12207" spans="23:27">
      <c r="W12207" s="288"/>
      <c r="X12207" s="287"/>
      <c r="AA12207" s="289"/>
    </row>
    <row r="12208" spans="23:27">
      <c r="W12208" s="288"/>
      <c r="X12208" s="287"/>
      <c r="AA12208" s="289"/>
    </row>
    <row r="12209" spans="23:27">
      <c r="W12209" s="288"/>
      <c r="X12209" s="287"/>
      <c r="AA12209" s="289"/>
    </row>
    <row r="12210" spans="23:27">
      <c r="W12210" s="288"/>
      <c r="X12210" s="287"/>
      <c r="AA12210" s="289"/>
    </row>
    <row r="12211" spans="23:27">
      <c r="W12211" s="288"/>
      <c r="X12211" s="287"/>
      <c r="AA12211" s="289"/>
    </row>
    <row r="12212" spans="23:27">
      <c r="W12212" s="288"/>
      <c r="X12212" s="287"/>
      <c r="AA12212" s="289"/>
    </row>
    <row r="12213" spans="23:27">
      <c r="W12213" s="288"/>
      <c r="X12213" s="287"/>
      <c r="AA12213" s="289"/>
    </row>
    <row r="12214" spans="23:27">
      <c r="W12214" s="288"/>
      <c r="X12214" s="287"/>
      <c r="AA12214" s="289"/>
    </row>
    <row r="12215" spans="23:27">
      <c r="W12215" s="288"/>
      <c r="X12215" s="287"/>
      <c r="AA12215" s="289"/>
    </row>
    <row r="12216" spans="23:27">
      <c r="W12216" s="288"/>
      <c r="X12216" s="287"/>
      <c r="AA12216" s="289"/>
    </row>
    <row r="12217" spans="23:27">
      <c r="W12217" s="288"/>
      <c r="X12217" s="287"/>
      <c r="AA12217" s="289"/>
    </row>
    <row r="12218" spans="23:27">
      <c r="W12218" s="288"/>
      <c r="X12218" s="287"/>
      <c r="AA12218" s="289"/>
    </row>
    <row r="12219" spans="23:27">
      <c r="W12219" s="288"/>
      <c r="X12219" s="287"/>
      <c r="AA12219" s="289"/>
    </row>
    <row r="12220" spans="23:27">
      <c r="W12220" s="288"/>
      <c r="X12220" s="287"/>
      <c r="AA12220" s="289"/>
    </row>
    <row r="12221" spans="23:27">
      <c r="W12221" s="288"/>
      <c r="X12221" s="287"/>
      <c r="AA12221" s="289"/>
    </row>
    <row r="12222" spans="23:27">
      <c r="W12222" s="288"/>
      <c r="X12222" s="287"/>
      <c r="AA12222" s="289"/>
    </row>
    <row r="12223" spans="23:27">
      <c r="W12223" s="288"/>
      <c r="X12223" s="287"/>
      <c r="AA12223" s="289"/>
    </row>
    <row r="12224" spans="23:27">
      <c r="W12224" s="288"/>
      <c r="X12224" s="287"/>
      <c r="AA12224" s="289"/>
    </row>
    <row r="12225" spans="23:27">
      <c r="W12225" s="288"/>
      <c r="X12225" s="287"/>
      <c r="AA12225" s="289"/>
    </row>
    <row r="12226" spans="23:27">
      <c r="W12226" s="288"/>
      <c r="X12226" s="287"/>
      <c r="AA12226" s="289"/>
    </row>
    <row r="12227" spans="23:27">
      <c r="W12227" s="288"/>
      <c r="X12227" s="287"/>
      <c r="AA12227" s="289"/>
    </row>
    <row r="12228" spans="23:27">
      <c r="W12228" s="288"/>
      <c r="X12228" s="287"/>
      <c r="AA12228" s="289"/>
    </row>
    <row r="12229" spans="23:27">
      <c r="W12229" s="288"/>
      <c r="X12229" s="287"/>
      <c r="AA12229" s="289"/>
    </row>
    <row r="12230" spans="23:27">
      <c r="W12230" s="288"/>
      <c r="X12230" s="287"/>
      <c r="AA12230" s="289"/>
    </row>
    <row r="12231" spans="23:27">
      <c r="W12231" s="288"/>
      <c r="X12231" s="287"/>
      <c r="AA12231" s="289"/>
    </row>
    <row r="12232" spans="23:27">
      <c r="W12232" s="288"/>
      <c r="X12232" s="287"/>
      <c r="AA12232" s="289"/>
    </row>
    <row r="12233" spans="23:27">
      <c r="W12233" s="288"/>
      <c r="X12233" s="287"/>
      <c r="AA12233" s="289"/>
    </row>
    <row r="12234" spans="23:27">
      <c r="W12234" s="288"/>
      <c r="X12234" s="287"/>
      <c r="AA12234" s="289"/>
    </row>
    <row r="12235" spans="23:27">
      <c r="W12235" s="288"/>
      <c r="X12235" s="287"/>
      <c r="AA12235" s="289"/>
    </row>
    <row r="12236" spans="23:27">
      <c r="W12236" s="288"/>
      <c r="X12236" s="287"/>
      <c r="AA12236" s="289"/>
    </row>
    <row r="12237" spans="23:27">
      <c r="W12237" s="288"/>
      <c r="X12237" s="287"/>
      <c r="AA12237" s="289"/>
    </row>
    <row r="12238" spans="23:27">
      <c r="W12238" s="288"/>
      <c r="X12238" s="287"/>
      <c r="AA12238" s="289"/>
    </row>
    <row r="12239" spans="23:27">
      <c r="W12239" s="288"/>
      <c r="X12239" s="287"/>
      <c r="AA12239" s="289"/>
    </row>
    <row r="12240" spans="23:27">
      <c r="W12240" s="288"/>
      <c r="X12240" s="287"/>
      <c r="AA12240" s="289"/>
    </row>
    <row r="12241" spans="23:27">
      <c r="W12241" s="288"/>
      <c r="X12241" s="287"/>
      <c r="AA12241" s="289"/>
    </row>
    <row r="12242" spans="23:27">
      <c r="W12242" s="288"/>
      <c r="X12242" s="287"/>
      <c r="AA12242" s="289"/>
    </row>
    <row r="12243" spans="23:27">
      <c r="W12243" s="288"/>
      <c r="X12243" s="287"/>
      <c r="AA12243" s="289"/>
    </row>
    <row r="12244" spans="23:27">
      <c r="W12244" s="288"/>
      <c r="X12244" s="287"/>
      <c r="AA12244" s="289"/>
    </row>
    <row r="12245" spans="23:27">
      <c r="W12245" s="288"/>
      <c r="X12245" s="287"/>
      <c r="AA12245" s="289"/>
    </row>
    <row r="12246" spans="23:27">
      <c r="W12246" s="288"/>
      <c r="X12246" s="287"/>
      <c r="AA12246" s="289"/>
    </row>
    <row r="12247" spans="23:27">
      <c r="W12247" s="288"/>
      <c r="X12247" s="287"/>
      <c r="AA12247" s="289"/>
    </row>
    <row r="12248" spans="23:27">
      <c r="W12248" s="288"/>
      <c r="X12248" s="287"/>
      <c r="AA12248" s="289"/>
    </row>
    <row r="12249" spans="23:27">
      <c r="W12249" s="288"/>
      <c r="X12249" s="287"/>
      <c r="AA12249" s="289"/>
    </row>
    <row r="12250" spans="23:27">
      <c r="W12250" s="288"/>
      <c r="X12250" s="287"/>
      <c r="AA12250" s="289"/>
    </row>
    <row r="12251" spans="23:27">
      <c r="W12251" s="288"/>
      <c r="X12251" s="287"/>
      <c r="AA12251" s="289"/>
    </row>
    <row r="12252" spans="23:27">
      <c r="W12252" s="288"/>
      <c r="X12252" s="287"/>
      <c r="AA12252" s="289"/>
    </row>
    <row r="12253" spans="23:27">
      <c r="W12253" s="288"/>
      <c r="X12253" s="287"/>
      <c r="AA12253" s="289"/>
    </row>
    <row r="12254" spans="23:27">
      <c r="W12254" s="288"/>
      <c r="X12254" s="287"/>
      <c r="AA12254" s="289"/>
    </row>
    <row r="12255" spans="23:27">
      <c r="W12255" s="288"/>
      <c r="X12255" s="287"/>
      <c r="AA12255" s="289"/>
    </row>
    <row r="12256" spans="23:27">
      <c r="W12256" s="288"/>
      <c r="X12256" s="287"/>
      <c r="AA12256" s="289"/>
    </row>
    <row r="12257" spans="23:27">
      <c r="W12257" s="288"/>
      <c r="X12257" s="287"/>
      <c r="AA12257" s="289"/>
    </row>
    <row r="12258" spans="23:27">
      <c r="W12258" s="288"/>
      <c r="X12258" s="287"/>
      <c r="AA12258" s="289"/>
    </row>
    <row r="12259" spans="23:27">
      <c r="W12259" s="288"/>
      <c r="X12259" s="287"/>
      <c r="AA12259" s="289"/>
    </row>
    <row r="12260" spans="23:27">
      <c r="W12260" s="288"/>
      <c r="X12260" s="287"/>
      <c r="AA12260" s="289"/>
    </row>
    <row r="12261" spans="23:27">
      <c r="W12261" s="288"/>
      <c r="X12261" s="287"/>
      <c r="AA12261" s="289"/>
    </row>
    <row r="12262" spans="23:27">
      <c r="W12262" s="288"/>
      <c r="X12262" s="287"/>
      <c r="AA12262" s="289"/>
    </row>
    <row r="12263" spans="23:27">
      <c r="W12263" s="288"/>
      <c r="X12263" s="287"/>
      <c r="AA12263" s="289"/>
    </row>
    <row r="12264" spans="23:27">
      <c r="W12264" s="288"/>
      <c r="X12264" s="287"/>
      <c r="AA12264" s="289"/>
    </row>
    <row r="12265" spans="23:27">
      <c r="W12265" s="288"/>
      <c r="X12265" s="287"/>
      <c r="AA12265" s="289"/>
    </row>
    <row r="12266" spans="23:27">
      <c r="W12266" s="288"/>
      <c r="X12266" s="287"/>
      <c r="AA12266" s="289"/>
    </row>
    <row r="12267" spans="23:27">
      <c r="W12267" s="288"/>
      <c r="X12267" s="287"/>
      <c r="AA12267" s="289"/>
    </row>
    <row r="12268" spans="23:27">
      <c r="W12268" s="288"/>
      <c r="X12268" s="287"/>
      <c r="AA12268" s="289"/>
    </row>
    <row r="12269" spans="23:27">
      <c r="W12269" s="288"/>
      <c r="X12269" s="287"/>
      <c r="AA12269" s="289"/>
    </row>
    <row r="12270" spans="23:27">
      <c r="W12270" s="288"/>
      <c r="X12270" s="287"/>
      <c r="AA12270" s="289"/>
    </row>
    <row r="12271" spans="23:27">
      <c r="W12271" s="288"/>
      <c r="X12271" s="287"/>
      <c r="AA12271" s="289"/>
    </row>
    <row r="12272" spans="23:27">
      <c r="W12272" s="288"/>
      <c r="X12272" s="287"/>
      <c r="AA12272" s="289"/>
    </row>
    <row r="12273" spans="23:27">
      <c r="W12273" s="288"/>
      <c r="X12273" s="287"/>
      <c r="AA12273" s="289"/>
    </row>
    <row r="12274" spans="23:27">
      <c r="W12274" s="288"/>
      <c r="X12274" s="287"/>
      <c r="AA12274" s="289"/>
    </row>
    <row r="12275" spans="23:27">
      <c r="W12275" s="288"/>
      <c r="X12275" s="287"/>
      <c r="AA12275" s="289"/>
    </row>
    <row r="12276" spans="23:27">
      <c r="W12276" s="288"/>
      <c r="X12276" s="287"/>
      <c r="AA12276" s="289"/>
    </row>
    <row r="12277" spans="23:27">
      <c r="W12277" s="288"/>
      <c r="X12277" s="287"/>
      <c r="AA12277" s="289"/>
    </row>
    <row r="12278" spans="23:27">
      <c r="W12278" s="288"/>
      <c r="X12278" s="287"/>
      <c r="AA12278" s="289"/>
    </row>
    <row r="12279" spans="23:27">
      <c r="W12279" s="288"/>
      <c r="X12279" s="287"/>
      <c r="AA12279" s="289"/>
    </row>
    <row r="12280" spans="23:27">
      <c r="W12280" s="288"/>
      <c r="X12280" s="287"/>
      <c r="AA12280" s="289"/>
    </row>
    <row r="12281" spans="23:27">
      <c r="W12281" s="288"/>
      <c r="X12281" s="287"/>
      <c r="AA12281" s="289"/>
    </row>
    <row r="12282" spans="23:27">
      <c r="W12282" s="288"/>
      <c r="X12282" s="287"/>
      <c r="AA12282" s="289"/>
    </row>
    <row r="12283" spans="23:27">
      <c r="W12283" s="288"/>
      <c r="X12283" s="287"/>
      <c r="AA12283" s="289"/>
    </row>
    <row r="12284" spans="23:27">
      <c r="W12284" s="288"/>
      <c r="X12284" s="287"/>
      <c r="AA12284" s="289"/>
    </row>
    <row r="12285" spans="23:27">
      <c r="W12285" s="288"/>
      <c r="X12285" s="287"/>
      <c r="AA12285" s="289"/>
    </row>
    <row r="12286" spans="23:27">
      <c r="W12286" s="288"/>
      <c r="X12286" s="287"/>
      <c r="AA12286" s="289"/>
    </row>
    <row r="12287" spans="23:27">
      <c r="W12287" s="288"/>
      <c r="X12287" s="287"/>
      <c r="AA12287" s="289"/>
    </row>
    <row r="12288" spans="23:27">
      <c r="W12288" s="288"/>
      <c r="X12288" s="287"/>
      <c r="AA12288" s="289"/>
    </row>
    <row r="12289" spans="23:27">
      <c r="W12289" s="288"/>
      <c r="X12289" s="287"/>
      <c r="AA12289" s="289"/>
    </row>
    <row r="12290" spans="23:27">
      <c r="W12290" s="288"/>
      <c r="X12290" s="287"/>
      <c r="AA12290" s="289"/>
    </row>
    <row r="12291" spans="23:27">
      <c r="W12291" s="288"/>
      <c r="X12291" s="287"/>
      <c r="AA12291" s="289"/>
    </row>
    <row r="12292" spans="23:27">
      <c r="W12292" s="288"/>
      <c r="X12292" s="287"/>
      <c r="AA12292" s="289"/>
    </row>
    <row r="12293" spans="23:27">
      <c r="W12293" s="288"/>
      <c r="X12293" s="287"/>
      <c r="AA12293" s="289"/>
    </row>
    <row r="12294" spans="23:27">
      <c r="W12294" s="288"/>
      <c r="X12294" s="287"/>
      <c r="AA12294" s="289"/>
    </row>
    <row r="12295" spans="23:27">
      <c r="W12295" s="288"/>
      <c r="X12295" s="287"/>
      <c r="AA12295" s="289"/>
    </row>
    <row r="12296" spans="23:27">
      <c r="W12296" s="288"/>
      <c r="X12296" s="287"/>
      <c r="AA12296" s="289"/>
    </row>
    <row r="12297" spans="23:27">
      <c r="W12297" s="288"/>
      <c r="X12297" s="287"/>
      <c r="AA12297" s="289"/>
    </row>
    <row r="12298" spans="23:27">
      <c r="W12298" s="288"/>
      <c r="X12298" s="287"/>
      <c r="AA12298" s="289"/>
    </row>
    <row r="12299" spans="23:27">
      <c r="W12299" s="288"/>
      <c r="X12299" s="287"/>
      <c r="AA12299" s="289"/>
    </row>
    <row r="12300" spans="23:27">
      <c r="W12300" s="288"/>
      <c r="X12300" s="287"/>
      <c r="AA12300" s="289"/>
    </row>
    <row r="12301" spans="23:27">
      <c r="W12301" s="288"/>
      <c r="X12301" s="287"/>
      <c r="AA12301" s="289"/>
    </row>
    <row r="12302" spans="23:27">
      <c r="W12302" s="288"/>
      <c r="X12302" s="287"/>
      <c r="AA12302" s="289"/>
    </row>
    <row r="12303" spans="23:27">
      <c r="W12303" s="288"/>
      <c r="X12303" s="287"/>
      <c r="AA12303" s="289"/>
    </row>
    <row r="12304" spans="23:27">
      <c r="W12304" s="288"/>
      <c r="X12304" s="287"/>
      <c r="AA12304" s="289"/>
    </row>
    <row r="12305" spans="23:27">
      <c r="W12305" s="288"/>
      <c r="X12305" s="287"/>
      <c r="AA12305" s="289"/>
    </row>
    <row r="12306" spans="23:27">
      <c r="W12306" s="288"/>
      <c r="X12306" s="287"/>
      <c r="AA12306" s="289"/>
    </row>
    <row r="12307" spans="23:27">
      <c r="W12307" s="288"/>
      <c r="X12307" s="287"/>
      <c r="AA12307" s="289"/>
    </row>
    <row r="12308" spans="23:27">
      <c r="W12308" s="288"/>
      <c r="X12308" s="287"/>
      <c r="AA12308" s="289"/>
    </row>
    <row r="12309" spans="23:27">
      <c r="W12309" s="288"/>
      <c r="X12309" s="287"/>
      <c r="AA12309" s="289"/>
    </row>
    <row r="12310" spans="23:27">
      <c r="W12310" s="288"/>
      <c r="X12310" s="287"/>
      <c r="AA12310" s="289"/>
    </row>
    <row r="12311" spans="23:27">
      <c r="W12311" s="288"/>
      <c r="X12311" s="287"/>
      <c r="AA12311" s="289"/>
    </row>
    <row r="12312" spans="23:27">
      <c r="W12312" s="288"/>
      <c r="X12312" s="287"/>
      <c r="AA12312" s="289"/>
    </row>
    <row r="12313" spans="23:27">
      <c r="W12313" s="288"/>
      <c r="X12313" s="287"/>
      <c r="AA12313" s="289"/>
    </row>
    <row r="12314" spans="23:27">
      <c r="W12314" s="288"/>
      <c r="X12314" s="287"/>
      <c r="AA12314" s="289"/>
    </row>
    <row r="12315" spans="23:27">
      <c r="W12315" s="288"/>
      <c r="X12315" s="287"/>
      <c r="AA12315" s="289"/>
    </row>
    <row r="12316" spans="23:27">
      <c r="W12316" s="288"/>
      <c r="X12316" s="287"/>
      <c r="AA12316" s="289"/>
    </row>
    <row r="12317" spans="23:27">
      <c r="W12317" s="288"/>
      <c r="X12317" s="287"/>
      <c r="AA12317" s="289"/>
    </row>
    <row r="12318" spans="23:27">
      <c r="W12318" s="288"/>
      <c r="X12318" s="287"/>
      <c r="AA12318" s="289"/>
    </row>
    <row r="12319" spans="23:27">
      <c r="W12319" s="288"/>
      <c r="X12319" s="287"/>
      <c r="AA12319" s="289"/>
    </row>
    <row r="12320" spans="23:27">
      <c r="W12320" s="288"/>
      <c r="X12320" s="287"/>
      <c r="AA12320" s="289"/>
    </row>
    <row r="12321" spans="23:27">
      <c r="W12321" s="288"/>
      <c r="X12321" s="287"/>
      <c r="AA12321" s="289"/>
    </row>
    <row r="12322" spans="23:27">
      <c r="W12322" s="288"/>
      <c r="X12322" s="287"/>
      <c r="AA12322" s="289"/>
    </row>
    <row r="12323" spans="23:27">
      <c r="W12323" s="288"/>
      <c r="X12323" s="287"/>
      <c r="AA12323" s="289"/>
    </row>
    <row r="12324" spans="23:27">
      <c r="W12324" s="288"/>
      <c r="X12324" s="287"/>
      <c r="AA12324" s="289"/>
    </row>
    <row r="12325" spans="23:27">
      <c r="W12325" s="288"/>
      <c r="X12325" s="287"/>
      <c r="AA12325" s="289"/>
    </row>
    <row r="12326" spans="23:27">
      <c r="W12326" s="288"/>
      <c r="X12326" s="287"/>
      <c r="AA12326" s="289"/>
    </row>
    <row r="12327" spans="23:27">
      <c r="W12327" s="288"/>
      <c r="X12327" s="287"/>
      <c r="AA12327" s="289"/>
    </row>
    <row r="12328" spans="23:27">
      <c r="W12328" s="288"/>
      <c r="X12328" s="287"/>
      <c r="AA12328" s="289"/>
    </row>
    <row r="12329" spans="23:27">
      <c r="W12329" s="288"/>
      <c r="X12329" s="287"/>
      <c r="AA12329" s="289"/>
    </row>
    <row r="12330" spans="23:27">
      <c r="W12330" s="288"/>
      <c r="X12330" s="287"/>
      <c r="AA12330" s="289"/>
    </row>
    <row r="12331" spans="23:27">
      <c r="W12331" s="288"/>
      <c r="X12331" s="287"/>
      <c r="AA12331" s="289"/>
    </row>
    <row r="12332" spans="23:27">
      <c r="W12332" s="288"/>
      <c r="X12332" s="287"/>
      <c r="AA12332" s="289"/>
    </row>
    <row r="12333" spans="23:27">
      <c r="W12333" s="288"/>
      <c r="X12333" s="287"/>
      <c r="AA12333" s="289"/>
    </row>
    <row r="12334" spans="23:27">
      <c r="W12334" s="288"/>
      <c r="X12334" s="287"/>
      <c r="AA12334" s="289"/>
    </row>
    <row r="12335" spans="23:27">
      <c r="W12335" s="288"/>
      <c r="X12335" s="287"/>
      <c r="AA12335" s="289"/>
    </row>
    <row r="12336" spans="23:27">
      <c r="W12336" s="288"/>
      <c r="X12336" s="287"/>
      <c r="AA12336" s="289"/>
    </row>
    <row r="12337" spans="23:27">
      <c r="W12337" s="288"/>
      <c r="X12337" s="287"/>
      <c r="AA12337" s="289"/>
    </row>
    <row r="12338" spans="23:27">
      <c r="W12338" s="288"/>
      <c r="X12338" s="287"/>
      <c r="AA12338" s="289"/>
    </row>
    <row r="12339" spans="23:27">
      <c r="W12339" s="288"/>
      <c r="X12339" s="287"/>
      <c r="AA12339" s="289"/>
    </row>
    <row r="12340" spans="23:27">
      <c r="W12340" s="288"/>
      <c r="X12340" s="287"/>
      <c r="AA12340" s="289"/>
    </row>
    <row r="12341" spans="23:27">
      <c r="W12341" s="288"/>
      <c r="X12341" s="287"/>
      <c r="AA12341" s="289"/>
    </row>
    <row r="12342" spans="23:27">
      <c r="W12342" s="288"/>
      <c r="X12342" s="287"/>
      <c r="AA12342" s="289"/>
    </row>
    <row r="12343" spans="23:27">
      <c r="W12343" s="288"/>
      <c r="X12343" s="287"/>
      <c r="AA12343" s="289"/>
    </row>
    <row r="12344" spans="23:27">
      <c r="W12344" s="288"/>
      <c r="X12344" s="287"/>
      <c r="AA12344" s="289"/>
    </row>
    <row r="12345" spans="23:27">
      <c r="W12345" s="288"/>
      <c r="X12345" s="287"/>
      <c r="AA12345" s="289"/>
    </row>
    <row r="12346" spans="23:27">
      <c r="W12346" s="288"/>
      <c r="X12346" s="287"/>
      <c r="AA12346" s="289"/>
    </row>
    <row r="12347" spans="23:27">
      <c r="W12347" s="288"/>
      <c r="X12347" s="287"/>
      <c r="AA12347" s="289"/>
    </row>
    <row r="12348" spans="23:27">
      <c r="W12348" s="288"/>
      <c r="X12348" s="287"/>
      <c r="AA12348" s="289"/>
    </row>
    <row r="12349" spans="23:27">
      <c r="W12349" s="288"/>
      <c r="X12349" s="287"/>
      <c r="AA12349" s="289"/>
    </row>
    <row r="12350" spans="23:27">
      <c r="W12350" s="288"/>
      <c r="X12350" s="287"/>
      <c r="AA12350" s="289"/>
    </row>
    <row r="12351" spans="23:27">
      <c r="W12351" s="288"/>
      <c r="X12351" s="287"/>
      <c r="AA12351" s="289"/>
    </row>
    <row r="12352" spans="23:27">
      <c r="W12352" s="288"/>
      <c r="X12352" s="287"/>
      <c r="AA12352" s="289"/>
    </row>
    <row r="12353" spans="23:27">
      <c r="W12353" s="288"/>
      <c r="X12353" s="287"/>
      <c r="AA12353" s="289"/>
    </row>
    <row r="12354" spans="23:27">
      <c r="W12354" s="288"/>
      <c r="X12354" s="287"/>
      <c r="AA12354" s="289"/>
    </row>
    <row r="12355" spans="23:27">
      <c r="W12355" s="288"/>
      <c r="X12355" s="287"/>
      <c r="AA12355" s="289"/>
    </row>
    <row r="12356" spans="23:27">
      <c r="W12356" s="288"/>
      <c r="X12356" s="287"/>
      <c r="AA12356" s="289"/>
    </row>
    <row r="12357" spans="23:27">
      <c r="W12357" s="288"/>
      <c r="X12357" s="287"/>
      <c r="AA12357" s="289"/>
    </row>
    <row r="12358" spans="23:27">
      <c r="W12358" s="288"/>
      <c r="X12358" s="287"/>
      <c r="AA12358" s="289"/>
    </row>
    <row r="12359" spans="23:27">
      <c r="W12359" s="288"/>
      <c r="X12359" s="287"/>
      <c r="AA12359" s="289"/>
    </row>
    <row r="12360" spans="23:27">
      <c r="W12360" s="288"/>
      <c r="X12360" s="287"/>
      <c r="AA12360" s="289"/>
    </row>
    <row r="12361" spans="23:27">
      <c r="W12361" s="288"/>
      <c r="X12361" s="287"/>
      <c r="AA12361" s="289"/>
    </row>
    <row r="12362" spans="23:27">
      <c r="W12362" s="288"/>
      <c r="X12362" s="287"/>
      <c r="AA12362" s="289"/>
    </row>
    <row r="12363" spans="23:27">
      <c r="W12363" s="288"/>
      <c r="X12363" s="287"/>
      <c r="AA12363" s="289"/>
    </row>
    <row r="12364" spans="23:27">
      <c r="W12364" s="288"/>
      <c r="X12364" s="287"/>
      <c r="AA12364" s="289"/>
    </row>
    <row r="12365" spans="23:27">
      <c r="W12365" s="288"/>
      <c r="X12365" s="287"/>
      <c r="AA12365" s="289"/>
    </row>
    <row r="12366" spans="23:27">
      <c r="W12366" s="288"/>
      <c r="X12366" s="287"/>
      <c r="AA12366" s="289"/>
    </row>
    <row r="12367" spans="23:27">
      <c r="W12367" s="288"/>
      <c r="X12367" s="287"/>
      <c r="AA12367" s="289"/>
    </row>
    <row r="12368" spans="23:27">
      <c r="W12368" s="288"/>
      <c r="X12368" s="287"/>
      <c r="AA12368" s="289"/>
    </row>
    <row r="12369" spans="23:27">
      <c r="W12369" s="288"/>
      <c r="X12369" s="287"/>
      <c r="AA12369" s="289"/>
    </row>
    <row r="12370" spans="23:27">
      <c r="W12370" s="288"/>
      <c r="X12370" s="287"/>
      <c r="AA12370" s="289"/>
    </row>
    <row r="12371" spans="23:27">
      <c r="W12371" s="288"/>
      <c r="X12371" s="287"/>
      <c r="AA12371" s="289"/>
    </row>
    <row r="12372" spans="23:27">
      <c r="W12372" s="288"/>
      <c r="X12372" s="287"/>
      <c r="AA12372" s="289"/>
    </row>
    <row r="12373" spans="23:27">
      <c r="W12373" s="288"/>
      <c r="X12373" s="287"/>
      <c r="AA12373" s="289"/>
    </row>
    <row r="12374" spans="23:27">
      <c r="W12374" s="288"/>
      <c r="X12374" s="287"/>
      <c r="AA12374" s="289"/>
    </row>
    <row r="12375" spans="23:27">
      <c r="W12375" s="288"/>
      <c r="X12375" s="287"/>
      <c r="AA12375" s="289"/>
    </row>
    <row r="12376" spans="23:27">
      <c r="W12376" s="288"/>
      <c r="X12376" s="287"/>
      <c r="AA12376" s="289"/>
    </row>
    <row r="12377" spans="23:27">
      <c r="W12377" s="288"/>
      <c r="X12377" s="287"/>
      <c r="AA12377" s="289"/>
    </row>
    <row r="12378" spans="23:27">
      <c r="W12378" s="288"/>
      <c r="X12378" s="287"/>
      <c r="AA12378" s="289"/>
    </row>
    <row r="12379" spans="23:27">
      <c r="W12379" s="288"/>
      <c r="X12379" s="287"/>
      <c r="AA12379" s="289"/>
    </row>
    <row r="12380" spans="23:27">
      <c r="W12380" s="288"/>
      <c r="X12380" s="287"/>
      <c r="AA12380" s="289"/>
    </row>
    <row r="12381" spans="23:27">
      <c r="W12381" s="288"/>
      <c r="X12381" s="287"/>
      <c r="AA12381" s="289"/>
    </row>
    <row r="12382" spans="23:27">
      <c r="W12382" s="288"/>
      <c r="X12382" s="287"/>
      <c r="AA12382" s="289"/>
    </row>
    <row r="12383" spans="23:27">
      <c r="W12383" s="288"/>
      <c r="X12383" s="287"/>
      <c r="AA12383" s="289"/>
    </row>
    <row r="12384" spans="23:27">
      <c r="W12384" s="288"/>
      <c r="X12384" s="287"/>
      <c r="AA12384" s="289"/>
    </row>
    <row r="12385" spans="23:27">
      <c r="W12385" s="288"/>
      <c r="X12385" s="287"/>
      <c r="AA12385" s="289"/>
    </row>
    <row r="12386" spans="23:27">
      <c r="W12386" s="288"/>
      <c r="X12386" s="287"/>
      <c r="AA12386" s="289"/>
    </row>
    <row r="12387" spans="23:27">
      <c r="W12387" s="288"/>
      <c r="X12387" s="287"/>
      <c r="AA12387" s="289"/>
    </row>
    <row r="12388" spans="23:27">
      <c r="W12388" s="288"/>
      <c r="X12388" s="287"/>
      <c r="AA12388" s="289"/>
    </row>
    <row r="12389" spans="23:27">
      <c r="W12389" s="288"/>
      <c r="X12389" s="287"/>
      <c r="AA12389" s="289"/>
    </row>
    <row r="12390" spans="23:27">
      <c r="W12390" s="288"/>
      <c r="X12390" s="287"/>
      <c r="AA12390" s="289"/>
    </row>
    <row r="12391" spans="23:27">
      <c r="W12391" s="288"/>
      <c r="X12391" s="287"/>
      <c r="AA12391" s="289"/>
    </row>
    <row r="12392" spans="23:27">
      <c r="W12392" s="288"/>
      <c r="X12392" s="287"/>
      <c r="AA12392" s="289"/>
    </row>
    <row r="12393" spans="23:27">
      <c r="W12393" s="288"/>
      <c r="X12393" s="287"/>
      <c r="AA12393" s="289"/>
    </row>
    <row r="12394" spans="23:27">
      <c r="W12394" s="288"/>
      <c r="X12394" s="287"/>
      <c r="AA12394" s="289"/>
    </row>
    <row r="12395" spans="23:27">
      <c r="W12395" s="288"/>
      <c r="X12395" s="287"/>
      <c r="AA12395" s="289"/>
    </row>
    <row r="12396" spans="23:27">
      <c r="W12396" s="288"/>
      <c r="X12396" s="287"/>
      <c r="AA12396" s="289"/>
    </row>
    <row r="12397" spans="23:27">
      <c r="W12397" s="288"/>
      <c r="X12397" s="287"/>
      <c r="AA12397" s="289"/>
    </row>
    <row r="12398" spans="23:27">
      <c r="W12398" s="288"/>
      <c r="X12398" s="287"/>
      <c r="AA12398" s="289"/>
    </row>
    <row r="12399" spans="23:27">
      <c r="W12399" s="288"/>
      <c r="X12399" s="287"/>
      <c r="AA12399" s="289"/>
    </row>
    <row r="12400" spans="23:27">
      <c r="W12400" s="288"/>
      <c r="X12400" s="287"/>
      <c r="AA12400" s="289"/>
    </row>
    <row r="12401" spans="23:27">
      <c r="W12401" s="288"/>
      <c r="X12401" s="287"/>
      <c r="AA12401" s="289"/>
    </row>
    <row r="12402" spans="23:27">
      <c r="W12402" s="288"/>
      <c r="X12402" s="287"/>
      <c r="AA12402" s="289"/>
    </row>
    <row r="12403" spans="23:27">
      <c r="W12403" s="288"/>
      <c r="X12403" s="287"/>
      <c r="AA12403" s="289"/>
    </row>
    <row r="12404" spans="23:27">
      <c r="W12404" s="288"/>
      <c r="X12404" s="287"/>
      <c r="AA12404" s="289"/>
    </row>
    <row r="12405" spans="23:27">
      <c r="W12405" s="288"/>
      <c r="X12405" s="287"/>
      <c r="AA12405" s="289"/>
    </row>
    <row r="12406" spans="23:27">
      <c r="W12406" s="288"/>
      <c r="X12406" s="287"/>
      <c r="AA12406" s="289"/>
    </row>
    <row r="12407" spans="23:27">
      <c r="W12407" s="288"/>
      <c r="X12407" s="287"/>
      <c r="AA12407" s="289"/>
    </row>
    <row r="12408" spans="23:27">
      <c r="W12408" s="288"/>
      <c r="X12408" s="287"/>
      <c r="AA12408" s="289"/>
    </row>
    <row r="12409" spans="23:27">
      <c r="W12409" s="288"/>
      <c r="X12409" s="287"/>
      <c r="AA12409" s="289"/>
    </row>
    <row r="12410" spans="23:27">
      <c r="W12410" s="288"/>
      <c r="X12410" s="287"/>
      <c r="AA12410" s="289"/>
    </row>
    <row r="12411" spans="23:27">
      <c r="W12411" s="288"/>
      <c r="X12411" s="287"/>
      <c r="AA12411" s="289"/>
    </row>
    <row r="12412" spans="23:27">
      <c r="W12412" s="288"/>
      <c r="X12412" s="287"/>
      <c r="AA12412" s="289"/>
    </row>
    <row r="12413" spans="23:27">
      <c r="W12413" s="288"/>
      <c r="X12413" s="287"/>
      <c r="AA12413" s="289"/>
    </row>
    <row r="12414" spans="23:27">
      <c r="W12414" s="288"/>
      <c r="X12414" s="287"/>
      <c r="AA12414" s="289"/>
    </row>
    <row r="12415" spans="23:27">
      <c r="W12415" s="288"/>
      <c r="X12415" s="287"/>
      <c r="AA12415" s="289"/>
    </row>
    <row r="12416" spans="23:27">
      <c r="W12416" s="288"/>
      <c r="X12416" s="287"/>
      <c r="AA12416" s="289"/>
    </row>
    <row r="12417" spans="23:27">
      <c r="W12417" s="288"/>
      <c r="X12417" s="287"/>
      <c r="AA12417" s="289"/>
    </row>
    <row r="12418" spans="23:27">
      <c r="W12418" s="288"/>
      <c r="X12418" s="287"/>
      <c r="AA12418" s="289"/>
    </row>
    <row r="12419" spans="23:27">
      <c r="W12419" s="288"/>
      <c r="X12419" s="287"/>
      <c r="AA12419" s="289"/>
    </row>
    <row r="12420" spans="23:27">
      <c r="W12420" s="288"/>
      <c r="X12420" s="287"/>
      <c r="AA12420" s="289"/>
    </row>
    <row r="12421" spans="23:27">
      <c r="W12421" s="288"/>
      <c r="X12421" s="287"/>
      <c r="AA12421" s="289"/>
    </row>
    <row r="12422" spans="23:27">
      <c r="W12422" s="288"/>
      <c r="X12422" s="287"/>
      <c r="AA12422" s="289"/>
    </row>
    <row r="12423" spans="23:27">
      <c r="W12423" s="288"/>
      <c r="X12423" s="287"/>
      <c r="AA12423" s="289"/>
    </row>
    <row r="12424" spans="23:27">
      <c r="W12424" s="288"/>
      <c r="X12424" s="287"/>
      <c r="AA12424" s="289"/>
    </row>
    <row r="12425" spans="23:27">
      <c r="W12425" s="288"/>
      <c r="X12425" s="287"/>
      <c r="AA12425" s="289"/>
    </row>
    <row r="12426" spans="23:27">
      <c r="W12426" s="288"/>
      <c r="X12426" s="287"/>
      <c r="AA12426" s="289"/>
    </row>
    <row r="12427" spans="23:27">
      <c r="W12427" s="288"/>
      <c r="X12427" s="287"/>
      <c r="AA12427" s="289"/>
    </row>
    <row r="12428" spans="23:27">
      <c r="W12428" s="288"/>
      <c r="X12428" s="287"/>
      <c r="AA12428" s="289"/>
    </row>
    <row r="12429" spans="23:27">
      <c r="W12429" s="288"/>
      <c r="X12429" s="287"/>
      <c r="AA12429" s="289"/>
    </row>
    <row r="12430" spans="23:27">
      <c r="W12430" s="288"/>
      <c r="X12430" s="287"/>
      <c r="AA12430" s="289"/>
    </row>
    <row r="12431" spans="23:27">
      <c r="W12431" s="288"/>
      <c r="X12431" s="287"/>
      <c r="AA12431" s="289"/>
    </row>
    <row r="12432" spans="23:27">
      <c r="W12432" s="288"/>
      <c r="X12432" s="287"/>
      <c r="AA12432" s="289"/>
    </row>
    <row r="12433" spans="23:27">
      <c r="W12433" s="288"/>
      <c r="X12433" s="287"/>
      <c r="AA12433" s="289"/>
    </row>
    <row r="12434" spans="23:27">
      <c r="W12434" s="288"/>
      <c r="X12434" s="287"/>
      <c r="AA12434" s="289"/>
    </row>
    <row r="12435" spans="23:27">
      <c r="W12435" s="288"/>
      <c r="X12435" s="287"/>
      <c r="AA12435" s="289"/>
    </row>
    <row r="12436" spans="23:27">
      <c r="W12436" s="288"/>
      <c r="X12436" s="287"/>
      <c r="AA12436" s="289"/>
    </row>
    <row r="12437" spans="23:27">
      <c r="W12437" s="288"/>
      <c r="X12437" s="287"/>
      <c r="AA12437" s="289"/>
    </row>
    <row r="12438" spans="23:27">
      <c r="W12438" s="288"/>
      <c r="X12438" s="287"/>
      <c r="AA12438" s="289"/>
    </row>
    <row r="12439" spans="23:27">
      <c r="W12439" s="288"/>
      <c r="X12439" s="287"/>
      <c r="AA12439" s="289"/>
    </row>
    <row r="12440" spans="23:27">
      <c r="W12440" s="288"/>
      <c r="X12440" s="287"/>
      <c r="AA12440" s="289"/>
    </row>
    <row r="12441" spans="23:27">
      <c r="W12441" s="288"/>
      <c r="X12441" s="287"/>
      <c r="AA12441" s="289"/>
    </row>
    <row r="12442" spans="23:27">
      <c r="W12442" s="288"/>
      <c r="X12442" s="287"/>
      <c r="AA12442" s="289"/>
    </row>
    <row r="12443" spans="23:27">
      <c r="W12443" s="288"/>
      <c r="X12443" s="287"/>
      <c r="AA12443" s="289"/>
    </row>
    <row r="12444" spans="23:27">
      <c r="W12444" s="288"/>
      <c r="X12444" s="287"/>
      <c r="AA12444" s="289"/>
    </row>
    <row r="12445" spans="23:27">
      <c r="W12445" s="288"/>
      <c r="X12445" s="287"/>
      <c r="AA12445" s="289"/>
    </row>
    <row r="12446" spans="23:27">
      <c r="W12446" s="288"/>
      <c r="X12446" s="287"/>
      <c r="AA12446" s="289"/>
    </row>
    <row r="12447" spans="23:27">
      <c r="W12447" s="288"/>
      <c r="X12447" s="287"/>
      <c r="AA12447" s="289"/>
    </row>
    <row r="12448" spans="23:27">
      <c r="W12448" s="288"/>
      <c r="X12448" s="287"/>
      <c r="AA12448" s="289"/>
    </row>
    <row r="12449" spans="23:27">
      <c r="W12449" s="288"/>
      <c r="X12449" s="287"/>
      <c r="AA12449" s="289"/>
    </row>
    <row r="12450" spans="23:27">
      <c r="W12450" s="288"/>
      <c r="X12450" s="287"/>
      <c r="AA12450" s="289"/>
    </row>
    <row r="12451" spans="23:27">
      <c r="W12451" s="288"/>
      <c r="X12451" s="287"/>
      <c r="AA12451" s="289"/>
    </row>
    <row r="12452" spans="23:27">
      <c r="W12452" s="288"/>
      <c r="X12452" s="287"/>
      <c r="AA12452" s="289"/>
    </row>
    <row r="12453" spans="23:27">
      <c r="W12453" s="288"/>
      <c r="X12453" s="287"/>
      <c r="AA12453" s="289"/>
    </row>
    <row r="12454" spans="23:27">
      <c r="W12454" s="288"/>
      <c r="X12454" s="287"/>
      <c r="AA12454" s="289"/>
    </row>
    <row r="12455" spans="23:27">
      <c r="W12455" s="288"/>
      <c r="X12455" s="287"/>
      <c r="AA12455" s="289"/>
    </row>
    <row r="12456" spans="23:27">
      <c r="W12456" s="288"/>
      <c r="X12456" s="287"/>
      <c r="AA12456" s="289"/>
    </row>
    <row r="12457" spans="23:27">
      <c r="W12457" s="288"/>
      <c r="X12457" s="287"/>
      <c r="AA12457" s="289"/>
    </row>
    <row r="12458" spans="23:27">
      <c r="W12458" s="288"/>
      <c r="X12458" s="287"/>
      <c r="AA12458" s="289"/>
    </row>
    <row r="12459" spans="23:27">
      <c r="W12459" s="288"/>
      <c r="X12459" s="287"/>
      <c r="AA12459" s="289"/>
    </row>
    <row r="12460" spans="23:27">
      <c r="W12460" s="288"/>
      <c r="X12460" s="287"/>
      <c r="AA12460" s="289"/>
    </row>
    <row r="12461" spans="23:27">
      <c r="W12461" s="288"/>
      <c r="X12461" s="287"/>
      <c r="AA12461" s="289"/>
    </row>
    <row r="12462" spans="23:27">
      <c r="W12462" s="288"/>
      <c r="X12462" s="287"/>
      <c r="AA12462" s="289"/>
    </row>
    <row r="12463" spans="23:27">
      <c r="W12463" s="288"/>
      <c r="X12463" s="287"/>
      <c r="AA12463" s="289"/>
    </row>
    <row r="12464" spans="23:27">
      <c r="W12464" s="288"/>
      <c r="X12464" s="287"/>
      <c r="AA12464" s="289"/>
    </row>
    <row r="12465" spans="23:27">
      <c r="W12465" s="288"/>
      <c r="X12465" s="287"/>
      <c r="AA12465" s="289"/>
    </row>
    <row r="12466" spans="23:27">
      <c r="W12466" s="288"/>
      <c r="X12466" s="287"/>
      <c r="AA12466" s="289"/>
    </row>
    <row r="12467" spans="23:27">
      <c r="W12467" s="288"/>
      <c r="X12467" s="287"/>
      <c r="AA12467" s="289"/>
    </row>
    <row r="12468" spans="23:27">
      <c r="W12468" s="288"/>
      <c r="X12468" s="287"/>
      <c r="AA12468" s="289"/>
    </row>
    <row r="12469" spans="23:27">
      <c r="W12469" s="288"/>
      <c r="X12469" s="287"/>
      <c r="AA12469" s="289"/>
    </row>
    <row r="12470" spans="23:27">
      <c r="W12470" s="288"/>
      <c r="X12470" s="287"/>
      <c r="AA12470" s="289"/>
    </row>
    <row r="12471" spans="23:27">
      <c r="W12471" s="288"/>
      <c r="X12471" s="287"/>
      <c r="AA12471" s="289"/>
    </row>
    <row r="12472" spans="23:27">
      <c r="W12472" s="288"/>
      <c r="X12472" s="287"/>
      <c r="AA12472" s="289"/>
    </row>
    <row r="12473" spans="23:27">
      <c r="W12473" s="288"/>
      <c r="X12473" s="287"/>
      <c r="AA12473" s="289"/>
    </row>
    <row r="12474" spans="23:27">
      <c r="W12474" s="288"/>
      <c r="X12474" s="287"/>
      <c r="AA12474" s="289"/>
    </row>
    <row r="12475" spans="23:27">
      <c r="W12475" s="288"/>
      <c r="X12475" s="287"/>
      <c r="AA12475" s="289"/>
    </row>
    <row r="12476" spans="23:27">
      <c r="W12476" s="288"/>
      <c r="X12476" s="287"/>
      <c r="AA12476" s="289"/>
    </row>
    <row r="12477" spans="23:27">
      <c r="W12477" s="288"/>
      <c r="X12477" s="287"/>
      <c r="AA12477" s="289"/>
    </row>
    <row r="12478" spans="23:27">
      <c r="W12478" s="288"/>
      <c r="X12478" s="287"/>
      <c r="AA12478" s="289"/>
    </row>
    <row r="12479" spans="23:27">
      <c r="W12479" s="288"/>
      <c r="X12479" s="287"/>
      <c r="AA12479" s="289"/>
    </row>
    <row r="12480" spans="23:27">
      <c r="W12480" s="288"/>
      <c r="X12480" s="287"/>
      <c r="AA12480" s="289"/>
    </row>
    <row r="12481" spans="23:27">
      <c r="W12481" s="288"/>
      <c r="X12481" s="287"/>
      <c r="AA12481" s="289"/>
    </row>
    <row r="12482" spans="23:27">
      <c r="W12482" s="288"/>
      <c r="X12482" s="287"/>
      <c r="AA12482" s="289"/>
    </row>
    <row r="12483" spans="23:27">
      <c r="W12483" s="288"/>
      <c r="X12483" s="287"/>
      <c r="AA12483" s="289"/>
    </row>
    <row r="12484" spans="23:27">
      <c r="W12484" s="288"/>
      <c r="X12484" s="287"/>
      <c r="AA12484" s="289"/>
    </row>
    <row r="12485" spans="23:27">
      <c r="W12485" s="288"/>
      <c r="X12485" s="287"/>
      <c r="AA12485" s="289"/>
    </row>
    <row r="12486" spans="23:27">
      <c r="W12486" s="288"/>
      <c r="X12486" s="287"/>
      <c r="AA12486" s="289"/>
    </row>
    <row r="12487" spans="23:27">
      <c r="W12487" s="288"/>
      <c r="X12487" s="287"/>
      <c r="AA12487" s="289"/>
    </row>
    <row r="12488" spans="23:27">
      <c r="W12488" s="288"/>
      <c r="X12488" s="287"/>
      <c r="AA12488" s="289"/>
    </row>
    <row r="12489" spans="23:27">
      <c r="W12489" s="288"/>
      <c r="X12489" s="287"/>
      <c r="AA12489" s="289"/>
    </row>
    <row r="12490" spans="23:27">
      <c r="W12490" s="288"/>
      <c r="X12490" s="287"/>
      <c r="AA12490" s="289"/>
    </row>
    <row r="12491" spans="23:27">
      <c r="W12491" s="288"/>
      <c r="X12491" s="287"/>
      <c r="AA12491" s="289"/>
    </row>
    <row r="12492" spans="23:27">
      <c r="W12492" s="288"/>
      <c r="X12492" s="287"/>
      <c r="AA12492" s="289"/>
    </row>
    <row r="12493" spans="23:27">
      <c r="W12493" s="288"/>
      <c r="X12493" s="287"/>
      <c r="AA12493" s="289"/>
    </row>
    <row r="12494" spans="23:27">
      <c r="W12494" s="288"/>
      <c r="X12494" s="287"/>
      <c r="AA12494" s="289"/>
    </row>
    <row r="12495" spans="23:27">
      <c r="W12495" s="288"/>
      <c r="X12495" s="287"/>
      <c r="AA12495" s="289"/>
    </row>
    <row r="12496" spans="23:27">
      <c r="W12496" s="288"/>
      <c r="X12496" s="287"/>
      <c r="AA12496" s="289"/>
    </row>
    <row r="12497" spans="23:27">
      <c r="W12497" s="288"/>
      <c r="X12497" s="287"/>
      <c r="AA12497" s="289"/>
    </row>
    <row r="12498" spans="23:27">
      <c r="W12498" s="288"/>
      <c r="X12498" s="287"/>
      <c r="AA12498" s="289"/>
    </row>
    <row r="12499" spans="23:27">
      <c r="W12499" s="288"/>
      <c r="X12499" s="287"/>
      <c r="AA12499" s="289"/>
    </row>
    <row r="12500" spans="23:27">
      <c r="W12500" s="288"/>
      <c r="X12500" s="287"/>
      <c r="AA12500" s="289"/>
    </row>
    <row r="12501" spans="23:27">
      <c r="W12501" s="288"/>
      <c r="X12501" s="287"/>
      <c r="AA12501" s="289"/>
    </row>
    <row r="12502" spans="23:27">
      <c r="W12502" s="288"/>
      <c r="X12502" s="287"/>
      <c r="AA12502" s="289"/>
    </row>
    <row r="12503" spans="23:27">
      <c r="W12503" s="288"/>
      <c r="X12503" s="287"/>
      <c r="AA12503" s="289"/>
    </row>
    <row r="12504" spans="23:27">
      <c r="W12504" s="288"/>
      <c r="X12504" s="287"/>
      <c r="AA12504" s="289"/>
    </row>
    <row r="12505" spans="23:27">
      <c r="W12505" s="288"/>
      <c r="X12505" s="287"/>
      <c r="AA12505" s="289"/>
    </row>
    <row r="12506" spans="23:27">
      <c r="W12506" s="288"/>
      <c r="X12506" s="287"/>
      <c r="AA12506" s="289"/>
    </row>
    <row r="12507" spans="23:27">
      <c r="W12507" s="288"/>
      <c r="X12507" s="287"/>
      <c r="AA12507" s="289"/>
    </row>
    <row r="12508" spans="23:27">
      <c r="W12508" s="288"/>
      <c r="X12508" s="287"/>
      <c r="AA12508" s="289"/>
    </row>
    <row r="12509" spans="23:27">
      <c r="W12509" s="288"/>
      <c r="X12509" s="287"/>
      <c r="AA12509" s="289"/>
    </row>
    <row r="12510" spans="23:27">
      <c r="W12510" s="288"/>
      <c r="X12510" s="287"/>
      <c r="AA12510" s="289"/>
    </row>
    <row r="12511" spans="23:27">
      <c r="W12511" s="288"/>
      <c r="X12511" s="287"/>
      <c r="AA12511" s="289"/>
    </row>
    <row r="12512" spans="23:27">
      <c r="W12512" s="288"/>
      <c r="X12512" s="287"/>
      <c r="AA12512" s="289"/>
    </row>
    <row r="12513" spans="23:27">
      <c r="W12513" s="288"/>
      <c r="X12513" s="287"/>
      <c r="AA12513" s="289"/>
    </row>
    <row r="12514" spans="23:27">
      <c r="W12514" s="288"/>
      <c r="X12514" s="287"/>
      <c r="AA12514" s="289"/>
    </row>
    <row r="12515" spans="23:27">
      <c r="W12515" s="288"/>
      <c r="X12515" s="287"/>
      <c r="AA12515" s="289"/>
    </row>
    <row r="12516" spans="23:27">
      <c r="W12516" s="288"/>
      <c r="X12516" s="287"/>
      <c r="AA12516" s="289"/>
    </row>
    <row r="12517" spans="23:27">
      <c r="W12517" s="288"/>
      <c r="X12517" s="287"/>
      <c r="AA12517" s="289"/>
    </row>
    <row r="12518" spans="23:27">
      <c r="W12518" s="288"/>
      <c r="X12518" s="287"/>
      <c r="AA12518" s="289"/>
    </row>
    <row r="12519" spans="23:27">
      <c r="W12519" s="288"/>
      <c r="X12519" s="287"/>
      <c r="AA12519" s="289"/>
    </row>
    <row r="12520" spans="23:27">
      <c r="W12520" s="288"/>
      <c r="X12520" s="287"/>
      <c r="AA12520" s="289"/>
    </row>
    <row r="12521" spans="23:27">
      <c r="W12521" s="288"/>
      <c r="X12521" s="287"/>
      <c r="AA12521" s="289"/>
    </row>
    <row r="12522" spans="23:27">
      <c r="W12522" s="288"/>
      <c r="X12522" s="287"/>
      <c r="AA12522" s="289"/>
    </row>
    <row r="12523" spans="23:27">
      <c r="W12523" s="288"/>
      <c r="X12523" s="287"/>
      <c r="AA12523" s="289"/>
    </row>
    <row r="12524" spans="23:27">
      <c r="W12524" s="288"/>
      <c r="X12524" s="287"/>
      <c r="AA12524" s="289"/>
    </row>
    <row r="12525" spans="23:27">
      <c r="W12525" s="288"/>
      <c r="X12525" s="287"/>
      <c r="AA12525" s="289"/>
    </row>
    <row r="12526" spans="23:27">
      <c r="W12526" s="288"/>
      <c r="X12526" s="287"/>
      <c r="AA12526" s="289"/>
    </row>
    <row r="12527" spans="23:27">
      <c r="W12527" s="288"/>
      <c r="X12527" s="287"/>
      <c r="AA12527" s="289"/>
    </row>
    <row r="12528" spans="23:27">
      <c r="W12528" s="288"/>
      <c r="X12528" s="287"/>
      <c r="AA12528" s="289"/>
    </row>
    <row r="12529" spans="23:27">
      <c r="W12529" s="288"/>
      <c r="X12529" s="287"/>
      <c r="AA12529" s="289"/>
    </row>
    <row r="12530" spans="23:27">
      <c r="W12530" s="288"/>
      <c r="X12530" s="287"/>
      <c r="AA12530" s="289"/>
    </row>
    <row r="12531" spans="23:27">
      <c r="W12531" s="288"/>
      <c r="X12531" s="287"/>
      <c r="AA12531" s="289"/>
    </row>
    <row r="12532" spans="23:27">
      <c r="W12532" s="288"/>
      <c r="X12532" s="287"/>
      <c r="AA12532" s="289"/>
    </row>
    <row r="12533" spans="23:27">
      <c r="W12533" s="288"/>
      <c r="X12533" s="287"/>
      <c r="AA12533" s="289"/>
    </row>
    <row r="12534" spans="23:27">
      <c r="W12534" s="288"/>
      <c r="X12534" s="287"/>
      <c r="AA12534" s="289"/>
    </row>
    <row r="12535" spans="23:27">
      <c r="W12535" s="288"/>
      <c r="X12535" s="287"/>
      <c r="AA12535" s="289"/>
    </row>
    <row r="12536" spans="23:27">
      <c r="W12536" s="288"/>
      <c r="X12536" s="287"/>
      <c r="AA12536" s="289"/>
    </row>
    <row r="12537" spans="23:27">
      <c r="W12537" s="288"/>
      <c r="X12537" s="287"/>
      <c r="AA12537" s="289"/>
    </row>
    <row r="12538" spans="23:27">
      <c r="W12538" s="288"/>
      <c r="X12538" s="287"/>
      <c r="AA12538" s="289"/>
    </row>
    <row r="12539" spans="23:27">
      <c r="W12539" s="288"/>
      <c r="X12539" s="287"/>
      <c r="AA12539" s="289"/>
    </row>
    <row r="12540" spans="23:27">
      <c r="W12540" s="288"/>
      <c r="X12540" s="287"/>
      <c r="AA12540" s="289"/>
    </row>
    <row r="12541" spans="23:27">
      <c r="W12541" s="288"/>
      <c r="X12541" s="287"/>
      <c r="AA12541" s="289"/>
    </row>
    <row r="12542" spans="23:27">
      <c r="W12542" s="288"/>
      <c r="X12542" s="287"/>
      <c r="AA12542" s="289"/>
    </row>
    <row r="12543" spans="23:27">
      <c r="W12543" s="288"/>
      <c r="X12543" s="287"/>
      <c r="AA12543" s="289"/>
    </row>
    <row r="12544" spans="23:27">
      <c r="W12544" s="288"/>
      <c r="X12544" s="287"/>
      <c r="AA12544" s="289"/>
    </row>
    <row r="12545" spans="23:27">
      <c r="W12545" s="288"/>
      <c r="X12545" s="287"/>
      <c r="AA12545" s="289"/>
    </row>
    <row r="12546" spans="23:27">
      <c r="W12546" s="288"/>
      <c r="X12546" s="287"/>
      <c r="AA12546" s="289"/>
    </row>
    <row r="12547" spans="23:27">
      <c r="W12547" s="288"/>
      <c r="X12547" s="287"/>
      <c r="AA12547" s="289"/>
    </row>
    <row r="12548" spans="23:27">
      <c r="W12548" s="288"/>
      <c r="X12548" s="287"/>
      <c r="AA12548" s="289"/>
    </row>
    <row r="12549" spans="23:27">
      <c r="W12549" s="288"/>
      <c r="X12549" s="287"/>
      <c r="AA12549" s="289"/>
    </row>
    <row r="12550" spans="23:27">
      <c r="W12550" s="288"/>
      <c r="X12550" s="287"/>
      <c r="AA12550" s="289"/>
    </row>
    <row r="12551" spans="23:27">
      <c r="W12551" s="288"/>
      <c r="X12551" s="287"/>
      <c r="AA12551" s="289"/>
    </row>
    <row r="12552" spans="23:27">
      <c r="W12552" s="288"/>
      <c r="X12552" s="287"/>
      <c r="AA12552" s="289"/>
    </row>
    <row r="12553" spans="23:27">
      <c r="W12553" s="288"/>
      <c r="X12553" s="287"/>
      <c r="AA12553" s="289"/>
    </row>
    <row r="12554" spans="23:27">
      <c r="W12554" s="288"/>
      <c r="X12554" s="287"/>
      <c r="AA12554" s="289"/>
    </row>
    <row r="12555" spans="23:27">
      <c r="W12555" s="288"/>
      <c r="X12555" s="287"/>
      <c r="AA12555" s="289"/>
    </row>
    <row r="12556" spans="23:27">
      <c r="W12556" s="288"/>
      <c r="X12556" s="287"/>
      <c r="AA12556" s="289"/>
    </row>
    <row r="12557" spans="23:27">
      <c r="W12557" s="288"/>
      <c r="X12557" s="287"/>
      <c r="AA12557" s="289"/>
    </row>
    <row r="12558" spans="23:27">
      <c r="W12558" s="288"/>
      <c r="X12558" s="287"/>
      <c r="AA12558" s="289"/>
    </row>
    <row r="12559" spans="23:27">
      <c r="W12559" s="288"/>
      <c r="X12559" s="287"/>
      <c r="AA12559" s="289"/>
    </row>
    <row r="12560" spans="23:27">
      <c r="W12560" s="288"/>
      <c r="X12560" s="287"/>
      <c r="AA12560" s="289"/>
    </row>
    <row r="12561" spans="23:27">
      <c r="W12561" s="288"/>
      <c r="X12561" s="287"/>
      <c r="AA12561" s="289"/>
    </row>
    <row r="12562" spans="23:27">
      <c r="W12562" s="288"/>
      <c r="X12562" s="287"/>
      <c r="AA12562" s="289"/>
    </row>
    <row r="12563" spans="23:27">
      <c r="W12563" s="288"/>
      <c r="X12563" s="287"/>
      <c r="AA12563" s="289"/>
    </row>
    <row r="12564" spans="23:27">
      <c r="W12564" s="288"/>
      <c r="X12564" s="287"/>
      <c r="AA12564" s="289"/>
    </row>
    <row r="12565" spans="23:27">
      <c r="W12565" s="288"/>
      <c r="X12565" s="287"/>
      <c r="AA12565" s="289"/>
    </row>
    <row r="12566" spans="23:27">
      <c r="W12566" s="288"/>
      <c r="X12566" s="287"/>
      <c r="AA12566" s="289"/>
    </row>
    <row r="12567" spans="23:27">
      <c r="W12567" s="288"/>
      <c r="X12567" s="287"/>
      <c r="AA12567" s="289"/>
    </row>
    <row r="12568" spans="23:27">
      <c r="W12568" s="288"/>
      <c r="X12568" s="287"/>
      <c r="AA12568" s="289"/>
    </row>
    <row r="12569" spans="23:27">
      <c r="W12569" s="288"/>
      <c r="X12569" s="287"/>
      <c r="AA12569" s="289"/>
    </row>
    <row r="12570" spans="23:27">
      <c r="W12570" s="288"/>
      <c r="X12570" s="287"/>
      <c r="AA12570" s="289"/>
    </row>
    <row r="12571" spans="23:27">
      <c r="W12571" s="288"/>
      <c r="X12571" s="287"/>
      <c r="AA12571" s="289"/>
    </row>
    <row r="12572" spans="23:27">
      <c r="W12572" s="288"/>
      <c r="X12572" s="287"/>
      <c r="AA12572" s="289"/>
    </row>
    <row r="12573" spans="23:27">
      <c r="W12573" s="288"/>
      <c r="X12573" s="287"/>
      <c r="AA12573" s="289"/>
    </row>
    <row r="12574" spans="23:27">
      <c r="W12574" s="288"/>
      <c r="X12574" s="287"/>
      <c r="AA12574" s="289"/>
    </row>
    <row r="12575" spans="23:27">
      <c r="W12575" s="288"/>
      <c r="X12575" s="287"/>
      <c r="AA12575" s="289"/>
    </row>
    <row r="12576" spans="23:27">
      <c r="W12576" s="288"/>
      <c r="X12576" s="287"/>
      <c r="AA12576" s="289"/>
    </row>
    <row r="12577" spans="23:27">
      <c r="W12577" s="288"/>
      <c r="X12577" s="287"/>
      <c r="AA12577" s="289"/>
    </row>
    <row r="12578" spans="23:27">
      <c r="W12578" s="288"/>
      <c r="X12578" s="287"/>
      <c r="AA12578" s="289"/>
    </row>
    <row r="12579" spans="23:27">
      <c r="W12579" s="288"/>
      <c r="X12579" s="287"/>
      <c r="AA12579" s="289"/>
    </row>
    <row r="12580" spans="23:27">
      <c r="W12580" s="288"/>
      <c r="X12580" s="287"/>
      <c r="AA12580" s="289"/>
    </row>
    <row r="12581" spans="23:27">
      <c r="W12581" s="288"/>
      <c r="X12581" s="287"/>
      <c r="AA12581" s="289"/>
    </row>
    <row r="12582" spans="23:27">
      <c r="W12582" s="288"/>
      <c r="X12582" s="287"/>
      <c r="AA12582" s="289"/>
    </row>
    <row r="12583" spans="23:27">
      <c r="W12583" s="288"/>
      <c r="X12583" s="287"/>
      <c r="AA12583" s="289"/>
    </row>
    <row r="12584" spans="23:27">
      <c r="W12584" s="288"/>
      <c r="X12584" s="287"/>
      <c r="AA12584" s="289"/>
    </row>
    <row r="12585" spans="23:27">
      <c r="W12585" s="288"/>
      <c r="X12585" s="287"/>
      <c r="AA12585" s="289"/>
    </row>
    <row r="12586" spans="23:27">
      <c r="W12586" s="288"/>
      <c r="X12586" s="287"/>
      <c r="AA12586" s="289"/>
    </row>
    <row r="12587" spans="23:27">
      <c r="W12587" s="288"/>
      <c r="X12587" s="287"/>
      <c r="AA12587" s="289"/>
    </row>
    <row r="12588" spans="23:27">
      <c r="W12588" s="288"/>
      <c r="X12588" s="287"/>
      <c r="AA12588" s="289"/>
    </row>
    <row r="12589" spans="23:27">
      <c r="W12589" s="288"/>
      <c r="X12589" s="287"/>
      <c r="AA12589" s="289"/>
    </row>
    <row r="12590" spans="23:27">
      <c r="W12590" s="288"/>
      <c r="X12590" s="287"/>
      <c r="AA12590" s="289"/>
    </row>
    <row r="12591" spans="23:27">
      <c r="W12591" s="288"/>
      <c r="X12591" s="287"/>
      <c r="AA12591" s="289"/>
    </row>
    <row r="12592" spans="23:27">
      <c r="W12592" s="288"/>
      <c r="X12592" s="287"/>
      <c r="AA12592" s="289"/>
    </row>
    <row r="12593" spans="23:27">
      <c r="W12593" s="288"/>
      <c r="X12593" s="287"/>
      <c r="AA12593" s="289"/>
    </row>
    <row r="12594" spans="23:27">
      <c r="W12594" s="288"/>
      <c r="X12594" s="287"/>
      <c r="AA12594" s="289"/>
    </row>
    <row r="12595" spans="23:27">
      <c r="W12595" s="288"/>
      <c r="X12595" s="287"/>
      <c r="AA12595" s="289"/>
    </row>
    <row r="12596" spans="23:27">
      <c r="W12596" s="288"/>
      <c r="X12596" s="287"/>
      <c r="AA12596" s="289"/>
    </row>
    <row r="12597" spans="23:27">
      <c r="W12597" s="288"/>
      <c r="X12597" s="287"/>
      <c r="AA12597" s="289"/>
    </row>
    <row r="12598" spans="23:27">
      <c r="W12598" s="288"/>
      <c r="X12598" s="287"/>
      <c r="AA12598" s="289"/>
    </row>
    <row r="12599" spans="23:27">
      <c r="W12599" s="288"/>
      <c r="X12599" s="287"/>
      <c r="AA12599" s="289"/>
    </row>
    <row r="12600" spans="23:27">
      <c r="W12600" s="288"/>
      <c r="X12600" s="287"/>
      <c r="AA12600" s="289"/>
    </row>
    <row r="12601" spans="23:27">
      <c r="W12601" s="288"/>
      <c r="X12601" s="287"/>
      <c r="AA12601" s="289"/>
    </row>
    <row r="12602" spans="23:27">
      <c r="W12602" s="288"/>
      <c r="X12602" s="287"/>
      <c r="AA12602" s="289"/>
    </row>
    <row r="12603" spans="23:27">
      <c r="W12603" s="288"/>
      <c r="X12603" s="287"/>
      <c r="AA12603" s="289"/>
    </row>
    <row r="12604" spans="23:27">
      <c r="W12604" s="288"/>
      <c r="X12604" s="287"/>
      <c r="AA12604" s="289"/>
    </row>
    <row r="12605" spans="23:27">
      <c r="W12605" s="288"/>
      <c r="X12605" s="287"/>
      <c r="AA12605" s="289"/>
    </row>
    <row r="12606" spans="23:27">
      <c r="W12606" s="288"/>
      <c r="X12606" s="287"/>
      <c r="AA12606" s="289"/>
    </row>
    <row r="12607" spans="23:27">
      <c r="W12607" s="288"/>
      <c r="X12607" s="287"/>
      <c r="AA12607" s="289"/>
    </row>
    <row r="12608" spans="23:27">
      <c r="W12608" s="288"/>
      <c r="X12608" s="287"/>
      <c r="AA12608" s="289"/>
    </row>
    <row r="12609" spans="23:27">
      <c r="W12609" s="288"/>
      <c r="X12609" s="287"/>
      <c r="AA12609" s="289"/>
    </row>
    <row r="12610" spans="23:27">
      <c r="W12610" s="288"/>
      <c r="X12610" s="287"/>
      <c r="AA12610" s="289"/>
    </row>
    <row r="12611" spans="23:27">
      <c r="W12611" s="288"/>
      <c r="X12611" s="287"/>
      <c r="AA12611" s="289"/>
    </row>
    <row r="12612" spans="23:27">
      <c r="W12612" s="288"/>
      <c r="X12612" s="287"/>
      <c r="AA12612" s="289"/>
    </row>
    <row r="12613" spans="23:27">
      <c r="W12613" s="288"/>
      <c r="X12613" s="287"/>
      <c r="AA12613" s="289"/>
    </row>
    <row r="12614" spans="23:27">
      <c r="W12614" s="288"/>
      <c r="X12614" s="287"/>
      <c r="AA12614" s="289"/>
    </row>
    <row r="12615" spans="23:27">
      <c r="W12615" s="288"/>
      <c r="X12615" s="287"/>
      <c r="AA12615" s="289"/>
    </row>
    <row r="12616" spans="23:27">
      <c r="W12616" s="288"/>
      <c r="X12616" s="287"/>
      <c r="AA12616" s="289"/>
    </row>
    <row r="12617" spans="23:27">
      <c r="W12617" s="288"/>
      <c r="X12617" s="287"/>
      <c r="AA12617" s="289"/>
    </row>
    <row r="12618" spans="23:27">
      <c r="W12618" s="288"/>
      <c r="X12618" s="287"/>
      <c r="AA12618" s="289"/>
    </row>
    <row r="12619" spans="23:27">
      <c r="W12619" s="288"/>
      <c r="X12619" s="287"/>
      <c r="AA12619" s="289"/>
    </row>
    <row r="12620" spans="23:27">
      <c r="W12620" s="288"/>
      <c r="X12620" s="287"/>
      <c r="AA12620" s="289"/>
    </row>
    <row r="12621" spans="23:27">
      <c r="W12621" s="288"/>
      <c r="X12621" s="287"/>
      <c r="AA12621" s="289"/>
    </row>
    <row r="12622" spans="23:27">
      <c r="W12622" s="288"/>
      <c r="X12622" s="287"/>
      <c r="AA12622" s="289"/>
    </row>
    <row r="12623" spans="23:27">
      <c r="W12623" s="288"/>
      <c r="X12623" s="287"/>
      <c r="AA12623" s="289"/>
    </row>
    <row r="12624" spans="23:27">
      <c r="W12624" s="288"/>
      <c r="X12624" s="287"/>
      <c r="AA12624" s="289"/>
    </row>
    <row r="12625" spans="23:27">
      <c r="W12625" s="288"/>
      <c r="X12625" s="287"/>
      <c r="AA12625" s="289"/>
    </row>
    <row r="12626" spans="23:27">
      <c r="W12626" s="288"/>
      <c r="X12626" s="287"/>
      <c r="AA12626" s="289"/>
    </row>
    <row r="12627" spans="23:27">
      <c r="W12627" s="288"/>
      <c r="X12627" s="287"/>
      <c r="AA12627" s="289"/>
    </row>
    <row r="12628" spans="23:27">
      <c r="W12628" s="288"/>
      <c r="X12628" s="287"/>
      <c r="AA12628" s="289"/>
    </row>
    <row r="12629" spans="23:27">
      <c r="W12629" s="288"/>
      <c r="X12629" s="287"/>
      <c r="AA12629" s="289"/>
    </row>
    <row r="12630" spans="23:27">
      <c r="W12630" s="288"/>
      <c r="X12630" s="287"/>
      <c r="AA12630" s="289"/>
    </row>
    <row r="12631" spans="23:27">
      <c r="W12631" s="288"/>
      <c r="X12631" s="287"/>
      <c r="AA12631" s="289"/>
    </row>
    <row r="12632" spans="23:27">
      <c r="W12632" s="288"/>
      <c r="X12632" s="287"/>
      <c r="AA12632" s="289"/>
    </row>
    <row r="12633" spans="23:27">
      <c r="W12633" s="288"/>
      <c r="X12633" s="287"/>
      <c r="AA12633" s="289"/>
    </row>
    <row r="12634" spans="23:27">
      <c r="W12634" s="288"/>
      <c r="X12634" s="287"/>
      <c r="AA12634" s="289"/>
    </row>
    <row r="12635" spans="23:27">
      <c r="W12635" s="288"/>
      <c r="X12635" s="287"/>
      <c r="AA12635" s="289"/>
    </row>
    <row r="12636" spans="23:27">
      <c r="W12636" s="288"/>
      <c r="X12636" s="287"/>
      <c r="AA12636" s="289"/>
    </row>
    <row r="12637" spans="23:27">
      <c r="W12637" s="288"/>
      <c r="X12637" s="287"/>
      <c r="AA12637" s="289"/>
    </row>
    <row r="12638" spans="23:27">
      <c r="W12638" s="288"/>
      <c r="X12638" s="287"/>
      <c r="AA12638" s="289"/>
    </row>
    <row r="12639" spans="23:27">
      <c r="W12639" s="288"/>
      <c r="X12639" s="287"/>
      <c r="AA12639" s="289"/>
    </row>
    <row r="12640" spans="23:27">
      <c r="W12640" s="288"/>
      <c r="X12640" s="287"/>
      <c r="AA12640" s="289"/>
    </row>
    <row r="12641" spans="23:27">
      <c r="W12641" s="288"/>
      <c r="X12641" s="287"/>
      <c r="AA12641" s="289"/>
    </row>
    <row r="12642" spans="23:27">
      <c r="W12642" s="288"/>
      <c r="X12642" s="287"/>
      <c r="AA12642" s="289"/>
    </row>
    <row r="12643" spans="23:27">
      <c r="W12643" s="288"/>
      <c r="X12643" s="287"/>
      <c r="AA12643" s="289"/>
    </row>
    <row r="12644" spans="23:27">
      <c r="W12644" s="288"/>
      <c r="X12644" s="287"/>
      <c r="AA12644" s="289"/>
    </row>
    <row r="12645" spans="23:27">
      <c r="W12645" s="288"/>
      <c r="X12645" s="287"/>
      <c r="AA12645" s="289"/>
    </row>
    <row r="12646" spans="23:27">
      <c r="W12646" s="288"/>
      <c r="X12646" s="287"/>
      <c r="AA12646" s="289"/>
    </row>
    <row r="12647" spans="23:27">
      <c r="W12647" s="288"/>
      <c r="X12647" s="287"/>
      <c r="AA12647" s="289"/>
    </row>
    <row r="12648" spans="23:27">
      <c r="W12648" s="288"/>
      <c r="X12648" s="287"/>
      <c r="AA12648" s="289"/>
    </row>
    <row r="12649" spans="23:27">
      <c r="W12649" s="288"/>
      <c r="X12649" s="287"/>
      <c r="AA12649" s="289"/>
    </row>
    <row r="12650" spans="23:27">
      <c r="W12650" s="288"/>
      <c r="X12650" s="287"/>
      <c r="AA12650" s="289"/>
    </row>
    <row r="12651" spans="23:27">
      <c r="W12651" s="288"/>
      <c r="X12651" s="287"/>
      <c r="AA12651" s="289"/>
    </row>
    <row r="12652" spans="23:27">
      <c r="W12652" s="288"/>
      <c r="X12652" s="287"/>
      <c r="AA12652" s="289"/>
    </row>
    <row r="12653" spans="23:27">
      <c r="W12653" s="288"/>
      <c r="X12653" s="287"/>
      <c r="AA12653" s="289"/>
    </row>
    <row r="12654" spans="23:27">
      <c r="W12654" s="288"/>
      <c r="X12654" s="287"/>
      <c r="AA12654" s="289"/>
    </row>
    <row r="12655" spans="23:27">
      <c r="W12655" s="288"/>
      <c r="X12655" s="287"/>
      <c r="AA12655" s="289"/>
    </row>
    <row r="12656" spans="23:27">
      <c r="W12656" s="288"/>
      <c r="X12656" s="287"/>
      <c r="AA12656" s="289"/>
    </row>
    <row r="12657" spans="23:27">
      <c r="W12657" s="288"/>
      <c r="X12657" s="287"/>
      <c r="AA12657" s="289"/>
    </row>
    <row r="12658" spans="23:27">
      <c r="W12658" s="288"/>
      <c r="X12658" s="287"/>
      <c r="AA12658" s="289"/>
    </row>
    <row r="12659" spans="23:27">
      <c r="W12659" s="288"/>
      <c r="X12659" s="287"/>
      <c r="AA12659" s="289"/>
    </row>
    <row r="12660" spans="23:27">
      <c r="W12660" s="288"/>
      <c r="X12660" s="287"/>
      <c r="AA12660" s="289"/>
    </row>
    <row r="12661" spans="23:27">
      <c r="W12661" s="288"/>
      <c r="X12661" s="287"/>
      <c r="AA12661" s="289"/>
    </row>
    <row r="12662" spans="23:27">
      <c r="W12662" s="288"/>
      <c r="X12662" s="287"/>
      <c r="AA12662" s="289"/>
    </row>
    <row r="12663" spans="23:27">
      <c r="W12663" s="288"/>
      <c r="X12663" s="287"/>
      <c r="AA12663" s="289"/>
    </row>
    <row r="12664" spans="23:27">
      <c r="W12664" s="288"/>
      <c r="X12664" s="287"/>
      <c r="AA12664" s="289"/>
    </row>
    <row r="12665" spans="23:27">
      <c r="W12665" s="288"/>
      <c r="X12665" s="287"/>
      <c r="AA12665" s="289"/>
    </row>
    <row r="12666" spans="23:27">
      <c r="W12666" s="288"/>
      <c r="X12666" s="287"/>
      <c r="AA12666" s="289"/>
    </row>
    <row r="12667" spans="23:27">
      <c r="W12667" s="288"/>
      <c r="X12667" s="287"/>
      <c r="AA12667" s="289"/>
    </row>
    <row r="12668" spans="23:27">
      <c r="W12668" s="288"/>
      <c r="X12668" s="287"/>
      <c r="AA12668" s="289"/>
    </row>
    <row r="12669" spans="23:27">
      <c r="W12669" s="288"/>
      <c r="X12669" s="287"/>
      <c r="AA12669" s="289"/>
    </row>
    <row r="12670" spans="23:27">
      <c r="W12670" s="288"/>
      <c r="X12670" s="287"/>
      <c r="AA12670" s="289"/>
    </row>
    <row r="12671" spans="23:27">
      <c r="W12671" s="288"/>
      <c r="X12671" s="287"/>
      <c r="AA12671" s="289"/>
    </row>
    <row r="12672" spans="23:27">
      <c r="W12672" s="288"/>
      <c r="X12672" s="287"/>
      <c r="AA12672" s="289"/>
    </row>
    <row r="12673" spans="23:27">
      <c r="W12673" s="288"/>
      <c r="X12673" s="287"/>
      <c r="AA12673" s="289"/>
    </row>
    <row r="12674" spans="23:27">
      <c r="W12674" s="288"/>
      <c r="X12674" s="287"/>
      <c r="AA12674" s="289"/>
    </row>
    <row r="12675" spans="23:27">
      <c r="W12675" s="288"/>
      <c r="X12675" s="287"/>
      <c r="AA12675" s="289"/>
    </row>
    <row r="12676" spans="23:27">
      <c r="W12676" s="288"/>
      <c r="X12676" s="287"/>
      <c r="AA12676" s="289"/>
    </row>
    <row r="12677" spans="23:27">
      <c r="W12677" s="288"/>
      <c r="X12677" s="287"/>
      <c r="AA12677" s="289"/>
    </row>
    <row r="12678" spans="23:27">
      <c r="W12678" s="288"/>
      <c r="X12678" s="287"/>
      <c r="AA12678" s="289"/>
    </row>
    <row r="12679" spans="23:27">
      <c r="W12679" s="288"/>
      <c r="X12679" s="287"/>
      <c r="AA12679" s="289"/>
    </row>
    <row r="12680" spans="23:27">
      <c r="W12680" s="288"/>
      <c r="X12680" s="287"/>
      <c r="AA12680" s="289"/>
    </row>
    <row r="12681" spans="23:27">
      <c r="W12681" s="288"/>
      <c r="X12681" s="287"/>
      <c r="AA12681" s="289"/>
    </row>
    <row r="12682" spans="23:27">
      <c r="W12682" s="288"/>
      <c r="X12682" s="287"/>
      <c r="AA12682" s="289"/>
    </row>
    <row r="12683" spans="23:27">
      <c r="W12683" s="288"/>
      <c r="X12683" s="287"/>
      <c r="AA12683" s="289"/>
    </row>
    <row r="12684" spans="23:27">
      <c r="W12684" s="288"/>
      <c r="X12684" s="287"/>
      <c r="AA12684" s="289"/>
    </row>
    <row r="12685" spans="23:27">
      <c r="W12685" s="288"/>
      <c r="X12685" s="287"/>
      <c r="AA12685" s="289"/>
    </row>
    <row r="12686" spans="23:27">
      <c r="W12686" s="288"/>
      <c r="X12686" s="287"/>
      <c r="AA12686" s="289"/>
    </row>
    <row r="12687" spans="23:27">
      <c r="W12687" s="288"/>
      <c r="X12687" s="287"/>
      <c r="AA12687" s="289"/>
    </row>
    <row r="12688" spans="23:27">
      <c r="W12688" s="288"/>
      <c r="X12688" s="287"/>
      <c r="AA12688" s="289"/>
    </row>
    <row r="12689" spans="23:27">
      <c r="W12689" s="288"/>
      <c r="X12689" s="287"/>
      <c r="AA12689" s="289"/>
    </row>
    <row r="12690" spans="23:27">
      <c r="W12690" s="288"/>
      <c r="X12690" s="287"/>
      <c r="AA12690" s="289"/>
    </row>
    <row r="12691" spans="23:27">
      <c r="W12691" s="288"/>
      <c r="X12691" s="287"/>
      <c r="AA12691" s="289"/>
    </row>
    <row r="12692" spans="23:27">
      <c r="W12692" s="288"/>
      <c r="X12692" s="287"/>
      <c r="AA12692" s="289"/>
    </row>
    <row r="12693" spans="23:27">
      <c r="W12693" s="288"/>
      <c r="X12693" s="287"/>
      <c r="AA12693" s="289"/>
    </row>
    <row r="12694" spans="23:27">
      <c r="W12694" s="288"/>
      <c r="X12694" s="287"/>
      <c r="AA12694" s="289"/>
    </row>
    <row r="12695" spans="23:27">
      <c r="W12695" s="288"/>
      <c r="X12695" s="287"/>
      <c r="AA12695" s="289"/>
    </row>
    <row r="12696" spans="23:27">
      <c r="W12696" s="288"/>
      <c r="X12696" s="287"/>
      <c r="AA12696" s="289"/>
    </row>
    <row r="12697" spans="23:27">
      <c r="W12697" s="288"/>
      <c r="X12697" s="287"/>
      <c r="AA12697" s="289"/>
    </row>
    <row r="12698" spans="23:27">
      <c r="W12698" s="288"/>
      <c r="X12698" s="287"/>
      <c r="AA12698" s="289"/>
    </row>
    <row r="12699" spans="23:27">
      <c r="W12699" s="288"/>
      <c r="X12699" s="287"/>
      <c r="AA12699" s="289"/>
    </row>
    <row r="12700" spans="23:27">
      <c r="W12700" s="288"/>
      <c r="X12700" s="287"/>
      <c r="AA12700" s="289"/>
    </row>
    <row r="12701" spans="23:27">
      <c r="W12701" s="288"/>
      <c r="X12701" s="287"/>
      <c r="AA12701" s="289"/>
    </row>
    <row r="12702" spans="23:27">
      <c r="W12702" s="288"/>
      <c r="X12702" s="287"/>
      <c r="AA12702" s="289"/>
    </row>
    <row r="12703" spans="23:27">
      <c r="W12703" s="288"/>
      <c r="X12703" s="287"/>
      <c r="AA12703" s="289"/>
    </row>
    <row r="12704" spans="23:27">
      <c r="W12704" s="288"/>
      <c r="X12704" s="287"/>
      <c r="AA12704" s="289"/>
    </row>
    <row r="12705" spans="23:27">
      <c r="W12705" s="288"/>
      <c r="X12705" s="287"/>
      <c r="AA12705" s="289"/>
    </row>
    <row r="12706" spans="23:27">
      <c r="W12706" s="288"/>
      <c r="X12706" s="287"/>
      <c r="AA12706" s="289"/>
    </row>
    <row r="12707" spans="23:27">
      <c r="W12707" s="288"/>
      <c r="X12707" s="287"/>
      <c r="AA12707" s="289"/>
    </row>
    <row r="12708" spans="23:27">
      <c r="W12708" s="288"/>
      <c r="X12708" s="287"/>
      <c r="AA12708" s="289"/>
    </row>
    <row r="12709" spans="23:27">
      <c r="W12709" s="288"/>
      <c r="X12709" s="287"/>
      <c r="AA12709" s="289"/>
    </row>
    <row r="12710" spans="23:27">
      <c r="W12710" s="288"/>
      <c r="X12710" s="287"/>
      <c r="AA12710" s="289"/>
    </row>
    <row r="12711" spans="23:27">
      <c r="W12711" s="288"/>
      <c r="X12711" s="287"/>
      <c r="AA12711" s="289"/>
    </row>
    <row r="12712" spans="23:27">
      <c r="W12712" s="288"/>
      <c r="X12712" s="287"/>
      <c r="AA12712" s="289"/>
    </row>
    <row r="12713" spans="23:27">
      <c r="W12713" s="288"/>
      <c r="X12713" s="287"/>
      <c r="AA12713" s="289"/>
    </row>
    <row r="12714" spans="23:27">
      <c r="W12714" s="288"/>
      <c r="X12714" s="287"/>
      <c r="AA12714" s="289"/>
    </row>
    <row r="12715" spans="23:27">
      <c r="W12715" s="288"/>
      <c r="X12715" s="287"/>
      <c r="AA12715" s="289"/>
    </row>
    <row r="12716" spans="23:27">
      <c r="W12716" s="288"/>
      <c r="X12716" s="287"/>
      <c r="AA12716" s="289"/>
    </row>
    <row r="12717" spans="23:27">
      <c r="W12717" s="288"/>
      <c r="X12717" s="287"/>
      <c r="AA12717" s="289"/>
    </row>
    <row r="12718" spans="23:27">
      <c r="W12718" s="288"/>
      <c r="X12718" s="287"/>
      <c r="AA12718" s="289"/>
    </row>
    <row r="12719" spans="23:27">
      <c r="W12719" s="288"/>
      <c r="X12719" s="287"/>
      <c r="AA12719" s="289"/>
    </row>
    <row r="12720" spans="23:27">
      <c r="W12720" s="288"/>
      <c r="X12720" s="287"/>
      <c r="AA12720" s="289"/>
    </row>
    <row r="12721" spans="23:27">
      <c r="W12721" s="288"/>
      <c r="X12721" s="287"/>
      <c r="AA12721" s="289"/>
    </row>
    <row r="12722" spans="23:27">
      <c r="W12722" s="288"/>
      <c r="X12722" s="287"/>
      <c r="AA12722" s="289"/>
    </row>
    <row r="12723" spans="23:27">
      <c r="W12723" s="288"/>
      <c r="X12723" s="287"/>
      <c r="AA12723" s="289"/>
    </row>
    <row r="12724" spans="23:27">
      <c r="W12724" s="288"/>
      <c r="X12724" s="287"/>
      <c r="AA12724" s="289"/>
    </row>
    <row r="12725" spans="23:27">
      <c r="W12725" s="288"/>
      <c r="X12725" s="287"/>
      <c r="AA12725" s="289"/>
    </row>
    <row r="12726" spans="23:27">
      <c r="W12726" s="288"/>
      <c r="X12726" s="287"/>
      <c r="AA12726" s="289"/>
    </row>
    <row r="12727" spans="23:27">
      <c r="W12727" s="288"/>
      <c r="X12727" s="287"/>
      <c r="AA12727" s="289"/>
    </row>
    <row r="12728" spans="23:27">
      <c r="W12728" s="288"/>
      <c r="X12728" s="287"/>
      <c r="AA12728" s="289"/>
    </row>
    <row r="12729" spans="23:27">
      <c r="W12729" s="288"/>
      <c r="X12729" s="287"/>
      <c r="AA12729" s="289"/>
    </row>
    <row r="12730" spans="23:27">
      <c r="W12730" s="288"/>
      <c r="X12730" s="287"/>
      <c r="AA12730" s="289"/>
    </row>
    <row r="12731" spans="23:27">
      <c r="W12731" s="288"/>
      <c r="X12731" s="287"/>
      <c r="AA12731" s="289"/>
    </row>
    <row r="12732" spans="23:27">
      <c r="W12732" s="288"/>
      <c r="X12732" s="287"/>
      <c r="AA12732" s="289"/>
    </row>
    <row r="12733" spans="23:27">
      <c r="W12733" s="288"/>
      <c r="X12733" s="287"/>
      <c r="AA12733" s="289"/>
    </row>
    <row r="12734" spans="23:27">
      <c r="W12734" s="288"/>
      <c r="X12734" s="287"/>
      <c r="AA12734" s="289"/>
    </row>
    <row r="12735" spans="23:27">
      <c r="W12735" s="288"/>
      <c r="X12735" s="287"/>
      <c r="AA12735" s="289"/>
    </row>
    <row r="12736" spans="23:27">
      <c r="W12736" s="288"/>
      <c r="X12736" s="287"/>
      <c r="AA12736" s="289"/>
    </row>
    <row r="12737" spans="23:27">
      <c r="W12737" s="288"/>
      <c r="X12737" s="287"/>
      <c r="AA12737" s="289"/>
    </row>
    <row r="12738" spans="23:27">
      <c r="W12738" s="288"/>
      <c r="X12738" s="287"/>
      <c r="AA12738" s="289"/>
    </row>
    <row r="12739" spans="23:27">
      <c r="W12739" s="288"/>
      <c r="X12739" s="287"/>
      <c r="AA12739" s="289"/>
    </row>
    <row r="12740" spans="23:27">
      <c r="W12740" s="288"/>
      <c r="X12740" s="287"/>
      <c r="AA12740" s="289"/>
    </row>
    <row r="12741" spans="23:27">
      <c r="W12741" s="288"/>
      <c r="X12741" s="287"/>
      <c r="AA12741" s="289"/>
    </row>
    <row r="12742" spans="23:27">
      <c r="W12742" s="288"/>
      <c r="X12742" s="287"/>
      <c r="AA12742" s="289"/>
    </row>
    <row r="12743" spans="23:27">
      <c r="W12743" s="288"/>
      <c r="X12743" s="287"/>
      <c r="AA12743" s="289"/>
    </row>
    <row r="12744" spans="23:27">
      <c r="W12744" s="288"/>
      <c r="X12744" s="287"/>
      <c r="AA12744" s="289"/>
    </row>
    <row r="12745" spans="23:27">
      <c r="W12745" s="288"/>
      <c r="X12745" s="287"/>
      <c r="AA12745" s="289"/>
    </row>
    <row r="12746" spans="23:27">
      <c r="W12746" s="288"/>
      <c r="X12746" s="287"/>
      <c r="AA12746" s="289"/>
    </row>
    <row r="12747" spans="23:27">
      <c r="W12747" s="288"/>
      <c r="X12747" s="287"/>
      <c r="AA12747" s="289"/>
    </row>
    <row r="12748" spans="23:27">
      <c r="W12748" s="288"/>
      <c r="X12748" s="287"/>
      <c r="AA12748" s="289"/>
    </row>
    <row r="12749" spans="23:27">
      <c r="W12749" s="288"/>
      <c r="X12749" s="287"/>
      <c r="AA12749" s="289"/>
    </row>
    <row r="12750" spans="23:27">
      <c r="W12750" s="288"/>
      <c r="X12750" s="287"/>
      <c r="AA12750" s="289"/>
    </row>
    <row r="12751" spans="23:27">
      <c r="W12751" s="288"/>
      <c r="X12751" s="287"/>
      <c r="AA12751" s="289"/>
    </row>
    <row r="12752" spans="23:27">
      <c r="W12752" s="288"/>
      <c r="X12752" s="287"/>
      <c r="AA12752" s="289"/>
    </row>
    <row r="12753" spans="23:27">
      <c r="W12753" s="288"/>
      <c r="X12753" s="287"/>
      <c r="AA12753" s="289"/>
    </row>
    <row r="12754" spans="23:27">
      <c r="W12754" s="288"/>
      <c r="X12754" s="287"/>
      <c r="AA12754" s="289"/>
    </row>
    <row r="12755" spans="23:27">
      <c r="W12755" s="288"/>
      <c r="X12755" s="287"/>
      <c r="AA12755" s="289"/>
    </row>
    <row r="12756" spans="23:27">
      <c r="W12756" s="288"/>
      <c r="X12756" s="287"/>
      <c r="AA12756" s="289"/>
    </row>
    <row r="12757" spans="23:27">
      <c r="W12757" s="288"/>
      <c r="X12757" s="287"/>
      <c r="AA12757" s="289"/>
    </row>
    <row r="12758" spans="23:27">
      <c r="W12758" s="288"/>
      <c r="X12758" s="287"/>
      <c r="AA12758" s="289"/>
    </row>
    <row r="12759" spans="23:27">
      <c r="W12759" s="288"/>
      <c r="X12759" s="287"/>
      <c r="AA12759" s="289"/>
    </row>
    <row r="12760" spans="23:27">
      <c r="W12760" s="288"/>
      <c r="X12760" s="287"/>
      <c r="AA12760" s="289"/>
    </row>
    <row r="12761" spans="23:27">
      <c r="W12761" s="288"/>
      <c r="X12761" s="287"/>
      <c r="AA12761" s="289"/>
    </row>
    <row r="12762" spans="23:27">
      <c r="W12762" s="288"/>
      <c r="X12762" s="287"/>
      <c r="AA12762" s="289"/>
    </row>
    <row r="12763" spans="23:27">
      <c r="W12763" s="288"/>
      <c r="X12763" s="287"/>
      <c r="AA12763" s="289"/>
    </row>
    <row r="12764" spans="23:27">
      <c r="W12764" s="288"/>
      <c r="X12764" s="287"/>
      <c r="AA12764" s="289"/>
    </row>
    <row r="12765" spans="23:27">
      <c r="W12765" s="288"/>
      <c r="X12765" s="287"/>
      <c r="AA12765" s="289"/>
    </row>
    <row r="12766" spans="23:27">
      <c r="W12766" s="288"/>
      <c r="X12766" s="287"/>
      <c r="AA12766" s="289"/>
    </row>
    <row r="12767" spans="23:27">
      <c r="W12767" s="288"/>
      <c r="X12767" s="287"/>
      <c r="AA12767" s="289"/>
    </row>
    <row r="12768" spans="23:27">
      <c r="W12768" s="288"/>
      <c r="X12768" s="287"/>
      <c r="AA12768" s="289"/>
    </row>
    <row r="12769" spans="23:27">
      <c r="W12769" s="288"/>
      <c r="X12769" s="287"/>
      <c r="AA12769" s="289"/>
    </row>
    <row r="12770" spans="23:27">
      <c r="W12770" s="288"/>
      <c r="X12770" s="287"/>
      <c r="AA12770" s="289"/>
    </row>
    <row r="12771" spans="23:27">
      <c r="W12771" s="288"/>
      <c r="X12771" s="287"/>
      <c r="AA12771" s="289"/>
    </row>
    <row r="12772" spans="23:27">
      <c r="W12772" s="288"/>
      <c r="X12772" s="287"/>
      <c r="AA12772" s="289"/>
    </row>
    <row r="12773" spans="23:27">
      <c r="W12773" s="288"/>
      <c r="X12773" s="287"/>
      <c r="AA12773" s="289"/>
    </row>
    <row r="12774" spans="23:27">
      <c r="W12774" s="288"/>
      <c r="X12774" s="287"/>
      <c r="AA12774" s="289"/>
    </row>
    <row r="12775" spans="23:27">
      <c r="W12775" s="288"/>
      <c r="X12775" s="287"/>
      <c r="AA12775" s="289"/>
    </row>
    <row r="12776" spans="23:27">
      <c r="W12776" s="288"/>
      <c r="X12776" s="287"/>
      <c r="AA12776" s="289"/>
    </row>
    <row r="12777" spans="23:27">
      <c r="W12777" s="288"/>
      <c r="X12777" s="287"/>
      <c r="AA12777" s="289"/>
    </row>
    <row r="12778" spans="23:27">
      <c r="W12778" s="288"/>
      <c r="X12778" s="287"/>
      <c r="AA12778" s="289"/>
    </row>
    <row r="12779" spans="23:27">
      <c r="W12779" s="288"/>
      <c r="X12779" s="287"/>
      <c r="AA12779" s="289"/>
    </row>
    <row r="12780" spans="23:27">
      <c r="W12780" s="288"/>
      <c r="X12780" s="287"/>
      <c r="AA12780" s="289"/>
    </row>
    <row r="12781" spans="23:27">
      <c r="W12781" s="288"/>
      <c r="X12781" s="287"/>
      <c r="AA12781" s="289"/>
    </row>
    <row r="12782" spans="23:27">
      <c r="W12782" s="288"/>
      <c r="X12782" s="287"/>
      <c r="AA12782" s="289"/>
    </row>
    <row r="12783" spans="23:27">
      <c r="W12783" s="288"/>
      <c r="X12783" s="287"/>
      <c r="AA12783" s="289"/>
    </row>
    <row r="12784" spans="23:27">
      <c r="W12784" s="288"/>
      <c r="X12784" s="287"/>
      <c r="AA12784" s="289"/>
    </row>
    <row r="12785" spans="23:27">
      <c r="W12785" s="288"/>
      <c r="X12785" s="287"/>
      <c r="AA12785" s="289"/>
    </row>
    <row r="12786" spans="23:27">
      <c r="W12786" s="288"/>
      <c r="X12786" s="287"/>
      <c r="AA12786" s="289"/>
    </row>
    <row r="12787" spans="23:27">
      <c r="W12787" s="288"/>
      <c r="X12787" s="287"/>
      <c r="AA12787" s="289"/>
    </row>
    <row r="12788" spans="23:27">
      <c r="W12788" s="288"/>
      <c r="X12788" s="287"/>
      <c r="AA12788" s="289"/>
    </row>
    <row r="12789" spans="23:27">
      <c r="W12789" s="288"/>
      <c r="X12789" s="287"/>
      <c r="AA12789" s="289"/>
    </row>
    <row r="12790" spans="23:27">
      <c r="W12790" s="288"/>
      <c r="X12790" s="287"/>
      <c r="AA12790" s="289"/>
    </row>
    <row r="12791" spans="23:27">
      <c r="W12791" s="288"/>
      <c r="X12791" s="287"/>
      <c r="AA12791" s="289"/>
    </row>
    <row r="12792" spans="23:27">
      <c r="W12792" s="288"/>
      <c r="X12792" s="287"/>
      <c r="AA12792" s="289"/>
    </row>
    <row r="12793" spans="23:27">
      <c r="W12793" s="288"/>
      <c r="X12793" s="287"/>
      <c r="AA12793" s="289"/>
    </row>
    <row r="12794" spans="23:27">
      <c r="W12794" s="288"/>
      <c r="X12794" s="287"/>
      <c r="AA12794" s="289"/>
    </row>
    <row r="12795" spans="23:27">
      <c r="W12795" s="288"/>
      <c r="X12795" s="287"/>
      <c r="AA12795" s="289"/>
    </row>
    <row r="12796" spans="23:27">
      <c r="W12796" s="288"/>
      <c r="X12796" s="287"/>
      <c r="AA12796" s="289"/>
    </row>
    <row r="12797" spans="23:27">
      <c r="W12797" s="288"/>
      <c r="X12797" s="287"/>
      <c r="AA12797" s="289"/>
    </row>
    <row r="12798" spans="23:27">
      <c r="W12798" s="288"/>
      <c r="X12798" s="287"/>
      <c r="AA12798" s="289"/>
    </row>
    <row r="12799" spans="23:27">
      <c r="W12799" s="288"/>
      <c r="X12799" s="287"/>
      <c r="AA12799" s="289"/>
    </row>
    <row r="12800" spans="23:27">
      <c r="W12800" s="288"/>
      <c r="X12800" s="287"/>
      <c r="AA12800" s="289"/>
    </row>
    <row r="12801" spans="23:27">
      <c r="W12801" s="288"/>
      <c r="X12801" s="287"/>
      <c r="AA12801" s="289"/>
    </row>
    <row r="12802" spans="23:27">
      <c r="W12802" s="288"/>
      <c r="X12802" s="287"/>
      <c r="AA12802" s="289"/>
    </row>
    <row r="12803" spans="23:27">
      <c r="W12803" s="288"/>
      <c r="X12803" s="287"/>
      <c r="AA12803" s="289"/>
    </row>
    <row r="12804" spans="23:27">
      <c r="W12804" s="288"/>
      <c r="X12804" s="287"/>
      <c r="AA12804" s="289"/>
    </row>
    <row r="12805" spans="23:27">
      <c r="W12805" s="288"/>
      <c r="X12805" s="287"/>
      <c r="AA12805" s="289"/>
    </row>
    <row r="12806" spans="23:27">
      <c r="W12806" s="288"/>
      <c r="X12806" s="287"/>
      <c r="AA12806" s="289"/>
    </row>
    <row r="12807" spans="23:27">
      <c r="W12807" s="288"/>
      <c r="X12807" s="287"/>
      <c r="AA12807" s="289"/>
    </row>
    <row r="12808" spans="23:27">
      <c r="W12808" s="288"/>
      <c r="X12808" s="287"/>
      <c r="AA12808" s="289"/>
    </row>
    <row r="12809" spans="23:27">
      <c r="W12809" s="288"/>
      <c r="X12809" s="287"/>
      <c r="AA12809" s="289"/>
    </row>
    <row r="12810" spans="23:27">
      <c r="W12810" s="288"/>
      <c r="X12810" s="287"/>
      <c r="AA12810" s="289"/>
    </row>
    <row r="12811" spans="23:27">
      <c r="W12811" s="288"/>
      <c r="X12811" s="287"/>
      <c r="AA12811" s="289"/>
    </row>
    <row r="12812" spans="23:27">
      <c r="W12812" s="288"/>
      <c r="X12812" s="287"/>
      <c r="AA12812" s="289"/>
    </row>
    <row r="12813" spans="23:27">
      <c r="W12813" s="288"/>
      <c r="X12813" s="287"/>
      <c r="AA12813" s="289"/>
    </row>
    <row r="12814" spans="23:27">
      <c r="W12814" s="288"/>
      <c r="X12814" s="287"/>
      <c r="AA12814" s="289"/>
    </row>
    <row r="12815" spans="23:27">
      <c r="W12815" s="288"/>
      <c r="X12815" s="287"/>
      <c r="AA12815" s="289"/>
    </row>
    <row r="12816" spans="23:27">
      <c r="W12816" s="288"/>
      <c r="X12816" s="287"/>
      <c r="AA12816" s="289"/>
    </row>
    <row r="12817" spans="23:27">
      <c r="W12817" s="288"/>
      <c r="X12817" s="287"/>
      <c r="AA12817" s="289"/>
    </row>
    <row r="12818" spans="23:27">
      <c r="W12818" s="288"/>
      <c r="X12818" s="287"/>
      <c r="AA12818" s="289"/>
    </row>
    <row r="12819" spans="23:27">
      <c r="W12819" s="288"/>
      <c r="X12819" s="287"/>
      <c r="AA12819" s="289"/>
    </row>
    <row r="12820" spans="23:27">
      <c r="W12820" s="288"/>
      <c r="X12820" s="287"/>
      <c r="AA12820" s="289"/>
    </row>
    <row r="12821" spans="23:27">
      <c r="W12821" s="288"/>
      <c r="X12821" s="287"/>
      <c r="AA12821" s="289"/>
    </row>
    <row r="12822" spans="23:27">
      <c r="W12822" s="288"/>
      <c r="X12822" s="287"/>
      <c r="AA12822" s="289"/>
    </row>
    <row r="12823" spans="23:27">
      <c r="W12823" s="288"/>
      <c r="X12823" s="287"/>
      <c r="AA12823" s="289"/>
    </row>
    <row r="12824" spans="23:27">
      <c r="W12824" s="288"/>
      <c r="X12824" s="287"/>
      <c r="AA12824" s="289"/>
    </row>
    <row r="12825" spans="23:27">
      <c r="W12825" s="288"/>
      <c r="X12825" s="287"/>
      <c r="AA12825" s="289"/>
    </row>
    <row r="12826" spans="23:27">
      <c r="W12826" s="288"/>
      <c r="X12826" s="287"/>
      <c r="AA12826" s="289"/>
    </row>
    <row r="12827" spans="23:27">
      <c r="W12827" s="288"/>
      <c r="X12827" s="287"/>
      <c r="AA12827" s="289"/>
    </row>
    <row r="12828" spans="23:27">
      <c r="W12828" s="288"/>
      <c r="X12828" s="287"/>
      <c r="AA12828" s="289"/>
    </row>
    <row r="12829" spans="23:27">
      <c r="W12829" s="288"/>
      <c r="X12829" s="287"/>
      <c r="AA12829" s="289"/>
    </row>
    <row r="12830" spans="23:27">
      <c r="W12830" s="288"/>
      <c r="X12830" s="287"/>
      <c r="AA12830" s="289"/>
    </row>
    <row r="12831" spans="23:27">
      <c r="W12831" s="288"/>
      <c r="X12831" s="287"/>
      <c r="AA12831" s="289"/>
    </row>
    <row r="12832" spans="23:27">
      <c r="W12832" s="288"/>
      <c r="X12832" s="287"/>
      <c r="AA12832" s="289"/>
    </row>
    <row r="12833" spans="23:27">
      <c r="W12833" s="288"/>
      <c r="X12833" s="287"/>
      <c r="AA12833" s="289"/>
    </row>
    <row r="12834" spans="23:27">
      <c r="W12834" s="288"/>
      <c r="X12834" s="287"/>
      <c r="AA12834" s="289"/>
    </row>
    <row r="12835" spans="23:27">
      <c r="W12835" s="288"/>
      <c r="X12835" s="287"/>
      <c r="AA12835" s="289"/>
    </row>
    <row r="12836" spans="23:27">
      <c r="W12836" s="288"/>
      <c r="X12836" s="287"/>
      <c r="AA12836" s="289"/>
    </row>
    <row r="12837" spans="23:27">
      <c r="W12837" s="288"/>
      <c r="X12837" s="287"/>
      <c r="AA12837" s="289"/>
    </row>
    <row r="12838" spans="23:27">
      <c r="W12838" s="288"/>
      <c r="X12838" s="287"/>
      <c r="AA12838" s="289"/>
    </row>
    <row r="12839" spans="23:27">
      <c r="W12839" s="288"/>
      <c r="X12839" s="287"/>
      <c r="AA12839" s="289"/>
    </row>
    <row r="12840" spans="23:27">
      <c r="W12840" s="288"/>
      <c r="X12840" s="287"/>
      <c r="AA12840" s="289"/>
    </row>
    <row r="12841" spans="23:27">
      <c r="W12841" s="288"/>
      <c r="X12841" s="287"/>
      <c r="AA12841" s="289"/>
    </row>
    <row r="12842" spans="23:27">
      <c r="W12842" s="288"/>
      <c r="X12842" s="287"/>
      <c r="AA12842" s="289"/>
    </row>
    <row r="12843" spans="23:27">
      <c r="W12843" s="288"/>
      <c r="X12843" s="287"/>
      <c r="AA12843" s="289"/>
    </row>
    <row r="12844" spans="23:27">
      <c r="W12844" s="288"/>
      <c r="X12844" s="287"/>
      <c r="AA12844" s="289"/>
    </row>
    <row r="12845" spans="23:27">
      <c r="W12845" s="288"/>
      <c r="X12845" s="287"/>
      <c r="AA12845" s="289"/>
    </row>
    <row r="12846" spans="23:27">
      <c r="W12846" s="288"/>
      <c r="X12846" s="287"/>
      <c r="AA12846" s="289"/>
    </row>
    <row r="12847" spans="23:27">
      <c r="W12847" s="288"/>
      <c r="X12847" s="287"/>
      <c r="AA12847" s="289"/>
    </row>
    <row r="12848" spans="23:27">
      <c r="W12848" s="288"/>
      <c r="X12848" s="287"/>
      <c r="AA12848" s="289"/>
    </row>
    <row r="12849" spans="23:27">
      <c r="W12849" s="288"/>
      <c r="X12849" s="287"/>
      <c r="AA12849" s="289"/>
    </row>
    <row r="12850" spans="23:27">
      <c r="W12850" s="288"/>
      <c r="X12850" s="287"/>
      <c r="AA12850" s="289"/>
    </row>
    <row r="12851" spans="23:27">
      <c r="W12851" s="288"/>
      <c r="X12851" s="287"/>
      <c r="AA12851" s="289"/>
    </row>
    <row r="12852" spans="23:27">
      <c r="W12852" s="288"/>
      <c r="X12852" s="287"/>
      <c r="AA12852" s="289"/>
    </row>
    <row r="12853" spans="23:27">
      <c r="W12853" s="288"/>
      <c r="X12853" s="287"/>
      <c r="AA12853" s="289"/>
    </row>
    <row r="12854" spans="23:27">
      <c r="W12854" s="288"/>
      <c r="X12854" s="287"/>
      <c r="AA12854" s="289"/>
    </row>
    <row r="12855" spans="23:27">
      <c r="W12855" s="288"/>
      <c r="X12855" s="287"/>
      <c r="AA12855" s="289"/>
    </row>
    <row r="12856" spans="23:27">
      <c r="W12856" s="288"/>
      <c r="X12856" s="287"/>
      <c r="AA12856" s="289"/>
    </row>
    <row r="12857" spans="23:27">
      <c r="W12857" s="288"/>
      <c r="X12857" s="287"/>
      <c r="AA12857" s="289"/>
    </row>
    <row r="12858" spans="23:27">
      <c r="W12858" s="288"/>
      <c r="X12858" s="287"/>
      <c r="AA12858" s="289"/>
    </row>
    <row r="12859" spans="23:27">
      <c r="W12859" s="288"/>
      <c r="X12859" s="287"/>
      <c r="AA12859" s="289"/>
    </row>
    <row r="12860" spans="23:27">
      <c r="W12860" s="288"/>
      <c r="X12860" s="287"/>
      <c r="AA12860" s="289"/>
    </row>
    <row r="12861" spans="23:27">
      <c r="W12861" s="288"/>
      <c r="X12861" s="287"/>
      <c r="AA12861" s="289"/>
    </row>
    <row r="12862" spans="23:27">
      <c r="W12862" s="288"/>
      <c r="X12862" s="287"/>
      <c r="AA12862" s="289"/>
    </row>
    <row r="12863" spans="23:27">
      <c r="W12863" s="288"/>
      <c r="X12863" s="287"/>
      <c r="AA12863" s="289"/>
    </row>
    <row r="12864" spans="23:27">
      <c r="W12864" s="288"/>
      <c r="X12864" s="287"/>
      <c r="AA12864" s="289"/>
    </row>
    <row r="12865" spans="23:27">
      <c r="W12865" s="288"/>
      <c r="X12865" s="287"/>
      <c r="AA12865" s="289"/>
    </row>
    <row r="12866" spans="23:27">
      <c r="W12866" s="288"/>
      <c r="X12866" s="287"/>
      <c r="AA12866" s="289"/>
    </row>
    <row r="12867" spans="23:27">
      <c r="W12867" s="288"/>
      <c r="X12867" s="287"/>
      <c r="AA12867" s="289"/>
    </row>
    <row r="12868" spans="23:27">
      <c r="W12868" s="288"/>
      <c r="X12868" s="287"/>
      <c r="AA12868" s="289"/>
    </row>
    <row r="12869" spans="23:27">
      <c r="W12869" s="288"/>
      <c r="X12869" s="287"/>
      <c r="AA12869" s="289"/>
    </row>
    <row r="12870" spans="23:27">
      <c r="W12870" s="288"/>
      <c r="X12870" s="287"/>
      <c r="AA12870" s="289"/>
    </row>
    <row r="12871" spans="23:27">
      <c r="W12871" s="288"/>
      <c r="X12871" s="287"/>
      <c r="AA12871" s="289"/>
    </row>
    <row r="12872" spans="23:27">
      <c r="W12872" s="288"/>
      <c r="X12872" s="287"/>
      <c r="AA12872" s="289"/>
    </row>
    <row r="12873" spans="23:27">
      <c r="W12873" s="288"/>
      <c r="X12873" s="287"/>
      <c r="AA12873" s="289"/>
    </row>
    <row r="12874" spans="23:27">
      <c r="W12874" s="288"/>
      <c r="X12874" s="287"/>
      <c r="AA12874" s="289"/>
    </row>
    <row r="12875" spans="23:27">
      <c r="W12875" s="288"/>
      <c r="X12875" s="287"/>
      <c r="AA12875" s="289"/>
    </row>
    <row r="12876" spans="23:27">
      <c r="W12876" s="288"/>
      <c r="X12876" s="287"/>
      <c r="AA12876" s="289"/>
    </row>
    <row r="12877" spans="23:27">
      <c r="W12877" s="288"/>
      <c r="X12877" s="287"/>
      <c r="AA12877" s="289"/>
    </row>
    <row r="12878" spans="23:27">
      <c r="W12878" s="288"/>
      <c r="X12878" s="287"/>
      <c r="AA12878" s="289"/>
    </row>
    <row r="12879" spans="23:27">
      <c r="W12879" s="288"/>
      <c r="X12879" s="287"/>
      <c r="AA12879" s="289"/>
    </row>
    <row r="12880" spans="23:27">
      <c r="W12880" s="288"/>
      <c r="X12880" s="287"/>
      <c r="AA12880" s="289"/>
    </row>
    <row r="12881" spans="23:27">
      <c r="W12881" s="288"/>
      <c r="X12881" s="287"/>
      <c r="AA12881" s="289"/>
    </row>
    <row r="12882" spans="23:27">
      <c r="W12882" s="288"/>
      <c r="X12882" s="287"/>
      <c r="AA12882" s="289"/>
    </row>
    <row r="12883" spans="23:27">
      <c r="W12883" s="288"/>
      <c r="X12883" s="287"/>
      <c r="AA12883" s="289"/>
    </row>
    <row r="12884" spans="23:27">
      <c r="W12884" s="288"/>
      <c r="X12884" s="287"/>
      <c r="AA12884" s="289"/>
    </row>
    <row r="12885" spans="23:27">
      <c r="W12885" s="288"/>
      <c r="X12885" s="287"/>
      <c r="AA12885" s="289"/>
    </row>
    <row r="12886" spans="23:27">
      <c r="W12886" s="288"/>
      <c r="X12886" s="287"/>
      <c r="AA12886" s="289"/>
    </row>
    <row r="12887" spans="23:27">
      <c r="W12887" s="288"/>
      <c r="X12887" s="287"/>
      <c r="AA12887" s="289"/>
    </row>
    <row r="12888" spans="23:27">
      <c r="W12888" s="288"/>
      <c r="X12888" s="287"/>
      <c r="AA12888" s="289"/>
    </row>
    <row r="12889" spans="23:27">
      <c r="W12889" s="288"/>
      <c r="X12889" s="287"/>
      <c r="AA12889" s="289"/>
    </row>
    <row r="12890" spans="23:27">
      <c r="W12890" s="288"/>
      <c r="X12890" s="287"/>
      <c r="AA12890" s="289"/>
    </row>
    <row r="12891" spans="23:27">
      <c r="W12891" s="288"/>
      <c r="X12891" s="287"/>
      <c r="AA12891" s="289"/>
    </row>
    <row r="12892" spans="23:27">
      <c r="W12892" s="288"/>
      <c r="X12892" s="287"/>
      <c r="AA12892" s="289"/>
    </row>
    <row r="12893" spans="23:27">
      <c r="W12893" s="288"/>
      <c r="X12893" s="287"/>
      <c r="AA12893" s="289"/>
    </row>
    <row r="12894" spans="23:27">
      <c r="W12894" s="288"/>
      <c r="X12894" s="287"/>
      <c r="AA12894" s="289"/>
    </row>
    <row r="12895" spans="23:27">
      <c r="W12895" s="288"/>
      <c r="X12895" s="287"/>
      <c r="AA12895" s="289"/>
    </row>
    <row r="12896" spans="23:27">
      <c r="W12896" s="288"/>
      <c r="X12896" s="287"/>
      <c r="AA12896" s="289"/>
    </row>
    <row r="12897" spans="23:27">
      <c r="W12897" s="288"/>
      <c r="X12897" s="287"/>
      <c r="AA12897" s="289"/>
    </row>
    <row r="12898" spans="23:27">
      <c r="W12898" s="288"/>
      <c r="X12898" s="287"/>
      <c r="AA12898" s="289"/>
    </row>
    <row r="12899" spans="23:27">
      <c r="W12899" s="288"/>
      <c r="X12899" s="287"/>
      <c r="AA12899" s="289"/>
    </row>
    <row r="12900" spans="23:27">
      <c r="W12900" s="288"/>
      <c r="X12900" s="287"/>
      <c r="AA12900" s="289"/>
    </row>
    <row r="12901" spans="23:27">
      <c r="W12901" s="288"/>
      <c r="X12901" s="287"/>
      <c r="AA12901" s="289"/>
    </row>
    <row r="12902" spans="23:27">
      <c r="W12902" s="288"/>
      <c r="X12902" s="287"/>
      <c r="AA12902" s="289"/>
    </row>
    <row r="12903" spans="23:27">
      <c r="W12903" s="288"/>
      <c r="X12903" s="287"/>
      <c r="AA12903" s="289"/>
    </row>
    <row r="12904" spans="23:27">
      <c r="W12904" s="288"/>
      <c r="X12904" s="287"/>
      <c r="AA12904" s="289"/>
    </row>
    <row r="12905" spans="23:27">
      <c r="W12905" s="288"/>
      <c r="X12905" s="287"/>
      <c r="AA12905" s="289"/>
    </row>
    <row r="12906" spans="23:27">
      <c r="W12906" s="288"/>
      <c r="X12906" s="287"/>
      <c r="AA12906" s="289"/>
    </row>
    <row r="12907" spans="23:27">
      <c r="W12907" s="288"/>
      <c r="X12907" s="287"/>
      <c r="AA12907" s="289"/>
    </row>
    <row r="12908" spans="23:27">
      <c r="W12908" s="288"/>
      <c r="X12908" s="287"/>
      <c r="AA12908" s="289"/>
    </row>
    <row r="12909" spans="23:27">
      <c r="W12909" s="288"/>
      <c r="X12909" s="287"/>
      <c r="AA12909" s="289"/>
    </row>
    <row r="12910" spans="23:27">
      <c r="W12910" s="288"/>
      <c r="X12910" s="287"/>
      <c r="AA12910" s="289"/>
    </row>
    <row r="12911" spans="23:27">
      <c r="W12911" s="288"/>
      <c r="X12911" s="287"/>
      <c r="AA12911" s="289"/>
    </row>
    <row r="12912" spans="23:27">
      <c r="W12912" s="288"/>
      <c r="X12912" s="287"/>
      <c r="AA12912" s="289"/>
    </row>
    <row r="12913" spans="23:27">
      <c r="W12913" s="288"/>
      <c r="X12913" s="287"/>
      <c r="AA12913" s="289"/>
    </row>
    <row r="12914" spans="23:27">
      <c r="W12914" s="288"/>
      <c r="X12914" s="287"/>
      <c r="AA12914" s="289"/>
    </row>
    <row r="12915" spans="23:27">
      <c r="W12915" s="288"/>
      <c r="X12915" s="287"/>
      <c r="AA12915" s="289"/>
    </row>
    <row r="12916" spans="23:27">
      <c r="W12916" s="288"/>
      <c r="X12916" s="287"/>
      <c r="AA12916" s="289"/>
    </row>
    <row r="12917" spans="23:27">
      <c r="W12917" s="288"/>
      <c r="X12917" s="287"/>
      <c r="AA12917" s="289"/>
    </row>
    <row r="12918" spans="23:27">
      <c r="W12918" s="288"/>
      <c r="X12918" s="287"/>
      <c r="AA12918" s="289"/>
    </row>
    <row r="12919" spans="23:27">
      <c r="W12919" s="288"/>
      <c r="X12919" s="287"/>
      <c r="AA12919" s="289"/>
    </row>
    <row r="12920" spans="23:27">
      <c r="W12920" s="288"/>
      <c r="X12920" s="287"/>
      <c r="AA12920" s="289"/>
    </row>
    <row r="12921" spans="23:27">
      <c r="W12921" s="288"/>
      <c r="X12921" s="287"/>
      <c r="AA12921" s="289"/>
    </row>
    <row r="12922" spans="23:27">
      <c r="W12922" s="288"/>
      <c r="X12922" s="287"/>
      <c r="AA12922" s="289"/>
    </row>
    <row r="12923" spans="23:27">
      <c r="W12923" s="288"/>
      <c r="X12923" s="287"/>
      <c r="AA12923" s="289"/>
    </row>
    <row r="12924" spans="23:27">
      <c r="W12924" s="288"/>
      <c r="X12924" s="287"/>
      <c r="AA12924" s="289"/>
    </row>
    <row r="12925" spans="23:27">
      <c r="W12925" s="288"/>
      <c r="X12925" s="287"/>
      <c r="AA12925" s="289"/>
    </row>
    <row r="12926" spans="23:27">
      <c r="W12926" s="288"/>
      <c r="X12926" s="287"/>
      <c r="AA12926" s="289"/>
    </row>
    <row r="12927" spans="23:27">
      <c r="W12927" s="288"/>
      <c r="X12927" s="287"/>
      <c r="AA12927" s="289"/>
    </row>
    <row r="12928" spans="23:27">
      <c r="W12928" s="288"/>
      <c r="X12928" s="287"/>
      <c r="AA12928" s="289"/>
    </row>
    <row r="12929" spans="23:27">
      <c r="W12929" s="288"/>
      <c r="X12929" s="287"/>
      <c r="AA12929" s="289"/>
    </row>
    <row r="12930" spans="23:27">
      <c r="W12930" s="288"/>
      <c r="X12930" s="287"/>
      <c r="AA12930" s="289"/>
    </row>
    <row r="12931" spans="23:27">
      <c r="W12931" s="288"/>
      <c r="X12931" s="287"/>
      <c r="AA12931" s="289"/>
    </row>
    <row r="12932" spans="23:27">
      <c r="W12932" s="288"/>
      <c r="X12932" s="287"/>
      <c r="AA12932" s="289"/>
    </row>
    <row r="12933" spans="23:27">
      <c r="W12933" s="288"/>
      <c r="X12933" s="287"/>
      <c r="AA12933" s="289"/>
    </row>
    <row r="12934" spans="23:27">
      <c r="W12934" s="288"/>
      <c r="X12934" s="287"/>
      <c r="AA12934" s="289"/>
    </row>
    <row r="12935" spans="23:27">
      <c r="W12935" s="288"/>
      <c r="X12935" s="287"/>
      <c r="AA12935" s="289"/>
    </row>
    <row r="12936" spans="23:27">
      <c r="W12936" s="288"/>
      <c r="X12936" s="287"/>
      <c r="AA12936" s="289"/>
    </row>
    <row r="12937" spans="23:27">
      <c r="W12937" s="288"/>
      <c r="X12937" s="287"/>
      <c r="AA12937" s="289"/>
    </row>
    <row r="12938" spans="23:27">
      <c r="W12938" s="288"/>
      <c r="X12938" s="287"/>
      <c r="AA12938" s="289"/>
    </row>
    <row r="12939" spans="23:27">
      <c r="W12939" s="288"/>
      <c r="X12939" s="287"/>
      <c r="AA12939" s="289"/>
    </row>
    <row r="12940" spans="23:27">
      <c r="W12940" s="288"/>
      <c r="X12940" s="287"/>
      <c r="AA12940" s="289"/>
    </row>
    <row r="12941" spans="23:27">
      <c r="W12941" s="288"/>
      <c r="X12941" s="287"/>
      <c r="AA12941" s="289"/>
    </row>
    <row r="12942" spans="23:27">
      <c r="W12942" s="288"/>
      <c r="X12942" s="287"/>
      <c r="AA12942" s="289"/>
    </row>
    <row r="12943" spans="23:27">
      <c r="W12943" s="288"/>
      <c r="X12943" s="287"/>
      <c r="AA12943" s="289"/>
    </row>
    <row r="12944" spans="23:27">
      <c r="W12944" s="288"/>
      <c r="X12944" s="287"/>
      <c r="AA12944" s="289"/>
    </row>
    <row r="12945" spans="23:27">
      <c r="W12945" s="288"/>
      <c r="X12945" s="287"/>
      <c r="AA12945" s="289"/>
    </row>
    <row r="12946" spans="23:27">
      <c r="W12946" s="288"/>
      <c r="X12946" s="287"/>
      <c r="AA12946" s="289"/>
    </row>
    <row r="12947" spans="23:27">
      <c r="W12947" s="288"/>
      <c r="X12947" s="287"/>
      <c r="AA12947" s="289"/>
    </row>
    <row r="12948" spans="23:27">
      <c r="W12948" s="288"/>
      <c r="X12948" s="287"/>
      <c r="AA12948" s="289"/>
    </row>
    <row r="12949" spans="23:27">
      <c r="W12949" s="288"/>
      <c r="X12949" s="287"/>
      <c r="AA12949" s="289"/>
    </row>
    <row r="12950" spans="23:27">
      <c r="W12950" s="288"/>
      <c r="X12950" s="287"/>
      <c r="AA12950" s="289"/>
    </row>
    <row r="12951" spans="23:27">
      <c r="W12951" s="288"/>
      <c r="X12951" s="287"/>
      <c r="AA12951" s="289"/>
    </row>
    <row r="12952" spans="23:27">
      <c r="W12952" s="288"/>
      <c r="X12952" s="287"/>
      <c r="AA12952" s="289"/>
    </row>
    <row r="12953" spans="23:27">
      <c r="W12953" s="288"/>
      <c r="X12953" s="287"/>
      <c r="AA12953" s="289"/>
    </row>
    <row r="12954" spans="23:27">
      <c r="W12954" s="288"/>
      <c r="X12954" s="287"/>
      <c r="AA12954" s="289"/>
    </row>
    <row r="12955" spans="23:27">
      <c r="W12955" s="288"/>
      <c r="X12955" s="287"/>
      <c r="AA12955" s="289"/>
    </row>
    <row r="12956" spans="23:27">
      <c r="W12956" s="288"/>
      <c r="X12956" s="287"/>
      <c r="AA12956" s="289"/>
    </row>
    <row r="12957" spans="23:27">
      <c r="W12957" s="288"/>
      <c r="X12957" s="287"/>
      <c r="AA12957" s="289"/>
    </row>
    <row r="12958" spans="23:27">
      <c r="W12958" s="288"/>
      <c r="X12958" s="287"/>
      <c r="AA12958" s="289"/>
    </row>
    <row r="12959" spans="23:27">
      <c r="W12959" s="288"/>
      <c r="X12959" s="287"/>
      <c r="AA12959" s="289"/>
    </row>
    <row r="12960" spans="23:27">
      <c r="W12960" s="288"/>
      <c r="X12960" s="287"/>
      <c r="AA12960" s="289"/>
    </row>
    <row r="12961" spans="23:27">
      <c r="W12961" s="288"/>
      <c r="X12961" s="287"/>
      <c r="AA12961" s="289"/>
    </row>
    <row r="12962" spans="23:27">
      <c r="W12962" s="288"/>
      <c r="X12962" s="287"/>
      <c r="AA12962" s="289"/>
    </row>
    <row r="12963" spans="23:27">
      <c r="W12963" s="288"/>
      <c r="X12963" s="287"/>
      <c r="AA12963" s="289"/>
    </row>
    <row r="12964" spans="23:27">
      <c r="W12964" s="288"/>
      <c r="X12964" s="287"/>
      <c r="AA12964" s="289"/>
    </row>
    <row r="12965" spans="23:27">
      <c r="W12965" s="288"/>
      <c r="X12965" s="287"/>
      <c r="AA12965" s="289"/>
    </row>
    <row r="12966" spans="23:27">
      <c r="W12966" s="288"/>
      <c r="X12966" s="287"/>
      <c r="AA12966" s="289"/>
    </row>
    <row r="12967" spans="23:27">
      <c r="W12967" s="288"/>
      <c r="X12967" s="287"/>
      <c r="AA12967" s="289"/>
    </row>
    <row r="12968" spans="23:27">
      <c r="W12968" s="288"/>
      <c r="X12968" s="287"/>
      <c r="AA12968" s="289"/>
    </row>
    <row r="12969" spans="23:27">
      <c r="W12969" s="288"/>
      <c r="X12969" s="287"/>
      <c r="AA12969" s="289"/>
    </row>
    <row r="12970" spans="23:27">
      <c r="W12970" s="288"/>
      <c r="X12970" s="287"/>
      <c r="AA12970" s="289"/>
    </row>
    <row r="12971" spans="23:27">
      <c r="W12971" s="288"/>
      <c r="X12971" s="287"/>
      <c r="AA12971" s="289"/>
    </row>
    <row r="12972" spans="23:27">
      <c r="W12972" s="288"/>
      <c r="X12972" s="287"/>
      <c r="AA12972" s="289"/>
    </row>
    <row r="12973" spans="23:27">
      <c r="W12973" s="288"/>
      <c r="X12973" s="287"/>
      <c r="AA12973" s="289"/>
    </row>
    <row r="12974" spans="23:27">
      <c r="W12974" s="288"/>
      <c r="X12974" s="287"/>
      <c r="AA12974" s="289"/>
    </row>
    <row r="12975" spans="23:27">
      <c r="W12975" s="288"/>
      <c r="X12975" s="287"/>
      <c r="AA12975" s="289"/>
    </row>
    <row r="12976" spans="23:27">
      <c r="W12976" s="288"/>
      <c r="X12976" s="287"/>
      <c r="AA12976" s="289"/>
    </row>
    <row r="12977" spans="23:27">
      <c r="W12977" s="288"/>
      <c r="X12977" s="287"/>
      <c r="AA12977" s="289"/>
    </row>
    <row r="12978" spans="23:27">
      <c r="W12978" s="288"/>
      <c r="X12978" s="287"/>
      <c r="AA12978" s="289"/>
    </row>
    <row r="12979" spans="23:27">
      <c r="W12979" s="288"/>
      <c r="X12979" s="287"/>
      <c r="AA12979" s="289"/>
    </row>
    <row r="12980" spans="23:27">
      <c r="W12980" s="288"/>
      <c r="X12980" s="287"/>
      <c r="AA12980" s="289"/>
    </row>
    <row r="12981" spans="23:27">
      <c r="W12981" s="288"/>
      <c r="X12981" s="287"/>
      <c r="AA12981" s="289"/>
    </row>
    <row r="12982" spans="23:27">
      <c r="W12982" s="288"/>
      <c r="X12982" s="287"/>
      <c r="AA12982" s="289"/>
    </row>
    <row r="12983" spans="23:27">
      <c r="W12983" s="288"/>
      <c r="X12983" s="287"/>
      <c r="AA12983" s="289"/>
    </row>
    <row r="12984" spans="23:27">
      <c r="W12984" s="288"/>
      <c r="X12984" s="287"/>
      <c r="AA12984" s="289"/>
    </row>
    <row r="12985" spans="23:27">
      <c r="W12985" s="288"/>
      <c r="X12985" s="287"/>
      <c r="AA12985" s="289"/>
    </row>
    <row r="12986" spans="23:27">
      <c r="W12986" s="288"/>
      <c r="X12986" s="287"/>
      <c r="AA12986" s="289"/>
    </row>
    <row r="12987" spans="23:27">
      <c r="W12987" s="288"/>
      <c r="X12987" s="287"/>
      <c r="AA12987" s="289"/>
    </row>
    <row r="12988" spans="23:27">
      <c r="W12988" s="288"/>
      <c r="X12988" s="287"/>
      <c r="AA12988" s="289"/>
    </row>
    <row r="12989" spans="23:27">
      <c r="W12989" s="288"/>
      <c r="X12989" s="287"/>
      <c r="AA12989" s="289"/>
    </row>
    <row r="12990" spans="23:27">
      <c r="W12990" s="288"/>
      <c r="X12990" s="287"/>
      <c r="AA12990" s="289"/>
    </row>
    <row r="12991" spans="23:27">
      <c r="W12991" s="288"/>
      <c r="X12991" s="287"/>
      <c r="AA12991" s="289"/>
    </row>
    <row r="12992" spans="23:27">
      <c r="W12992" s="288"/>
      <c r="X12992" s="287"/>
      <c r="AA12992" s="289"/>
    </row>
    <row r="12993" spans="23:27">
      <c r="W12993" s="288"/>
      <c r="X12993" s="287"/>
      <c r="AA12993" s="289"/>
    </row>
    <row r="12994" spans="23:27">
      <c r="W12994" s="288"/>
      <c r="X12994" s="287"/>
      <c r="AA12994" s="289"/>
    </row>
    <row r="12995" spans="23:27">
      <c r="W12995" s="288"/>
      <c r="X12995" s="287"/>
      <c r="AA12995" s="289"/>
    </row>
    <row r="12996" spans="23:27">
      <c r="W12996" s="288"/>
      <c r="X12996" s="287"/>
      <c r="AA12996" s="289"/>
    </row>
    <row r="12997" spans="23:27">
      <c r="W12997" s="288"/>
      <c r="X12997" s="287"/>
      <c r="AA12997" s="289"/>
    </row>
    <row r="12998" spans="23:27">
      <c r="W12998" s="288"/>
      <c r="X12998" s="287"/>
      <c r="AA12998" s="289"/>
    </row>
    <row r="12999" spans="23:27">
      <c r="W12999" s="288"/>
      <c r="X12999" s="287"/>
      <c r="AA12999" s="289"/>
    </row>
    <row r="13000" spans="23:27">
      <c r="W13000" s="288"/>
      <c r="X13000" s="287"/>
      <c r="AA13000" s="289"/>
    </row>
    <row r="13001" spans="23:27">
      <c r="W13001" s="288"/>
      <c r="X13001" s="287"/>
      <c r="AA13001" s="289"/>
    </row>
    <row r="13002" spans="23:27">
      <c r="W13002" s="288"/>
      <c r="X13002" s="287"/>
      <c r="AA13002" s="289"/>
    </row>
    <row r="13003" spans="23:27">
      <c r="W13003" s="288"/>
      <c r="X13003" s="287"/>
      <c r="AA13003" s="289"/>
    </row>
    <row r="13004" spans="23:27">
      <c r="W13004" s="288"/>
      <c r="X13004" s="287"/>
      <c r="AA13004" s="289"/>
    </row>
    <row r="13005" spans="23:27">
      <c r="W13005" s="288"/>
      <c r="X13005" s="287"/>
      <c r="AA13005" s="289"/>
    </row>
    <row r="13006" spans="23:27">
      <c r="W13006" s="288"/>
      <c r="X13006" s="287"/>
      <c r="AA13006" s="289"/>
    </row>
    <row r="13007" spans="23:27">
      <c r="W13007" s="288"/>
      <c r="X13007" s="287"/>
      <c r="AA13007" s="289"/>
    </row>
    <row r="13008" spans="23:27">
      <c r="W13008" s="288"/>
      <c r="X13008" s="287"/>
      <c r="AA13008" s="289"/>
    </row>
    <row r="13009" spans="23:27">
      <c r="W13009" s="288"/>
      <c r="X13009" s="287"/>
      <c r="AA13009" s="289"/>
    </row>
    <row r="13010" spans="23:27">
      <c r="W13010" s="288"/>
      <c r="X13010" s="287"/>
      <c r="AA13010" s="289"/>
    </row>
    <row r="13011" spans="23:27">
      <c r="W13011" s="288"/>
      <c r="X13011" s="287"/>
      <c r="AA13011" s="289"/>
    </row>
    <row r="13012" spans="23:27">
      <c r="W13012" s="288"/>
      <c r="X13012" s="287"/>
      <c r="AA13012" s="289"/>
    </row>
    <row r="13013" spans="23:27">
      <c r="W13013" s="288"/>
      <c r="X13013" s="287"/>
      <c r="AA13013" s="289"/>
    </row>
    <row r="13014" spans="23:27">
      <c r="W13014" s="288"/>
      <c r="X13014" s="287"/>
      <c r="AA13014" s="289"/>
    </row>
    <row r="13015" spans="23:27">
      <c r="W13015" s="288"/>
      <c r="X13015" s="287"/>
      <c r="AA13015" s="289"/>
    </row>
    <row r="13016" spans="23:27">
      <c r="W13016" s="288"/>
      <c r="X13016" s="287"/>
      <c r="AA13016" s="289"/>
    </row>
    <row r="13017" spans="23:27">
      <c r="W13017" s="288"/>
      <c r="X13017" s="287"/>
      <c r="AA13017" s="289"/>
    </row>
    <row r="13018" spans="23:27">
      <c r="W13018" s="288"/>
      <c r="X13018" s="287"/>
      <c r="AA13018" s="289"/>
    </row>
    <row r="13019" spans="23:27">
      <c r="W13019" s="288"/>
      <c r="X13019" s="287"/>
      <c r="AA13019" s="289"/>
    </row>
    <row r="13020" spans="23:27">
      <c r="W13020" s="288"/>
      <c r="X13020" s="287"/>
      <c r="AA13020" s="289"/>
    </row>
    <row r="13021" spans="23:27">
      <c r="W13021" s="288"/>
      <c r="X13021" s="287"/>
      <c r="AA13021" s="289"/>
    </row>
    <row r="13022" spans="23:27">
      <c r="W13022" s="288"/>
      <c r="X13022" s="287"/>
      <c r="AA13022" s="289"/>
    </row>
    <row r="13023" spans="23:27">
      <c r="W13023" s="288"/>
      <c r="X13023" s="287"/>
      <c r="AA13023" s="289"/>
    </row>
    <row r="13024" spans="23:27">
      <c r="W13024" s="288"/>
      <c r="X13024" s="287"/>
      <c r="AA13024" s="289"/>
    </row>
    <row r="13025" spans="23:27">
      <c r="W13025" s="288"/>
      <c r="X13025" s="287"/>
      <c r="AA13025" s="289"/>
    </row>
    <row r="13026" spans="23:27">
      <c r="W13026" s="288"/>
      <c r="X13026" s="287"/>
      <c r="AA13026" s="289"/>
    </row>
    <row r="13027" spans="23:27">
      <c r="W13027" s="288"/>
      <c r="X13027" s="287"/>
      <c r="AA13027" s="289"/>
    </row>
    <row r="13028" spans="23:27">
      <c r="W13028" s="288"/>
      <c r="X13028" s="287"/>
      <c r="AA13028" s="289"/>
    </row>
    <row r="13029" spans="23:27">
      <c r="W13029" s="288"/>
      <c r="X13029" s="287"/>
      <c r="AA13029" s="289"/>
    </row>
    <row r="13030" spans="23:27">
      <c r="W13030" s="288"/>
      <c r="X13030" s="287"/>
      <c r="AA13030" s="289"/>
    </row>
    <row r="13031" spans="23:27">
      <c r="W13031" s="288"/>
      <c r="X13031" s="287"/>
      <c r="AA13031" s="289"/>
    </row>
    <row r="13032" spans="23:27">
      <c r="W13032" s="288"/>
      <c r="X13032" s="287"/>
      <c r="AA13032" s="289"/>
    </row>
    <row r="13033" spans="23:27">
      <c r="W13033" s="288"/>
      <c r="X13033" s="287"/>
      <c r="AA13033" s="289"/>
    </row>
    <row r="13034" spans="23:27">
      <c r="W13034" s="288"/>
      <c r="X13034" s="287"/>
      <c r="AA13034" s="289"/>
    </row>
    <row r="13035" spans="23:27">
      <c r="W13035" s="288"/>
      <c r="X13035" s="287"/>
      <c r="AA13035" s="289"/>
    </row>
    <row r="13036" spans="23:27">
      <c r="W13036" s="288"/>
      <c r="X13036" s="287"/>
      <c r="AA13036" s="289"/>
    </row>
    <row r="13037" spans="23:27">
      <c r="W13037" s="288"/>
      <c r="X13037" s="287"/>
      <c r="AA13037" s="289"/>
    </row>
    <row r="13038" spans="23:27">
      <c r="W13038" s="288"/>
      <c r="X13038" s="287"/>
      <c r="AA13038" s="289"/>
    </row>
    <row r="13039" spans="23:27">
      <c r="W13039" s="288"/>
      <c r="X13039" s="287"/>
      <c r="AA13039" s="289"/>
    </row>
    <row r="13040" spans="23:27">
      <c r="W13040" s="288"/>
      <c r="X13040" s="287"/>
      <c r="AA13040" s="289"/>
    </row>
    <row r="13041" spans="23:27">
      <c r="W13041" s="288"/>
      <c r="X13041" s="287"/>
      <c r="AA13041" s="289"/>
    </row>
    <row r="13042" spans="23:27">
      <c r="W13042" s="288"/>
      <c r="X13042" s="287"/>
      <c r="AA13042" s="289"/>
    </row>
    <row r="13043" spans="23:27">
      <c r="W13043" s="288"/>
      <c r="X13043" s="287"/>
      <c r="AA13043" s="289"/>
    </row>
    <row r="13044" spans="23:27">
      <c r="W13044" s="288"/>
      <c r="X13044" s="287"/>
      <c r="AA13044" s="289"/>
    </row>
    <row r="13045" spans="23:27">
      <c r="W13045" s="288"/>
      <c r="X13045" s="287"/>
      <c r="AA13045" s="289"/>
    </row>
    <row r="13046" spans="23:27">
      <c r="W13046" s="288"/>
      <c r="X13046" s="287"/>
      <c r="AA13046" s="289"/>
    </row>
    <row r="13047" spans="23:27">
      <c r="W13047" s="288"/>
      <c r="X13047" s="287"/>
      <c r="AA13047" s="289"/>
    </row>
    <row r="13048" spans="23:27">
      <c r="W13048" s="288"/>
      <c r="X13048" s="287"/>
      <c r="AA13048" s="289"/>
    </row>
    <row r="13049" spans="23:27">
      <c r="W13049" s="288"/>
      <c r="X13049" s="287"/>
      <c r="AA13049" s="289"/>
    </row>
    <row r="13050" spans="23:27">
      <c r="W13050" s="288"/>
      <c r="X13050" s="287"/>
      <c r="AA13050" s="289"/>
    </row>
    <row r="13051" spans="23:27">
      <c r="W13051" s="288"/>
      <c r="X13051" s="287"/>
      <c r="AA13051" s="289"/>
    </row>
    <row r="13052" spans="23:27">
      <c r="W13052" s="288"/>
      <c r="X13052" s="287"/>
      <c r="AA13052" s="289"/>
    </row>
    <row r="13053" spans="23:27">
      <c r="W13053" s="288"/>
      <c r="X13053" s="287"/>
      <c r="AA13053" s="289"/>
    </row>
    <row r="13054" spans="23:27">
      <c r="W13054" s="288"/>
      <c r="X13054" s="287"/>
      <c r="AA13054" s="289"/>
    </row>
    <row r="13055" spans="23:27">
      <c r="W13055" s="288"/>
      <c r="X13055" s="287"/>
      <c r="AA13055" s="289"/>
    </row>
    <row r="13056" spans="23:27">
      <c r="W13056" s="288"/>
      <c r="X13056" s="287"/>
      <c r="AA13056" s="289"/>
    </row>
    <row r="13057" spans="23:27">
      <c r="W13057" s="288"/>
      <c r="X13057" s="287"/>
      <c r="AA13057" s="289"/>
    </row>
    <row r="13058" spans="23:27">
      <c r="W13058" s="288"/>
      <c r="X13058" s="287"/>
      <c r="AA13058" s="289"/>
    </row>
    <row r="13059" spans="23:27">
      <c r="W13059" s="288"/>
      <c r="X13059" s="287"/>
      <c r="AA13059" s="289"/>
    </row>
    <row r="13060" spans="23:27">
      <c r="W13060" s="288"/>
      <c r="X13060" s="287"/>
      <c r="AA13060" s="289"/>
    </row>
    <row r="13061" spans="23:27">
      <c r="W13061" s="288"/>
      <c r="X13061" s="287"/>
      <c r="AA13061" s="289"/>
    </row>
    <row r="13062" spans="23:27">
      <c r="W13062" s="288"/>
      <c r="X13062" s="287"/>
      <c r="AA13062" s="289"/>
    </row>
    <row r="13063" spans="23:27">
      <c r="W13063" s="288"/>
      <c r="X13063" s="287"/>
      <c r="AA13063" s="289"/>
    </row>
    <row r="13064" spans="23:27">
      <c r="W13064" s="288"/>
      <c r="X13064" s="287"/>
      <c r="AA13064" s="289"/>
    </row>
    <row r="13065" spans="23:27">
      <c r="W13065" s="288"/>
      <c r="X13065" s="287"/>
      <c r="AA13065" s="289"/>
    </row>
    <row r="13066" spans="23:27">
      <c r="W13066" s="288"/>
      <c r="X13066" s="287"/>
      <c r="AA13066" s="289"/>
    </row>
    <row r="13067" spans="23:27">
      <c r="W13067" s="288"/>
      <c r="X13067" s="287"/>
      <c r="AA13067" s="289"/>
    </row>
    <row r="13068" spans="23:27">
      <c r="W13068" s="288"/>
      <c r="X13068" s="287"/>
      <c r="AA13068" s="289"/>
    </row>
    <row r="13069" spans="23:27">
      <c r="W13069" s="288"/>
      <c r="X13069" s="287"/>
      <c r="AA13069" s="289"/>
    </row>
    <row r="13070" spans="23:27">
      <c r="W13070" s="288"/>
      <c r="X13070" s="287"/>
      <c r="AA13070" s="289"/>
    </row>
    <row r="13071" spans="23:27">
      <c r="W13071" s="288"/>
      <c r="X13071" s="287"/>
      <c r="AA13071" s="289"/>
    </row>
    <row r="13072" spans="23:27">
      <c r="W13072" s="288"/>
      <c r="X13072" s="287"/>
      <c r="AA13072" s="289"/>
    </row>
    <row r="13073" spans="23:27">
      <c r="W13073" s="288"/>
      <c r="X13073" s="287"/>
      <c r="AA13073" s="289"/>
    </row>
    <row r="13074" spans="23:27">
      <c r="W13074" s="288"/>
      <c r="X13074" s="287"/>
      <c r="AA13074" s="289"/>
    </row>
    <row r="13075" spans="23:27">
      <c r="W13075" s="288"/>
      <c r="X13075" s="287"/>
      <c r="AA13075" s="289"/>
    </row>
    <row r="13076" spans="23:27">
      <c r="W13076" s="288"/>
      <c r="X13076" s="287"/>
      <c r="AA13076" s="289"/>
    </row>
    <row r="13077" spans="23:27">
      <c r="W13077" s="288"/>
      <c r="X13077" s="287"/>
      <c r="AA13077" s="289"/>
    </row>
    <row r="13078" spans="23:27">
      <c r="W13078" s="288"/>
      <c r="X13078" s="287"/>
      <c r="AA13078" s="289"/>
    </row>
    <row r="13079" spans="23:27">
      <c r="W13079" s="288"/>
      <c r="X13079" s="287"/>
      <c r="AA13079" s="289"/>
    </row>
    <row r="13080" spans="23:27">
      <c r="W13080" s="288"/>
      <c r="X13080" s="287"/>
      <c r="AA13080" s="289"/>
    </row>
    <row r="13081" spans="23:27">
      <c r="W13081" s="288"/>
      <c r="X13081" s="287"/>
      <c r="AA13081" s="289"/>
    </row>
    <row r="13082" spans="23:27">
      <c r="W13082" s="288"/>
      <c r="X13082" s="287"/>
      <c r="AA13082" s="289"/>
    </row>
    <row r="13083" spans="23:27">
      <c r="W13083" s="288"/>
      <c r="X13083" s="287"/>
      <c r="AA13083" s="289"/>
    </row>
    <row r="13084" spans="23:27">
      <c r="W13084" s="288"/>
      <c r="X13084" s="287"/>
      <c r="AA13084" s="289"/>
    </row>
    <row r="13085" spans="23:27">
      <c r="W13085" s="288"/>
      <c r="X13085" s="287"/>
      <c r="AA13085" s="289"/>
    </row>
    <row r="13086" spans="23:27">
      <c r="W13086" s="288"/>
      <c r="X13086" s="287"/>
      <c r="AA13086" s="289"/>
    </row>
    <row r="13087" spans="23:27">
      <c r="W13087" s="288"/>
      <c r="X13087" s="287"/>
      <c r="AA13087" s="289"/>
    </row>
    <row r="13088" spans="23:27">
      <c r="W13088" s="288"/>
      <c r="X13088" s="287"/>
      <c r="AA13088" s="289"/>
    </row>
    <row r="13089" spans="23:27">
      <c r="W13089" s="288"/>
      <c r="X13089" s="287"/>
      <c r="AA13089" s="289"/>
    </row>
    <row r="13090" spans="23:27">
      <c r="W13090" s="288"/>
      <c r="X13090" s="287"/>
      <c r="AA13090" s="289"/>
    </row>
    <row r="13091" spans="23:27">
      <c r="W13091" s="288"/>
      <c r="X13091" s="287"/>
      <c r="AA13091" s="289"/>
    </row>
    <row r="13092" spans="23:27">
      <c r="W13092" s="288"/>
      <c r="X13092" s="287"/>
      <c r="AA13092" s="289"/>
    </row>
    <row r="13093" spans="23:27">
      <c r="W13093" s="288"/>
      <c r="X13093" s="287"/>
      <c r="AA13093" s="289"/>
    </row>
    <row r="13094" spans="23:27">
      <c r="W13094" s="288"/>
      <c r="X13094" s="287"/>
      <c r="AA13094" s="289"/>
    </row>
    <row r="13095" spans="23:27">
      <c r="W13095" s="288"/>
      <c r="X13095" s="287"/>
      <c r="AA13095" s="289"/>
    </row>
    <row r="13096" spans="23:27">
      <c r="W13096" s="288"/>
      <c r="X13096" s="287"/>
      <c r="AA13096" s="289"/>
    </row>
    <row r="13097" spans="23:27">
      <c r="W13097" s="288"/>
      <c r="X13097" s="287"/>
      <c r="AA13097" s="289"/>
    </row>
    <row r="13098" spans="23:27">
      <c r="W13098" s="288"/>
      <c r="X13098" s="287"/>
      <c r="AA13098" s="289"/>
    </row>
    <row r="13099" spans="23:27">
      <c r="W13099" s="288"/>
      <c r="X13099" s="287"/>
      <c r="AA13099" s="289"/>
    </row>
    <row r="13100" spans="23:27">
      <c r="W13100" s="288"/>
      <c r="X13100" s="287"/>
      <c r="AA13100" s="289"/>
    </row>
    <row r="13101" spans="23:27">
      <c r="W13101" s="288"/>
      <c r="X13101" s="287"/>
      <c r="AA13101" s="289"/>
    </row>
    <row r="13102" spans="23:27">
      <c r="W13102" s="288"/>
      <c r="X13102" s="287"/>
      <c r="AA13102" s="289"/>
    </row>
    <row r="13103" spans="23:27">
      <c r="W13103" s="288"/>
      <c r="X13103" s="287"/>
      <c r="AA13103" s="289"/>
    </row>
    <row r="13104" spans="23:27">
      <c r="W13104" s="288"/>
      <c r="X13104" s="287"/>
      <c r="AA13104" s="289"/>
    </row>
    <row r="13105" spans="23:27">
      <c r="W13105" s="288"/>
      <c r="X13105" s="287"/>
      <c r="AA13105" s="289"/>
    </row>
    <row r="13106" spans="23:27">
      <c r="W13106" s="288"/>
      <c r="X13106" s="287"/>
      <c r="AA13106" s="289"/>
    </row>
    <row r="13107" spans="23:27">
      <c r="W13107" s="288"/>
      <c r="X13107" s="287"/>
      <c r="AA13107" s="289"/>
    </row>
    <row r="13108" spans="23:27">
      <c r="W13108" s="288"/>
      <c r="X13108" s="287"/>
      <c r="AA13108" s="289"/>
    </row>
    <row r="13109" spans="23:27">
      <c r="W13109" s="288"/>
      <c r="X13109" s="287"/>
      <c r="AA13109" s="289"/>
    </row>
    <row r="13110" spans="23:27">
      <c r="W13110" s="288"/>
      <c r="X13110" s="287"/>
      <c r="AA13110" s="289"/>
    </row>
    <row r="13111" spans="23:27">
      <c r="W13111" s="288"/>
      <c r="X13111" s="287"/>
      <c r="AA13111" s="289"/>
    </row>
    <row r="13112" spans="23:27">
      <c r="W13112" s="288"/>
      <c r="X13112" s="287"/>
      <c r="AA13112" s="289"/>
    </row>
    <row r="13113" spans="23:27">
      <c r="W13113" s="288"/>
      <c r="X13113" s="287"/>
      <c r="AA13113" s="289"/>
    </row>
    <row r="13114" spans="23:27">
      <c r="W13114" s="288"/>
      <c r="X13114" s="287"/>
      <c r="AA13114" s="289"/>
    </row>
    <row r="13115" spans="23:27">
      <c r="W13115" s="288"/>
      <c r="X13115" s="287"/>
      <c r="AA13115" s="289"/>
    </row>
    <row r="13116" spans="23:27">
      <c r="W13116" s="288"/>
      <c r="X13116" s="287"/>
      <c r="AA13116" s="289"/>
    </row>
    <row r="13117" spans="23:27">
      <c r="W13117" s="288"/>
      <c r="X13117" s="287"/>
      <c r="AA13117" s="289"/>
    </row>
    <row r="13118" spans="23:27">
      <c r="W13118" s="288"/>
      <c r="X13118" s="287"/>
      <c r="AA13118" s="289"/>
    </row>
    <row r="13119" spans="23:27">
      <c r="W13119" s="288"/>
      <c r="X13119" s="287"/>
      <c r="AA13119" s="289"/>
    </row>
    <row r="13120" spans="23:27">
      <c r="W13120" s="288"/>
      <c r="X13120" s="287"/>
      <c r="AA13120" s="289"/>
    </row>
    <row r="13121" spans="23:27">
      <c r="W13121" s="288"/>
      <c r="X13121" s="287"/>
      <c r="AA13121" s="289"/>
    </row>
    <row r="13122" spans="23:27">
      <c r="W13122" s="288"/>
      <c r="X13122" s="287"/>
      <c r="AA13122" s="289"/>
    </row>
    <row r="13123" spans="23:27">
      <c r="W13123" s="288"/>
      <c r="X13123" s="287"/>
      <c r="AA13123" s="289"/>
    </row>
    <row r="13124" spans="23:27">
      <c r="W13124" s="288"/>
      <c r="X13124" s="287"/>
      <c r="AA13124" s="289"/>
    </row>
    <row r="13125" spans="23:27">
      <c r="W13125" s="288"/>
      <c r="X13125" s="287"/>
      <c r="AA13125" s="289"/>
    </row>
    <row r="13126" spans="23:27">
      <c r="W13126" s="288"/>
      <c r="X13126" s="287"/>
      <c r="AA13126" s="289"/>
    </row>
    <row r="13127" spans="23:27">
      <c r="W13127" s="288"/>
      <c r="X13127" s="287"/>
      <c r="AA13127" s="289"/>
    </row>
    <row r="13128" spans="23:27">
      <c r="W13128" s="288"/>
      <c r="X13128" s="287"/>
      <c r="AA13128" s="289"/>
    </row>
    <row r="13129" spans="23:27">
      <c r="W13129" s="288"/>
      <c r="X13129" s="287"/>
      <c r="AA13129" s="289"/>
    </row>
    <row r="13130" spans="23:27">
      <c r="W13130" s="288"/>
      <c r="X13130" s="287"/>
      <c r="AA13130" s="289"/>
    </row>
    <row r="13131" spans="23:27">
      <c r="W13131" s="288"/>
      <c r="X13131" s="287"/>
      <c r="AA13131" s="289"/>
    </row>
    <row r="13132" spans="23:27">
      <c r="W13132" s="288"/>
      <c r="X13132" s="287"/>
      <c r="AA13132" s="289"/>
    </row>
    <row r="13133" spans="23:27">
      <c r="W13133" s="288"/>
      <c r="X13133" s="287"/>
      <c r="AA13133" s="289"/>
    </row>
    <row r="13134" spans="23:27">
      <c r="W13134" s="288"/>
      <c r="X13134" s="287"/>
      <c r="AA13134" s="289"/>
    </row>
    <row r="13135" spans="23:27">
      <c r="W13135" s="288"/>
      <c r="X13135" s="287"/>
      <c r="AA13135" s="289"/>
    </row>
    <row r="13136" spans="23:27">
      <c r="W13136" s="288"/>
      <c r="X13136" s="287"/>
      <c r="AA13136" s="289"/>
    </row>
    <row r="13137" spans="23:27">
      <c r="W13137" s="288"/>
      <c r="X13137" s="287"/>
      <c r="AA13137" s="289"/>
    </row>
    <row r="13138" spans="23:27">
      <c r="W13138" s="288"/>
      <c r="X13138" s="287"/>
      <c r="AA13138" s="289"/>
    </row>
    <row r="13139" spans="23:27">
      <c r="W13139" s="288"/>
      <c r="X13139" s="287"/>
      <c r="AA13139" s="289"/>
    </row>
    <row r="13140" spans="23:27">
      <c r="W13140" s="288"/>
      <c r="X13140" s="287"/>
      <c r="AA13140" s="289"/>
    </row>
    <row r="13141" spans="23:27">
      <c r="W13141" s="288"/>
      <c r="X13141" s="287"/>
      <c r="AA13141" s="289"/>
    </row>
    <row r="13142" spans="23:27">
      <c r="W13142" s="288"/>
      <c r="X13142" s="287"/>
      <c r="AA13142" s="289"/>
    </row>
    <row r="13143" spans="23:27">
      <c r="W13143" s="288"/>
      <c r="X13143" s="287"/>
      <c r="AA13143" s="289"/>
    </row>
    <row r="13144" spans="23:27">
      <c r="W13144" s="288"/>
      <c r="X13144" s="287"/>
      <c r="AA13144" s="289"/>
    </row>
    <row r="13145" spans="23:27">
      <c r="W13145" s="288"/>
      <c r="X13145" s="287"/>
      <c r="AA13145" s="289"/>
    </row>
    <row r="13146" spans="23:27">
      <c r="W13146" s="288"/>
      <c r="X13146" s="287"/>
      <c r="AA13146" s="289"/>
    </row>
    <row r="13147" spans="23:27">
      <c r="W13147" s="288"/>
      <c r="X13147" s="287"/>
      <c r="AA13147" s="289"/>
    </row>
    <row r="13148" spans="23:27">
      <c r="W13148" s="288"/>
      <c r="X13148" s="287"/>
      <c r="AA13148" s="289"/>
    </row>
    <row r="13149" spans="23:27">
      <c r="W13149" s="288"/>
      <c r="X13149" s="287"/>
      <c r="AA13149" s="289"/>
    </row>
    <row r="13150" spans="23:27">
      <c r="W13150" s="288"/>
      <c r="X13150" s="287"/>
      <c r="AA13150" s="289"/>
    </row>
    <row r="13151" spans="23:27">
      <c r="W13151" s="288"/>
      <c r="X13151" s="287"/>
      <c r="AA13151" s="289"/>
    </row>
    <row r="13152" spans="23:27">
      <c r="W13152" s="288"/>
      <c r="X13152" s="287"/>
      <c r="AA13152" s="289"/>
    </row>
    <row r="13153" spans="23:27">
      <c r="W13153" s="288"/>
      <c r="X13153" s="287"/>
      <c r="AA13153" s="289"/>
    </row>
    <row r="13154" spans="23:27">
      <c r="W13154" s="288"/>
      <c r="X13154" s="287"/>
      <c r="AA13154" s="289"/>
    </row>
    <row r="13155" spans="23:27">
      <c r="W13155" s="288"/>
      <c r="X13155" s="287"/>
      <c r="AA13155" s="289"/>
    </row>
    <row r="13156" spans="23:27">
      <c r="W13156" s="288"/>
      <c r="X13156" s="287"/>
      <c r="AA13156" s="289"/>
    </row>
    <row r="13157" spans="23:27">
      <c r="W13157" s="288"/>
      <c r="X13157" s="287"/>
      <c r="AA13157" s="289"/>
    </row>
    <row r="13158" spans="23:27">
      <c r="W13158" s="288"/>
      <c r="X13158" s="287"/>
      <c r="AA13158" s="289"/>
    </row>
    <row r="13159" spans="23:27">
      <c r="W13159" s="288"/>
      <c r="X13159" s="287"/>
      <c r="AA13159" s="289"/>
    </row>
    <row r="13160" spans="23:27">
      <c r="W13160" s="288"/>
      <c r="X13160" s="287"/>
      <c r="AA13160" s="289"/>
    </row>
    <row r="13161" spans="23:27">
      <c r="W13161" s="288"/>
      <c r="X13161" s="287"/>
      <c r="AA13161" s="289"/>
    </row>
    <row r="13162" spans="23:27">
      <c r="W13162" s="288"/>
      <c r="X13162" s="287"/>
      <c r="AA13162" s="289"/>
    </row>
    <row r="13163" spans="23:27">
      <c r="W13163" s="288"/>
      <c r="X13163" s="287"/>
      <c r="AA13163" s="289"/>
    </row>
    <row r="13164" spans="23:27">
      <c r="W13164" s="288"/>
      <c r="X13164" s="287"/>
      <c r="AA13164" s="289"/>
    </row>
    <row r="13165" spans="23:27">
      <c r="W13165" s="288"/>
      <c r="X13165" s="287"/>
      <c r="AA13165" s="289"/>
    </row>
    <row r="13166" spans="23:27">
      <c r="W13166" s="288"/>
      <c r="X13166" s="287"/>
      <c r="AA13166" s="289"/>
    </row>
    <row r="13167" spans="23:27">
      <c r="W13167" s="288"/>
      <c r="X13167" s="287"/>
      <c r="AA13167" s="289"/>
    </row>
    <row r="13168" spans="23:27">
      <c r="W13168" s="288"/>
      <c r="X13168" s="287"/>
      <c r="AA13168" s="289"/>
    </row>
    <row r="13169" spans="23:27">
      <c r="W13169" s="288"/>
      <c r="X13169" s="287"/>
      <c r="AA13169" s="289"/>
    </row>
    <row r="13170" spans="23:27">
      <c r="W13170" s="288"/>
      <c r="X13170" s="287"/>
      <c r="AA13170" s="289"/>
    </row>
    <row r="13171" spans="23:27">
      <c r="W13171" s="288"/>
      <c r="X13171" s="287"/>
      <c r="AA13171" s="289"/>
    </row>
    <row r="13172" spans="23:27">
      <c r="W13172" s="288"/>
      <c r="X13172" s="287"/>
      <c r="AA13172" s="289"/>
    </row>
    <row r="13173" spans="23:27">
      <c r="W13173" s="288"/>
      <c r="X13173" s="287"/>
      <c r="AA13173" s="289"/>
    </row>
    <row r="13174" spans="23:27">
      <c r="W13174" s="288"/>
      <c r="X13174" s="287"/>
      <c r="AA13174" s="289"/>
    </row>
    <row r="13175" spans="23:27">
      <c r="W13175" s="288"/>
      <c r="X13175" s="287"/>
      <c r="AA13175" s="289"/>
    </row>
    <row r="13176" spans="23:27">
      <c r="W13176" s="288"/>
      <c r="X13176" s="287"/>
      <c r="AA13176" s="289"/>
    </row>
    <row r="13177" spans="23:27">
      <c r="W13177" s="288"/>
      <c r="X13177" s="287"/>
      <c r="AA13177" s="289"/>
    </row>
    <row r="13178" spans="23:27">
      <c r="W13178" s="288"/>
      <c r="X13178" s="287"/>
      <c r="AA13178" s="289"/>
    </row>
    <row r="13179" spans="23:27">
      <c r="W13179" s="288"/>
      <c r="X13179" s="287"/>
      <c r="AA13179" s="289"/>
    </row>
    <row r="13180" spans="23:27">
      <c r="W13180" s="288"/>
      <c r="X13180" s="287"/>
      <c r="AA13180" s="289"/>
    </row>
    <row r="13181" spans="23:27">
      <c r="W13181" s="288"/>
      <c r="X13181" s="287"/>
      <c r="AA13181" s="289"/>
    </row>
    <row r="13182" spans="23:27">
      <c r="W13182" s="288"/>
      <c r="X13182" s="287"/>
      <c r="AA13182" s="289"/>
    </row>
    <row r="13183" spans="23:27">
      <c r="W13183" s="288"/>
      <c r="X13183" s="287"/>
      <c r="AA13183" s="289"/>
    </row>
    <row r="13184" spans="23:27">
      <c r="W13184" s="288"/>
      <c r="X13184" s="287"/>
      <c r="AA13184" s="289"/>
    </row>
    <row r="13185" spans="23:27">
      <c r="W13185" s="288"/>
      <c r="X13185" s="287"/>
      <c r="AA13185" s="289"/>
    </row>
    <row r="13186" spans="23:27">
      <c r="W13186" s="288"/>
      <c r="X13186" s="287"/>
      <c r="AA13186" s="289"/>
    </row>
    <row r="13187" spans="23:27">
      <c r="W13187" s="288"/>
      <c r="X13187" s="287"/>
      <c r="AA13187" s="289"/>
    </row>
    <row r="13188" spans="23:27">
      <c r="W13188" s="288"/>
      <c r="X13188" s="287"/>
      <c r="AA13188" s="289"/>
    </row>
    <row r="13189" spans="23:27">
      <c r="W13189" s="288"/>
      <c r="X13189" s="287"/>
      <c r="AA13189" s="289"/>
    </row>
    <row r="13190" spans="23:27">
      <c r="W13190" s="288"/>
      <c r="X13190" s="287"/>
      <c r="AA13190" s="289"/>
    </row>
    <row r="13191" spans="23:27">
      <c r="W13191" s="288"/>
      <c r="X13191" s="287"/>
      <c r="AA13191" s="289"/>
    </row>
    <row r="13192" spans="23:27">
      <c r="W13192" s="288"/>
      <c r="X13192" s="287"/>
      <c r="AA13192" s="289"/>
    </row>
    <row r="13193" spans="23:27">
      <c r="W13193" s="288"/>
      <c r="X13193" s="287"/>
      <c r="AA13193" s="289"/>
    </row>
    <row r="13194" spans="23:27">
      <c r="W13194" s="288"/>
      <c r="X13194" s="287"/>
      <c r="AA13194" s="289"/>
    </row>
    <row r="13195" spans="23:27">
      <c r="W13195" s="288"/>
      <c r="X13195" s="287"/>
      <c r="AA13195" s="289"/>
    </row>
    <row r="13196" spans="23:27">
      <c r="W13196" s="288"/>
      <c r="X13196" s="287"/>
      <c r="AA13196" s="289"/>
    </row>
    <row r="13197" spans="23:27">
      <c r="W13197" s="288"/>
      <c r="X13197" s="287"/>
      <c r="AA13197" s="289"/>
    </row>
    <row r="13198" spans="23:27">
      <c r="W13198" s="288"/>
      <c r="X13198" s="287"/>
      <c r="AA13198" s="289"/>
    </row>
    <row r="13199" spans="23:27">
      <c r="W13199" s="288"/>
      <c r="X13199" s="287"/>
      <c r="AA13199" s="289"/>
    </row>
    <row r="13200" spans="23:27">
      <c r="W13200" s="288"/>
      <c r="X13200" s="287"/>
      <c r="AA13200" s="289"/>
    </row>
    <row r="13201" spans="23:27">
      <c r="W13201" s="288"/>
      <c r="X13201" s="287"/>
      <c r="AA13201" s="289"/>
    </row>
    <row r="13202" spans="23:27">
      <c r="W13202" s="288"/>
      <c r="X13202" s="287"/>
      <c r="AA13202" s="289"/>
    </row>
    <row r="13203" spans="23:27">
      <c r="W13203" s="288"/>
      <c r="X13203" s="287"/>
      <c r="AA13203" s="289"/>
    </row>
    <row r="13204" spans="23:27">
      <c r="W13204" s="288"/>
      <c r="X13204" s="287"/>
      <c r="AA13204" s="289"/>
    </row>
    <row r="13205" spans="23:27">
      <c r="W13205" s="288"/>
      <c r="X13205" s="287"/>
      <c r="AA13205" s="289"/>
    </row>
    <row r="13206" spans="23:27">
      <c r="W13206" s="288"/>
      <c r="X13206" s="287"/>
      <c r="AA13206" s="289"/>
    </row>
    <row r="13207" spans="23:27">
      <c r="W13207" s="288"/>
      <c r="X13207" s="287"/>
      <c r="AA13207" s="289"/>
    </row>
    <row r="13208" spans="23:27">
      <c r="W13208" s="288"/>
      <c r="X13208" s="287"/>
      <c r="AA13208" s="289"/>
    </row>
    <row r="13209" spans="23:27">
      <c r="W13209" s="288"/>
      <c r="X13209" s="287"/>
      <c r="AA13209" s="289"/>
    </row>
    <row r="13210" spans="23:27">
      <c r="W13210" s="288"/>
      <c r="X13210" s="287"/>
      <c r="AA13210" s="289"/>
    </row>
    <row r="13211" spans="23:27">
      <c r="W13211" s="288"/>
      <c r="X13211" s="287"/>
      <c r="AA13211" s="289"/>
    </row>
    <row r="13212" spans="23:27">
      <c r="W13212" s="288"/>
      <c r="X13212" s="287"/>
      <c r="AA13212" s="289"/>
    </row>
    <row r="13213" spans="23:27">
      <c r="W13213" s="288"/>
      <c r="X13213" s="287"/>
      <c r="AA13213" s="289"/>
    </row>
    <row r="13214" spans="23:27">
      <c r="W13214" s="288"/>
      <c r="X13214" s="287"/>
      <c r="AA13214" s="289"/>
    </row>
    <row r="13215" spans="23:27">
      <c r="W13215" s="288"/>
      <c r="X13215" s="287"/>
      <c r="AA13215" s="289"/>
    </row>
    <row r="13216" spans="23:27">
      <c r="W13216" s="288"/>
      <c r="X13216" s="287"/>
      <c r="AA13216" s="289"/>
    </row>
    <row r="13217" spans="23:27">
      <c r="W13217" s="288"/>
      <c r="X13217" s="287"/>
      <c r="AA13217" s="289"/>
    </row>
    <row r="13218" spans="23:27">
      <c r="W13218" s="288"/>
      <c r="X13218" s="287"/>
      <c r="AA13218" s="289"/>
    </row>
    <row r="13219" spans="23:27">
      <c r="W13219" s="288"/>
      <c r="X13219" s="287"/>
      <c r="AA13219" s="289"/>
    </row>
    <row r="13220" spans="23:27">
      <c r="W13220" s="288"/>
      <c r="X13220" s="287"/>
      <c r="AA13220" s="289"/>
    </row>
    <row r="13221" spans="23:27">
      <c r="W13221" s="288"/>
      <c r="X13221" s="287"/>
      <c r="AA13221" s="289"/>
    </row>
    <row r="13222" spans="23:27">
      <c r="W13222" s="288"/>
      <c r="X13222" s="287"/>
      <c r="AA13222" s="289"/>
    </row>
    <row r="13223" spans="23:27">
      <c r="W13223" s="288"/>
      <c r="X13223" s="287"/>
      <c r="AA13223" s="289"/>
    </row>
    <row r="13224" spans="23:27">
      <c r="W13224" s="288"/>
      <c r="X13224" s="287"/>
      <c r="AA13224" s="289"/>
    </row>
    <row r="13225" spans="23:27">
      <c r="W13225" s="288"/>
      <c r="X13225" s="287"/>
      <c r="AA13225" s="289"/>
    </row>
    <row r="13226" spans="23:27">
      <c r="W13226" s="288"/>
      <c r="X13226" s="287"/>
      <c r="AA13226" s="289"/>
    </row>
    <row r="13227" spans="23:27">
      <c r="W13227" s="288"/>
      <c r="X13227" s="287"/>
      <c r="AA13227" s="289"/>
    </row>
    <row r="13228" spans="23:27">
      <c r="W13228" s="288"/>
      <c r="X13228" s="287"/>
      <c r="AA13228" s="289"/>
    </row>
    <row r="13229" spans="23:27">
      <c r="W13229" s="288"/>
      <c r="X13229" s="287"/>
      <c r="AA13229" s="289"/>
    </row>
    <row r="13230" spans="23:27">
      <c r="W13230" s="288"/>
      <c r="X13230" s="287"/>
      <c r="AA13230" s="289"/>
    </row>
    <row r="13231" spans="23:27">
      <c r="W13231" s="288"/>
      <c r="X13231" s="287"/>
      <c r="AA13231" s="289"/>
    </row>
    <row r="13232" spans="23:27">
      <c r="W13232" s="288"/>
      <c r="X13232" s="287"/>
      <c r="AA13232" s="289"/>
    </row>
    <row r="13233" spans="23:27">
      <c r="W13233" s="288"/>
      <c r="X13233" s="287"/>
      <c r="AA13233" s="289"/>
    </row>
    <row r="13234" spans="23:27">
      <c r="W13234" s="288"/>
      <c r="X13234" s="287"/>
      <c r="AA13234" s="289"/>
    </row>
    <row r="13235" spans="23:27">
      <c r="W13235" s="288"/>
      <c r="X13235" s="287"/>
      <c r="AA13235" s="289"/>
    </row>
    <row r="13236" spans="23:27">
      <c r="W13236" s="288"/>
      <c r="X13236" s="287"/>
      <c r="AA13236" s="289"/>
    </row>
    <row r="13237" spans="23:27">
      <c r="W13237" s="288"/>
      <c r="X13237" s="287"/>
      <c r="AA13237" s="289"/>
    </row>
    <row r="13238" spans="23:27">
      <c r="W13238" s="288"/>
      <c r="X13238" s="287"/>
      <c r="AA13238" s="289"/>
    </row>
    <row r="13239" spans="23:27">
      <c r="W13239" s="288"/>
      <c r="X13239" s="287"/>
      <c r="AA13239" s="289"/>
    </row>
    <row r="13240" spans="23:27">
      <c r="W13240" s="288"/>
      <c r="X13240" s="287"/>
      <c r="AA13240" s="289"/>
    </row>
    <row r="13241" spans="23:27">
      <c r="W13241" s="288"/>
      <c r="X13241" s="287"/>
      <c r="AA13241" s="289"/>
    </row>
    <row r="13242" spans="23:27">
      <c r="W13242" s="288"/>
      <c r="X13242" s="287"/>
      <c r="AA13242" s="289"/>
    </row>
    <row r="13243" spans="23:27">
      <c r="W13243" s="288"/>
      <c r="X13243" s="287"/>
      <c r="AA13243" s="289"/>
    </row>
    <row r="13244" spans="23:27">
      <c r="W13244" s="288"/>
      <c r="X13244" s="287"/>
      <c r="AA13244" s="289"/>
    </row>
    <row r="13245" spans="23:27">
      <c r="W13245" s="288"/>
      <c r="X13245" s="287"/>
      <c r="AA13245" s="289"/>
    </row>
    <row r="13246" spans="23:27">
      <c r="W13246" s="288"/>
      <c r="X13246" s="287"/>
      <c r="AA13246" s="289"/>
    </row>
    <row r="13247" spans="23:27">
      <c r="W13247" s="288"/>
      <c r="X13247" s="287"/>
      <c r="AA13247" s="289"/>
    </row>
    <row r="13248" spans="23:27">
      <c r="W13248" s="288"/>
      <c r="X13248" s="287"/>
      <c r="AA13248" s="289"/>
    </row>
    <row r="13249" spans="23:27">
      <c r="W13249" s="288"/>
      <c r="X13249" s="287"/>
      <c r="AA13249" s="289"/>
    </row>
    <row r="13250" spans="23:27">
      <c r="W13250" s="288"/>
      <c r="X13250" s="287"/>
      <c r="AA13250" s="289"/>
    </row>
    <row r="13251" spans="23:27">
      <c r="W13251" s="288"/>
      <c r="X13251" s="287"/>
      <c r="AA13251" s="289"/>
    </row>
    <row r="13252" spans="23:27">
      <c r="W13252" s="288"/>
      <c r="X13252" s="287"/>
      <c r="AA13252" s="289"/>
    </row>
    <row r="13253" spans="23:27">
      <c r="W13253" s="288"/>
      <c r="X13253" s="287"/>
      <c r="AA13253" s="289"/>
    </row>
    <row r="13254" spans="23:27">
      <c r="W13254" s="288"/>
      <c r="X13254" s="287"/>
      <c r="AA13254" s="289"/>
    </row>
    <row r="13255" spans="23:27">
      <c r="W13255" s="288"/>
      <c r="X13255" s="287"/>
      <c r="AA13255" s="289"/>
    </row>
    <row r="13256" spans="23:27">
      <c r="W13256" s="288"/>
      <c r="X13256" s="287"/>
      <c r="AA13256" s="289"/>
    </row>
    <row r="13257" spans="23:27">
      <c r="W13257" s="288"/>
      <c r="X13257" s="287"/>
      <c r="AA13257" s="289"/>
    </row>
    <row r="13258" spans="23:27">
      <c r="W13258" s="288"/>
      <c r="X13258" s="287"/>
      <c r="AA13258" s="289"/>
    </row>
    <row r="13259" spans="23:27">
      <c r="W13259" s="288"/>
      <c r="X13259" s="287"/>
      <c r="AA13259" s="289"/>
    </row>
    <row r="13260" spans="23:27">
      <c r="W13260" s="288"/>
      <c r="X13260" s="287"/>
      <c r="AA13260" s="289"/>
    </row>
    <row r="13261" spans="23:27">
      <c r="W13261" s="288"/>
      <c r="X13261" s="287"/>
      <c r="AA13261" s="289"/>
    </row>
    <row r="13262" spans="23:27">
      <c r="W13262" s="288"/>
      <c r="X13262" s="287"/>
      <c r="AA13262" s="289"/>
    </row>
    <row r="13263" spans="23:27">
      <c r="W13263" s="288"/>
      <c r="X13263" s="287"/>
      <c r="AA13263" s="289"/>
    </row>
    <row r="13264" spans="23:27">
      <c r="W13264" s="288"/>
      <c r="X13264" s="287"/>
      <c r="AA13264" s="289"/>
    </row>
    <row r="13265" spans="23:27">
      <c r="W13265" s="288"/>
      <c r="X13265" s="287"/>
      <c r="AA13265" s="289"/>
    </row>
    <row r="13266" spans="23:27">
      <c r="W13266" s="288"/>
      <c r="X13266" s="287"/>
      <c r="AA13266" s="289"/>
    </row>
    <row r="13267" spans="23:27">
      <c r="W13267" s="288"/>
      <c r="X13267" s="287"/>
      <c r="AA13267" s="289"/>
    </row>
    <row r="13268" spans="23:27">
      <c r="W13268" s="288"/>
      <c r="X13268" s="287"/>
      <c r="AA13268" s="289"/>
    </row>
    <row r="13269" spans="23:27">
      <c r="W13269" s="288"/>
      <c r="X13269" s="287"/>
      <c r="AA13269" s="289"/>
    </row>
    <row r="13270" spans="23:27">
      <c r="W13270" s="288"/>
      <c r="X13270" s="287"/>
      <c r="AA13270" s="289"/>
    </row>
    <row r="13271" spans="23:27">
      <c r="W13271" s="288"/>
      <c r="X13271" s="287"/>
      <c r="AA13271" s="289"/>
    </row>
    <row r="13272" spans="23:27">
      <c r="W13272" s="288"/>
      <c r="X13272" s="287"/>
      <c r="AA13272" s="289"/>
    </row>
    <row r="13273" spans="23:27">
      <c r="W13273" s="288"/>
      <c r="X13273" s="287"/>
      <c r="AA13273" s="289"/>
    </row>
    <row r="13274" spans="23:27">
      <c r="W13274" s="288"/>
      <c r="X13274" s="287"/>
      <c r="AA13274" s="289"/>
    </row>
    <row r="13275" spans="23:27">
      <c r="W13275" s="288"/>
      <c r="X13275" s="287"/>
      <c r="AA13275" s="289"/>
    </row>
    <row r="13276" spans="23:27">
      <c r="W13276" s="288"/>
      <c r="X13276" s="287"/>
      <c r="AA13276" s="289"/>
    </row>
    <row r="13277" spans="23:27">
      <c r="W13277" s="288"/>
      <c r="X13277" s="287"/>
      <c r="AA13277" s="289"/>
    </row>
    <row r="13278" spans="23:27">
      <c r="W13278" s="288"/>
      <c r="X13278" s="287"/>
      <c r="AA13278" s="289"/>
    </row>
    <row r="13279" spans="23:27">
      <c r="W13279" s="288"/>
      <c r="X13279" s="287"/>
      <c r="AA13279" s="289"/>
    </row>
    <row r="13280" spans="23:27">
      <c r="W13280" s="288"/>
      <c r="X13280" s="287"/>
      <c r="AA13280" s="289"/>
    </row>
    <row r="13281" spans="23:27">
      <c r="W13281" s="288"/>
      <c r="X13281" s="287"/>
      <c r="AA13281" s="289"/>
    </row>
    <row r="13282" spans="23:27">
      <c r="W13282" s="288"/>
      <c r="X13282" s="287"/>
      <c r="AA13282" s="289"/>
    </row>
    <row r="13283" spans="23:27">
      <c r="W13283" s="288"/>
      <c r="X13283" s="287"/>
      <c r="AA13283" s="289"/>
    </row>
    <row r="13284" spans="23:27">
      <c r="W13284" s="288"/>
      <c r="X13284" s="287"/>
      <c r="AA13284" s="289"/>
    </row>
    <row r="13285" spans="23:27">
      <c r="W13285" s="288"/>
      <c r="X13285" s="287"/>
      <c r="AA13285" s="289"/>
    </row>
    <row r="13286" spans="23:27">
      <c r="W13286" s="288"/>
      <c r="X13286" s="287"/>
      <c r="AA13286" s="289"/>
    </row>
    <row r="13287" spans="23:27">
      <c r="W13287" s="288"/>
      <c r="X13287" s="287"/>
      <c r="AA13287" s="289"/>
    </row>
    <row r="13288" spans="23:27">
      <c r="W13288" s="288"/>
      <c r="X13288" s="287"/>
      <c r="AA13288" s="289"/>
    </row>
    <row r="13289" spans="23:27">
      <c r="W13289" s="288"/>
      <c r="X13289" s="287"/>
      <c r="AA13289" s="289"/>
    </row>
    <row r="13290" spans="23:27">
      <c r="W13290" s="288"/>
      <c r="X13290" s="287"/>
      <c r="AA13290" s="289"/>
    </row>
    <row r="13291" spans="23:27">
      <c r="W13291" s="288"/>
      <c r="X13291" s="287"/>
      <c r="AA13291" s="289"/>
    </row>
    <row r="13292" spans="23:27">
      <c r="W13292" s="288"/>
      <c r="X13292" s="287"/>
      <c r="AA13292" s="289"/>
    </row>
    <row r="13293" spans="23:27">
      <c r="W13293" s="288"/>
      <c r="X13293" s="287"/>
      <c r="AA13293" s="289"/>
    </row>
    <row r="13294" spans="23:27">
      <c r="W13294" s="288"/>
      <c r="X13294" s="287"/>
      <c r="AA13294" s="289"/>
    </row>
    <row r="13295" spans="23:27">
      <c r="W13295" s="288"/>
      <c r="X13295" s="287"/>
      <c r="AA13295" s="289"/>
    </row>
    <row r="13296" spans="23:27">
      <c r="W13296" s="288"/>
      <c r="X13296" s="287"/>
      <c r="AA13296" s="289"/>
    </row>
    <row r="13297" spans="23:27">
      <c r="W13297" s="288"/>
      <c r="X13297" s="287"/>
      <c r="AA13297" s="289"/>
    </row>
    <row r="13298" spans="23:27">
      <c r="W13298" s="288"/>
      <c r="X13298" s="287"/>
      <c r="AA13298" s="289"/>
    </row>
    <row r="13299" spans="23:27">
      <c r="W13299" s="288"/>
      <c r="X13299" s="287"/>
      <c r="AA13299" s="289"/>
    </row>
    <row r="13300" spans="23:27">
      <c r="W13300" s="288"/>
      <c r="X13300" s="287"/>
      <c r="AA13300" s="289"/>
    </row>
    <row r="13301" spans="23:27">
      <c r="W13301" s="288"/>
      <c r="X13301" s="287"/>
      <c r="AA13301" s="289"/>
    </row>
    <row r="13302" spans="23:27">
      <c r="W13302" s="288"/>
      <c r="X13302" s="287"/>
      <c r="AA13302" s="289"/>
    </row>
    <row r="13303" spans="23:27">
      <c r="W13303" s="288"/>
      <c r="X13303" s="287"/>
      <c r="AA13303" s="289"/>
    </row>
    <row r="13304" spans="23:27">
      <c r="W13304" s="288"/>
      <c r="X13304" s="287"/>
      <c r="AA13304" s="289"/>
    </row>
    <row r="13305" spans="23:27">
      <c r="W13305" s="288"/>
      <c r="X13305" s="287"/>
      <c r="AA13305" s="289"/>
    </row>
    <row r="13306" spans="23:27">
      <c r="W13306" s="288"/>
      <c r="X13306" s="287"/>
      <c r="AA13306" s="289"/>
    </row>
    <row r="13307" spans="23:27">
      <c r="W13307" s="288"/>
      <c r="X13307" s="287"/>
      <c r="AA13307" s="289"/>
    </row>
    <row r="13308" spans="23:27">
      <c r="W13308" s="288"/>
      <c r="X13308" s="287"/>
      <c r="AA13308" s="289"/>
    </row>
    <row r="13309" spans="23:27">
      <c r="W13309" s="288"/>
      <c r="X13309" s="287"/>
      <c r="AA13309" s="289"/>
    </row>
    <row r="13310" spans="23:27">
      <c r="W13310" s="288"/>
      <c r="X13310" s="287"/>
      <c r="AA13310" s="289"/>
    </row>
    <row r="13311" spans="23:27">
      <c r="W13311" s="288"/>
      <c r="X13311" s="287"/>
      <c r="AA13311" s="289"/>
    </row>
    <row r="13312" spans="23:27">
      <c r="W13312" s="288"/>
      <c r="X13312" s="287"/>
      <c r="AA13312" s="289"/>
    </row>
    <row r="13313" spans="23:27">
      <c r="W13313" s="288"/>
      <c r="X13313" s="287"/>
      <c r="AA13313" s="289"/>
    </row>
    <row r="13314" spans="23:27">
      <c r="W13314" s="288"/>
      <c r="X13314" s="287"/>
      <c r="AA13314" s="289"/>
    </row>
    <row r="13315" spans="23:27">
      <c r="W13315" s="288"/>
      <c r="X13315" s="287"/>
      <c r="AA13315" s="289"/>
    </row>
    <row r="13316" spans="23:27">
      <c r="W13316" s="288"/>
      <c r="X13316" s="287"/>
      <c r="AA13316" s="289"/>
    </row>
    <row r="13317" spans="23:27">
      <c r="W13317" s="288"/>
      <c r="X13317" s="287"/>
      <c r="AA13317" s="289"/>
    </row>
    <row r="13318" spans="23:27">
      <c r="W13318" s="288"/>
      <c r="X13318" s="287"/>
      <c r="AA13318" s="289"/>
    </row>
    <row r="13319" spans="23:27">
      <c r="W13319" s="288"/>
      <c r="X13319" s="287"/>
      <c r="AA13319" s="289"/>
    </row>
    <row r="13320" spans="23:27">
      <c r="W13320" s="288"/>
      <c r="X13320" s="287"/>
      <c r="AA13320" s="289"/>
    </row>
    <row r="13321" spans="23:27">
      <c r="W13321" s="288"/>
      <c r="X13321" s="287"/>
      <c r="AA13321" s="289"/>
    </row>
    <row r="13322" spans="23:27">
      <c r="W13322" s="288"/>
      <c r="X13322" s="287"/>
      <c r="AA13322" s="289"/>
    </row>
    <row r="13323" spans="23:27">
      <c r="W13323" s="288"/>
      <c r="X13323" s="287"/>
      <c r="AA13323" s="289"/>
    </row>
    <row r="13324" spans="23:27">
      <c r="W13324" s="288"/>
      <c r="X13324" s="287"/>
      <c r="AA13324" s="289"/>
    </row>
    <row r="13325" spans="23:27">
      <c r="W13325" s="288"/>
      <c r="X13325" s="287"/>
      <c r="AA13325" s="289"/>
    </row>
    <row r="13326" spans="23:27">
      <c r="W13326" s="288"/>
      <c r="X13326" s="287"/>
      <c r="AA13326" s="289"/>
    </row>
    <row r="13327" spans="23:27">
      <c r="W13327" s="288"/>
      <c r="X13327" s="287"/>
      <c r="AA13327" s="289"/>
    </row>
    <row r="13328" spans="23:27">
      <c r="W13328" s="288"/>
      <c r="X13328" s="287"/>
      <c r="AA13328" s="289"/>
    </row>
    <row r="13329" spans="23:27">
      <c r="W13329" s="288"/>
      <c r="X13329" s="287"/>
      <c r="AA13329" s="289"/>
    </row>
    <row r="13330" spans="23:27">
      <c r="W13330" s="288"/>
      <c r="X13330" s="287"/>
      <c r="AA13330" s="289"/>
    </row>
    <row r="13331" spans="23:27">
      <c r="W13331" s="288"/>
      <c r="X13331" s="287"/>
      <c r="AA13331" s="289"/>
    </row>
    <row r="13332" spans="23:27">
      <c r="W13332" s="288"/>
      <c r="X13332" s="287"/>
      <c r="AA13332" s="289"/>
    </row>
    <row r="13333" spans="23:27">
      <c r="W13333" s="288"/>
      <c r="X13333" s="287"/>
      <c r="AA13333" s="289"/>
    </row>
    <row r="13334" spans="23:27">
      <c r="W13334" s="288"/>
      <c r="X13334" s="287"/>
      <c r="AA13334" s="289"/>
    </row>
    <row r="13335" spans="23:27">
      <c r="W13335" s="288"/>
      <c r="X13335" s="287"/>
      <c r="AA13335" s="289"/>
    </row>
    <row r="13336" spans="23:27">
      <c r="W13336" s="288"/>
      <c r="X13336" s="287"/>
      <c r="AA13336" s="289"/>
    </row>
    <row r="13337" spans="23:27">
      <c r="W13337" s="288"/>
      <c r="X13337" s="287"/>
      <c r="AA13337" s="289"/>
    </row>
    <row r="13338" spans="23:27">
      <c r="W13338" s="288"/>
      <c r="X13338" s="287"/>
      <c r="AA13338" s="289"/>
    </row>
    <row r="13339" spans="23:27">
      <c r="W13339" s="288"/>
      <c r="X13339" s="287"/>
      <c r="AA13339" s="289"/>
    </row>
    <row r="13340" spans="23:27">
      <c r="W13340" s="288"/>
      <c r="X13340" s="287"/>
      <c r="AA13340" s="289"/>
    </row>
    <row r="13341" spans="23:27">
      <c r="W13341" s="288"/>
      <c r="X13341" s="287"/>
      <c r="AA13341" s="289"/>
    </row>
    <row r="13342" spans="23:27">
      <c r="W13342" s="288"/>
      <c r="X13342" s="287"/>
      <c r="AA13342" s="289"/>
    </row>
    <row r="13343" spans="23:27">
      <c r="W13343" s="288"/>
      <c r="X13343" s="287"/>
      <c r="AA13343" s="289"/>
    </row>
    <row r="13344" spans="23:27">
      <c r="W13344" s="288"/>
      <c r="X13344" s="287"/>
      <c r="AA13344" s="289"/>
    </row>
    <row r="13345" spans="23:27">
      <c r="W13345" s="288"/>
      <c r="X13345" s="287"/>
      <c r="AA13345" s="289"/>
    </row>
    <row r="13346" spans="23:27">
      <c r="W13346" s="288"/>
      <c r="X13346" s="287"/>
      <c r="AA13346" s="289"/>
    </row>
    <row r="13347" spans="23:27">
      <c r="W13347" s="288"/>
      <c r="X13347" s="287"/>
      <c r="AA13347" s="289"/>
    </row>
    <row r="13348" spans="23:27">
      <c r="W13348" s="288"/>
      <c r="X13348" s="287"/>
      <c r="AA13348" s="289"/>
    </row>
    <row r="13349" spans="23:27">
      <c r="W13349" s="288"/>
      <c r="X13349" s="287"/>
      <c r="AA13349" s="289"/>
    </row>
    <row r="13350" spans="23:27">
      <c r="W13350" s="288"/>
      <c r="X13350" s="287"/>
      <c r="AA13350" s="289"/>
    </row>
    <row r="13351" spans="23:27">
      <c r="W13351" s="288"/>
      <c r="X13351" s="287"/>
      <c r="AA13351" s="289"/>
    </row>
    <row r="13352" spans="23:27">
      <c r="W13352" s="288"/>
      <c r="X13352" s="287"/>
      <c r="AA13352" s="289"/>
    </row>
    <row r="13353" spans="23:27">
      <c r="W13353" s="288"/>
      <c r="X13353" s="287"/>
      <c r="AA13353" s="289"/>
    </row>
    <row r="13354" spans="23:27">
      <c r="W13354" s="288"/>
      <c r="X13354" s="287"/>
      <c r="AA13354" s="289"/>
    </row>
    <row r="13355" spans="23:27">
      <c r="W13355" s="288"/>
      <c r="X13355" s="287"/>
      <c r="AA13355" s="289"/>
    </row>
    <row r="13356" spans="23:27">
      <c r="W13356" s="288"/>
      <c r="X13356" s="287"/>
      <c r="AA13356" s="289"/>
    </row>
    <row r="13357" spans="23:27">
      <c r="W13357" s="288"/>
      <c r="X13357" s="287"/>
      <c r="AA13357" s="289"/>
    </row>
    <row r="13358" spans="23:27">
      <c r="W13358" s="288"/>
      <c r="X13358" s="287"/>
      <c r="AA13358" s="289"/>
    </row>
    <row r="13359" spans="23:27">
      <c r="W13359" s="288"/>
      <c r="X13359" s="287"/>
      <c r="AA13359" s="289"/>
    </row>
    <row r="13360" spans="23:27">
      <c r="W13360" s="288"/>
      <c r="X13360" s="287"/>
      <c r="AA13360" s="289"/>
    </row>
    <row r="13361" spans="23:27">
      <c r="W13361" s="288"/>
      <c r="X13361" s="287"/>
      <c r="AA13361" s="289"/>
    </row>
    <row r="13362" spans="23:27">
      <c r="W13362" s="288"/>
      <c r="X13362" s="287"/>
      <c r="AA13362" s="289"/>
    </row>
    <row r="13363" spans="23:27">
      <c r="W13363" s="288"/>
      <c r="X13363" s="287"/>
      <c r="AA13363" s="289"/>
    </row>
    <row r="13364" spans="23:27">
      <c r="W13364" s="288"/>
      <c r="X13364" s="287"/>
      <c r="AA13364" s="289"/>
    </row>
    <row r="13365" spans="23:27">
      <c r="W13365" s="288"/>
      <c r="X13365" s="287"/>
      <c r="AA13365" s="289"/>
    </row>
    <row r="13366" spans="23:27">
      <c r="W13366" s="288"/>
      <c r="X13366" s="287"/>
      <c r="AA13366" s="289"/>
    </row>
    <row r="13367" spans="23:27">
      <c r="W13367" s="288"/>
      <c r="X13367" s="287"/>
      <c r="AA13367" s="289"/>
    </row>
    <row r="13368" spans="23:27">
      <c r="W13368" s="288"/>
      <c r="X13368" s="287"/>
      <c r="AA13368" s="289"/>
    </row>
    <row r="13369" spans="23:27">
      <c r="W13369" s="288"/>
      <c r="X13369" s="287"/>
      <c r="AA13369" s="289"/>
    </row>
    <row r="13370" spans="23:27">
      <c r="W13370" s="288"/>
      <c r="X13370" s="287"/>
      <c r="AA13370" s="289"/>
    </row>
    <row r="13371" spans="23:27">
      <c r="W13371" s="288"/>
      <c r="X13371" s="287"/>
      <c r="AA13371" s="289"/>
    </row>
    <row r="13372" spans="23:27">
      <c r="W13372" s="288"/>
      <c r="X13372" s="287"/>
      <c r="AA13372" s="289"/>
    </row>
    <row r="13373" spans="23:27">
      <c r="W13373" s="288"/>
      <c r="X13373" s="287"/>
      <c r="AA13373" s="289"/>
    </row>
    <row r="13374" spans="23:27">
      <c r="W13374" s="288"/>
      <c r="X13374" s="287"/>
      <c r="AA13374" s="289"/>
    </row>
    <row r="13375" spans="23:27">
      <c r="W13375" s="288"/>
      <c r="X13375" s="287"/>
      <c r="AA13375" s="289"/>
    </row>
    <row r="13376" spans="23:27">
      <c r="W13376" s="288"/>
      <c r="X13376" s="287"/>
      <c r="AA13376" s="289"/>
    </row>
    <row r="13377" spans="23:27">
      <c r="W13377" s="288"/>
      <c r="X13377" s="287"/>
      <c r="AA13377" s="289"/>
    </row>
    <row r="13378" spans="23:27">
      <c r="W13378" s="288"/>
      <c r="X13378" s="287"/>
      <c r="AA13378" s="289"/>
    </row>
    <row r="13379" spans="23:27">
      <c r="W13379" s="288"/>
      <c r="X13379" s="287"/>
      <c r="AA13379" s="289"/>
    </row>
    <row r="13380" spans="23:27">
      <c r="W13380" s="288"/>
      <c r="X13380" s="287"/>
      <c r="AA13380" s="289"/>
    </row>
    <row r="13381" spans="23:27">
      <c r="W13381" s="288"/>
      <c r="X13381" s="287"/>
      <c r="AA13381" s="289"/>
    </row>
    <row r="13382" spans="23:27">
      <c r="W13382" s="288"/>
      <c r="X13382" s="287"/>
      <c r="AA13382" s="289"/>
    </row>
    <row r="13383" spans="23:27">
      <c r="W13383" s="288"/>
      <c r="X13383" s="287"/>
      <c r="AA13383" s="289"/>
    </row>
    <row r="13384" spans="23:27">
      <c r="W13384" s="288"/>
      <c r="X13384" s="287"/>
      <c r="AA13384" s="289"/>
    </row>
    <row r="13385" spans="23:27">
      <c r="W13385" s="288"/>
      <c r="X13385" s="287"/>
      <c r="AA13385" s="289"/>
    </row>
    <row r="13386" spans="23:27">
      <c r="W13386" s="288"/>
      <c r="X13386" s="287"/>
      <c r="AA13386" s="289"/>
    </row>
    <row r="13387" spans="23:27">
      <c r="W13387" s="288"/>
      <c r="X13387" s="287"/>
      <c r="AA13387" s="289"/>
    </row>
    <row r="13388" spans="23:27">
      <c r="W13388" s="288"/>
      <c r="X13388" s="287"/>
      <c r="AA13388" s="289"/>
    </row>
    <row r="13389" spans="23:27">
      <c r="W13389" s="288"/>
      <c r="X13389" s="287"/>
      <c r="AA13389" s="289"/>
    </row>
    <row r="13390" spans="23:27">
      <c r="W13390" s="288"/>
      <c r="X13390" s="287"/>
      <c r="AA13390" s="289"/>
    </row>
    <row r="13391" spans="23:27">
      <c r="W13391" s="288"/>
      <c r="X13391" s="287"/>
      <c r="AA13391" s="289"/>
    </row>
    <row r="13392" spans="23:27">
      <c r="W13392" s="288"/>
      <c r="X13392" s="287"/>
      <c r="AA13392" s="289"/>
    </row>
    <row r="13393" spans="23:27">
      <c r="W13393" s="288"/>
      <c r="X13393" s="287"/>
      <c r="AA13393" s="289"/>
    </row>
    <row r="13394" spans="23:27">
      <c r="W13394" s="288"/>
      <c r="X13394" s="287"/>
      <c r="AA13394" s="289"/>
    </row>
    <row r="13395" spans="23:27">
      <c r="W13395" s="288"/>
      <c r="X13395" s="287"/>
      <c r="AA13395" s="289"/>
    </row>
    <row r="13396" spans="23:27">
      <c r="W13396" s="288"/>
      <c r="X13396" s="287"/>
      <c r="AA13396" s="289"/>
    </row>
    <row r="13397" spans="23:27">
      <c r="W13397" s="288"/>
      <c r="X13397" s="287"/>
      <c r="AA13397" s="289"/>
    </row>
    <row r="13398" spans="23:27">
      <c r="W13398" s="288"/>
      <c r="X13398" s="287"/>
      <c r="AA13398" s="289"/>
    </row>
    <row r="13399" spans="23:27">
      <c r="W13399" s="288"/>
      <c r="X13399" s="287"/>
      <c r="AA13399" s="289"/>
    </row>
    <row r="13400" spans="23:27">
      <c r="W13400" s="288"/>
      <c r="X13400" s="287"/>
      <c r="AA13400" s="289"/>
    </row>
    <row r="13401" spans="23:27">
      <c r="W13401" s="288"/>
      <c r="X13401" s="287"/>
      <c r="AA13401" s="289"/>
    </row>
    <row r="13402" spans="23:27">
      <c r="W13402" s="288"/>
      <c r="X13402" s="287"/>
      <c r="AA13402" s="289"/>
    </row>
    <row r="13403" spans="23:27">
      <c r="W13403" s="288"/>
      <c r="X13403" s="287"/>
      <c r="AA13403" s="289"/>
    </row>
    <row r="13404" spans="23:27">
      <c r="W13404" s="288"/>
      <c r="X13404" s="287"/>
      <c r="AA13404" s="289"/>
    </row>
    <row r="13405" spans="23:27">
      <c r="W13405" s="288"/>
      <c r="X13405" s="287"/>
      <c r="AA13405" s="289"/>
    </row>
    <row r="13406" spans="23:27">
      <c r="W13406" s="288"/>
      <c r="X13406" s="287"/>
      <c r="AA13406" s="289"/>
    </row>
    <row r="13407" spans="23:27">
      <c r="W13407" s="288"/>
      <c r="X13407" s="287"/>
      <c r="AA13407" s="289"/>
    </row>
    <row r="13408" spans="23:27">
      <c r="W13408" s="288"/>
      <c r="X13408" s="287"/>
      <c r="AA13408" s="289"/>
    </row>
    <row r="13409" spans="23:27">
      <c r="W13409" s="288"/>
      <c r="X13409" s="287"/>
      <c r="AA13409" s="289"/>
    </row>
    <row r="13410" spans="23:27">
      <c r="W13410" s="288"/>
      <c r="X13410" s="287"/>
      <c r="AA13410" s="289"/>
    </row>
    <row r="13411" spans="23:27">
      <c r="W13411" s="288"/>
      <c r="X13411" s="287"/>
      <c r="AA13411" s="289"/>
    </row>
    <row r="13412" spans="23:27">
      <c r="W13412" s="288"/>
      <c r="X13412" s="287"/>
      <c r="AA13412" s="289"/>
    </row>
    <row r="13413" spans="23:27">
      <c r="W13413" s="288"/>
      <c r="X13413" s="287"/>
      <c r="AA13413" s="289"/>
    </row>
    <row r="13414" spans="23:27">
      <c r="W13414" s="288"/>
      <c r="X13414" s="287"/>
      <c r="AA13414" s="289"/>
    </row>
    <row r="13415" spans="23:27">
      <c r="W13415" s="288"/>
      <c r="X13415" s="287"/>
      <c r="AA13415" s="289"/>
    </row>
    <row r="13416" spans="23:27">
      <c r="W13416" s="288"/>
      <c r="X13416" s="287"/>
      <c r="AA13416" s="289"/>
    </row>
    <row r="13417" spans="23:27">
      <c r="W13417" s="288"/>
      <c r="X13417" s="287"/>
      <c r="AA13417" s="289"/>
    </row>
    <row r="13418" spans="23:27">
      <c r="W13418" s="288"/>
      <c r="X13418" s="287"/>
      <c r="AA13418" s="289"/>
    </row>
    <row r="13419" spans="23:27">
      <c r="W13419" s="288"/>
      <c r="X13419" s="287"/>
      <c r="AA13419" s="289"/>
    </row>
    <row r="13420" spans="23:27">
      <c r="W13420" s="288"/>
      <c r="X13420" s="287"/>
      <c r="AA13420" s="289"/>
    </row>
    <row r="13421" spans="23:27">
      <c r="W13421" s="288"/>
      <c r="X13421" s="287"/>
      <c r="AA13421" s="289"/>
    </row>
    <row r="13422" spans="23:27">
      <c r="W13422" s="288"/>
      <c r="X13422" s="287"/>
      <c r="AA13422" s="289"/>
    </row>
    <row r="13423" spans="23:27">
      <c r="W13423" s="288"/>
      <c r="X13423" s="287"/>
      <c r="AA13423" s="289"/>
    </row>
    <row r="13424" spans="23:27">
      <c r="W13424" s="288"/>
      <c r="X13424" s="287"/>
      <c r="AA13424" s="289"/>
    </row>
    <row r="13425" spans="23:27">
      <c r="W13425" s="288"/>
      <c r="X13425" s="287"/>
      <c r="AA13425" s="289"/>
    </row>
    <row r="13426" spans="23:27">
      <c r="W13426" s="288"/>
      <c r="X13426" s="287"/>
      <c r="AA13426" s="289"/>
    </row>
    <row r="13427" spans="23:27">
      <c r="W13427" s="288"/>
      <c r="X13427" s="287"/>
      <c r="AA13427" s="289"/>
    </row>
    <row r="13428" spans="23:27">
      <c r="W13428" s="288"/>
      <c r="X13428" s="287"/>
      <c r="AA13428" s="289"/>
    </row>
    <row r="13429" spans="23:27">
      <c r="W13429" s="288"/>
      <c r="X13429" s="287"/>
      <c r="AA13429" s="289"/>
    </row>
    <row r="13430" spans="23:27">
      <c r="W13430" s="288"/>
      <c r="X13430" s="287"/>
      <c r="AA13430" s="289"/>
    </row>
    <row r="13431" spans="23:27">
      <c r="W13431" s="288"/>
      <c r="X13431" s="287"/>
      <c r="AA13431" s="289"/>
    </row>
    <row r="13432" spans="23:27">
      <c r="W13432" s="288"/>
      <c r="X13432" s="287"/>
      <c r="AA13432" s="289"/>
    </row>
    <row r="13433" spans="23:27">
      <c r="W13433" s="288"/>
      <c r="X13433" s="287"/>
      <c r="AA13433" s="289"/>
    </row>
    <row r="13434" spans="23:27">
      <c r="W13434" s="288"/>
      <c r="X13434" s="287"/>
      <c r="AA13434" s="289"/>
    </row>
    <row r="13435" spans="23:27">
      <c r="W13435" s="288"/>
      <c r="X13435" s="287"/>
      <c r="AA13435" s="289"/>
    </row>
    <row r="13436" spans="23:27">
      <c r="W13436" s="288"/>
      <c r="X13436" s="287"/>
      <c r="AA13436" s="289"/>
    </row>
    <row r="13437" spans="23:27">
      <c r="W13437" s="288"/>
      <c r="X13437" s="287"/>
      <c r="AA13437" s="289"/>
    </row>
    <row r="13438" spans="23:27">
      <c r="W13438" s="288"/>
      <c r="X13438" s="287"/>
      <c r="AA13438" s="289"/>
    </row>
    <row r="13439" spans="23:27">
      <c r="W13439" s="288"/>
      <c r="X13439" s="287"/>
      <c r="AA13439" s="289"/>
    </row>
    <row r="13440" spans="23:27">
      <c r="W13440" s="288"/>
      <c r="X13440" s="287"/>
      <c r="AA13440" s="289"/>
    </row>
    <row r="13441" spans="23:27">
      <c r="W13441" s="288"/>
      <c r="X13441" s="287"/>
      <c r="AA13441" s="289"/>
    </row>
    <row r="13442" spans="23:27">
      <c r="W13442" s="288"/>
      <c r="X13442" s="287"/>
      <c r="AA13442" s="289"/>
    </row>
    <row r="13443" spans="23:27">
      <c r="W13443" s="288"/>
      <c r="X13443" s="287"/>
      <c r="AA13443" s="289"/>
    </row>
    <row r="13444" spans="23:27">
      <c r="W13444" s="288"/>
      <c r="X13444" s="287"/>
      <c r="AA13444" s="289"/>
    </row>
    <row r="13445" spans="23:27">
      <c r="W13445" s="288"/>
      <c r="X13445" s="287"/>
      <c r="AA13445" s="289"/>
    </row>
    <row r="13446" spans="23:27">
      <c r="W13446" s="288"/>
      <c r="X13446" s="287"/>
      <c r="AA13446" s="289"/>
    </row>
    <row r="13447" spans="23:27">
      <c r="W13447" s="288"/>
      <c r="X13447" s="287"/>
      <c r="AA13447" s="289"/>
    </row>
    <row r="13448" spans="23:27">
      <c r="W13448" s="288"/>
      <c r="X13448" s="287"/>
      <c r="AA13448" s="289"/>
    </row>
    <row r="13449" spans="23:27">
      <c r="W13449" s="288"/>
      <c r="X13449" s="287"/>
      <c r="AA13449" s="289"/>
    </row>
    <row r="13450" spans="23:27">
      <c r="W13450" s="288"/>
      <c r="X13450" s="287"/>
      <c r="AA13450" s="289"/>
    </row>
    <row r="13451" spans="23:27">
      <c r="W13451" s="288"/>
      <c r="X13451" s="287"/>
      <c r="AA13451" s="289"/>
    </row>
    <row r="13452" spans="23:27">
      <c r="W13452" s="288"/>
      <c r="X13452" s="287"/>
      <c r="AA13452" s="289"/>
    </row>
    <row r="13453" spans="23:27">
      <c r="W13453" s="288"/>
      <c r="X13453" s="287"/>
      <c r="AA13453" s="289"/>
    </row>
    <row r="13454" spans="23:27">
      <c r="W13454" s="288"/>
      <c r="X13454" s="287"/>
      <c r="AA13454" s="289"/>
    </row>
    <row r="13455" spans="23:27">
      <c r="W13455" s="288"/>
      <c r="X13455" s="287"/>
      <c r="AA13455" s="289"/>
    </row>
    <row r="13456" spans="23:27">
      <c r="W13456" s="288"/>
      <c r="X13456" s="287"/>
      <c r="AA13456" s="289"/>
    </row>
    <row r="13457" spans="23:27">
      <c r="W13457" s="288"/>
      <c r="X13457" s="287"/>
      <c r="AA13457" s="289"/>
    </row>
    <row r="13458" spans="23:27">
      <c r="W13458" s="288"/>
      <c r="X13458" s="287"/>
      <c r="AA13458" s="289"/>
    </row>
    <row r="13459" spans="23:27">
      <c r="W13459" s="288"/>
      <c r="X13459" s="287"/>
      <c r="AA13459" s="289"/>
    </row>
    <row r="13460" spans="23:27">
      <c r="W13460" s="288"/>
      <c r="X13460" s="287"/>
      <c r="AA13460" s="289"/>
    </row>
    <row r="13461" spans="23:27">
      <c r="W13461" s="288"/>
      <c r="X13461" s="287"/>
      <c r="AA13461" s="289"/>
    </row>
    <row r="13462" spans="23:27">
      <c r="W13462" s="288"/>
      <c r="X13462" s="287"/>
      <c r="AA13462" s="289"/>
    </row>
    <row r="13463" spans="23:27">
      <c r="W13463" s="288"/>
      <c r="X13463" s="287"/>
      <c r="AA13463" s="289"/>
    </row>
    <row r="13464" spans="23:27">
      <c r="W13464" s="288"/>
      <c r="X13464" s="287"/>
      <c r="AA13464" s="289"/>
    </row>
    <row r="13465" spans="23:27">
      <c r="W13465" s="288"/>
      <c r="X13465" s="287"/>
      <c r="AA13465" s="289"/>
    </row>
    <row r="13466" spans="23:27">
      <c r="W13466" s="288"/>
      <c r="X13466" s="287"/>
      <c r="AA13466" s="289"/>
    </row>
    <row r="13467" spans="23:27">
      <c r="W13467" s="288"/>
      <c r="X13467" s="287"/>
      <c r="AA13467" s="289"/>
    </row>
    <row r="13468" spans="23:27">
      <c r="W13468" s="288"/>
      <c r="X13468" s="287"/>
      <c r="AA13468" s="289"/>
    </row>
    <row r="13469" spans="23:27">
      <c r="W13469" s="288"/>
      <c r="X13469" s="287"/>
      <c r="AA13469" s="289"/>
    </row>
    <row r="13470" spans="23:27">
      <c r="W13470" s="288"/>
      <c r="X13470" s="287"/>
      <c r="AA13470" s="289"/>
    </row>
    <row r="13471" spans="23:27">
      <c r="W13471" s="288"/>
      <c r="X13471" s="287"/>
      <c r="AA13471" s="289"/>
    </row>
    <row r="13472" spans="23:27">
      <c r="W13472" s="288"/>
      <c r="X13472" s="287"/>
      <c r="AA13472" s="289"/>
    </row>
    <row r="13473" spans="23:27">
      <c r="W13473" s="288"/>
      <c r="X13473" s="287"/>
      <c r="AA13473" s="289"/>
    </row>
    <row r="13474" spans="23:27">
      <c r="W13474" s="288"/>
      <c r="X13474" s="287"/>
      <c r="AA13474" s="289"/>
    </row>
    <row r="13475" spans="23:27">
      <c r="W13475" s="288"/>
      <c r="X13475" s="287"/>
      <c r="AA13475" s="289"/>
    </row>
    <row r="13476" spans="23:27">
      <c r="W13476" s="288"/>
      <c r="X13476" s="287"/>
      <c r="AA13476" s="289"/>
    </row>
    <row r="13477" spans="23:27">
      <c r="W13477" s="288"/>
      <c r="X13477" s="287"/>
      <c r="AA13477" s="289"/>
    </row>
    <row r="13478" spans="23:27">
      <c r="W13478" s="288"/>
      <c r="X13478" s="287"/>
      <c r="AA13478" s="289"/>
    </row>
    <row r="13479" spans="23:27">
      <c r="W13479" s="288"/>
      <c r="X13479" s="287"/>
      <c r="AA13479" s="289"/>
    </row>
    <row r="13480" spans="23:27">
      <c r="W13480" s="288"/>
      <c r="X13480" s="287"/>
      <c r="AA13480" s="289"/>
    </row>
    <row r="13481" spans="23:27">
      <c r="W13481" s="288"/>
      <c r="X13481" s="287"/>
      <c r="AA13481" s="289"/>
    </row>
    <row r="13482" spans="23:27">
      <c r="W13482" s="288"/>
      <c r="X13482" s="287"/>
      <c r="AA13482" s="289"/>
    </row>
    <row r="13483" spans="23:27">
      <c r="W13483" s="288"/>
      <c r="X13483" s="287"/>
      <c r="AA13483" s="289"/>
    </row>
    <row r="13484" spans="23:27">
      <c r="W13484" s="288"/>
      <c r="X13484" s="287"/>
      <c r="AA13484" s="289"/>
    </row>
    <row r="13485" spans="23:27">
      <c r="W13485" s="288"/>
      <c r="X13485" s="287"/>
      <c r="AA13485" s="289"/>
    </row>
    <row r="13486" spans="23:27">
      <c r="W13486" s="288"/>
      <c r="X13486" s="287"/>
      <c r="AA13486" s="289"/>
    </row>
    <row r="13487" spans="23:27">
      <c r="W13487" s="288"/>
      <c r="X13487" s="287"/>
      <c r="AA13487" s="289"/>
    </row>
    <row r="13488" spans="23:27">
      <c r="W13488" s="288"/>
      <c r="X13488" s="287"/>
      <c r="AA13488" s="289"/>
    </row>
    <row r="13489" spans="23:27">
      <c r="W13489" s="288"/>
      <c r="X13489" s="287"/>
      <c r="AA13489" s="289"/>
    </row>
    <row r="13490" spans="23:27">
      <c r="W13490" s="288"/>
      <c r="X13490" s="287"/>
      <c r="AA13490" s="289"/>
    </row>
    <row r="13491" spans="23:27">
      <c r="W13491" s="288"/>
      <c r="X13491" s="287"/>
      <c r="AA13491" s="289"/>
    </row>
    <row r="13492" spans="23:27">
      <c r="W13492" s="288"/>
      <c r="X13492" s="287"/>
      <c r="AA13492" s="289"/>
    </row>
    <row r="13493" spans="23:27">
      <c r="W13493" s="288"/>
      <c r="X13493" s="287"/>
      <c r="AA13493" s="289"/>
    </row>
    <row r="13494" spans="23:27">
      <c r="W13494" s="288"/>
      <c r="X13494" s="287"/>
      <c r="AA13494" s="289"/>
    </row>
    <row r="13495" spans="23:27">
      <c r="W13495" s="288"/>
      <c r="X13495" s="287"/>
      <c r="AA13495" s="289"/>
    </row>
    <row r="13496" spans="23:27">
      <c r="W13496" s="288"/>
      <c r="X13496" s="287"/>
      <c r="AA13496" s="289"/>
    </row>
    <row r="13497" spans="23:27">
      <c r="W13497" s="288"/>
      <c r="X13497" s="287"/>
      <c r="AA13497" s="289"/>
    </row>
    <row r="13498" spans="23:27">
      <c r="W13498" s="288"/>
      <c r="X13498" s="287"/>
      <c r="AA13498" s="289"/>
    </row>
    <row r="13499" spans="23:27">
      <c r="W13499" s="288"/>
      <c r="X13499" s="287"/>
      <c r="AA13499" s="289"/>
    </row>
    <row r="13500" spans="23:27">
      <c r="W13500" s="288"/>
      <c r="X13500" s="287"/>
      <c r="AA13500" s="289"/>
    </row>
    <row r="13501" spans="23:27">
      <c r="W13501" s="288"/>
      <c r="X13501" s="287"/>
      <c r="AA13501" s="289"/>
    </row>
    <row r="13502" spans="23:27">
      <c r="W13502" s="288"/>
      <c r="X13502" s="287"/>
      <c r="AA13502" s="289"/>
    </row>
    <row r="13503" spans="23:27">
      <c r="W13503" s="288"/>
      <c r="X13503" s="287"/>
      <c r="AA13503" s="289"/>
    </row>
    <row r="13504" spans="23:27">
      <c r="W13504" s="288"/>
      <c r="X13504" s="287"/>
      <c r="AA13504" s="289"/>
    </row>
    <row r="13505" spans="23:27">
      <c r="W13505" s="288"/>
      <c r="X13505" s="287"/>
      <c r="AA13505" s="289"/>
    </row>
    <row r="13506" spans="23:27">
      <c r="W13506" s="288"/>
      <c r="X13506" s="287"/>
      <c r="AA13506" s="289"/>
    </row>
    <row r="13507" spans="23:27">
      <c r="W13507" s="288"/>
      <c r="X13507" s="287"/>
      <c r="AA13507" s="289"/>
    </row>
    <row r="13508" spans="23:27">
      <c r="W13508" s="288"/>
      <c r="X13508" s="287"/>
      <c r="AA13508" s="289"/>
    </row>
    <row r="13509" spans="23:27">
      <c r="W13509" s="288"/>
      <c r="X13509" s="287"/>
      <c r="AA13509" s="289"/>
    </row>
    <row r="13510" spans="23:27">
      <c r="W13510" s="288"/>
      <c r="X13510" s="287"/>
      <c r="AA13510" s="289"/>
    </row>
    <row r="13511" spans="23:27">
      <c r="W13511" s="288"/>
      <c r="X13511" s="287"/>
      <c r="AA13511" s="289"/>
    </row>
    <row r="13512" spans="23:27">
      <c r="W13512" s="288"/>
      <c r="X13512" s="287"/>
      <c r="AA13512" s="289"/>
    </row>
    <row r="13513" spans="23:27">
      <c r="W13513" s="288"/>
      <c r="X13513" s="287"/>
      <c r="AA13513" s="289"/>
    </row>
    <row r="13514" spans="23:27">
      <c r="W13514" s="288"/>
      <c r="X13514" s="287"/>
      <c r="AA13514" s="289"/>
    </row>
    <row r="13515" spans="23:27">
      <c r="W13515" s="288"/>
      <c r="X13515" s="287"/>
      <c r="AA13515" s="289"/>
    </row>
    <row r="13516" spans="23:27">
      <c r="W13516" s="288"/>
      <c r="X13516" s="287"/>
      <c r="AA13516" s="289"/>
    </row>
    <row r="13517" spans="23:27">
      <c r="W13517" s="288"/>
      <c r="X13517" s="287"/>
      <c r="AA13517" s="289"/>
    </row>
    <row r="13518" spans="23:27">
      <c r="W13518" s="288"/>
      <c r="X13518" s="287"/>
      <c r="AA13518" s="289"/>
    </row>
    <row r="13519" spans="23:27">
      <c r="W13519" s="288"/>
      <c r="X13519" s="287"/>
      <c r="AA13519" s="289"/>
    </row>
    <row r="13520" spans="23:27">
      <c r="W13520" s="288"/>
      <c r="X13520" s="287"/>
      <c r="AA13520" s="289"/>
    </row>
    <row r="13521" spans="23:27">
      <c r="W13521" s="288"/>
      <c r="X13521" s="287"/>
      <c r="AA13521" s="289"/>
    </row>
    <row r="13522" spans="23:27">
      <c r="W13522" s="288"/>
      <c r="X13522" s="287"/>
      <c r="AA13522" s="289"/>
    </row>
    <row r="13523" spans="23:27">
      <c r="W13523" s="288"/>
      <c r="X13523" s="287"/>
      <c r="AA13523" s="289"/>
    </row>
    <row r="13524" spans="23:27">
      <c r="W13524" s="288"/>
      <c r="X13524" s="287"/>
      <c r="AA13524" s="289"/>
    </row>
    <row r="13525" spans="23:27">
      <c r="W13525" s="288"/>
      <c r="X13525" s="287"/>
      <c r="AA13525" s="289"/>
    </row>
    <row r="13526" spans="23:27">
      <c r="W13526" s="288"/>
      <c r="X13526" s="287"/>
      <c r="AA13526" s="289"/>
    </row>
    <row r="13527" spans="23:27">
      <c r="W13527" s="288"/>
      <c r="X13527" s="287"/>
      <c r="AA13527" s="289"/>
    </row>
    <row r="13528" spans="23:27">
      <c r="W13528" s="288"/>
      <c r="X13528" s="287"/>
      <c r="AA13528" s="289"/>
    </row>
    <row r="13529" spans="23:27">
      <c r="W13529" s="288"/>
      <c r="X13529" s="287"/>
      <c r="AA13529" s="289"/>
    </row>
    <row r="13530" spans="23:27">
      <c r="W13530" s="288"/>
      <c r="X13530" s="287"/>
      <c r="AA13530" s="289"/>
    </row>
    <row r="13531" spans="23:27">
      <c r="W13531" s="288"/>
      <c r="X13531" s="287"/>
      <c r="AA13531" s="289"/>
    </row>
    <row r="13532" spans="23:27">
      <c r="W13532" s="288"/>
      <c r="X13532" s="287"/>
      <c r="AA13532" s="289"/>
    </row>
    <row r="13533" spans="23:27">
      <c r="W13533" s="288"/>
      <c r="X13533" s="287"/>
      <c r="AA13533" s="289"/>
    </row>
    <row r="13534" spans="23:27">
      <c r="W13534" s="288"/>
      <c r="X13534" s="287"/>
      <c r="AA13534" s="289"/>
    </row>
    <row r="13535" spans="23:27">
      <c r="W13535" s="288"/>
      <c r="X13535" s="287"/>
      <c r="AA13535" s="289"/>
    </row>
    <row r="13536" spans="23:27">
      <c r="W13536" s="288"/>
      <c r="X13536" s="287"/>
      <c r="AA13536" s="289"/>
    </row>
    <row r="13537" spans="23:27">
      <c r="W13537" s="288"/>
      <c r="X13537" s="287"/>
      <c r="AA13537" s="289"/>
    </row>
    <row r="13538" spans="23:27">
      <c r="W13538" s="288"/>
      <c r="X13538" s="287"/>
      <c r="AA13538" s="289"/>
    </row>
    <row r="13539" spans="23:27">
      <c r="W13539" s="288"/>
      <c r="X13539" s="287"/>
      <c r="AA13539" s="289"/>
    </row>
    <row r="13540" spans="23:27">
      <c r="W13540" s="288"/>
      <c r="X13540" s="287"/>
      <c r="AA13540" s="289"/>
    </row>
    <row r="13541" spans="23:27">
      <c r="W13541" s="288"/>
      <c r="X13541" s="287"/>
      <c r="AA13541" s="289"/>
    </row>
    <row r="13542" spans="23:27">
      <c r="W13542" s="288"/>
      <c r="X13542" s="287"/>
      <c r="AA13542" s="289"/>
    </row>
    <row r="13543" spans="23:27">
      <c r="W13543" s="288"/>
      <c r="X13543" s="287"/>
      <c r="AA13543" s="289"/>
    </row>
    <row r="13544" spans="23:27">
      <c r="W13544" s="288"/>
      <c r="X13544" s="287"/>
      <c r="AA13544" s="289"/>
    </row>
    <row r="13545" spans="23:27">
      <c r="W13545" s="288"/>
      <c r="X13545" s="287"/>
      <c r="AA13545" s="289"/>
    </row>
    <row r="13546" spans="23:27">
      <c r="W13546" s="288"/>
      <c r="X13546" s="287"/>
      <c r="AA13546" s="289"/>
    </row>
    <row r="13547" spans="23:27">
      <c r="W13547" s="288"/>
      <c r="X13547" s="287"/>
      <c r="AA13547" s="289"/>
    </row>
    <row r="13548" spans="23:27">
      <c r="W13548" s="288"/>
      <c r="X13548" s="287"/>
      <c r="AA13548" s="289"/>
    </row>
    <row r="13549" spans="23:27">
      <c r="W13549" s="288"/>
      <c r="X13549" s="287"/>
      <c r="AA13549" s="289"/>
    </row>
    <row r="13550" spans="23:27">
      <c r="W13550" s="288"/>
      <c r="X13550" s="287"/>
      <c r="AA13550" s="289"/>
    </row>
    <row r="13551" spans="23:27">
      <c r="W13551" s="288"/>
      <c r="X13551" s="287"/>
      <c r="AA13551" s="289"/>
    </row>
    <row r="13552" spans="23:27">
      <c r="W13552" s="288"/>
      <c r="X13552" s="287"/>
      <c r="AA13552" s="289"/>
    </row>
    <row r="13553" spans="23:27">
      <c r="W13553" s="288"/>
      <c r="X13553" s="287"/>
      <c r="AA13553" s="289"/>
    </row>
    <row r="13554" spans="23:27">
      <c r="W13554" s="288"/>
      <c r="X13554" s="287"/>
      <c r="AA13554" s="289"/>
    </row>
    <row r="13555" spans="23:27">
      <c r="W13555" s="288"/>
      <c r="X13555" s="287"/>
      <c r="AA13555" s="289"/>
    </row>
    <row r="13556" spans="23:27">
      <c r="W13556" s="288"/>
      <c r="X13556" s="287"/>
      <c r="AA13556" s="289"/>
    </row>
    <row r="13557" spans="23:27">
      <c r="W13557" s="288"/>
      <c r="X13557" s="287"/>
      <c r="AA13557" s="289"/>
    </row>
    <row r="13558" spans="23:27">
      <c r="W13558" s="288"/>
      <c r="X13558" s="287"/>
      <c r="AA13558" s="289"/>
    </row>
    <row r="13559" spans="23:27">
      <c r="W13559" s="288"/>
      <c r="X13559" s="287"/>
      <c r="AA13559" s="289"/>
    </row>
    <row r="13560" spans="23:27">
      <c r="W13560" s="288"/>
      <c r="X13560" s="287"/>
      <c r="AA13560" s="289"/>
    </row>
    <row r="13561" spans="23:27">
      <c r="W13561" s="288"/>
      <c r="X13561" s="287"/>
      <c r="AA13561" s="289"/>
    </row>
    <row r="13562" spans="23:27">
      <c r="W13562" s="288"/>
      <c r="X13562" s="287"/>
      <c r="AA13562" s="289"/>
    </row>
    <row r="13563" spans="23:27">
      <c r="W13563" s="288"/>
      <c r="X13563" s="287"/>
      <c r="AA13563" s="289"/>
    </row>
    <row r="13564" spans="23:27">
      <c r="W13564" s="288"/>
      <c r="X13564" s="287"/>
      <c r="AA13564" s="289"/>
    </row>
    <row r="13565" spans="23:27">
      <c r="W13565" s="288"/>
      <c r="X13565" s="287"/>
      <c r="AA13565" s="289"/>
    </row>
    <row r="13566" spans="23:27">
      <c r="W13566" s="288"/>
      <c r="X13566" s="287"/>
      <c r="AA13566" s="289"/>
    </row>
    <row r="13567" spans="23:27">
      <c r="W13567" s="288"/>
      <c r="X13567" s="287"/>
      <c r="AA13567" s="289"/>
    </row>
    <row r="13568" spans="23:27">
      <c r="W13568" s="288"/>
      <c r="X13568" s="287"/>
      <c r="AA13568" s="289"/>
    </row>
    <row r="13569" spans="23:27">
      <c r="W13569" s="288"/>
      <c r="X13569" s="287"/>
      <c r="AA13569" s="289"/>
    </row>
    <row r="13570" spans="23:27">
      <c r="W13570" s="288"/>
      <c r="X13570" s="287"/>
      <c r="AA13570" s="289"/>
    </row>
    <row r="13571" spans="23:27">
      <c r="W13571" s="288"/>
      <c r="X13571" s="287"/>
      <c r="AA13571" s="289"/>
    </row>
    <row r="13572" spans="23:27">
      <c r="W13572" s="288"/>
      <c r="X13572" s="287"/>
      <c r="AA13572" s="289"/>
    </row>
    <row r="13573" spans="23:27">
      <c r="W13573" s="288"/>
      <c r="X13573" s="287"/>
      <c r="AA13573" s="289"/>
    </row>
    <row r="13574" spans="23:27">
      <c r="W13574" s="288"/>
      <c r="X13574" s="287"/>
      <c r="AA13574" s="289"/>
    </row>
    <row r="13575" spans="23:27">
      <c r="W13575" s="288"/>
      <c r="X13575" s="287"/>
      <c r="AA13575" s="289"/>
    </row>
    <row r="13576" spans="23:27">
      <c r="W13576" s="288"/>
      <c r="X13576" s="287"/>
      <c r="AA13576" s="289"/>
    </row>
    <row r="13577" spans="23:27">
      <c r="W13577" s="288"/>
      <c r="X13577" s="287"/>
      <c r="AA13577" s="289"/>
    </row>
    <row r="13578" spans="23:27">
      <c r="W13578" s="288"/>
      <c r="X13578" s="287"/>
      <c r="AA13578" s="289"/>
    </row>
    <row r="13579" spans="23:27">
      <c r="W13579" s="288"/>
      <c r="X13579" s="287"/>
      <c r="AA13579" s="289"/>
    </row>
    <row r="13580" spans="23:27">
      <c r="W13580" s="288"/>
      <c r="X13580" s="287"/>
      <c r="AA13580" s="289"/>
    </row>
    <row r="13581" spans="23:27">
      <c r="W13581" s="288"/>
      <c r="X13581" s="287"/>
      <c r="AA13581" s="289"/>
    </row>
    <row r="13582" spans="23:27">
      <c r="W13582" s="288"/>
      <c r="X13582" s="287"/>
      <c r="AA13582" s="289"/>
    </row>
    <row r="13583" spans="23:27">
      <c r="W13583" s="288"/>
      <c r="X13583" s="287"/>
      <c r="AA13583" s="289"/>
    </row>
    <row r="13584" spans="23:27">
      <c r="W13584" s="288"/>
      <c r="X13584" s="287"/>
      <c r="AA13584" s="289"/>
    </row>
    <row r="13585" spans="23:27">
      <c r="W13585" s="288"/>
      <c r="X13585" s="287"/>
      <c r="AA13585" s="289"/>
    </row>
    <row r="13586" spans="23:27">
      <c r="W13586" s="288"/>
      <c r="X13586" s="287"/>
      <c r="AA13586" s="289"/>
    </row>
    <row r="13587" spans="23:27">
      <c r="W13587" s="288"/>
      <c r="X13587" s="287"/>
      <c r="AA13587" s="289"/>
    </row>
    <row r="13588" spans="23:27">
      <c r="W13588" s="288"/>
      <c r="X13588" s="287"/>
      <c r="AA13588" s="289"/>
    </row>
    <row r="13589" spans="23:27">
      <c r="W13589" s="288"/>
      <c r="X13589" s="287"/>
      <c r="AA13589" s="289"/>
    </row>
    <row r="13590" spans="23:27">
      <c r="W13590" s="288"/>
      <c r="X13590" s="287"/>
      <c r="AA13590" s="289"/>
    </row>
    <row r="13591" spans="23:27">
      <c r="W13591" s="288"/>
      <c r="X13591" s="287"/>
      <c r="AA13591" s="289"/>
    </row>
    <row r="13592" spans="23:27">
      <c r="W13592" s="288"/>
      <c r="X13592" s="287"/>
      <c r="AA13592" s="289"/>
    </row>
    <row r="13593" spans="23:27">
      <c r="W13593" s="288"/>
      <c r="X13593" s="287"/>
      <c r="AA13593" s="289"/>
    </row>
    <row r="13594" spans="23:27">
      <c r="W13594" s="288"/>
      <c r="X13594" s="287"/>
      <c r="AA13594" s="289"/>
    </row>
    <row r="13595" spans="23:27">
      <c r="W13595" s="288"/>
      <c r="X13595" s="287"/>
      <c r="AA13595" s="289"/>
    </row>
    <row r="13596" spans="23:27">
      <c r="W13596" s="288"/>
      <c r="X13596" s="287"/>
      <c r="AA13596" s="289"/>
    </row>
    <row r="13597" spans="23:27">
      <c r="W13597" s="288"/>
      <c r="X13597" s="287"/>
      <c r="AA13597" s="289"/>
    </row>
    <row r="13598" spans="23:27">
      <c r="W13598" s="288"/>
      <c r="X13598" s="287"/>
      <c r="AA13598" s="289"/>
    </row>
    <row r="13599" spans="23:27">
      <c r="W13599" s="288"/>
      <c r="X13599" s="287"/>
      <c r="AA13599" s="289"/>
    </row>
    <row r="13600" spans="23:27">
      <c r="W13600" s="288"/>
      <c r="X13600" s="287"/>
      <c r="AA13600" s="289"/>
    </row>
    <row r="13601" spans="23:27">
      <c r="W13601" s="288"/>
      <c r="X13601" s="287"/>
      <c r="AA13601" s="289"/>
    </row>
    <row r="13602" spans="23:27">
      <c r="W13602" s="288"/>
      <c r="X13602" s="287"/>
      <c r="AA13602" s="289"/>
    </row>
    <row r="13603" spans="23:27">
      <c r="W13603" s="288"/>
      <c r="X13603" s="287"/>
      <c r="AA13603" s="289"/>
    </row>
    <row r="13604" spans="23:27">
      <c r="W13604" s="288"/>
      <c r="X13604" s="287"/>
      <c r="AA13604" s="289"/>
    </row>
    <row r="13605" spans="23:27">
      <c r="W13605" s="288"/>
      <c r="X13605" s="287"/>
      <c r="AA13605" s="289"/>
    </row>
    <row r="13606" spans="23:27">
      <c r="W13606" s="288"/>
      <c r="X13606" s="287"/>
      <c r="AA13606" s="289"/>
    </row>
    <row r="13607" spans="23:27">
      <c r="W13607" s="288"/>
      <c r="X13607" s="287"/>
      <c r="AA13607" s="289"/>
    </row>
    <row r="13608" spans="23:27">
      <c r="W13608" s="288"/>
      <c r="X13608" s="287"/>
      <c r="AA13608" s="289"/>
    </row>
    <row r="13609" spans="23:27">
      <c r="W13609" s="288"/>
      <c r="X13609" s="287"/>
      <c r="AA13609" s="289"/>
    </row>
    <row r="13610" spans="23:27">
      <c r="W13610" s="288"/>
      <c r="X13610" s="287"/>
      <c r="AA13610" s="289"/>
    </row>
    <row r="13611" spans="23:27">
      <c r="W13611" s="288"/>
      <c r="X13611" s="287"/>
      <c r="AA13611" s="289"/>
    </row>
    <row r="13612" spans="23:27">
      <c r="W13612" s="288"/>
      <c r="X13612" s="287"/>
      <c r="AA13612" s="289"/>
    </row>
    <row r="13613" spans="23:27">
      <c r="W13613" s="288"/>
      <c r="X13613" s="287"/>
      <c r="AA13613" s="289"/>
    </row>
    <row r="13614" spans="23:27">
      <c r="W13614" s="288"/>
      <c r="X13614" s="287"/>
      <c r="AA13614" s="289"/>
    </row>
    <row r="13615" spans="23:27">
      <c r="W13615" s="288"/>
      <c r="X13615" s="287"/>
      <c r="AA13615" s="289"/>
    </row>
    <row r="13616" spans="23:27">
      <c r="W13616" s="288"/>
      <c r="X13616" s="287"/>
      <c r="AA13616" s="289"/>
    </row>
    <row r="13617" spans="23:27">
      <c r="W13617" s="288"/>
      <c r="X13617" s="287"/>
      <c r="AA13617" s="289"/>
    </row>
    <row r="13618" spans="23:27">
      <c r="W13618" s="288"/>
      <c r="X13618" s="287"/>
      <c r="AA13618" s="289"/>
    </row>
    <row r="13619" spans="23:27">
      <c r="W13619" s="288"/>
      <c r="X13619" s="287"/>
      <c r="AA13619" s="289"/>
    </row>
    <row r="13620" spans="23:27">
      <c r="W13620" s="288"/>
      <c r="X13620" s="287"/>
      <c r="AA13620" s="289"/>
    </row>
    <row r="13621" spans="23:27">
      <c r="W13621" s="288"/>
      <c r="X13621" s="287"/>
      <c r="AA13621" s="289"/>
    </row>
    <row r="13622" spans="23:27">
      <c r="W13622" s="288"/>
      <c r="X13622" s="287"/>
      <c r="AA13622" s="289"/>
    </row>
    <row r="13623" spans="23:27">
      <c r="W13623" s="288"/>
      <c r="X13623" s="287"/>
      <c r="AA13623" s="289"/>
    </row>
    <row r="13624" spans="23:27">
      <c r="W13624" s="288"/>
      <c r="X13624" s="287"/>
      <c r="AA13624" s="289"/>
    </row>
    <row r="13625" spans="23:27">
      <c r="W13625" s="288"/>
      <c r="X13625" s="287"/>
      <c r="AA13625" s="289"/>
    </row>
    <row r="13626" spans="23:27">
      <c r="W13626" s="288"/>
      <c r="X13626" s="287"/>
      <c r="AA13626" s="289"/>
    </row>
    <row r="13627" spans="23:27">
      <c r="W13627" s="288"/>
      <c r="X13627" s="287"/>
      <c r="AA13627" s="289"/>
    </row>
    <row r="13628" spans="23:27">
      <c r="W13628" s="288"/>
      <c r="X13628" s="287"/>
      <c r="AA13628" s="289"/>
    </row>
    <row r="13629" spans="23:27">
      <c r="W13629" s="288"/>
      <c r="X13629" s="287"/>
      <c r="AA13629" s="289"/>
    </row>
    <row r="13630" spans="23:27">
      <c r="W13630" s="288"/>
      <c r="X13630" s="287"/>
      <c r="AA13630" s="289"/>
    </row>
    <row r="13631" spans="23:27">
      <c r="W13631" s="288"/>
      <c r="X13631" s="287"/>
      <c r="AA13631" s="289"/>
    </row>
    <row r="13632" spans="23:27">
      <c r="W13632" s="288"/>
      <c r="X13632" s="287"/>
      <c r="AA13632" s="289"/>
    </row>
    <row r="13633" spans="23:27">
      <c r="W13633" s="288"/>
      <c r="X13633" s="287"/>
      <c r="AA13633" s="289"/>
    </row>
    <row r="13634" spans="23:27">
      <c r="W13634" s="288"/>
      <c r="X13634" s="287"/>
      <c r="AA13634" s="289"/>
    </row>
    <row r="13635" spans="23:27">
      <c r="W13635" s="288"/>
      <c r="X13635" s="287"/>
      <c r="AA13635" s="289"/>
    </row>
    <row r="13636" spans="23:27">
      <c r="W13636" s="288"/>
      <c r="X13636" s="287"/>
      <c r="AA13636" s="289"/>
    </row>
    <row r="13637" spans="23:27">
      <c r="W13637" s="288"/>
      <c r="X13637" s="287"/>
      <c r="AA13637" s="289"/>
    </row>
    <row r="13638" spans="23:27">
      <c r="W13638" s="288"/>
      <c r="X13638" s="287"/>
      <c r="AA13638" s="289"/>
    </row>
    <row r="13639" spans="23:27">
      <c r="W13639" s="288"/>
      <c r="X13639" s="287"/>
      <c r="AA13639" s="289"/>
    </row>
    <row r="13640" spans="23:27">
      <c r="W13640" s="288"/>
      <c r="X13640" s="287"/>
      <c r="AA13640" s="289"/>
    </row>
    <row r="13641" spans="23:27">
      <c r="W13641" s="288"/>
      <c r="X13641" s="287"/>
      <c r="AA13641" s="289"/>
    </row>
    <row r="13642" spans="23:27">
      <c r="W13642" s="288"/>
      <c r="X13642" s="287"/>
      <c r="AA13642" s="289"/>
    </row>
    <row r="13643" spans="23:27">
      <c r="W13643" s="288"/>
      <c r="X13643" s="287"/>
      <c r="AA13643" s="289"/>
    </row>
    <row r="13644" spans="23:27">
      <c r="W13644" s="288"/>
      <c r="X13644" s="287"/>
      <c r="AA13644" s="289"/>
    </row>
    <row r="13645" spans="23:27">
      <c r="W13645" s="288"/>
      <c r="X13645" s="287"/>
      <c r="AA13645" s="289"/>
    </row>
    <row r="13646" spans="23:27">
      <c r="W13646" s="288"/>
      <c r="X13646" s="287"/>
      <c r="AA13646" s="289"/>
    </row>
    <row r="13647" spans="23:27">
      <c r="W13647" s="288"/>
      <c r="X13647" s="287"/>
      <c r="AA13647" s="289"/>
    </row>
    <row r="13648" spans="23:27">
      <c r="W13648" s="288"/>
      <c r="X13648" s="287"/>
      <c r="AA13648" s="289"/>
    </row>
    <row r="13649" spans="23:27">
      <c r="W13649" s="288"/>
      <c r="X13649" s="287"/>
      <c r="AA13649" s="289"/>
    </row>
    <row r="13650" spans="23:27">
      <c r="W13650" s="288"/>
      <c r="X13650" s="287"/>
      <c r="AA13650" s="289"/>
    </row>
    <row r="13651" spans="23:27">
      <c r="W13651" s="288"/>
      <c r="X13651" s="287"/>
      <c r="AA13651" s="289"/>
    </row>
    <row r="13652" spans="23:27">
      <c r="W13652" s="288"/>
      <c r="X13652" s="287"/>
      <c r="AA13652" s="289"/>
    </row>
    <row r="13653" spans="23:27">
      <c r="W13653" s="288"/>
      <c r="X13653" s="287"/>
      <c r="AA13653" s="289"/>
    </row>
    <row r="13654" spans="23:27">
      <c r="W13654" s="288"/>
      <c r="X13654" s="287"/>
      <c r="AA13654" s="289"/>
    </row>
    <row r="13655" spans="23:27">
      <c r="W13655" s="288"/>
      <c r="X13655" s="287"/>
      <c r="AA13655" s="289"/>
    </row>
    <row r="13656" spans="23:27">
      <c r="W13656" s="288"/>
      <c r="X13656" s="287"/>
      <c r="AA13656" s="289"/>
    </row>
    <row r="13657" spans="23:27">
      <c r="W13657" s="288"/>
      <c r="X13657" s="287"/>
      <c r="AA13657" s="289"/>
    </row>
    <row r="13658" spans="23:27">
      <c r="W13658" s="288"/>
      <c r="X13658" s="287"/>
      <c r="AA13658" s="289"/>
    </row>
    <row r="13659" spans="23:27">
      <c r="W13659" s="288"/>
      <c r="X13659" s="287"/>
      <c r="AA13659" s="289"/>
    </row>
    <row r="13660" spans="23:27">
      <c r="W13660" s="288"/>
      <c r="X13660" s="287"/>
      <c r="AA13660" s="289"/>
    </row>
    <row r="13661" spans="23:27">
      <c r="W13661" s="288"/>
      <c r="X13661" s="287"/>
      <c r="AA13661" s="289"/>
    </row>
    <row r="13662" spans="23:27">
      <c r="W13662" s="288"/>
      <c r="X13662" s="287"/>
      <c r="AA13662" s="289"/>
    </row>
    <row r="13663" spans="23:27">
      <c r="W13663" s="288"/>
      <c r="X13663" s="287"/>
      <c r="AA13663" s="289"/>
    </row>
    <row r="13664" spans="23:27">
      <c r="W13664" s="288"/>
      <c r="X13664" s="287"/>
      <c r="AA13664" s="289"/>
    </row>
    <row r="13665" spans="23:27">
      <c r="W13665" s="288"/>
      <c r="X13665" s="287"/>
      <c r="AA13665" s="289"/>
    </row>
    <row r="13666" spans="23:27">
      <c r="W13666" s="288"/>
      <c r="X13666" s="287"/>
      <c r="AA13666" s="289"/>
    </row>
    <row r="13667" spans="23:27">
      <c r="W13667" s="288"/>
      <c r="X13667" s="287"/>
      <c r="AA13667" s="289"/>
    </row>
    <row r="13668" spans="23:27">
      <c r="W13668" s="288"/>
      <c r="X13668" s="287"/>
      <c r="AA13668" s="289"/>
    </row>
    <row r="13669" spans="23:27">
      <c r="W13669" s="288"/>
      <c r="X13669" s="287"/>
      <c r="AA13669" s="289"/>
    </row>
    <row r="13670" spans="23:27">
      <c r="W13670" s="288"/>
      <c r="X13670" s="287"/>
      <c r="AA13670" s="289"/>
    </row>
    <row r="13671" spans="23:27">
      <c r="W13671" s="288"/>
      <c r="X13671" s="287"/>
      <c r="AA13671" s="289"/>
    </row>
    <row r="13672" spans="23:27">
      <c r="W13672" s="288"/>
      <c r="X13672" s="287"/>
      <c r="AA13672" s="289"/>
    </row>
    <row r="13673" spans="23:27">
      <c r="W13673" s="288"/>
      <c r="X13673" s="287"/>
      <c r="AA13673" s="289"/>
    </row>
    <row r="13674" spans="23:27">
      <c r="W13674" s="288"/>
      <c r="X13674" s="287"/>
      <c r="AA13674" s="289"/>
    </row>
    <row r="13675" spans="23:27">
      <c r="W13675" s="288"/>
      <c r="X13675" s="287"/>
      <c r="AA13675" s="289"/>
    </row>
    <row r="13676" spans="23:27">
      <c r="W13676" s="288"/>
      <c r="X13676" s="287"/>
      <c r="AA13676" s="289"/>
    </row>
    <row r="13677" spans="23:27">
      <c r="W13677" s="288"/>
      <c r="X13677" s="287"/>
      <c r="AA13677" s="289"/>
    </row>
    <row r="13678" spans="23:27">
      <c r="W13678" s="288"/>
      <c r="X13678" s="287"/>
      <c r="AA13678" s="289"/>
    </row>
    <row r="13679" spans="23:27">
      <c r="W13679" s="288"/>
      <c r="X13679" s="287"/>
      <c r="AA13679" s="289"/>
    </row>
    <row r="13680" spans="23:27">
      <c r="W13680" s="288"/>
      <c r="X13680" s="287"/>
      <c r="AA13680" s="289"/>
    </row>
    <row r="13681" spans="23:27">
      <c r="W13681" s="288"/>
      <c r="X13681" s="287"/>
      <c r="AA13681" s="289"/>
    </row>
    <row r="13682" spans="23:27">
      <c r="W13682" s="288"/>
      <c r="X13682" s="287"/>
      <c r="AA13682" s="289"/>
    </row>
    <row r="13683" spans="23:27">
      <c r="W13683" s="288"/>
      <c r="X13683" s="287"/>
      <c r="AA13683" s="289"/>
    </row>
    <row r="13684" spans="23:27">
      <c r="W13684" s="288"/>
      <c r="X13684" s="287"/>
      <c r="AA13684" s="289"/>
    </row>
    <row r="13685" spans="23:27">
      <c r="W13685" s="288"/>
      <c r="X13685" s="287"/>
      <c r="AA13685" s="289"/>
    </row>
    <row r="13686" spans="23:27">
      <c r="W13686" s="288"/>
      <c r="X13686" s="287"/>
      <c r="AA13686" s="289"/>
    </row>
    <row r="13687" spans="23:27">
      <c r="W13687" s="288"/>
      <c r="X13687" s="287"/>
      <c r="AA13687" s="289"/>
    </row>
    <row r="13688" spans="23:27">
      <c r="W13688" s="288"/>
      <c r="X13688" s="287"/>
      <c r="AA13688" s="289"/>
    </row>
    <row r="13689" spans="23:27">
      <c r="W13689" s="288"/>
      <c r="X13689" s="287"/>
      <c r="AA13689" s="289"/>
    </row>
    <row r="13690" spans="23:27">
      <c r="W13690" s="288"/>
      <c r="X13690" s="287"/>
      <c r="AA13690" s="289"/>
    </row>
    <row r="13691" spans="23:27">
      <c r="W13691" s="288"/>
      <c r="X13691" s="287"/>
      <c r="AA13691" s="289"/>
    </row>
    <row r="13692" spans="23:27">
      <c r="W13692" s="288"/>
      <c r="X13692" s="287"/>
      <c r="AA13692" s="289"/>
    </row>
    <row r="13693" spans="23:27">
      <c r="W13693" s="288"/>
      <c r="X13693" s="287"/>
      <c r="AA13693" s="289"/>
    </row>
    <row r="13694" spans="23:27">
      <c r="W13694" s="288"/>
      <c r="X13694" s="287"/>
      <c r="AA13694" s="289"/>
    </row>
    <row r="13695" spans="23:27">
      <c r="W13695" s="288"/>
      <c r="X13695" s="287"/>
      <c r="AA13695" s="289"/>
    </row>
    <row r="13696" spans="23:27">
      <c r="W13696" s="288"/>
      <c r="X13696" s="287"/>
      <c r="AA13696" s="289"/>
    </row>
    <row r="13697" spans="23:27">
      <c r="W13697" s="288"/>
      <c r="X13697" s="287"/>
      <c r="AA13697" s="289"/>
    </row>
    <row r="13698" spans="23:27">
      <c r="W13698" s="288"/>
      <c r="X13698" s="287"/>
      <c r="AA13698" s="289"/>
    </row>
    <row r="13699" spans="23:27">
      <c r="W13699" s="288"/>
      <c r="X13699" s="287"/>
      <c r="AA13699" s="289"/>
    </row>
    <row r="13700" spans="23:27">
      <c r="W13700" s="288"/>
      <c r="X13700" s="287"/>
      <c r="AA13700" s="289"/>
    </row>
    <row r="13701" spans="23:27">
      <c r="W13701" s="288"/>
      <c r="X13701" s="287"/>
      <c r="AA13701" s="289"/>
    </row>
    <row r="13702" spans="23:27">
      <c r="W13702" s="288"/>
      <c r="X13702" s="287"/>
      <c r="AA13702" s="289"/>
    </row>
    <row r="13703" spans="23:27">
      <c r="W13703" s="288"/>
      <c r="X13703" s="287"/>
      <c r="AA13703" s="289"/>
    </row>
    <row r="13704" spans="23:27">
      <c r="W13704" s="288"/>
      <c r="X13704" s="287"/>
      <c r="AA13704" s="289"/>
    </row>
    <row r="13705" spans="23:27">
      <c r="W13705" s="288"/>
      <c r="X13705" s="287"/>
      <c r="AA13705" s="289"/>
    </row>
    <row r="13706" spans="23:27">
      <c r="W13706" s="288"/>
      <c r="X13706" s="287"/>
      <c r="AA13706" s="289"/>
    </row>
    <row r="13707" spans="23:27">
      <c r="W13707" s="288"/>
      <c r="X13707" s="287"/>
      <c r="AA13707" s="289"/>
    </row>
    <row r="13708" spans="23:27">
      <c r="W13708" s="288"/>
      <c r="X13708" s="287"/>
      <c r="AA13708" s="289"/>
    </row>
    <row r="13709" spans="23:27">
      <c r="W13709" s="288"/>
      <c r="X13709" s="287"/>
      <c r="AA13709" s="289"/>
    </row>
    <row r="13710" spans="23:27">
      <c r="W13710" s="288"/>
      <c r="X13710" s="287"/>
      <c r="AA13710" s="289"/>
    </row>
    <row r="13711" spans="23:27">
      <c r="W13711" s="288"/>
      <c r="X13711" s="287"/>
      <c r="AA13711" s="289"/>
    </row>
    <row r="13712" spans="23:27">
      <c r="W13712" s="288"/>
      <c r="X13712" s="287"/>
      <c r="AA13712" s="289"/>
    </row>
    <row r="13713" spans="23:27">
      <c r="W13713" s="288"/>
      <c r="X13713" s="287"/>
      <c r="AA13713" s="289"/>
    </row>
    <row r="13714" spans="23:27">
      <c r="W13714" s="288"/>
      <c r="X13714" s="287"/>
      <c r="AA13714" s="289"/>
    </row>
    <row r="13715" spans="23:27">
      <c r="W13715" s="288"/>
      <c r="X13715" s="287"/>
      <c r="AA13715" s="289"/>
    </row>
    <row r="13716" spans="23:27">
      <c r="W13716" s="288"/>
      <c r="X13716" s="287"/>
      <c r="AA13716" s="289"/>
    </row>
    <row r="13717" spans="23:27">
      <c r="W13717" s="288"/>
      <c r="X13717" s="287"/>
      <c r="AA13717" s="289"/>
    </row>
    <row r="13718" spans="23:27">
      <c r="W13718" s="288"/>
      <c r="X13718" s="287"/>
      <c r="AA13718" s="289"/>
    </row>
    <row r="13719" spans="23:27">
      <c r="W13719" s="288"/>
      <c r="X13719" s="287"/>
      <c r="AA13719" s="289"/>
    </row>
    <row r="13720" spans="23:27">
      <c r="W13720" s="288"/>
      <c r="X13720" s="287"/>
      <c r="AA13720" s="289"/>
    </row>
    <row r="13721" spans="23:27">
      <c r="W13721" s="288"/>
      <c r="X13721" s="287"/>
      <c r="AA13721" s="289"/>
    </row>
    <row r="13722" spans="23:27">
      <c r="W13722" s="288"/>
      <c r="X13722" s="287"/>
      <c r="AA13722" s="289"/>
    </row>
    <row r="13723" spans="23:27">
      <c r="W13723" s="288"/>
      <c r="X13723" s="287"/>
      <c r="AA13723" s="289"/>
    </row>
    <row r="13724" spans="23:27">
      <c r="W13724" s="288"/>
      <c r="X13724" s="287"/>
      <c r="AA13724" s="289"/>
    </row>
    <row r="13725" spans="23:27">
      <c r="W13725" s="288"/>
      <c r="X13725" s="287"/>
      <c r="AA13725" s="289"/>
    </row>
    <row r="13726" spans="23:27">
      <c r="W13726" s="288"/>
      <c r="X13726" s="287"/>
      <c r="AA13726" s="289"/>
    </row>
    <row r="13727" spans="23:27">
      <c r="W13727" s="288"/>
      <c r="X13727" s="287"/>
      <c r="AA13727" s="289"/>
    </row>
    <row r="13728" spans="23:27">
      <c r="W13728" s="288"/>
      <c r="X13728" s="287"/>
      <c r="AA13728" s="289"/>
    </row>
    <row r="13729" spans="23:27">
      <c r="W13729" s="288"/>
      <c r="X13729" s="287"/>
      <c r="AA13729" s="289"/>
    </row>
    <row r="13730" spans="23:27">
      <c r="W13730" s="288"/>
      <c r="X13730" s="287"/>
      <c r="AA13730" s="289"/>
    </row>
    <row r="13731" spans="23:27">
      <c r="W13731" s="288"/>
      <c r="X13731" s="287"/>
      <c r="AA13731" s="289"/>
    </row>
    <row r="13732" spans="23:27">
      <c r="W13732" s="288"/>
      <c r="X13732" s="287"/>
      <c r="AA13732" s="289"/>
    </row>
    <row r="13733" spans="23:27">
      <c r="W13733" s="288"/>
      <c r="X13733" s="287"/>
      <c r="AA13733" s="289"/>
    </row>
    <row r="13734" spans="23:27">
      <c r="W13734" s="288"/>
      <c r="X13734" s="287"/>
      <c r="AA13734" s="289"/>
    </row>
    <row r="13735" spans="23:27">
      <c r="W13735" s="288"/>
      <c r="X13735" s="287"/>
      <c r="AA13735" s="289"/>
    </row>
    <row r="13736" spans="23:27">
      <c r="W13736" s="288"/>
      <c r="X13736" s="287"/>
      <c r="AA13736" s="289"/>
    </row>
    <row r="13737" spans="23:27">
      <c r="W13737" s="288"/>
      <c r="X13737" s="287"/>
      <c r="AA13737" s="289"/>
    </row>
    <row r="13738" spans="23:27">
      <c r="W13738" s="288"/>
      <c r="X13738" s="287"/>
      <c r="AA13738" s="289"/>
    </row>
    <row r="13739" spans="23:27">
      <c r="W13739" s="288"/>
      <c r="X13739" s="287"/>
      <c r="AA13739" s="289"/>
    </row>
    <row r="13740" spans="23:27">
      <c r="W13740" s="288"/>
      <c r="X13740" s="287"/>
      <c r="AA13740" s="289"/>
    </row>
    <row r="13741" spans="23:27">
      <c r="W13741" s="288"/>
      <c r="X13741" s="287"/>
      <c r="AA13741" s="289"/>
    </row>
    <row r="13742" spans="23:27">
      <c r="W13742" s="288"/>
      <c r="X13742" s="287"/>
      <c r="AA13742" s="289"/>
    </row>
    <row r="13743" spans="23:27">
      <c r="W13743" s="288"/>
      <c r="X13743" s="287"/>
      <c r="AA13743" s="289"/>
    </row>
    <row r="13744" spans="23:27">
      <c r="W13744" s="288"/>
      <c r="X13744" s="287"/>
      <c r="AA13744" s="289"/>
    </row>
    <row r="13745" spans="23:27">
      <c r="W13745" s="288"/>
      <c r="X13745" s="287"/>
      <c r="AA13745" s="289"/>
    </row>
    <row r="13746" spans="23:27">
      <c r="W13746" s="288"/>
      <c r="X13746" s="287"/>
      <c r="AA13746" s="289"/>
    </row>
    <row r="13747" spans="23:27">
      <c r="W13747" s="288"/>
      <c r="X13747" s="287"/>
      <c r="AA13747" s="289"/>
    </row>
    <row r="13748" spans="23:27">
      <c r="W13748" s="288"/>
      <c r="X13748" s="287"/>
      <c r="AA13748" s="289"/>
    </row>
    <row r="13749" spans="23:27">
      <c r="W13749" s="288"/>
      <c r="X13749" s="287"/>
      <c r="AA13749" s="289"/>
    </row>
    <row r="13750" spans="23:27">
      <c r="W13750" s="288"/>
      <c r="X13750" s="287"/>
      <c r="AA13750" s="289"/>
    </row>
    <row r="13751" spans="23:27">
      <c r="W13751" s="288"/>
      <c r="X13751" s="287"/>
      <c r="AA13751" s="289"/>
    </row>
    <row r="13752" spans="23:27">
      <c r="W13752" s="288"/>
      <c r="X13752" s="287"/>
      <c r="AA13752" s="289"/>
    </row>
    <row r="13753" spans="23:27">
      <c r="W13753" s="288"/>
      <c r="X13753" s="287"/>
      <c r="AA13753" s="289"/>
    </row>
    <row r="13754" spans="23:27">
      <c r="W13754" s="288"/>
      <c r="X13754" s="287"/>
      <c r="AA13754" s="289"/>
    </row>
    <row r="13755" spans="23:27">
      <c r="W13755" s="288"/>
      <c r="X13755" s="287"/>
      <c r="AA13755" s="289"/>
    </row>
    <row r="13756" spans="23:27">
      <c r="W13756" s="288"/>
      <c r="X13756" s="287"/>
      <c r="AA13756" s="289"/>
    </row>
    <row r="13757" spans="23:27">
      <c r="W13757" s="288"/>
      <c r="X13757" s="287"/>
      <c r="AA13757" s="289"/>
    </row>
    <row r="13758" spans="23:27">
      <c r="W13758" s="288"/>
      <c r="X13758" s="287"/>
      <c r="AA13758" s="289"/>
    </row>
    <row r="13759" spans="23:27">
      <c r="W13759" s="288"/>
      <c r="X13759" s="287"/>
      <c r="AA13759" s="289"/>
    </row>
    <row r="13760" spans="23:27">
      <c r="W13760" s="288"/>
      <c r="X13760" s="287"/>
      <c r="AA13760" s="289"/>
    </row>
    <row r="13761" spans="23:27">
      <c r="W13761" s="288"/>
      <c r="X13761" s="287"/>
      <c r="AA13761" s="289"/>
    </row>
    <row r="13762" spans="23:27">
      <c r="W13762" s="288"/>
      <c r="X13762" s="287"/>
      <c r="AA13762" s="289"/>
    </row>
    <row r="13763" spans="23:27">
      <c r="W13763" s="288"/>
      <c r="X13763" s="287"/>
      <c r="AA13763" s="289"/>
    </row>
    <row r="13764" spans="23:27">
      <c r="W13764" s="288"/>
      <c r="X13764" s="287"/>
      <c r="AA13764" s="289"/>
    </row>
    <row r="13765" spans="23:27">
      <c r="W13765" s="288"/>
      <c r="X13765" s="287"/>
      <c r="AA13765" s="289"/>
    </row>
    <row r="13766" spans="23:27">
      <c r="W13766" s="288"/>
      <c r="X13766" s="287"/>
      <c r="AA13766" s="289"/>
    </row>
    <row r="13767" spans="23:27">
      <c r="W13767" s="288"/>
      <c r="X13767" s="287"/>
      <c r="AA13767" s="289"/>
    </row>
    <row r="13768" spans="23:27">
      <c r="W13768" s="288"/>
      <c r="X13768" s="287"/>
      <c r="AA13768" s="289"/>
    </row>
    <row r="13769" spans="23:27">
      <c r="W13769" s="288"/>
      <c r="X13769" s="287"/>
      <c r="AA13769" s="289"/>
    </row>
    <row r="13770" spans="23:27">
      <c r="W13770" s="288"/>
      <c r="X13770" s="287"/>
      <c r="AA13770" s="289"/>
    </row>
    <row r="13771" spans="23:27">
      <c r="W13771" s="288"/>
      <c r="X13771" s="287"/>
      <c r="AA13771" s="289"/>
    </row>
    <row r="13772" spans="23:27">
      <c r="W13772" s="288"/>
      <c r="X13772" s="287"/>
      <c r="AA13772" s="289"/>
    </row>
    <row r="13773" spans="23:27">
      <c r="W13773" s="288"/>
      <c r="X13773" s="287"/>
      <c r="AA13773" s="289"/>
    </row>
    <row r="13774" spans="23:27">
      <c r="W13774" s="288"/>
      <c r="X13774" s="287"/>
      <c r="AA13774" s="289"/>
    </row>
    <row r="13775" spans="23:27">
      <c r="W13775" s="288"/>
      <c r="X13775" s="287"/>
      <c r="AA13775" s="289"/>
    </row>
    <row r="13776" spans="23:27">
      <c r="W13776" s="288"/>
      <c r="X13776" s="287"/>
      <c r="AA13776" s="289"/>
    </row>
    <row r="13777" spans="23:27">
      <c r="W13777" s="288"/>
      <c r="X13777" s="287"/>
      <c r="AA13777" s="289"/>
    </row>
    <row r="13778" spans="23:27">
      <c r="W13778" s="288"/>
      <c r="X13778" s="287"/>
      <c r="AA13778" s="289"/>
    </row>
    <row r="13779" spans="23:27">
      <c r="W13779" s="288"/>
      <c r="X13779" s="287"/>
      <c r="AA13779" s="289"/>
    </row>
    <row r="13780" spans="23:27">
      <c r="W13780" s="288"/>
      <c r="X13780" s="287"/>
      <c r="AA13780" s="289"/>
    </row>
    <row r="13781" spans="23:27">
      <c r="W13781" s="288"/>
      <c r="X13781" s="287"/>
      <c r="AA13781" s="289"/>
    </row>
    <row r="13782" spans="23:27">
      <c r="W13782" s="288"/>
      <c r="X13782" s="287"/>
      <c r="AA13782" s="289"/>
    </row>
    <row r="13783" spans="23:27">
      <c r="W13783" s="288"/>
      <c r="X13783" s="287"/>
      <c r="AA13783" s="289"/>
    </row>
    <row r="13784" spans="23:27">
      <c r="W13784" s="288"/>
      <c r="X13784" s="287"/>
      <c r="AA13784" s="289"/>
    </row>
    <row r="13785" spans="23:27">
      <c r="W13785" s="288"/>
      <c r="X13785" s="287"/>
      <c r="AA13785" s="289"/>
    </row>
    <row r="13786" spans="23:27">
      <c r="W13786" s="288"/>
      <c r="X13786" s="287"/>
      <c r="AA13786" s="289"/>
    </row>
    <row r="13787" spans="23:27">
      <c r="W13787" s="288"/>
      <c r="X13787" s="287"/>
      <c r="AA13787" s="289"/>
    </row>
    <row r="13788" spans="23:27">
      <c r="W13788" s="288"/>
      <c r="X13788" s="287"/>
      <c r="AA13788" s="289"/>
    </row>
    <row r="13789" spans="23:27">
      <c r="W13789" s="288"/>
      <c r="X13789" s="287"/>
      <c r="AA13789" s="289"/>
    </row>
    <row r="13790" spans="23:27">
      <c r="W13790" s="288"/>
      <c r="X13790" s="287"/>
      <c r="AA13790" s="289"/>
    </row>
    <row r="13791" spans="23:27">
      <c r="W13791" s="288"/>
      <c r="X13791" s="287"/>
      <c r="AA13791" s="289"/>
    </row>
    <row r="13792" spans="23:27">
      <c r="W13792" s="288"/>
      <c r="X13792" s="287"/>
      <c r="AA13792" s="289"/>
    </row>
    <row r="13793" spans="23:27">
      <c r="W13793" s="288"/>
      <c r="X13793" s="287"/>
      <c r="AA13793" s="289"/>
    </row>
    <row r="13794" spans="23:27">
      <c r="W13794" s="288"/>
      <c r="X13794" s="287"/>
      <c r="AA13794" s="289"/>
    </row>
    <row r="13795" spans="23:27">
      <c r="W13795" s="288"/>
      <c r="X13795" s="287"/>
      <c r="AA13795" s="289"/>
    </row>
    <row r="13796" spans="23:27">
      <c r="W13796" s="288"/>
      <c r="X13796" s="287"/>
      <c r="AA13796" s="289"/>
    </row>
    <row r="13797" spans="23:27">
      <c r="W13797" s="288"/>
      <c r="X13797" s="287"/>
      <c r="AA13797" s="289"/>
    </row>
    <row r="13798" spans="23:27">
      <c r="W13798" s="288"/>
      <c r="X13798" s="287"/>
      <c r="AA13798" s="289"/>
    </row>
    <row r="13799" spans="23:27">
      <c r="W13799" s="288"/>
      <c r="X13799" s="287"/>
      <c r="AA13799" s="289"/>
    </row>
    <row r="13800" spans="23:27">
      <c r="W13800" s="288"/>
      <c r="X13800" s="287"/>
      <c r="AA13800" s="289"/>
    </row>
    <row r="13801" spans="23:27">
      <c r="W13801" s="288"/>
      <c r="X13801" s="287"/>
      <c r="AA13801" s="289"/>
    </row>
    <row r="13802" spans="23:27">
      <c r="W13802" s="288"/>
      <c r="X13802" s="287"/>
      <c r="AA13802" s="289"/>
    </row>
    <row r="13803" spans="23:27">
      <c r="W13803" s="288"/>
      <c r="X13803" s="287"/>
      <c r="AA13803" s="289"/>
    </row>
    <row r="13804" spans="23:27">
      <c r="W13804" s="288"/>
      <c r="X13804" s="287"/>
      <c r="AA13804" s="289"/>
    </row>
    <row r="13805" spans="23:27">
      <c r="W13805" s="288"/>
      <c r="X13805" s="287"/>
      <c r="AA13805" s="289"/>
    </row>
    <row r="13806" spans="23:27">
      <c r="W13806" s="288"/>
      <c r="X13806" s="287"/>
      <c r="AA13806" s="289"/>
    </row>
    <row r="13807" spans="23:27">
      <c r="W13807" s="288"/>
      <c r="X13807" s="287"/>
      <c r="AA13807" s="289"/>
    </row>
    <row r="13808" spans="23:27">
      <c r="W13808" s="288"/>
      <c r="X13808" s="287"/>
      <c r="AA13808" s="289"/>
    </row>
    <row r="13809" spans="23:27">
      <c r="W13809" s="288"/>
      <c r="X13809" s="287"/>
      <c r="AA13809" s="289"/>
    </row>
    <row r="13810" spans="23:27">
      <c r="W13810" s="288"/>
      <c r="X13810" s="287"/>
      <c r="AA13810" s="289"/>
    </row>
    <row r="13811" spans="23:27">
      <c r="W13811" s="288"/>
      <c r="X13811" s="287"/>
      <c r="AA13811" s="289"/>
    </row>
    <row r="13812" spans="23:27">
      <c r="W13812" s="288"/>
      <c r="X13812" s="287"/>
      <c r="AA13812" s="289"/>
    </row>
    <row r="13813" spans="23:27">
      <c r="W13813" s="288"/>
      <c r="X13813" s="287"/>
      <c r="AA13813" s="289"/>
    </row>
    <row r="13814" spans="23:27">
      <c r="W13814" s="288"/>
      <c r="X13814" s="287"/>
      <c r="AA13814" s="289"/>
    </row>
    <row r="13815" spans="23:27">
      <c r="W13815" s="288"/>
      <c r="X13815" s="287"/>
      <c r="AA13815" s="289"/>
    </row>
    <row r="13816" spans="23:27">
      <c r="W13816" s="288"/>
      <c r="X13816" s="287"/>
      <c r="AA13816" s="289"/>
    </row>
    <row r="13817" spans="23:27">
      <c r="W13817" s="288"/>
      <c r="X13817" s="287"/>
      <c r="AA13817" s="289"/>
    </row>
    <row r="13818" spans="23:27">
      <c r="W13818" s="288"/>
      <c r="X13818" s="287"/>
      <c r="AA13818" s="289"/>
    </row>
    <row r="13819" spans="23:27">
      <c r="W13819" s="288"/>
      <c r="X13819" s="287"/>
      <c r="AA13819" s="289"/>
    </row>
    <row r="13820" spans="23:27">
      <c r="W13820" s="288"/>
      <c r="X13820" s="287"/>
      <c r="AA13820" s="289"/>
    </row>
    <row r="13821" spans="23:27">
      <c r="W13821" s="288"/>
      <c r="X13821" s="287"/>
      <c r="AA13821" s="289"/>
    </row>
    <row r="13822" spans="23:27">
      <c r="W13822" s="288"/>
      <c r="X13822" s="287"/>
      <c r="AA13822" s="289"/>
    </row>
    <row r="13823" spans="23:27">
      <c r="W13823" s="288"/>
      <c r="X13823" s="287"/>
      <c r="AA13823" s="289"/>
    </row>
    <row r="13824" spans="23:27">
      <c r="W13824" s="288"/>
      <c r="X13824" s="287"/>
      <c r="AA13824" s="289"/>
    </row>
    <row r="13825" spans="23:27">
      <c r="W13825" s="288"/>
      <c r="X13825" s="287"/>
      <c r="AA13825" s="289"/>
    </row>
    <row r="13826" spans="23:27">
      <c r="W13826" s="288"/>
      <c r="X13826" s="287"/>
      <c r="AA13826" s="289"/>
    </row>
    <row r="13827" spans="23:27">
      <c r="W13827" s="288"/>
      <c r="X13827" s="287"/>
      <c r="AA13827" s="289"/>
    </row>
    <row r="13828" spans="23:27">
      <c r="W13828" s="288"/>
      <c r="X13828" s="287"/>
      <c r="AA13828" s="289"/>
    </row>
    <row r="13829" spans="23:27">
      <c r="W13829" s="288"/>
      <c r="X13829" s="287"/>
      <c r="AA13829" s="289"/>
    </row>
    <row r="13830" spans="23:27">
      <c r="W13830" s="288"/>
      <c r="X13830" s="287"/>
      <c r="AA13830" s="289"/>
    </row>
    <row r="13831" spans="23:27">
      <c r="W13831" s="288"/>
      <c r="X13831" s="287"/>
      <c r="AA13831" s="289"/>
    </row>
    <row r="13832" spans="23:27">
      <c r="W13832" s="288"/>
      <c r="X13832" s="287"/>
      <c r="AA13832" s="289"/>
    </row>
    <row r="13833" spans="23:27">
      <c r="W13833" s="288"/>
      <c r="X13833" s="287"/>
      <c r="AA13833" s="289"/>
    </row>
    <row r="13834" spans="23:27">
      <c r="W13834" s="288"/>
      <c r="X13834" s="287"/>
      <c r="AA13834" s="289"/>
    </row>
    <row r="13835" spans="23:27">
      <c r="W13835" s="288"/>
      <c r="X13835" s="287"/>
      <c r="AA13835" s="289"/>
    </row>
    <row r="13836" spans="23:27">
      <c r="W13836" s="288"/>
      <c r="X13836" s="287"/>
      <c r="AA13836" s="289"/>
    </row>
    <row r="13837" spans="23:27">
      <c r="W13837" s="288"/>
      <c r="X13837" s="287"/>
      <c r="AA13837" s="289"/>
    </row>
    <row r="13838" spans="23:27">
      <c r="W13838" s="288"/>
      <c r="X13838" s="287"/>
      <c r="AA13838" s="289"/>
    </row>
    <row r="13839" spans="23:27">
      <c r="W13839" s="288"/>
      <c r="X13839" s="287"/>
      <c r="AA13839" s="289"/>
    </row>
    <row r="13840" spans="23:27">
      <c r="W13840" s="288"/>
      <c r="X13840" s="287"/>
      <c r="AA13840" s="289"/>
    </row>
    <row r="13841" spans="23:27">
      <c r="W13841" s="288"/>
      <c r="X13841" s="287"/>
      <c r="AA13841" s="289"/>
    </row>
    <row r="13842" spans="23:27">
      <c r="W13842" s="288"/>
      <c r="X13842" s="287"/>
      <c r="AA13842" s="289"/>
    </row>
    <row r="13843" spans="23:27">
      <c r="W13843" s="288"/>
      <c r="X13843" s="287"/>
      <c r="AA13843" s="289"/>
    </row>
    <row r="13844" spans="23:27">
      <c r="W13844" s="288"/>
      <c r="X13844" s="287"/>
      <c r="AA13844" s="289"/>
    </row>
    <row r="13845" spans="23:27">
      <c r="W13845" s="288"/>
      <c r="X13845" s="287"/>
      <c r="AA13845" s="289"/>
    </row>
    <row r="13846" spans="23:27">
      <c r="W13846" s="288"/>
      <c r="X13846" s="287"/>
      <c r="AA13846" s="289"/>
    </row>
    <row r="13847" spans="23:27">
      <c r="W13847" s="288"/>
      <c r="X13847" s="287"/>
      <c r="AA13847" s="289"/>
    </row>
    <row r="13848" spans="23:27">
      <c r="W13848" s="288"/>
      <c r="X13848" s="287"/>
      <c r="AA13848" s="289"/>
    </row>
    <row r="13849" spans="23:27">
      <c r="W13849" s="288"/>
      <c r="X13849" s="287"/>
      <c r="AA13849" s="289"/>
    </row>
    <row r="13850" spans="23:27">
      <c r="W13850" s="288"/>
      <c r="X13850" s="287"/>
      <c r="AA13850" s="289"/>
    </row>
    <row r="13851" spans="23:27">
      <c r="W13851" s="288"/>
      <c r="X13851" s="287"/>
      <c r="AA13851" s="289"/>
    </row>
    <row r="13852" spans="23:27">
      <c r="W13852" s="288"/>
      <c r="X13852" s="287"/>
      <c r="AA13852" s="289"/>
    </row>
    <row r="13853" spans="23:27">
      <c r="W13853" s="288"/>
      <c r="X13853" s="287"/>
      <c r="AA13853" s="289"/>
    </row>
    <row r="13854" spans="23:27">
      <c r="W13854" s="288"/>
      <c r="X13854" s="287"/>
      <c r="AA13854" s="289"/>
    </row>
    <row r="13855" spans="23:27">
      <c r="W13855" s="288"/>
      <c r="X13855" s="287"/>
      <c r="AA13855" s="289"/>
    </row>
    <row r="13856" spans="23:27">
      <c r="W13856" s="288"/>
      <c r="X13856" s="287"/>
      <c r="AA13856" s="289"/>
    </row>
    <row r="13857" spans="23:27">
      <c r="W13857" s="288"/>
      <c r="X13857" s="287"/>
      <c r="AA13857" s="289"/>
    </row>
    <row r="13858" spans="23:27">
      <c r="W13858" s="288"/>
      <c r="X13858" s="287"/>
      <c r="AA13858" s="289"/>
    </row>
    <row r="13859" spans="23:27">
      <c r="W13859" s="288"/>
      <c r="X13859" s="287"/>
      <c r="AA13859" s="289"/>
    </row>
    <row r="13860" spans="23:27">
      <c r="W13860" s="288"/>
      <c r="X13860" s="287"/>
      <c r="AA13860" s="289"/>
    </row>
    <row r="13861" spans="23:27">
      <c r="W13861" s="288"/>
      <c r="X13861" s="287"/>
      <c r="AA13861" s="289"/>
    </row>
    <row r="13862" spans="23:27">
      <c r="W13862" s="288"/>
      <c r="X13862" s="287"/>
      <c r="AA13862" s="289"/>
    </row>
    <row r="13863" spans="23:27">
      <c r="W13863" s="288"/>
      <c r="X13863" s="287"/>
      <c r="AA13863" s="289"/>
    </row>
    <row r="13864" spans="23:27">
      <c r="W13864" s="288"/>
      <c r="X13864" s="287"/>
      <c r="AA13864" s="289"/>
    </row>
    <row r="13865" spans="23:27">
      <c r="W13865" s="288"/>
      <c r="X13865" s="287"/>
      <c r="AA13865" s="289"/>
    </row>
    <row r="13866" spans="23:27">
      <c r="W13866" s="288"/>
      <c r="X13866" s="287"/>
      <c r="AA13866" s="289"/>
    </row>
    <row r="13867" spans="23:27">
      <c r="W13867" s="288"/>
      <c r="X13867" s="287"/>
      <c r="AA13867" s="289"/>
    </row>
    <row r="13868" spans="23:27">
      <c r="W13868" s="288"/>
      <c r="X13868" s="287"/>
      <c r="AA13868" s="289"/>
    </row>
    <row r="13869" spans="23:27">
      <c r="W13869" s="288"/>
      <c r="X13869" s="287"/>
      <c r="AA13869" s="289"/>
    </row>
    <row r="13870" spans="23:27">
      <c r="W13870" s="288"/>
      <c r="X13870" s="287"/>
      <c r="AA13870" s="289"/>
    </row>
    <row r="13871" spans="23:27">
      <c r="W13871" s="288"/>
      <c r="X13871" s="287"/>
      <c r="AA13871" s="289"/>
    </row>
    <row r="13872" spans="23:27">
      <c r="W13872" s="288"/>
      <c r="X13872" s="287"/>
      <c r="AA13872" s="289"/>
    </row>
    <row r="13873" spans="23:27">
      <c r="W13873" s="288"/>
      <c r="X13873" s="287"/>
      <c r="AA13873" s="289"/>
    </row>
    <row r="13874" spans="23:27">
      <c r="W13874" s="288"/>
      <c r="X13874" s="287"/>
      <c r="AA13874" s="289"/>
    </row>
    <row r="13875" spans="23:27">
      <c r="W13875" s="288"/>
      <c r="X13875" s="287"/>
      <c r="AA13875" s="289"/>
    </row>
    <row r="13876" spans="23:27">
      <c r="W13876" s="288"/>
      <c r="X13876" s="287"/>
      <c r="AA13876" s="289"/>
    </row>
    <row r="13877" spans="23:27">
      <c r="W13877" s="288"/>
      <c r="X13877" s="287"/>
      <c r="AA13877" s="289"/>
    </row>
    <row r="13878" spans="23:27">
      <c r="W13878" s="288"/>
      <c r="X13878" s="287"/>
      <c r="AA13878" s="289"/>
    </row>
    <row r="13879" spans="23:27">
      <c r="W13879" s="288"/>
      <c r="X13879" s="287"/>
      <c r="AA13879" s="289"/>
    </row>
    <row r="13880" spans="23:27">
      <c r="W13880" s="288"/>
      <c r="X13880" s="287"/>
      <c r="AA13880" s="289"/>
    </row>
    <row r="13881" spans="23:27">
      <c r="W13881" s="288"/>
      <c r="X13881" s="287"/>
      <c r="AA13881" s="289"/>
    </row>
    <row r="13882" spans="23:27">
      <c r="W13882" s="288"/>
      <c r="X13882" s="287"/>
      <c r="AA13882" s="289"/>
    </row>
    <row r="13883" spans="23:27">
      <c r="W13883" s="288"/>
      <c r="X13883" s="287"/>
      <c r="AA13883" s="289"/>
    </row>
    <row r="13884" spans="23:27">
      <c r="W13884" s="288"/>
      <c r="X13884" s="287"/>
      <c r="AA13884" s="289"/>
    </row>
    <row r="13885" spans="23:27">
      <c r="W13885" s="288"/>
      <c r="X13885" s="287"/>
      <c r="AA13885" s="289"/>
    </row>
    <row r="13886" spans="23:27">
      <c r="W13886" s="288"/>
      <c r="X13886" s="287"/>
      <c r="AA13886" s="289"/>
    </row>
    <row r="13887" spans="23:27">
      <c r="W13887" s="288"/>
      <c r="X13887" s="287"/>
      <c r="AA13887" s="289"/>
    </row>
    <row r="13888" spans="23:27">
      <c r="W13888" s="288"/>
      <c r="X13888" s="287"/>
      <c r="AA13888" s="289"/>
    </row>
    <row r="13889" spans="23:27">
      <c r="W13889" s="288"/>
      <c r="X13889" s="287"/>
      <c r="AA13889" s="289"/>
    </row>
    <row r="13890" spans="23:27">
      <c r="W13890" s="288"/>
      <c r="X13890" s="287"/>
      <c r="AA13890" s="289"/>
    </row>
    <row r="13891" spans="23:27">
      <c r="W13891" s="288"/>
      <c r="X13891" s="287"/>
      <c r="AA13891" s="289"/>
    </row>
    <row r="13892" spans="23:27">
      <c r="W13892" s="288"/>
      <c r="X13892" s="287"/>
      <c r="AA13892" s="289"/>
    </row>
    <row r="13893" spans="23:27">
      <c r="W13893" s="288"/>
      <c r="X13893" s="287"/>
      <c r="AA13893" s="289"/>
    </row>
    <row r="13894" spans="23:27">
      <c r="W13894" s="288"/>
      <c r="X13894" s="287"/>
      <c r="AA13894" s="289"/>
    </row>
    <row r="13895" spans="23:27">
      <c r="W13895" s="288"/>
      <c r="X13895" s="287"/>
      <c r="AA13895" s="289"/>
    </row>
    <row r="13896" spans="23:27">
      <c r="W13896" s="288"/>
      <c r="X13896" s="287"/>
      <c r="AA13896" s="289"/>
    </row>
    <row r="13897" spans="23:27">
      <c r="W13897" s="288"/>
      <c r="X13897" s="287"/>
      <c r="AA13897" s="289"/>
    </row>
    <row r="13898" spans="23:27">
      <c r="W13898" s="288"/>
      <c r="X13898" s="287"/>
      <c r="AA13898" s="289"/>
    </row>
    <row r="13899" spans="23:27">
      <c r="W13899" s="288"/>
      <c r="X13899" s="287"/>
      <c r="AA13899" s="289"/>
    </row>
    <row r="13900" spans="23:27">
      <c r="W13900" s="288"/>
      <c r="X13900" s="287"/>
      <c r="AA13900" s="289"/>
    </row>
    <row r="13901" spans="23:27">
      <c r="W13901" s="288"/>
      <c r="X13901" s="287"/>
      <c r="AA13901" s="289"/>
    </row>
    <row r="13902" spans="23:27">
      <c r="W13902" s="288"/>
      <c r="X13902" s="287"/>
      <c r="AA13902" s="289"/>
    </row>
    <row r="13903" spans="23:27">
      <c r="W13903" s="288"/>
      <c r="X13903" s="287"/>
      <c r="AA13903" s="289"/>
    </row>
    <row r="13904" spans="23:27">
      <c r="W13904" s="288"/>
      <c r="X13904" s="287"/>
      <c r="AA13904" s="289"/>
    </row>
    <row r="13905" spans="23:27">
      <c r="W13905" s="288"/>
      <c r="X13905" s="287"/>
      <c r="AA13905" s="289"/>
    </row>
    <row r="13906" spans="23:27">
      <c r="W13906" s="288"/>
      <c r="X13906" s="287"/>
      <c r="AA13906" s="289"/>
    </row>
    <row r="13907" spans="23:27">
      <c r="W13907" s="288"/>
      <c r="X13907" s="287"/>
      <c r="AA13907" s="289"/>
    </row>
    <row r="13908" spans="23:27">
      <c r="W13908" s="288"/>
      <c r="X13908" s="287"/>
      <c r="AA13908" s="289"/>
    </row>
    <row r="13909" spans="23:27">
      <c r="W13909" s="288"/>
      <c r="X13909" s="287"/>
      <c r="AA13909" s="289"/>
    </row>
    <row r="13910" spans="23:27">
      <c r="W13910" s="288"/>
      <c r="X13910" s="287"/>
      <c r="AA13910" s="289"/>
    </row>
    <row r="13911" spans="23:27">
      <c r="W13911" s="288"/>
      <c r="X13911" s="287"/>
      <c r="AA13911" s="289"/>
    </row>
    <row r="13912" spans="23:27">
      <c r="W13912" s="288"/>
      <c r="X13912" s="287"/>
      <c r="AA13912" s="289"/>
    </row>
    <row r="13913" spans="23:27">
      <c r="W13913" s="288"/>
      <c r="X13913" s="287"/>
      <c r="AA13913" s="289"/>
    </row>
    <row r="13914" spans="23:27">
      <c r="W13914" s="288"/>
      <c r="X13914" s="287"/>
      <c r="AA13914" s="289"/>
    </row>
    <row r="13915" spans="23:27">
      <c r="W13915" s="288"/>
      <c r="X13915" s="287"/>
      <c r="AA13915" s="289"/>
    </row>
    <row r="13916" spans="23:27">
      <c r="W13916" s="288"/>
      <c r="X13916" s="287"/>
      <c r="AA13916" s="289"/>
    </row>
    <row r="13917" spans="23:27">
      <c r="W13917" s="288"/>
      <c r="X13917" s="287"/>
      <c r="AA13917" s="289"/>
    </row>
    <row r="13918" spans="23:27">
      <c r="W13918" s="288"/>
      <c r="X13918" s="287"/>
      <c r="AA13918" s="289"/>
    </row>
    <row r="13919" spans="23:27">
      <c r="W13919" s="288"/>
      <c r="X13919" s="287"/>
      <c r="AA13919" s="289"/>
    </row>
    <row r="13920" spans="23:27">
      <c r="W13920" s="288"/>
      <c r="X13920" s="287"/>
      <c r="AA13920" s="289"/>
    </row>
    <row r="13921" spans="23:27">
      <c r="W13921" s="288"/>
      <c r="X13921" s="287"/>
      <c r="AA13921" s="289"/>
    </row>
    <row r="13922" spans="23:27">
      <c r="W13922" s="288"/>
      <c r="X13922" s="287"/>
      <c r="AA13922" s="289"/>
    </row>
    <row r="13923" spans="23:27">
      <c r="W13923" s="288"/>
      <c r="X13923" s="287"/>
      <c r="AA13923" s="289"/>
    </row>
    <row r="13924" spans="23:27">
      <c r="W13924" s="288"/>
      <c r="X13924" s="287"/>
      <c r="AA13924" s="289"/>
    </row>
    <row r="13925" spans="23:27">
      <c r="W13925" s="288"/>
      <c r="X13925" s="287"/>
      <c r="AA13925" s="289"/>
    </row>
    <row r="13926" spans="23:27">
      <c r="W13926" s="288"/>
      <c r="X13926" s="287"/>
      <c r="AA13926" s="289"/>
    </row>
    <row r="13927" spans="23:27">
      <c r="W13927" s="288"/>
      <c r="X13927" s="287"/>
      <c r="AA13927" s="289"/>
    </row>
    <row r="13928" spans="23:27">
      <c r="W13928" s="288"/>
      <c r="X13928" s="287"/>
      <c r="AA13928" s="289"/>
    </row>
    <row r="13929" spans="23:27">
      <c r="W13929" s="288"/>
      <c r="X13929" s="287"/>
      <c r="AA13929" s="289"/>
    </row>
    <row r="13930" spans="23:27">
      <c r="W13930" s="288"/>
      <c r="X13930" s="287"/>
      <c r="AA13930" s="289"/>
    </row>
    <row r="13931" spans="23:27">
      <c r="W13931" s="288"/>
      <c r="X13931" s="287"/>
      <c r="AA13931" s="289"/>
    </row>
    <row r="13932" spans="23:27">
      <c r="W13932" s="288"/>
      <c r="X13932" s="287"/>
      <c r="AA13932" s="289"/>
    </row>
    <row r="13933" spans="23:27">
      <c r="W13933" s="288"/>
      <c r="X13933" s="287"/>
      <c r="AA13933" s="289"/>
    </row>
    <row r="13934" spans="23:27">
      <c r="W13934" s="288"/>
      <c r="X13934" s="287"/>
      <c r="AA13934" s="289"/>
    </row>
    <row r="13935" spans="23:27">
      <c r="W13935" s="288"/>
      <c r="X13935" s="287"/>
      <c r="AA13935" s="289"/>
    </row>
    <row r="13936" spans="23:27">
      <c r="W13936" s="288"/>
      <c r="X13936" s="287"/>
      <c r="AA13936" s="289"/>
    </row>
    <row r="13937" spans="23:27">
      <c r="W13937" s="288"/>
      <c r="X13937" s="287"/>
      <c r="AA13937" s="289"/>
    </row>
    <row r="13938" spans="23:27">
      <c r="W13938" s="288"/>
      <c r="X13938" s="287"/>
      <c r="AA13938" s="289"/>
    </row>
    <row r="13939" spans="23:27">
      <c r="W13939" s="288"/>
      <c r="X13939" s="287"/>
      <c r="AA13939" s="289"/>
    </row>
    <row r="13940" spans="23:27">
      <c r="W13940" s="288"/>
      <c r="X13940" s="287"/>
      <c r="AA13940" s="289"/>
    </row>
    <row r="13941" spans="23:27">
      <c r="W13941" s="288"/>
      <c r="X13941" s="287"/>
      <c r="AA13941" s="289"/>
    </row>
    <row r="13942" spans="23:27">
      <c r="W13942" s="288"/>
      <c r="X13942" s="287"/>
      <c r="AA13942" s="289"/>
    </row>
    <row r="13943" spans="23:27">
      <c r="W13943" s="288"/>
      <c r="X13943" s="287"/>
      <c r="AA13943" s="289"/>
    </row>
    <row r="13944" spans="23:27">
      <c r="W13944" s="288"/>
      <c r="X13944" s="287"/>
      <c r="AA13944" s="289"/>
    </row>
    <row r="13945" spans="23:27">
      <c r="W13945" s="288"/>
      <c r="X13945" s="287"/>
      <c r="AA13945" s="289"/>
    </row>
    <row r="13946" spans="23:27">
      <c r="W13946" s="288"/>
      <c r="X13946" s="287"/>
      <c r="AA13946" s="289"/>
    </row>
    <row r="13947" spans="23:27">
      <c r="W13947" s="288"/>
      <c r="X13947" s="287"/>
      <c r="AA13947" s="289"/>
    </row>
    <row r="13948" spans="23:27">
      <c r="W13948" s="288"/>
      <c r="X13948" s="287"/>
      <c r="AA13948" s="289"/>
    </row>
    <row r="13949" spans="23:27">
      <c r="W13949" s="288"/>
      <c r="X13949" s="287"/>
      <c r="AA13949" s="289"/>
    </row>
    <row r="13950" spans="23:27">
      <c r="W13950" s="288"/>
      <c r="X13950" s="287"/>
      <c r="AA13950" s="289"/>
    </row>
    <row r="13951" spans="23:27">
      <c r="W13951" s="288"/>
      <c r="X13951" s="287"/>
      <c r="AA13951" s="289"/>
    </row>
    <row r="13952" spans="23:27">
      <c r="W13952" s="288"/>
      <c r="X13952" s="287"/>
      <c r="AA13952" s="289"/>
    </row>
    <row r="13953" spans="23:27">
      <c r="W13953" s="288"/>
      <c r="X13953" s="287"/>
      <c r="AA13953" s="289"/>
    </row>
    <row r="13954" spans="23:27">
      <c r="W13954" s="288"/>
      <c r="X13954" s="287"/>
      <c r="AA13954" s="289"/>
    </row>
    <row r="13955" spans="23:27">
      <c r="W13955" s="288"/>
      <c r="X13955" s="287"/>
      <c r="AA13955" s="289"/>
    </row>
    <row r="13956" spans="23:27">
      <c r="W13956" s="288"/>
      <c r="X13956" s="287"/>
      <c r="AA13956" s="289"/>
    </row>
    <row r="13957" spans="23:27">
      <c r="W13957" s="288"/>
      <c r="X13957" s="287"/>
      <c r="AA13957" s="289"/>
    </row>
    <row r="13958" spans="23:27">
      <c r="W13958" s="288"/>
      <c r="X13958" s="287"/>
      <c r="AA13958" s="289"/>
    </row>
    <row r="13959" spans="23:27">
      <c r="W13959" s="288"/>
      <c r="X13959" s="287"/>
      <c r="AA13959" s="289"/>
    </row>
    <row r="13960" spans="23:27">
      <c r="W13960" s="288"/>
      <c r="X13960" s="287"/>
      <c r="AA13960" s="289"/>
    </row>
    <row r="13961" spans="23:27">
      <c r="W13961" s="288"/>
      <c r="X13961" s="287"/>
      <c r="AA13961" s="289"/>
    </row>
    <row r="13962" spans="23:27">
      <c r="W13962" s="288"/>
      <c r="X13962" s="287"/>
      <c r="AA13962" s="289"/>
    </row>
    <row r="13963" spans="23:27">
      <c r="W13963" s="288"/>
      <c r="X13963" s="287"/>
      <c r="AA13963" s="289"/>
    </row>
    <row r="13964" spans="23:27">
      <c r="W13964" s="288"/>
      <c r="X13964" s="287"/>
      <c r="AA13964" s="289"/>
    </row>
    <row r="13965" spans="23:27">
      <c r="W13965" s="288"/>
      <c r="X13965" s="287"/>
      <c r="AA13965" s="289"/>
    </row>
    <row r="13966" spans="23:27">
      <c r="W13966" s="288"/>
      <c r="X13966" s="287"/>
      <c r="AA13966" s="289"/>
    </row>
    <row r="13967" spans="23:27">
      <c r="W13967" s="288"/>
      <c r="X13967" s="287"/>
      <c r="AA13967" s="289"/>
    </row>
    <row r="13968" spans="23:27">
      <c r="W13968" s="288"/>
      <c r="X13968" s="287"/>
      <c r="AA13968" s="289"/>
    </row>
    <row r="13969" spans="23:27">
      <c r="W13969" s="288"/>
      <c r="X13969" s="287"/>
      <c r="AA13969" s="289"/>
    </row>
    <row r="13970" spans="23:27">
      <c r="W13970" s="288"/>
      <c r="X13970" s="287"/>
      <c r="AA13970" s="289"/>
    </row>
    <row r="13971" spans="23:27">
      <c r="W13971" s="288"/>
      <c r="X13971" s="287"/>
      <c r="AA13971" s="289"/>
    </row>
    <row r="13972" spans="23:27">
      <c r="W13972" s="288"/>
      <c r="X13972" s="287"/>
      <c r="AA13972" s="289"/>
    </row>
    <row r="13973" spans="23:27">
      <c r="W13973" s="288"/>
      <c r="X13973" s="287"/>
      <c r="AA13973" s="289"/>
    </row>
    <row r="13974" spans="23:27">
      <c r="W13974" s="288"/>
      <c r="X13974" s="287"/>
      <c r="AA13974" s="289"/>
    </row>
    <row r="13975" spans="23:27">
      <c r="W13975" s="288"/>
      <c r="X13975" s="287"/>
      <c r="AA13975" s="289"/>
    </row>
    <row r="13976" spans="23:27">
      <c r="W13976" s="288"/>
      <c r="X13976" s="287"/>
      <c r="AA13976" s="289"/>
    </row>
    <row r="13977" spans="23:27">
      <c r="W13977" s="288"/>
      <c r="X13977" s="287"/>
      <c r="AA13977" s="289"/>
    </row>
    <row r="13978" spans="23:27">
      <c r="W13978" s="288"/>
      <c r="X13978" s="287"/>
      <c r="AA13978" s="289"/>
    </row>
    <row r="13979" spans="23:27">
      <c r="W13979" s="288"/>
      <c r="X13979" s="287"/>
      <c r="AA13979" s="289"/>
    </row>
    <row r="13980" spans="23:27">
      <c r="W13980" s="288"/>
      <c r="X13980" s="287"/>
      <c r="AA13980" s="289"/>
    </row>
    <row r="13981" spans="23:27">
      <c r="W13981" s="288"/>
      <c r="X13981" s="287"/>
      <c r="AA13981" s="289"/>
    </row>
    <row r="13982" spans="23:27">
      <c r="W13982" s="288"/>
      <c r="X13982" s="287"/>
      <c r="AA13982" s="289"/>
    </row>
    <row r="13983" spans="23:27">
      <c r="W13983" s="288"/>
      <c r="X13983" s="287"/>
      <c r="AA13983" s="289"/>
    </row>
    <row r="13984" spans="23:27">
      <c r="W13984" s="288"/>
      <c r="X13984" s="287"/>
      <c r="AA13984" s="289"/>
    </row>
    <row r="13985" spans="23:27">
      <c r="W13985" s="288"/>
      <c r="X13985" s="287"/>
      <c r="AA13985" s="289"/>
    </row>
    <row r="13986" spans="23:27">
      <c r="W13986" s="288"/>
      <c r="X13986" s="287"/>
      <c r="AA13986" s="289"/>
    </row>
    <row r="13987" spans="23:27">
      <c r="W13987" s="288"/>
      <c r="X13987" s="287"/>
      <c r="AA13987" s="289"/>
    </row>
    <row r="13988" spans="23:27">
      <c r="W13988" s="288"/>
      <c r="X13988" s="287"/>
      <c r="AA13988" s="289"/>
    </row>
    <row r="13989" spans="23:27">
      <c r="W13989" s="288"/>
      <c r="X13989" s="287"/>
      <c r="AA13989" s="289"/>
    </row>
    <row r="13990" spans="23:27">
      <c r="W13990" s="288"/>
      <c r="X13990" s="287"/>
      <c r="AA13990" s="289"/>
    </row>
    <row r="13991" spans="23:27">
      <c r="W13991" s="288"/>
      <c r="X13991" s="287"/>
      <c r="AA13991" s="289"/>
    </row>
    <row r="13992" spans="23:27">
      <c r="W13992" s="288"/>
      <c r="X13992" s="287"/>
      <c r="AA13992" s="289"/>
    </row>
    <row r="13993" spans="23:27">
      <c r="W13993" s="288"/>
      <c r="X13993" s="287"/>
      <c r="AA13993" s="289"/>
    </row>
    <row r="13994" spans="23:27">
      <c r="W13994" s="288"/>
      <c r="X13994" s="287"/>
      <c r="AA13994" s="289"/>
    </row>
    <row r="13995" spans="23:27">
      <c r="W13995" s="288"/>
      <c r="X13995" s="287"/>
      <c r="AA13995" s="289"/>
    </row>
    <row r="13996" spans="23:27">
      <c r="W13996" s="288"/>
      <c r="X13996" s="287"/>
      <c r="AA13996" s="289"/>
    </row>
    <row r="13997" spans="23:27">
      <c r="W13997" s="288"/>
      <c r="X13997" s="287"/>
      <c r="AA13997" s="289"/>
    </row>
    <row r="13998" spans="23:27">
      <c r="W13998" s="288"/>
      <c r="X13998" s="287"/>
      <c r="AA13998" s="289"/>
    </row>
    <row r="13999" spans="23:27">
      <c r="W13999" s="288"/>
      <c r="X13999" s="287"/>
      <c r="AA13999" s="289"/>
    </row>
    <row r="14000" spans="23:27">
      <c r="W14000" s="288"/>
      <c r="X14000" s="287"/>
      <c r="AA14000" s="289"/>
    </row>
    <row r="14001" spans="23:27">
      <c r="W14001" s="288"/>
      <c r="X14001" s="287"/>
      <c r="AA14001" s="289"/>
    </row>
    <row r="14002" spans="23:27">
      <c r="W14002" s="288"/>
      <c r="X14002" s="287"/>
      <c r="AA14002" s="289"/>
    </row>
    <row r="14003" spans="23:27">
      <c r="W14003" s="288"/>
      <c r="X14003" s="287"/>
      <c r="AA14003" s="289"/>
    </row>
    <row r="14004" spans="23:27">
      <c r="W14004" s="288"/>
      <c r="X14004" s="287"/>
      <c r="AA14004" s="289"/>
    </row>
    <row r="14005" spans="23:27">
      <c r="W14005" s="288"/>
      <c r="X14005" s="287"/>
      <c r="AA14005" s="289"/>
    </row>
    <row r="14006" spans="23:27">
      <c r="W14006" s="288"/>
      <c r="X14006" s="287"/>
      <c r="AA14006" s="289"/>
    </row>
    <row r="14007" spans="23:27">
      <c r="W14007" s="288"/>
      <c r="X14007" s="287"/>
      <c r="AA14007" s="289"/>
    </row>
    <row r="14008" spans="23:27">
      <c r="W14008" s="288"/>
      <c r="X14008" s="287"/>
      <c r="AA14008" s="289"/>
    </row>
    <row r="14009" spans="23:27">
      <c r="W14009" s="288"/>
      <c r="X14009" s="287"/>
      <c r="AA14009" s="289"/>
    </row>
    <row r="14010" spans="23:27">
      <c r="W14010" s="288"/>
      <c r="X14010" s="287"/>
      <c r="AA14010" s="289"/>
    </row>
    <row r="14011" spans="23:27">
      <c r="W14011" s="288"/>
      <c r="X14011" s="287"/>
      <c r="AA14011" s="289"/>
    </row>
    <row r="14012" spans="23:27">
      <c r="W14012" s="288"/>
      <c r="X14012" s="287"/>
      <c r="AA14012" s="289"/>
    </row>
    <row r="14013" spans="23:27">
      <c r="W14013" s="288"/>
      <c r="X14013" s="287"/>
      <c r="AA14013" s="289"/>
    </row>
    <row r="14014" spans="23:27">
      <c r="W14014" s="288"/>
      <c r="X14014" s="287"/>
      <c r="AA14014" s="289"/>
    </row>
    <row r="14015" spans="23:27">
      <c r="W14015" s="288"/>
      <c r="X14015" s="287"/>
      <c r="AA14015" s="289"/>
    </row>
    <row r="14016" spans="23:27">
      <c r="W14016" s="288"/>
      <c r="X14016" s="287"/>
      <c r="AA14016" s="289"/>
    </row>
    <row r="14017" spans="23:27">
      <c r="W14017" s="288"/>
      <c r="X14017" s="287"/>
      <c r="AA14017" s="289"/>
    </row>
    <row r="14018" spans="23:27">
      <c r="W14018" s="288"/>
      <c r="X14018" s="287"/>
      <c r="AA14018" s="289"/>
    </row>
    <row r="14019" spans="23:27">
      <c r="W14019" s="288"/>
      <c r="X14019" s="287"/>
      <c r="AA14019" s="289"/>
    </row>
    <row r="14020" spans="23:27">
      <c r="W14020" s="288"/>
      <c r="X14020" s="287"/>
      <c r="AA14020" s="289"/>
    </row>
    <row r="14021" spans="23:27">
      <c r="W14021" s="288"/>
      <c r="X14021" s="287"/>
      <c r="AA14021" s="289"/>
    </row>
    <row r="14022" spans="23:27">
      <c r="W14022" s="288"/>
      <c r="X14022" s="287"/>
      <c r="AA14022" s="289"/>
    </row>
    <row r="14023" spans="23:27">
      <c r="W14023" s="288"/>
      <c r="X14023" s="287"/>
      <c r="AA14023" s="289"/>
    </row>
    <row r="14024" spans="23:27">
      <c r="W14024" s="288"/>
      <c r="X14024" s="287"/>
      <c r="AA14024" s="289"/>
    </row>
    <row r="14025" spans="23:27">
      <c r="W14025" s="288"/>
      <c r="X14025" s="287"/>
      <c r="AA14025" s="289"/>
    </row>
    <row r="14026" spans="23:27">
      <c r="W14026" s="288"/>
      <c r="X14026" s="287"/>
      <c r="AA14026" s="289"/>
    </row>
    <row r="14027" spans="23:27">
      <c r="W14027" s="288"/>
      <c r="X14027" s="287"/>
      <c r="AA14027" s="289"/>
    </row>
    <row r="14028" spans="23:27">
      <c r="W14028" s="288"/>
      <c r="X14028" s="287"/>
      <c r="AA14028" s="289"/>
    </row>
    <row r="14029" spans="23:27">
      <c r="W14029" s="288"/>
      <c r="X14029" s="287"/>
      <c r="AA14029" s="289"/>
    </row>
    <row r="14030" spans="23:27">
      <c r="W14030" s="288"/>
      <c r="X14030" s="287"/>
      <c r="AA14030" s="289"/>
    </row>
    <row r="14031" spans="23:27">
      <c r="W14031" s="288"/>
      <c r="X14031" s="287"/>
      <c r="AA14031" s="289"/>
    </row>
    <row r="14032" spans="23:27">
      <c r="W14032" s="288"/>
      <c r="X14032" s="287"/>
      <c r="AA14032" s="289"/>
    </row>
    <row r="14033" spans="23:27">
      <c r="W14033" s="288"/>
      <c r="X14033" s="287"/>
      <c r="AA14033" s="289"/>
    </row>
    <row r="14034" spans="23:27">
      <c r="W14034" s="288"/>
      <c r="X14034" s="287"/>
      <c r="AA14034" s="289"/>
    </row>
    <row r="14035" spans="23:27">
      <c r="W14035" s="288"/>
      <c r="X14035" s="287"/>
      <c r="AA14035" s="289"/>
    </row>
    <row r="14036" spans="23:27">
      <c r="W14036" s="288"/>
      <c r="X14036" s="287"/>
      <c r="AA14036" s="289"/>
    </row>
    <row r="14037" spans="23:27">
      <c r="W14037" s="288"/>
      <c r="X14037" s="287"/>
      <c r="AA14037" s="289"/>
    </row>
    <row r="14038" spans="23:27">
      <c r="W14038" s="288"/>
      <c r="X14038" s="287"/>
      <c r="AA14038" s="289"/>
    </row>
    <row r="14039" spans="23:27">
      <c r="W14039" s="288"/>
      <c r="X14039" s="287"/>
      <c r="AA14039" s="289"/>
    </row>
    <row r="14040" spans="23:27">
      <c r="W14040" s="288"/>
      <c r="X14040" s="287"/>
      <c r="AA14040" s="289"/>
    </row>
    <row r="14041" spans="23:27">
      <c r="W14041" s="288"/>
      <c r="X14041" s="287"/>
      <c r="AA14041" s="289"/>
    </row>
    <row r="14042" spans="23:27">
      <c r="W14042" s="288"/>
      <c r="X14042" s="287"/>
      <c r="AA14042" s="289"/>
    </row>
    <row r="14043" spans="23:27">
      <c r="W14043" s="288"/>
      <c r="X14043" s="287"/>
      <c r="AA14043" s="289"/>
    </row>
    <row r="14044" spans="23:27">
      <c r="W14044" s="288"/>
      <c r="X14044" s="287"/>
      <c r="AA14044" s="289"/>
    </row>
    <row r="14045" spans="23:27">
      <c r="W14045" s="288"/>
      <c r="X14045" s="287"/>
      <c r="AA14045" s="289"/>
    </row>
    <row r="14046" spans="23:27">
      <c r="W14046" s="288"/>
      <c r="X14046" s="287"/>
      <c r="AA14046" s="289"/>
    </row>
    <row r="14047" spans="23:27">
      <c r="W14047" s="288"/>
      <c r="X14047" s="287"/>
      <c r="AA14047" s="289"/>
    </row>
    <row r="14048" spans="23:27">
      <c r="W14048" s="288"/>
      <c r="X14048" s="287"/>
      <c r="AA14048" s="289"/>
    </row>
    <row r="14049" spans="23:27">
      <c r="W14049" s="288"/>
      <c r="X14049" s="287"/>
      <c r="AA14049" s="289"/>
    </row>
    <row r="14050" spans="23:27">
      <c r="W14050" s="288"/>
      <c r="X14050" s="287"/>
      <c r="AA14050" s="289"/>
    </row>
    <row r="14051" spans="23:27">
      <c r="W14051" s="288"/>
      <c r="X14051" s="287"/>
      <c r="AA14051" s="289"/>
    </row>
    <row r="14052" spans="23:27">
      <c r="W14052" s="288"/>
      <c r="X14052" s="287"/>
      <c r="AA14052" s="289"/>
    </row>
    <row r="14053" spans="23:27">
      <c r="W14053" s="288"/>
      <c r="X14053" s="287"/>
      <c r="AA14053" s="289"/>
    </row>
    <row r="14054" spans="23:27">
      <c r="W14054" s="288"/>
      <c r="X14054" s="287"/>
      <c r="AA14054" s="289"/>
    </row>
    <row r="14055" spans="23:27">
      <c r="W14055" s="288"/>
      <c r="X14055" s="287"/>
      <c r="AA14055" s="289"/>
    </row>
    <row r="14056" spans="23:27">
      <c r="W14056" s="288"/>
      <c r="X14056" s="287"/>
      <c r="AA14056" s="289"/>
    </row>
    <row r="14057" spans="23:27">
      <c r="W14057" s="288"/>
      <c r="X14057" s="287"/>
      <c r="AA14057" s="289"/>
    </row>
    <row r="14058" spans="23:27">
      <c r="W14058" s="288"/>
      <c r="X14058" s="287"/>
      <c r="AA14058" s="289"/>
    </row>
    <row r="14059" spans="23:27">
      <c r="W14059" s="288"/>
      <c r="X14059" s="287"/>
      <c r="AA14059" s="289"/>
    </row>
    <row r="14060" spans="23:27">
      <c r="W14060" s="288"/>
      <c r="X14060" s="287"/>
      <c r="AA14060" s="289"/>
    </row>
    <row r="14061" spans="23:27">
      <c r="W14061" s="288"/>
      <c r="X14061" s="287"/>
      <c r="AA14061" s="289"/>
    </row>
    <row r="14062" spans="23:27">
      <c r="W14062" s="288"/>
      <c r="X14062" s="287"/>
      <c r="AA14062" s="289"/>
    </row>
    <row r="14063" spans="23:27">
      <c r="W14063" s="288"/>
      <c r="X14063" s="287"/>
      <c r="AA14063" s="289"/>
    </row>
    <row r="14064" spans="23:27">
      <c r="W14064" s="288"/>
      <c r="X14064" s="287"/>
      <c r="AA14064" s="289"/>
    </row>
    <row r="14065" spans="23:27">
      <c r="W14065" s="288"/>
      <c r="X14065" s="287"/>
      <c r="AA14065" s="289"/>
    </row>
    <row r="14066" spans="23:27">
      <c r="W14066" s="288"/>
      <c r="X14066" s="287"/>
      <c r="AA14066" s="289"/>
    </row>
    <row r="14067" spans="23:27">
      <c r="W14067" s="288"/>
      <c r="X14067" s="287"/>
      <c r="AA14067" s="289"/>
    </row>
    <row r="14068" spans="23:27">
      <c r="W14068" s="288"/>
      <c r="X14068" s="287"/>
      <c r="AA14068" s="289"/>
    </row>
    <row r="14069" spans="23:27">
      <c r="W14069" s="288"/>
      <c r="X14069" s="287"/>
      <c r="AA14069" s="289"/>
    </row>
    <row r="14070" spans="23:27">
      <c r="W14070" s="288"/>
      <c r="X14070" s="287"/>
      <c r="AA14070" s="289"/>
    </row>
    <row r="14071" spans="23:27">
      <c r="W14071" s="288"/>
      <c r="X14071" s="287"/>
      <c r="AA14071" s="289"/>
    </row>
    <row r="14072" spans="23:27">
      <c r="W14072" s="288"/>
      <c r="X14072" s="287"/>
      <c r="AA14072" s="289"/>
    </row>
    <row r="14073" spans="23:27">
      <c r="W14073" s="288"/>
      <c r="X14073" s="287"/>
      <c r="AA14073" s="289"/>
    </row>
    <row r="14074" spans="23:27">
      <c r="W14074" s="288"/>
      <c r="X14074" s="287"/>
      <c r="AA14074" s="289"/>
    </row>
    <row r="14075" spans="23:27">
      <c r="W14075" s="288"/>
      <c r="X14075" s="287"/>
      <c r="AA14075" s="289"/>
    </row>
    <row r="14076" spans="23:27">
      <c r="W14076" s="288"/>
      <c r="X14076" s="287"/>
      <c r="AA14076" s="289"/>
    </row>
    <row r="14077" spans="23:27">
      <c r="W14077" s="288"/>
      <c r="X14077" s="287"/>
      <c r="AA14077" s="289"/>
    </row>
    <row r="14078" spans="23:27">
      <c r="W14078" s="288"/>
      <c r="X14078" s="287"/>
      <c r="AA14078" s="289"/>
    </row>
    <row r="14079" spans="23:27">
      <c r="W14079" s="288"/>
      <c r="X14079" s="287"/>
      <c r="AA14079" s="289"/>
    </row>
    <row r="14080" spans="23:27">
      <c r="W14080" s="288"/>
      <c r="X14080" s="287"/>
      <c r="AA14080" s="289"/>
    </row>
    <row r="14081" spans="23:27">
      <c r="W14081" s="288"/>
      <c r="X14081" s="287"/>
      <c r="AA14081" s="289"/>
    </row>
    <row r="14082" spans="23:27">
      <c r="W14082" s="288"/>
      <c r="X14082" s="287"/>
      <c r="AA14082" s="289"/>
    </row>
    <row r="14083" spans="23:27">
      <c r="W14083" s="288"/>
      <c r="X14083" s="287"/>
      <c r="AA14083" s="289"/>
    </row>
    <row r="14084" spans="23:27">
      <c r="W14084" s="288"/>
      <c r="X14084" s="287"/>
      <c r="AA14084" s="289"/>
    </row>
    <row r="14085" spans="23:27">
      <c r="W14085" s="288"/>
      <c r="X14085" s="287"/>
      <c r="AA14085" s="289"/>
    </row>
    <row r="14086" spans="23:27">
      <c r="W14086" s="288"/>
      <c r="X14086" s="287"/>
      <c r="AA14086" s="289"/>
    </row>
    <row r="14087" spans="23:27">
      <c r="W14087" s="288"/>
      <c r="X14087" s="287"/>
      <c r="AA14087" s="289"/>
    </row>
    <row r="14088" spans="23:27">
      <c r="W14088" s="288"/>
      <c r="X14088" s="287"/>
      <c r="AA14088" s="289"/>
    </row>
    <row r="14089" spans="23:27">
      <c r="W14089" s="288"/>
      <c r="X14089" s="287"/>
      <c r="AA14089" s="289"/>
    </row>
    <row r="14090" spans="23:27">
      <c r="W14090" s="288"/>
      <c r="X14090" s="287"/>
      <c r="AA14090" s="289"/>
    </row>
    <row r="14091" spans="23:27">
      <c r="W14091" s="288"/>
      <c r="X14091" s="287"/>
      <c r="AA14091" s="289"/>
    </row>
    <row r="14092" spans="23:27">
      <c r="W14092" s="288"/>
      <c r="X14092" s="287"/>
      <c r="AA14092" s="289"/>
    </row>
    <row r="14093" spans="23:27">
      <c r="W14093" s="288"/>
      <c r="X14093" s="287"/>
      <c r="AA14093" s="289"/>
    </row>
    <row r="14094" spans="23:27">
      <c r="W14094" s="288"/>
      <c r="X14094" s="287"/>
      <c r="AA14094" s="289"/>
    </row>
    <row r="14095" spans="23:27">
      <c r="W14095" s="288"/>
      <c r="X14095" s="287"/>
      <c r="AA14095" s="289"/>
    </row>
    <row r="14096" spans="23:27">
      <c r="W14096" s="288"/>
      <c r="X14096" s="287"/>
      <c r="AA14096" s="289"/>
    </row>
    <row r="14097" spans="23:27">
      <c r="W14097" s="288"/>
      <c r="X14097" s="287"/>
      <c r="AA14097" s="289"/>
    </row>
    <row r="14098" spans="23:27">
      <c r="W14098" s="288"/>
      <c r="X14098" s="287"/>
      <c r="AA14098" s="289"/>
    </row>
    <row r="14099" spans="23:27">
      <c r="W14099" s="288"/>
      <c r="X14099" s="287"/>
      <c r="AA14099" s="289"/>
    </row>
    <row r="14100" spans="23:27">
      <c r="W14100" s="288"/>
      <c r="X14100" s="287"/>
      <c r="AA14100" s="289"/>
    </row>
    <row r="14101" spans="23:27">
      <c r="W14101" s="288"/>
      <c r="X14101" s="287"/>
      <c r="AA14101" s="289"/>
    </row>
    <row r="14102" spans="23:27">
      <c r="W14102" s="288"/>
      <c r="X14102" s="287"/>
      <c r="AA14102" s="289"/>
    </row>
    <row r="14103" spans="23:27">
      <c r="W14103" s="288"/>
      <c r="X14103" s="287"/>
      <c r="AA14103" s="289"/>
    </row>
    <row r="14104" spans="23:27">
      <c r="W14104" s="288"/>
      <c r="X14104" s="287"/>
      <c r="AA14104" s="289"/>
    </row>
    <row r="14105" spans="23:27">
      <c r="W14105" s="288"/>
      <c r="X14105" s="287"/>
      <c r="AA14105" s="289"/>
    </row>
    <row r="14106" spans="23:27">
      <c r="W14106" s="288"/>
      <c r="X14106" s="287"/>
      <c r="AA14106" s="289"/>
    </row>
    <row r="14107" spans="23:27">
      <c r="W14107" s="288"/>
      <c r="X14107" s="287"/>
      <c r="AA14107" s="289"/>
    </row>
    <row r="14108" spans="23:27">
      <c r="W14108" s="288"/>
      <c r="X14108" s="287"/>
      <c r="AA14108" s="289"/>
    </row>
    <row r="14109" spans="23:27">
      <c r="W14109" s="288"/>
      <c r="X14109" s="287"/>
      <c r="AA14109" s="289"/>
    </row>
    <row r="14110" spans="23:27">
      <c r="W14110" s="288"/>
      <c r="X14110" s="287"/>
      <c r="AA14110" s="289"/>
    </row>
    <row r="14111" spans="23:27">
      <c r="W14111" s="288"/>
      <c r="X14111" s="287"/>
      <c r="AA14111" s="289"/>
    </row>
    <row r="14112" spans="23:27">
      <c r="W14112" s="288"/>
      <c r="X14112" s="287"/>
      <c r="AA14112" s="289"/>
    </row>
    <row r="14113" spans="23:27">
      <c r="W14113" s="288"/>
      <c r="X14113" s="287"/>
      <c r="AA14113" s="289"/>
    </row>
    <row r="14114" spans="23:27">
      <c r="W14114" s="288"/>
      <c r="X14114" s="287"/>
      <c r="AA14114" s="289"/>
    </row>
    <row r="14115" spans="23:27">
      <c r="W14115" s="288"/>
      <c r="X14115" s="287"/>
      <c r="AA14115" s="289"/>
    </row>
    <row r="14116" spans="23:27">
      <c r="W14116" s="288"/>
      <c r="X14116" s="287"/>
      <c r="AA14116" s="289"/>
    </row>
    <row r="14117" spans="23:27">
      <c r="W14117" s="288"/>
      <c r="X14117" s="287"/>
      <c r="AA14117" s="289"/>
    </row>
    <row r="14118" spans="23:27">
      <c r="W14118" s="288"/>
      <c r="X14118" s="287"/>
      <c r="AA14118" s="289"/>
    </row>
    <row r="14119" spans="23:27">
      <c r="W14119" s="288"/>
      <c r="X14119" s="287"/>
      <c r="AA14119" s="289"/>
    </row>
    <row r="14120" spans="23:27">
      <c r="W14120" s="288"/>
      <c r="X14120" s="287"/>
      <c r="AA14120" s="289"/>
    </row>
    <row r="14121" spans="23:27">
      <c r="W14121" s="288"/>
      <c r="X14121" s="287"/>
      <c r="AA14121" s="289"/>
    </row>
    <row r="14122" spans="23:27">
      <c r="W14122" s="288"/>
      <c r="X14122" s="287"/>
      <c r="AA14122" s="289"/>
    </row>
    <row r="14123" spans="23:27">
      <c r="W14123" s="288"/>
      <c r="X14123" s="287"/>
      <c r="AA14123" s="289"/>
    </row>
    <row r="14124" spans="23:27">
      <c r="W14124" s="288"/>
      <c r="X14124" s="287"/>
      <c r="AA14124" s="289"/>
    </row>
    <row r="14125" spans="23:27">
      <c r="W14125" s="288"/>
      <c r="X14125" s="287"/>
      <c r="AA14125" s="289"/>
    </row>
    <row r="14126" spans="23:27">
      <c r="W14126" s="288"/>
      <c r="X14126" s="287"/>
      <c r="AA14126" s="289"/>
    </row>
    <row r="14127" spans="23:27">
      <c r="W14127" s="288"/>
      <c r="X14127" s="287"/>
      <c r="AA14127" s="289"/>
    </row>
    <row r="14128" spans="23:27">
      <c r="W14128" s="288"/>
      <c r="X14128" s="287"/>
      <c r="AA14128" s="289"/>
    </row>
    <row r="14129" spans="23:27">
      <c r="W14129" s="288"/>
      <c r="X14129" s="287"/>
      <c r="AA14129" s="289"/>
    </row>
    <row r="14130" spans="23:27">
      <c r="W14130" s="288"/>
      <c r="X14130" s="287"/>
      <c r="AA14130" s="289"/>
    </row>
    <row r="14131" spans="23:27">
      <c r="W14131" s="288"/>
      <c r="X14131" s="287"/>
      <c r="AA14131" s="289"/>
    </row>
    <row r="14132" spans="23:27">
      <c r="W14132" s="288"/>
      <c r="X14132" s="287"/>
      <c r="AA14132" s="289"/>
    </row>
    <row r="14133" spans="23:27">
      <c r="W14133" s="288"/>
      <c r="X14133" s="287"/>
      <c r="AA14133" s="289"/>
    </row>
    <row r="14134" spans="23:27">
      <c r="W14134" s="288"/>
      <c r="X14134" s="287"/>
      <c r="AA14134" s="289"/>
    </row>
    <row r="14135" spans="23:27">
      <c r="W14135" s="288"/>
      <c r="X14135" s="287"/>
      <c r="AA14135" s="289"/>
    </row>
    <row r="14136" spans="23:27">
      <c r="W14136" s="288"/>
      <c r="X14136" s="287"/>
      <c r="AA14136" s="289"/>
    </row>
    <row r="14137" spans="23:27">
      <c r="W14137" s="288"/>
      <c r="X14137" s="287"/>
      <c r="AA14137" s="289"/>
    </row>
    <row r="14138" spans="23:27">
      <c r="W14138" s="288"/>
      <c r="X14138" s="287"/>
      <c r="AA14138" s="289"/>
    </row>
    <row r="14139" spans="23:27">
      <c r="W14139" s="288"/>
      <c r="X14139" s="287"/>
      <c r="AA14139" s="289"/>
    </row>
    <row r="14140" spans="23:27">
      <c r="W14140" s="288"/>
      <c r="X14140" s="287"/>
      <c r="AA14140" s="289"/>
    </row>
    <row r="14141" spans="23:27">
      <c r="W14141" s="288"/>
      <c r="X14141" s="287"/>
      <c r="AA14141" s="289"/>
    </row>
    <row r="14142" spans="23:27">
      <c r="W14142" s="288"/>
      <c r="X14142" s="287"/>
      <c r="AA14142" s="289"/>
    </row>
    <row r="14143" spans="23:27">
      <c r="W14143" s="288"/>
      <c r="X14143" s="287"/>
      <c r="AA14143" s="289"/>
    </row>
    <row r="14144" spans="23:27">
      <c r="W14144" s="288"/>
      <c r="X14144" s="287"/>
      <c r="AA14144" s="289"/>
    </row>
    <row r="14145" spans="23:27">
      <c r="W14145" s="288"/>
      <c r="X14145" s="287"/>
      <c r="AA14145" s="289"/>
    </row>
    <row r="14146" spans="23:27">
      <c r="W14146" s="288"/>
      <c r="X14146" s="287"/>
      <c r="AA14146" s="289"/>
    </row>
    <row r="14147" spans="23:27">
      <c r="W14147" s="288"/>
      <c r="X14147" s="287"/>
      <c r="AA14147" s="289"/>
    </row>
    <row r="14148" spans="23:27">
      <c r="W14148" s="288"/>
      <c r="X14148" s="287"/>
      <c r="AA14148" s="289"/>
    </row>
    <row r="14149" spans="23:27">
      <c r="W14149" s="288"/>
      <c r="X14149" s="287"/>
      <c r="AA14149" s="289"/>
    </row>
    <row r="14150" spans="23:27">
      <c r="W14150" s="288"/>
      <c r="X14150" s="287"/>
      <c r="AA14150" s="289"/>
    </row>
    <row r="14151" spans="23:27">
      <c r="W14151" s="288"/>
      <c r="X14151" s="287"/>
      <c r="AA14151" s="289"/>
    </row>
    <row r="14152" spans="23:27">
      <c r="W14152" s="288"/>
      <c r="X14152" s="287"/>
      <c r="AA14152" s="289"/>
    </row>
    <row r="14153" spans="23:27">
      <c r="W14153" s="288"/>
      <c r="X14153" s="287"/>
      <c r="AA14153" s="289"/>
    </row>
    <row r="14154" spans="23:27">
      <c r="W14154" s="288"/>
      <c r="X14154" s="287"/>
      <c r="AA14154" s="289"/>
    </row>
    <row r="14155" spans="23:27">
      <c r="W14155" s="288"/>
      <c r="X14155" s="287"/>
      <c r="AA14155" s="289"/>
    </row>
    <row r="14156" spans="23:27">
      <c r="W14156" s="288"/>
      <c r="X14156" s="287"/>
      <c r="AA14156" s="289"/>
    </row>
    <row r="14157" spans="23:27">
      <c r="W14157" s="288"/>
      <c r="X14157" s="287"/>
      <c r="AA14157" s="289"/>
    </row>
    <row r="14158" spans="23:27">
      <c r="W14158" s="288"/>
      <c r="X14158" s="287"/>
      <c r="AA14158" s="289"/>
    </row>
    <row r="14159" spans="23:27">
      <c r="W14159" s="288"/>
      <c r="X14159" s="287"/>
      <c r="AA14159" s="289"/>
    </row>
    <row r="14160" spans="23:27">
      <c r="W14160" s="288"/>
      <c r="X14160" s="287"/>
      <c r="AA14160" s="289"/>
    </row>
    <row r="14161" spans="23:27">
      <c r="W14161" s="288"/>
      <c r="X14161" s="287"/>
      <c r="AA14161" s="289"/>
    </row>
    <row r="14162" spans="23:27">
      <c r="W14162" s="288"/>
      <c r="X14162" s="287"/>
      <c r="AA14162" s="289"/>
    </row>
    <row r="14163" spans="23:27">
      <c r="W14163" s="288"/>
      <c r="X14163" s="287"/>
      <c r="AA14163" s="289"/>
    </row>
    <row r="14164" spans="23:27">
      <c r="W14164" s="288"/>
      <c r="X14164" s="287"/>
      <c r="AA14164" s="289"/>
    </row>
    <row r="14165" spans="23:27">
      <c r="W14165" s="288"/>
      <c r="X14165" s="287"/>
      <c r="AA14165" s="289"/>
    </row>
    <row r="14166" spans="23:27">
      <c r="W14166" s="288"/>
      <c r="X14166" s="287"/>
      <c r="AA14166" s="289"/>
    </row>
    <row r="14167" spans="23:27">
      <c r="W14167" s="288"/>
      <c r="X14167" s="287"/>
      <c r="AA14167" s="289"/>
    </row>
    <row r="14168" spans="23:27">
      <c r="W14168" s="288"/>
      <c r="X14168" s="287"/>
      <c r="AA14168" s="289"/>
    </row>
    <row r="14169" spans="23:27">
      <c r="W14169" s="288"/>
      <c r="X14169" s="287"/>
      <c r="AA14169" s="289"/>
    </row>
    <row r="14170" spans="23:27">
      <c r="W14170" s="288"/>
      <c r="X14170" s="287"/>
      <c r="AA14170" s="289"/>
    </row>
    <row r="14171" spans="23:27">
      <c r="W14171" s="288"/>
      <c r="X14171" s="287"/>
      <c r="AA14171" s="289"/>
    </row>
    <row r="14172" spans="23:27">
      <c r="W14172" s="288"/>
      <c r="X14172" s="287"/>
      <c r="AA14172" s="289"/>
    </row>
    <row r="14173" spans="23:27">
      <c r="W14173" s="288"/>
      <c r="X14173" s="287"/>
      <c r="AA14173" s="289"/>
    </row>
    <row r="14174" spans="23:27">
      <c r="W14174" s="288"/>
      <c r="X14174" s="287"/>
      <c r="AA14174" s="289"/>
    </row>
    <row r="14175" spans="23:27">
      <c r="W14175" s="288"/>
      <c r="X14175" s="287"/>
      <c r="AA14175" s="289"/>
    </row>
    <row r="14176" spans="23:27">
      <c r="W14176" s="288"/>
      <c r="X14176" s="287"/>
      <c r="AA14176" s="289"/>
    </row>
    <row r="14177" spans="23:27">
      <c r="W14177" s="288"/>
      <c r="X14177" s="287"/>
      <c r="AA14177" s="289"/>
    </row>
    <row r="14178" spans="23:27">
      <c r="W14178" s="288"/>
      <c r="X14178" s="287"/>
      <c r="AA14178" s="289"/>
    </row>
    <row r="14179" spans="23:27">
      <c r="W14179" s="288"/>
      <c r="X14179" s="287"/>
      <c r="AA14179" s="289"/>
    </row>
    <row r="14180" spans="23:27">
      <c r="W14180" s="288"/>
      <c r="X14180" s="287"/>
      <c r="AA14180" s="289"/>
    </row>
    <row r="14181" spans="23:27">
      <c r="W14181" s="288"/>
      <c r="X14181" s="287"/>
      <c r="AA14181" s="289"/>
    </row>
    <row r="14182" spans="23:27">
      <c r="W14182" s="288"/>
      <c r="X14182" s="287"/>
      <c r="AA14182" s="289"/>
    </row>
    <row r="14183" spans="23:27">
      <c r="W14183" s="288"/>
      <c r="X14183" s="287"/>
      <c r="AA14183" s="289"/>
    </row>
    <row r="14184" spans="23:27">
      <c r="W14184" s="288"/>
      <c r="X14184" s="287"/>
      <c r="AA14184" s="289"/>
    </row>
    <row r="14185" spans="23:27">
      <c r="W14185" s="288"/>
      <c r="X14185" s="287"/>
      <c r="AA14185" s="289"/>
    </row>
    <row r="14186" spans="23:27">
      <c r="W14186" s="288"/>
      <c r="X14186" s="287"/>
      <c r="AA14186" s="289"/>
    </row>
    <row r="14187" spans="23:27">
      <c r="W14187" s="288"/>
      <c r="X14187" s="287"/>
      <c r="AA14187" s="289"/>
    </row>
    <row r="14188" spans="23:27">
      <c r="W14188" s="288"/>
      <c r="X14188" s="287"/>
      <c r="AA14188" s="289"/>
    </row>
    <row r="14189" spans="23:27">
      <c r="W14189" s="288"/>
      <c r="X14189" s="287"/>
      <c r="AA14189" s="289"/>
    </row>
    <row r="14190" spans="23:27">
      <c r="W14190" s="288"/>
      <c r="X14190" s="287"/>
      <c r="AA14190" s="289"/>
    </row>
    <row r="14191" spans="23:27">
      <c r="W14191" s="288"/>
      <c r="X14191" s="287"/>
      <c r="AA14191" s="289"/>
    </row>
    <row r="14192" spans="23:27">
      <c r="W14192" s="288"/>
      <c r="X14192" s="287"/>
      <c r="AA14192" s="289"/>
    </row>
    <row r="14193" spans="23:27">
      <c r="W14193" s="288"/>
      <c r="X14193" s="287"/>
      <c r="AA14193" s="289"/>
    </row>
    <row r="14194" spans="23:27">
      <c r="W14194" s="288"/>
      <c r="X14194" s="287"/>
      <c r="AA14194" s="289"/>
    </row>
    <row r="14195" spans="23:27">
      <c r="W14195" s="288"/>
      <c r="X14195" s="287"/>
      <c r="AA14195" s="289"/>
    </row>
    <row r="14196" spans="23:27">
      <c r="W14196" s="288"/>
      <c r="X14196" s="287"/>
      <c r="AA14196" s="289"/>
    </row>
    <row r="14197" spans="23:27">
      <c r="W14197" s="288"/>
      <c r="X14197" s="287"/>
      <c r="AA14197" s="289"/>
    </row>
    <row r="14198" spans="23:27">
      <c r="W14198" s="288"/>
      <c r="X14198" s="287"/>
      <c r="AA14198" s="289"/>
    </row>
    <row r="14199" spans="23:27">
      <c r="W14199" s="288"/>
      <c r="X14199" s="287"/>
      <c r="AA14199" s="289"/>
    </row>
    <row r="14200" spans="23:27">
      <c r="W14200" s="288"/>
      <c r="X14200" s="287"/>
      <c r="AA14200" s="289"/>
    </row>
    <row r="14201" spans="23:27">
      <c r="W14201" s="288"/>
      <c r="X14201" s="287"/>
      <c r="AA14201" s="289"/>
    </row>
    <row r="14202" spans="23:27">
      <c r="W14202" s="288"/>
      <c r="X14202" s="287"/>
      <c r="AA14202" s="289"/>
    </row>
    <row r="14203" spans="23:27">
      <c r="W14203" s="288"/>
      <c r="X14203" s="287"/>
      <c r="AA14203" s="289"/>
    </row>
    <row r="14204" spans="23:27">
      <c r="W14204" s="288"/>
      <c r="X14204" s="287"/>
      <c r="AA14204" s="289"/>
    </row>
    <row r="14205" spans="23:27">
      <c r="W14205" s="288"/>
      <c r="X14205" s="287"/>
      <c r="AA14205" s="289"/>
    </row>
    <row r="14206" spans="23:27">
      <c r="W14206" s="288"/>
      <c r="X14206" s="287"/>
      <c r="AA14206" s="289"/>
    </row>
    <row r="14207" spans="23:27">
      <c r="W14207" s="288"/>
      <c r="X14207" s="287"/>
      <c r="AA14207" s="289"/>
    </row>
    <row r="14208" spans="23:27">
      <c r="W14208" s="288"/>
      <c r="X14208" s="287"/>
      <c r="AA14208" s="289"/>
    </row>
    <row r="14209" spans="23:27">
      <c r="W14209" s="288"/>
      <c r="X14209" s="287"/>
      <c r="AA14209" s="289"/>
    </row>
    <row r="14210" spans="23:27">
      <c r="W14210" s="288"/>
      <c r="X14210" s="287"/>
      <c r="AA14210" s="289"/>
    </row>
    <row r="14211" spans="23:27">
      <c r="W14211" s="288"/>
      <c r="X14211" s="287"/>
      <c r="AA14211" s="289"/>
    </row>
    <row r="14212" spans="23:27">
      <c r="W14212" s="288"/>
      <c r="X14212" s="287"/>
      <c r="AA14212" s="289"/>
    </row>
    <row r="14213" spans="23:27">
      <c r="W14213" s="288"/>
      <c r="X14213" s="287"/>
      <c r="AA14213" s="289"/>
    </row>
    <row r="14214" spans="23:27">
      <c r="W14214" s="288"/>
      <c r="X14214" s="287"/>
      <c r="AA14214" s="289"/>
    </row>
    <row r="14215" spans="23:27">
      <c r="W14215" s="288"/>
      <c r="X14215" s="287"/>
      <c r="AA14215" s="289"/>
    </row>
    <row r="14216" spans="23:27">
      <c r="W14216" s="288"/>
      <c r="X14216" s="287"/>
      <c r="AA14216" s="289"/>
    </row>
    <row r="14217" spans="23:27">
      <c r="W14217" s="288"/>
      <c r="X14217" s="287"/>
      <c r="AA14217" s="289"/>
    </row>
    <row r="14218" spans="23:27">
      <c r="W14218" s="288"/>
      <c r="X14218" s="287"/>
      <c r="AA14218" s="289"/>
    </row>
    <row r="14219" spans="23:27">
      <c r="W14219" s="288"/>
      <c r="X14219" s="287"/>
      <c r="AA14219" s="289"/>
    </row>
    <row r="14220" spans="23:27">
      <c r="W14220" s="288"/>
      <c r="X14220" s="287"/>
      <c r="AA14220" s="289"/>
    </row>
    <row r="14221" spans="23:27">
      <c r="W14221" s="288"/>
      <c r="X14221" s="287"/>
      <c r="AA14221" s="289"/>
    </row>
    <row r="14222" spans="23:27">
      <c r="W14222" s="288"/>
      <c r="X14222" s="287"/>
      <c r="AA14222" s="289"/>
    </row>
    <row r="14223" spans="23:27">
      <c r="W14223" s="288"/>
      <c r="X14223" s="287"/>
      <c r="AA14223" s="289"/>
    </row>
    <row r="14224" spans="23:27">
      <c r="W14224" s="288"/>
      <c r="X14224" s="287"/>
      <c r="AA14224" s="289"/>
    </row>
    <row r="14225" spans="23:27">
      <c r="W14225" s="288"/>
      <c r="X14225" s="287"/>
      <c r="AA14225" s="289"/>
    </row>
    <row r="14226" spans="23:27">
      <c r="W14226" s="288"/>
      <c r="X14226" s="287"/>
      <c r="AA14226" s="289"/>
    </row>
    <row r="14227" spans="23:27">
      <c r="W14227" s="288"/>
      <c r="X14227" s="287"/>
      <c r="AA14227" s="289"/>
    </row>
    <row r="14228" spans="23:27">
      <c r="W14228" s="288"/>
      <c r="X14228" s="287"/>
      <c r="AA14228" s="289"/>
    </row>
    <row r="14229" spans="23:27">
      <c r="W14229" s="288"/>
      <c r="X14229" s="287"/>
      <c r="AA14229" s="289"/>
    </row>
    <row r="14230" spans="23:27">
      <c r="W14230" s="288"/>
      <c r="X14230" s="287"/>
      <c r="AA14230" s="289"/>
    </row>
    <row r="14231" spans="23:27">
      <c r="W14231" s="288"/>
      <c r="X14231" s="287"/>
      <c r="AA14231" s="289"/>
    </row>
    <row r="14232" spans="23:27">
      <c r="W14232" s="288"/>
      <c r="X14232" s="287"/>
      <c r="AA14232" s="289"/>
    </row>
    <row r="14233" spans="23:27">
      <c r="W14233" s="288"/>
      <c r="X14233" s="287"/>
      <c r="AA14233" s="289"/>
    </row>
    <row r="14234" spans="23:27">
      <c r="W14234" s="288"/>
      <c r="X14234" s="287"/>
      <c r="AA14234" s="289"/>
    </row>
    <row r="14235" spans="23:27">
      <c r="W14235" s="288"/>
      <c r="X14235" s="287"/>
      <c r="AA14235" s="289"/>
    </row>
    <row r="14236" spans="23:27">
      <c r="W14236" s="288"/>
      <c r="X14236" s="287"/>
      <c r="AA14236" s="289"/>
    </row>
    <row r="14237" spans="23:27">
      <c r="W14237" s="288"/>
      <c r="X14237" s="287"/>
      <c r="AA14237" s="289"/>
    </row>
    <row r="14238" spans="23:27">
      <c r="W14238" s="288"/>
      <c r="X14238" s="287"/>
      <c r="AA14238" s="289"/>
    </row>
    <row r="14239" spans="23:27">
      <c r="W14239" s="288"/>
      <c r="X14239" s="287"/>
      <c r="AA14239" s="289"/>
    </row>
    <row r="14240" spans="23:27">
      <c r="W14240" s="288"/>
      <c r="X14240" s="287"/>
      <c r="AA14240" s="289"/>
    </row>
    <row r="14241" spans="23:27">
      <c r="W14241" s="288"/>
      <c r="X14241" s="287"/>
      <c r="AA14241" s="289"/>
    </row>
    <row r="14242" spans="23:27">
      <c r="W14242" s="288"/>
      <c r="X14242" s="287"/>
      <c r="AA14242" s="289"/>
    </row>
    <row r="14243" spans="23:27">
      <c r="W14243" s="288"/>
      <c r="X14243" s="287"/>
      <c r="AA14243" s="289"/>
    </row>
    <row r="14244" spans="23:27">
      <c r="W14244" s="288"/>
      <c r="X14244" s="287"/>
      <c r="AA14244" s="289"/>
    </row>
    <row r="14245" spans="23:27">
      <c r="W14245" s="288"/>
      <c r="X14245" s="287"/>
      <c r="AA14245" s="289"/>
    </row>
    <row r="14246" spans="23:27">
      <c r="W14246" s="288"/>
      <c r="X14246" s="287"/>
      <c r="AA14246" s="289"/>
    </row>
    <row r="14247" spans="23:27">
      <c r="W14247" s="288"/>
      <c r="X14247" s="287"/>
      <c r="AA14247" s="289"/>
    </row>
    <row r="14248" spans="23:27">
      <c r="W14248" s="288"/>
      <c r="X14248" s="287"/>
      <c r="AA14248" s="289"/>
    </row>
    <row r="14249" spans="23:27">
      <c r="W14249" s="288"/>
      <c r="X14249" s="287"/>
      <c r="AA14249" s="289"/>
    </row>
    <row r="14250" spans="23:27">
      <c r="W14250" s="288"/>
      <c r="X14250" s="287"/>
      <c r="AA14250" s="289"/>
    </row>
    <row r="14251" spans="23:27">
      <c r="W14251" s="288"/>
      <c r="X14251" s="287"/>
      <c r="AA14251" s="289"/>
    </row>
    <row r="14252" spans="23:27">
      <c r="W14252" s="288"/>
      <c r="X14252" s="287"/>
      <c r="AA14252" s="289"/>
    </row>
    <row r="14253" spans="23:27">
      <c r="W14253" s="288"/>
      <c r="X14253" s="287"/>
      <c r="AA14253" s="289"/>
    </row>
    <row r="14254" spans="23:27">
      <c r="W14254" s="288"/>
      <c r="X14254" s="287"/>
      <c r="AA14254" s="289"/>
    </row>
    <row r="14255" spans="23:27">
      <c r="W14255" s="288"/>
      <c r="X14255" s="287"/>
      <c r="AA14255" s="289"/>
    </row>
    <row r="14256" spans="23:27">
      <c r="W14256" s="288"/>
      <c r="X14256" s="287"/>
      <c r="AA14256" s="289"/>
    </row>
    <row r="14257" spans="23:27">
      <c r="W14257" s="288"/>
      <c r="X14257" s="287"/>
      <c r="AA14257" s="289"/>
    </row>
    <row r="14258" spans="23:27">
      <c r="W14258" s="288"/>
      <c r="X14258" s="287"/>
      <c r="AA14258" s="289"/>
    </row>
    <row r="14259" spans="23:27">
      <c r="W14259" s="288"/>
      <c r="X14259" s="287"/>
      <c r="AA14259" s="289"/>
    </row>
    <row r="14260" spans="23:27">
      <c r="W14260" s="288"/>
      <c r="X14260" s="287"/>
      <c r="AA14260" s="289"/>
    </row>
    <row r="14261" spans="23:27">
      <c r="W14261" s="288"/>
      <c r="X14261" s="287"/>
      <c r="AA14261" s="289"/>
    </row>
    <row r="14262" spans="23:27">
      <c r="W14262" s="288"/>
      <c r="X14262" s="287"/>
      <c r="AA14262" s="289"/>
    </row>
    <row r="14263" spans="23:27">
      <c r="W14263" s="288"/>
      <c r="X14263" s="287"/>
      <c r="AA14263" s="289"/>
    </row>
    <row r="14264" spans="23:27">
      <c r="W14264" s="288"/>
      <c r="X14264" s="287"/>
      <c r="AA14264" s="289"/>
    </row>
    <row r="14265" spans="23:27">
      <c r="W14265" s="288"/>
      <c r="X14265" s="287"/>
      <c r="AA14265" s="289"/>
    </row>
    <row r="14266" spans="23:27">
      <c r="W14266" s="288"/>
      <c r="X14266" s="287"/>
      <c r="AA14266" s="289"/>
    </row>
    <row r="14267" spans="23:27">
      <c r="W14267" s="288"/>
      <c r="X14267" s="287"/>
      <c r="AA14267" s="289"/>
    </row>
    <row r="14268" spans="23:27">
      <c r="W14268" s="288"/>
      <c r="X14268" s="287"/>
      <c r="AA14268" s="289"/>
    </row>
    <row r="14269" spans="23:27">
      <c r="W14269" s="288"/>
      <c r="X14269" s="287"/>
      <c r="AA14269" s="289"/>
    </row>
    <row r="14270" spans="23:27">
      <c r="W14270" s="288"/>
      <c r="X14270" s="287"/>
      <c r="AA14270" s="289"/>
    </row>
    <row r="14271" spans="23:27">
      <c r="W14271" s="288"/>
      <c r="X14271" s="287"/>
      <c r="AA14271" s="289"/>
    </row>
    <row r="14272" spans="23:27">
      <c r="W14272" s="288"/>
      <c r="X14272" s="287"/>
      <c r="AA14272" s="289"/>
    </row>
    <row r="14273" spans="23:27">
      <c r="W14273" s="288"/>
      <c r="X14273" s="287"/>
      <c r="AA14273" s="289"/>
    </row>
    <row r="14274" spans="23:27">
      <c r="W14274" s="288"/>
      <c r="X14274" s="287"/>
      <c r="AA14274" s="289"/>
    </row>
    <row r="14275" spans="23:27">
      <c r="W14275" s="288"/>
      <c r="X14275" s="287"/>
      <c r="AA14275" s="289"/>
    </row>
    <row r="14276" spans="23:27">
      <c r="W14276" s="288"/>
      <c r="X14276" s="287"/>
      <c r="AA14276" s="289"/>
    </row>
    <row r="14277" spans="23:27">
      <c r="W14277" s="288"/>
      <c r="X14277" s="287"/>
      <c r="AA14277" s="289"/>
    </row>
    <row r="14278" spans="23:27">
      <c r="W14278" s="288"/>
      <c r="X14278" s="287"/>
      <c r="AA14278" s="289"/>
    </row>
    <row r="14279" spans="23:27">
      <c r="W14279" s="288"/>
      <c r="X14279" s="287"/>
      <c r="AA14279" s="289"/>
    </row>
    <row r="14280" spans="23:27">
      <c r="W14280" s="288"/>
      <c r="X14280" s="287"/>
      <c r="AA14280" s="289"/>
    </row>
    <row r="14281" spans="23:27">
      <c r="W14281" s="288"/>
      <c r="X14281" s="287"/>
      <c r="AA14281" s="289"/>
    </row>
    <row r="14282" spans="23:27">
      <c r="W14282" s="288"/>
      <c r="X14282" s="287"/>
      <c r="AA14282" s="289"/>
    </row>
    <row r="14283" spans="23:27">
      <c r="W14283" s="288"/>
      <c r="X14283" s="287"/>
      <c r="AA14283" s="289"/>
    </row>
    <row r="14284" spans="23:27">
      <c r="W14284" s="288"/>
      <c r="X14284" s="287"/>
      <c r="AA14284" s="289"/>
    </row>
    <row r="14285" spans="23:27">
      <c r="W14285" s="288"/>
      <c r="X14285" s="287"/>
      <c r="AA14285" s="289"/>
    </row>
    <row r="14286" spans="23:27">
      <c r="W14286" s="288"/>
      <c r="X14286" s="287"/>
      <c r="AA14286" s="289"/>
    </row>
    <row r="14287" spans="23:27">
      <c r="W14287" s="288"/>
      <c r="X14287" s="287"/>
      <c r="AA14287" s="289"/>
    </row>
    <row r="14288" spans="23:27">
      <c r="W14288" s="288"/>
      <c r="X14288" s="287"/>
      <c r="AA14288" s="289"/>
    </row>
    <row r="14289" spans="23:27">
      <c r="W14289" s="288"/>
      <c r="X14289" s="287"/>
      <c r="AA14289" s="289"/>
    </row>
    <row r="14290" spans="23:27">
      <c r="W14290" s="288"/>
      <c r="X14290" s="287"/>
      <c r="AA14290" s="289"/>
    </row>
    <row r="14291" spans="23:27">
      <c r="W14291" s="288"/>
      <c r="X14291" s="287"/>
      <c r="AA14291" s="289"/>
    </row>
    <row r="14292" spans="23:27">
      <c r="W14292" s="288"/>
      <c r="X14292" s="287"/>
      <c r="AA14292" s="289"/>
    </row>
    <row r="14293" spans="23:27">
      <c r="W14293" s="288"/>
      <c r="X14293" s="287"/>
      <c r="AA14293" s="289"/>
    </row>
    <row r="14294" spans="23:27">
      <c r="W14294" s="288"/>
      <c r="X14294" s="287"/>
      <c r="AA14294" s="289"/>
    </row>
    <row r="14295" spans="23:27">
      <c r="W14295" s="288"/>
      <c r="X14295" s="287"/>
      <c r="AA14295" s="289"/>
    </row>
    <row r="14296" spans="23:27">
      <c r="W14296" s="288"/>
      <c r="X14296" s="287"/>
      <c r="AA14296" s="289"/>
    </row>
    <row r="14297" spans="23:27">
      <c r="W14297" s="288"/>
      <c r="X14297" s="287"/>
      <c r="AA14297" s="289"/>
    </row>
    <row r="14298" spans="23:27">
      <c r="W14298" s="288"/>
      <c r="X14298" s="287"/>
      <c r="AA14298" s="289"/>
    </row>
    <row r="14299" spans="23:27">
      <c r="W14299" s="288"/>
      <c r="X14299" s="287"/>
      <c r="AA14299" s="289"/>
    </row>
    <row r="14300" spans="23:27">
      <c r="W14300" s="288"/>
      <c r="X14300" s="287"/>
      <c r="AA14300" s="289"/>
    </row>
    <row r="14301" spans="23:27">
      <c r="W14301" s="288"/>
      <c r="X14301" s="287"/>
      <c r="AA14301" s="289"/>
    </row>
    <row r="14302" spans="23:27">
      <c r="W14302" s="288"/>
      <c r="X14302" s="287"/>
      <c r="AA14302" s="289"/>
    </row>
    <row r="14303" spans="23:27">
      <c r="W14303" s="288"/>
      <c r="X14303" s="287"/>
      <c r="AA14303" s="289"/>
    </row>
    <row r="14304" spans="23:27">
      <c r="W14304" s="288"/>
      <c r="X14304" s="287"/>
      <c r="AA14304" s="289"/>
    </row>
    <row r="14305" spans="23:27">
      <c r="W14305" s="288"/>
      <c r="X14305" s="287"/>
      <c r="AA14305" s="289"/>
    </row>
    <row r="14306" spans="23:27">
      <c r="W14306" s="288"/>
      <c r="X14306" s="287"/>
      <c r="AA14306" s="289"/>
    </row>
    <row r="14307" spans="23:27">
      <c r="W14307" s="288"/>
      <c r="X14307" s="287"/>
      <c r="AA14307" s="289"/>
    </row>
    <row r="14308" spans="23:27">
      <c r="W14308" s="288"/>
      <c r="X14308" s="287"/>
      <c r="AA14308" s="289"/>
    </row>
    <row r="14309" spans="23:27">
      <c r="W14309" s="288"/>
      <c r="X14309" s="287"/>
      <c r="AA14309" s="289"/>
    </row>
    <row r="14310" spans="23:27">
      <c r="W14310" s="288"/>
      <c r="X14310" s="287"/>
      <c r="AA14310" s="289"/>
    </row>
    <row r="14311" spans="23:27">
      <c r="W14311" s="288"/>
      <c r="X14311" s="287"/>
      <c r="AA14311" s="289"/>
    </row>
    <row r="14312" spans="23:27">
      <c r="W14312" s="288"/>
      <c r="X14312" s="287"/>
      <c r="AA14312" s="289"/>
    </row>
    <row r="14313" spans="23:27">
      <c r="W14313" s="288"/>
      <c r="X14313" s="287"/>
      <c r="AA14313" s="289"/>
    </row>
    <row r="14314" spans="23:27">
      <c r="W14314" s="288"/>
      <c r="X14314" s="287"/>
      <c r="AA14314" s="289"/>
    </row>
    <row r="14315" spans="23:27">
      <c r="W14315" s="288"/>
      <c r="X14315" s="287"/>
      <c r="AA14315" s="289"/>
    </row>
    <row r="14316" spans="23:27">
      <c r="W14316" s="288"/>
      <c r="X14316" s="287"/>
      <c r="AA14316" s="289"/>
    </row>
    <row r="14317" spans="23:27">
      <c r="W14317" s="288"/>
      <c r="X14317" s="287"/>
      <c r="AA14317" s="289"/>
    </row>
    <row r="14318" spans="23:27">
      <c r="W14318" s="288"/>
      <c r="X14318" s="287"/>
      <c r="AA14318" s="289"/>
    </row>
    <row r="14319" spans="23:27">
      <c r="W14319" s="288"/>
      <c r="X14319" s="287"/>
      <c r="AA14319" s="289"/>
    </row>
    <row r="14320" spans="23:27">
      <c r="W14320" s="288"/>
      <c r="X14320" s="287"/>
      <c r="AA14320" s="289"/>
    </row>
    <row r="14321" spans="23:27">
      <c r="W14321" s="288"/>
      <c r="X14321" s="287"/>
      <c r="AA14321" s="289"/>
    </row>
    <row r="14322" spans="23:27">
      <c r="W14322" s="288"/>
      <c r="X14322" s="287"/>
      <c r="AA14322" s="289"/>
    </row>
    <row r="14323" spans="23:27">
      <c r="W14323" s="288"/>
      <c r="X14323" s="287"/>
      <c r="AA14323" s="289"/>
    </row>
    <row r="14324" spans="23:27">
      <c r="W14324" s="288"/>
      <c r="X14324" s="287"/>
      <c r="AA14324" s="289"/>
    </row>
    <row r="14325" spans="23:27">
      <c r="W14325" s="288"/>
      <c r="X14325" s="287"/>
      <c r="AA14325" s="289"/>
    </row>
    <row r="14326" spans="23:27">
      <c r="W14326" s="288"/>
      <c r="X14326" s="287"/>
      <c r="AA14326" s="289"/>
    </row>
    <row r="14327" spans="23:27">
      <c r="W14327" s="288"/>
      <c r="X14327" s="287"/>
      <c r="AA14327" s="289"/>
    </row>
    <row r="14328" spans="23:27">
      <c r="W14328" s="288"/>
      <c r="X14328" s="287"/>
      <c r="AA14328" s="289"/>
    </row>
    <row r="14329" spans="23:27">
      <c r="W14329" s="288"/>
      <c r="X14329" s="287"/>
      <c r="AA14329" s="289"/>
    </row>
    <row r="14330" spans="23:27">
      <c r="W14330" s="288"/>
      <c r="X14330" s="287"/>
      <c r="AA14330" s="289"/>
    </row>
    <row r="14331" spans="23:27">
      <c r="W14331" s="288"/>
      <c r="X14331" s="287"/>
      <c r="AA14331" s="289"/>
    </row>
    <row r="14332" spans="23:27">
      <c r="W14332" s="288"/>
      <c r="X14332" s="287"/>
      <c r="AA14332" s="289"/>
    </row>
    <row r="14333" spans="23:27">
      <c r="W14333" s="288"/>
      <c r="X14333" s="287"/>
      <c r="AA14333" s="289"/>
    </row>
    <row r="14334" spans="23:27">
      <c r="W14334" s="288"/>
      <c r="X14334" s="287"/>
      <c r="AA14334" s="289"/>
    </row>
    <row r="14335" spans="23:27">
      <c r="W14335" s="288"/>
      <c r="X14335" s="287"/>
      <c r="AA14335" s="289"/>
    </row>
    <row r="14336" spans="23:27">
      <c r="W14336" s="288"/>
      <c r="X14336" s="287"/>
      <c r="AA14336" s="289"/>
    </row>
    <row r="14337" spans="23:27">
      <c r="W14337" s="288"/>
      <c r="X14337" s="287"/>
      <c r="AA14337" s="289"/>
    </row>
    <row r="14338" spans="23:27">
      <c r="W14338" s="288"/>
      <c r="X14338" s="287"/>
      <c r="AA14338" s="289"/>
    </row>
    <row r="14339" spans="23:27">
      <c r="W14339" s="288"/>
      <c r="X14339" s="287"/>
      <c r="AA14339" s="289"/>
    </row>
    <row r="14340" spans="23:27">
      <c r="W14340" s="288"/>
      <c r="X14340" s="287"/>
      <c r="AA14340" s="289"/>
    </row>
    <row r="14341" spans="23:27">
      <c r="W14341" s="288"/>
      <c r="X14341" s="287"/>
      <c r="AA14341" s="289"/>
    </row>
    <row r="14342" spans="23:27">
      <c r="W14342" s="288"/>
      <c r="X14342" s="287"/>
      <c r="AA14342" s="289"/>
    </row>
    <row r="14343" spans="23:27">
      <c r="W14343" s="288"/>
      <c r="X14343" s="287"/>
      <c r="AA14343" s="289"/>
    </row>
    <row r="14344" spans="23:27">
      <c r="W14344" s="288"/>
      <c r="X14344" s="287"/>
      <c r="AA14344" s="289"/>
    </row>
    <row r="14345" spans="23:27">
      <c r="W14345" s="288"/>
      <c r="X14345" s="287"/>
      <c r="AA14345" s="289"/>
    </row>
    <row r="14346" spans="23:27">
      <c r="W14346" s="288"/>
      <c r="X14346" s="287"/>
      <c r="AA14346" s="289"/>
    </row>
    <row r="14347" spans="23:27">
      <c r="W14347" s="288"/>
      <c r="X14347" s="287"/>
      <c r="AA14347" s="289"/>
    </row>
    <row r="14348" spans="23:27">
      <c r="W14348" s="288"/>
      <c r="X14348" s="287"/>
      <c r="AA14348" s="289"/>
    </row>
    <row r="14349" spans="23:27">
      <c r="W14349" s="288"/>
      <c r="X14349" s="287"/>
      <c r="AA14349" s="289"/>
    </row>
    <row r="14350" spans="23:27">
      <c r="W14350" s="288"/>
      <c r="X14350" s="287"/>
      <c r="AA14350" s="289"/>
    </row>
    <row r="14351" spans="23:27">
      <c r="W14351" s="288"/>
      <c r="X14351" s="287"/>
      <c r="AA14351" s="289"/>
    </row>
    <row r="14352" spans="23:27">
      <c r="W14352" s="288"/>
      <c r="X14352" s="287"/>
      <c r="AA14352" s="289"/>
    </row>
    <row r="14353" spans="23:27">
      <c r="W14353" s="288"/>
      <c r="X14353" s="287"/>
      <c r="AA14353" s="289"/>
    </row>
    <row r="14354" spans="23:27">
      <c r="W14354" s="288"/>
      <c r="X14354" s="287"/>
      <c r="AA14354" s="289"/>
    </row>
    <row r="14355" spans="23:27">
      <c r="W14355" s="288"/>
      <c r="X14355" s="287"/>
      <c r="AA14355" s="289"/>
    </row>
    <row r="14356" spans="23:27">
      <c r="W14356" s="288"/>
      <c r="X14356" s="287"/>
      <c r="AA14356" s="289"/>
    </row>
    <row r="14357" spans="23:27">
      <c r="W14357" s="288"/>
      <c r="X14357" s="287"/>
      <c r="AA14357" s="289"/>
    </row>
    <row r="14358" spans="23:27">
      <c r="W14358" s="288"/>
      <c r="X14358" s="287"/>
      <c r="AA14358" s="289"/>
    </row>
    <row r="14359" spans="23:27">
      <c r="W14359" s="288"/>
      <c r="X14359" s="287"/>
      <c r="AA14359" s="289"/>
    </row>
    <row r="14360" spans="23:27">
      <c r="W14360" s="288"/>
      <c r="X14360" s="287"/>
      <c r="AA14360" s="289"/>
    </row>
    <row r="14361" spans="23:27">
      <c r="W14361" s="288"/>
      <c r="X14361" s="287"/>
      <c r="AA14361" s="289"/>
    </row>
    <row r="14362" spans="23:27">
      <c r="W14362" s="288"/>
      <c r="X14362" s="287"/>
      <c r="AA14362" s="289"/>
    </row>
    <row r="14363" spans="23:27">
      <c r="W14363" s="288"/>
      <c r="X14363" s="287"/>
      <c r="AA14363" s="289"/>
    </row>
    <row r="14364" spans="23:27">
      <c r="W14364" s="288"/>
      <c r="X14364" s="287"/>
      <c r="AA14364" s="289"/>
    </row>
    <row r="14365" spans="23:27">
      <c r="W14365" s="288"/>
      <c r="X14365" s="287"/>
      <c r="AA14365" s="289"/>
    </row>
    <row r="14366" spans="23:27">
      <c r="W14366" s="288"/>
      <c r="X14366" s="287"/>
      <c r="AA14366" s="289"/>
    </row>
    <row r="14367" spans="23:27">
      <c r="W14367" s="288"/>
      <c r="X14367" s="287"/>
      <c r="AA14367" s="289"/>
    </row>
    <row r="14368" spans="23:27">
      <c r="W14368" s="288"/>
      <c r="X14368" s="287"/>
      <c r="AA14368" s="289"/>
    </row>
    <row r="14369" spans="23:27">
      <c r="W14369" s="288"/>
      <c r="X14369" s="287"/>
      <c r="AA14369" s="289"/>
    </row>
    <row r="14370" spans="23:27">
      <c r="W14370" s="288"/>
      <c r="X14370" s="287"/>
      <c r="AA14370" s="289"/>
    </row>
    <row r="14371" spans="23:27">
      <c r="W14371" s="288"/>
      <c r="X14371" s="287"/>
      <c r="AA14371" s="289"/>
    </row>
    <row r="14372" spans="23:27">
      <c r="W14372" s="288"/>
      <c r="X14372" s="287"/>
      <c r="AA14372" s="289"/>
    </row>
    <row r="14373" spans="23:27">
      <c r="W14373" s="288"/>
      <c r="X14373" s="287"/>
      <c r="AA14373" s="289"/>
    </row>
    <row r="14374" spans="23:27">
      <c r="W14374" s="288"/>
      <c r="X14374" s="287"/>
      <c r="AA14374" s="289"/>
    </row>
    <row r="14375" spans="23:27">
      <c r="W14375" s="288"/>
      <c r="X14375" s="287"/>
      <c r="AA14375" s="289"/>
    </row>
    <row r="14376" spans="23:27">
      <c r="W14376" s="288"/>
      <c r="X14376" s="287"/>
      <c r="AA14376" s="289"/>
    </row>
    <row r="14377" spans="23:27">
      <c r="W14377" s="288"/>
      <c r="X14377" s="287"/>
      <c r="AA14377" s="289"/>
    </row>
    <row r="14378" spans="23:27">
      <c r="W14378" s="288"/>
      <c r="X14378" s="287"/>
      <c r="AA14378" s="289"/>
    </row>
    <row r="14379" spans="23:27">
      <c r="W14379" s="288"/>
      <c r="X14379" s="287"/>
      <c r="AA14379" s="289"/>
    </row>
    <row r="14380" spans="23:27">
      <c r="W14380" s="288"/>
      <c r="X14380" s="287"/>
      <c r="AA14380" s="289"/>
    </row>
    <row r="14381" spans="23:27">
      <c r="W14381" s="288"/>
      <c r="X14381" s="287"/>
      <c r="AA14381" s="289"/>
    </row>
    <row r="14382" spans="23:27">
      <c r="W14382" s="288"/>
      <c r="X14382" s="287"/>
      <c r="AA14382" s="289"/>
    </row>
    <row r="14383" spans="23:27">
      <c r="W14383" s="288"/>
      <c r="X14383" s="287"/>
      <c r="AA14383" s="289"/>
    </row>
    <row r="14384" spans="23:27">
      <c r="W14384" s="288"/>
      <c r="X14384" s="287"/>
      <c r="AA14384" s="289"/>
    </row>
    <row r="14385" spans="23:27">
      <c r="W14385" s="288"/>
      <c r="X14385" s="287"/>
      <c r="AA14385" s="289"/>
    </row>
    <row r="14386" spans="23:27">
      <c r="W14386" s="288"/>
      <c r="X14386" s="287"/>
      <c r="AA14386" s="289"/>
    </row>
    <row r="14387" spans="23:27">
      <c r="W14387" s="288"/>
      <c r="X14387" s="287"/>
      <c r="AA14387" s="289"/>
    </row>
    <row r="14388" spans="23:27">
      <c r="W14388" s="288"/>
      <c r="X14388" s="287"/>
      <c r="AA14388" s="289"/>
    </row>
    <row r="14389" spans="23:27">
      <c r="W14389" s="288"/>
      <c r="X14389" s="287"/>
      <c r="AA14389" s="289"/>
    </row>
    <row r="14390" spans="23:27">
      <c r="W14390" s="288"/>
      <c r="X14390" s="287"/>
      <c r="AA14390" s="289"/>
    </row>
    <row r="14391" spans="23:27">
      <c r="W14391" s="288"/>
      <c r="X14391" s="287"/>
      <c r="AA14391" s="289"/>
    </row>
    <row r="14392" spans="23:27">
      <c r="W14392" s="288"/>
      <c r="X14392" s="287"/>
      <c r="AA14392" s="289"/>
    </row>
    <row r="14393" spans="23:27">
      <c r="W14393" s="288"/>
      <c r="X14393" s="287"/>
      <c r="AA14393" s="289"/>
    </row>
    <row r="14394" spans="23:27">
      <c r="W14394" s="288"/>
      <c r="X14394" s="287"/>
      <c r="AA14394" s="289"/>
    </row>
    <row r="14395" spans="23:27">
      <c r="W14395" s="288"/>
      <c r="X14395" s="287"/>
      <c r="AA14395" s="289"/>
    </row>
    <row r="14396" spans="23:27">
      <c r="W14396" s="288"/>
      <c r="X14396" s="287"/>
      <c r="AA14396" s="289"/>
    </row>
    <row r="14397" spans="23:27">
      <c r="W14397" s="288"/>
      <c r="X14397" s="287"/>
      <c r="AA14397" s="289"/>
    </row>
    <row r="14398" spans="23:27">
      <c r="W14398" s="288"/>
      <c r="X14398" s="287"/>
      <c r="AA14398" s="289"/>
    </row>
    <row r="14399" spans="23:27">
      <c r="W14399" s="288"/>
      <c r="X14399" s="287"/>
      <c r="AA14399" s="289"/>
    </row>
    <row r="14400" spans="23:27">
      <c r="W14400" s="288"/>
      <c r="X14400" s="287"/>
      <c r="AA14400" s="289"/>
    </row>
    <row r="14401" spans="23:27">
      <c r="W14401" s="288"/>
      <c r="X14401" s="287"/>
      <c r="AA14401" s="289"/>
    </row>
    <row r="14402" spans="23:27">
      <c r="W14402" s="288"/>
      <c r="X14402" s="287"/>
      <c r="AA14402" s="289"/>
    </row>
    <row r="14403" spans="23:27">
      <c r="W14403" s="288"/>
      <c r="X14403" s="287"/>
      <c r="AA14403" s="289"/>
    </row>
    <row r="14404" spans="23:27">
      <c r="W14404" s="288"/>
      <c r="X14404" s="287"/>
      <c r="AA14404" s="289"/>
    </row>
    <row r="14405" spans="23:27">
      <c r="W14405" s="288"/>
      <c r="X14405" s="287"/>
      <c r="AA14405" s="289"/>
    </row>
    <row r="14406" spans="23:27">
      <c r="W14406" s="288"/>
      <c r="X14406" s="287"/>
      <c r="AA14406" s="289"/>
    </row>
    <row r="14407" spans="23:27">
      <c r="W14407" s="288"/>
      <c r="X14407" s="287"/>
      <c r="AA14407" s="289"/>
    </row>
    <row r="14408" spans="23:27">
      <c r="W14408" s="288"/>
      <c r="X14408" s="287"/>
      <c r="AA14408" s="289"/>
    </row>
    <row r="14409" spans="23:27">
      <c r="W14409" s="288"/>
      <c r="X14409" s="287"/>
      <c r="AA14409" s="289"/>
    </row>
    <row r="14410" spans="23:27">
      <c r="W14410" s="288"/>
      <c r="X14410" s="287"/>
      <c r="AA14410" s="289"/>
    </row>
    <row r="14411" spans="23:27">
      <c r="W14411" s="288"/>
      <c r="X14411" s="287"/>
      <c r="AA14411" s="289"/>
    </row>
    <row r="14412" spans="23:27">
      <c r="W14412" s="288"/>
      <c r="X14412" s="287"/>
      <c r="AA14412" s="289"/>
    </row>
    <row r="14413" spans="23:27">
      <c r="W14413" s="288"/>
      <c r="X14413" s="287"/>
      <c r="AA14413" s="289"/>
    </row>
    <row r="14414" spans="23:27">
      <c r="W14414" s="288"/>
      <c r="X14414" s="287"/>
      <c r="AA14414" s="289"/>
    </row>
    <row r="14415" spans="23:27">
      <c r="W14415" s="288"/>
      <c r="X14415" s="287"/>
      <c r="AA14415" s="289"/>
    </row>
    <row r="14416" spans="23:27">
      <c r="W14416" s="288"/>
      <c r="X14416" s="287"/>
      <c r="AA14416" s="289"/>
    </row>
    <row r="14417" spans="23:27">
      <c r="W14417" s="288"/>
      <c r="X14417" s="287"/>
      <c r="AA14417" s="289"/>
    </row>
    <row r="14418" spans="23:27">
      <c r="W14418" s="288"/>
      <c r="X14418" s="287"/>
      <c r="AA14418" s="289"/>
    </row>
    <row r="14419" spans="23:27">
      <c r="W14419" s="288"/>
      <c r="X14419" s="287"/>
      <c r="AA14419" s="289"/>
    </row>
    <row r="14420" spans="23:27">
      <c r="W14420" s="288"/>
      <c r="X14420" s="287"/>
      <c r="AA14420" s="289"/>
    </row>
    <row r="14421" spans="23:27">
      <c r="W14421" s="288"/>
      <c r="X14421" s="287"/>
      <c r="AA14421" s="289"/>
    </row>
    <row r="14422" spans="23:27">
      <c r="W14422" s="288"/>
      <c r="X14422" s="287"/>
      <c r="AA14422" s="289"/>
    </row>
    <row r="14423" spans="23:27">
      <c r="W14423" s="288"/>
      <c r="X14423" s="287"/>
      <c r="AA14423" s="289"/>
    </row>
    <row r="14424" spans="23:27">
      <c r="W14424" s="288"/>
      <c r="X14424" s="287"/>
      <c r="AA14424" s="289"/>
    </row>
    <row r="14425" spans="23:27">
      <c r="W14425" s="288"/>
      <c r="X14425" s="287"/>
      <c r="AA14425" s="289"/>
    </row>
    <row r="14426" spans="23:27">
      <c r="W14426" s="288"/>
      <c r="X14426" s="287"/>
      <c r="AA14426" s="289"/>
    </row>
    <row r="14427" spans="23:27">
      <c r="W14427" s="288"/>
      <c r="X14427" s="287"/>
      <c r="AA14427" s="289"/>
    </row>
    <row r="14428" spans="23:27">
      <c r="W14428" s="288"/>
      <c r="X14428" s="287"/>
      <c r="AA14428" s="289"/>
    </row>
    <row r="14429" spans="23:27">
      <c r="W14429" s="288"/>
      <c r="X14429" s="287"/>
      <c r="AA14429" s="289"/>
    </row>
    <row r="14430" spans="23:27">
      <c r="W14430" s="288"/>
      <c r="X14430" s="287"/>
      <c r="AA14430" s="289"/>
    </row>
    <row r="14431" spans="23:27">
      <c r="W14431" s="288"/>
      <c r="X14431" s="287"/>
      <c r="AA14431" s="289"/>
    </row>
    <row r="14432" spans="23:27">
      <c r="W14432" s="288"/>
      <c r="X14432" s="287"/>
      <c r="AA14432" s="289"/>
    </row>
    <row r="14433" spans="23:27">
      <c r="W14433" s="288"/>
      <c r="X14433" s="287"/>
      <c r="AA14433" s="289"/>
    </row>
    <row r="14434" spans="23:27">
      <c r="W14434" s="288"/>
      <c r="X14434" s="287"/>
      <c r="AA14434" s="289"/>
    </row>
    <row r="14435" spans="23:27">
      <c r="W14435" s="288"/>
      <c r="X14435" s="287"/>
      <c r="AA14435" s="289"/>
    </row>
    <row r="14436" spans="23:27">
      <c r="W14436" s="288"/>
      <c r="X14436" s="287"/>
      <c r="AA14436" s="289"/>
    </row>
    <row r="14437" spans="23:27">
      <c r="W14437" s="288"/>
      <c r="X14437" s="287"/>
      <c r="AA14437" s="289"/>
    </row>
    <row r="14438" spans="23:27">
      <c r="W14438" s="288"/>
      <c r="X14438" s="287"/>
      <c r="AA14438" s="289"/>
    </row>
    <row r="14439" spans="23:27">
      <c r="W14439" s="288"/>
      <c r="X14439" s="287"/>
      <c r="AA14439" s="289"/>
    </row>
    <row r="14440" spans="23:27">
      <c r="W14440" s="288"/>
      <c r="X14440" s="287"/>
      <c r="AA14440" s="289"/>
    </row>
    <row r="14441" spans="23:27">
      <c r="W14441" s="288"/>
      <c r="X14441" s="287"/>
      <c r="AA14441" s="289"/>
    </row>
    <row r="14442" spans="23:27">
      <c r="W14442" s="288"/>
      <c r="X14442" s="287"/>
      <c r="AA14442" s="289"/>
    </row>
    <row r="14443" spans="23:27">
      <c r="W14443" s="288"/>
      <c r="X14443" s="287"/>
      <c r="AA14443" s="289"/>
    </row>
    <row r="14444" spans="23:27">
      <c r="W14444" s="288"/>
      <c r="X14444" s="287"/>
      <c r="AA14444" s="289"/>
    </row>
    <row r="14445" spans="23:27">
      <c r="W14445" s="288"/>
      <c r="X14445" s="287"/>
      <c r="AA14445" s="289"/>
    </row>
    <row r="14446" spans="23:27">
      <c r="W14446" s="288"/>
      <c r="X14446" s="287"/>
      <c r="AA14446" s="289"/>
    </row>
    <row r="14447" spans="23:27">
      <c r="W14447" s="288"/>
      <c r="X14447" s="287"/>
      <c r="AA14447" s="289"/>
    </row>
    <row r="14448" spans="23:27">
      <c r="W14448" s="288"/>
      <c r="X14448" s="287"/>
      <c r="AA14448" s="289"/>
    </row>
    <row r="14449" spans="23:27">
      <c r="W14449" s="288"/>
      <c r="X14449" s="287"/>
      <c r="AA14449" s="289"/>
    </row>
    <row r="14450" spans="23:27">
      <c r="W14450" s="288"/>
      <c r="X14450" s="287"/>
      <c r="AA14450" s="289"/>
    </row>
    <row r="14451" spans="23:27">
      <c r="W14451" s="288"/>
      <c r="X14451" s="287"/>
      <c r="AA14451" s="289"/>
    </row>
    <row r="14452" spans="23:27">
      <c r="W14452" s="288"/>
      <c r="X14452" s="287"/>
      <c r="AA14452" s="289"/>
    </row>
    <row r="14453" spans="23:27">
      <c r="W14453" s="288"/>
      <c r="X14453" s="287"/>
      <c r="AA14453" s="289"/>
    </row>
    <row r="14454" spans="23:27">
      <c r="W14454" s="288"/>
      <c r="X14454" s="287"/>
      <c r="AA14454" s="289"/>
    </row>
    <row r="14455" spans="23:27">
      <c r="W14455" s="288"/>
      <c r="X14455" s="287"/>
      <c r="AA14455" s="289"/>
    </row>
    <row r="14456" spans="23:27">
      <c r="W14456" s="288"/>
      <c r="X14456" s="287"/>
      <c r="AA14456" s="289"/>
    </row>
    <row r="14457" spans="23:27">
      <c r="W14457" s="288"/>
      <c r="X14457" s="287"/>
      <c r="AA14457" s="289"/>
    </row>
    <row r="14458" spans="23:27">
      <c r="W14458" s="288"/>
      <c r="X14458" s="287"/>
      <c r="AA14458" s="289"/>
    </row>
    <row r="14459" spans="23:27">
      <c r="W14459" s="288"/>
      <c r="X14459" s="287"/>
      <c r="AA14459" s="289"/>
    </row>
    <row r="14460" spans="23:27">
      <c r="W14460" s="288"/>
      <c r="X14460" s="287"/>
      <c r="AA14460" s="289"/>
    </row>
    <row r="14461" spans="23:27">
      <c r="W14461" s="288"/>
      <c r="X14461" s="287"/>
      <c r="AA14461" s="289"/>
    </row>
    <row r="14462" spans="23:27">
      <c r="W14462" s="288"/>
      <c r="X14462" s="287"/>
      <c r="AA14462" s="289"/>
    </row>
    <row r="14463" spans="23:27">
      <c r="W14463" s="288"/>
      <c r="X14463" s="287"/>
      <c r="AA14463" s="289"/>
    </row>
    <row r="14464" spans="23:27">
      <c r="W14464" s="288"/>
      <c r="X14464" s="287"/>
      <c r="AA14464" s="289"/>
    </row>
    <row r="14465" spans="23:27">
      <c r="W14465" s="288"/>
      <c r="X14465" s="287"/>
      <c r="AA14465" s="289"/>
    </row>
    <row r="14466" spans="23:27">
      <c r="W14466" s="288"/>
      <c r="X14466" s="287"/>
      <c r="AA14466" s="289"/>
    </row>
    <row r="14467" spans="23:27">
      <c r="W14467" s="288"/>
      <c r="X14467" s="287"/>
      <c r="AA14467" s="289"/>
    </row>
    <row r="14468" spans="23:27">
      <c r="W14468" s="288"/>
      <c r="X14468" s="287"/>
      <c r="AA14468" s="289"/>
    </row>
    <row r="14469" spans="23:27">
      <c r="W14469" s="288"/>
      <c r="X14469" s="287"/>
      <c r="AA14469" s="289"/>
    </row>
    <row r="14470" spans="23:27">
      <c r="W14470" s="288"/>
      <c r="X14470" s="287"/>
      <c r="AA14470" s="289"/>
    </row>
    <row r="14471" spans="23:27">
      <c r="W14471" s="288"/>
      <c r="X14471" s="287"/>
      <c r="AA14471" s="289"/>
    </row>
    <row r="14472" spans="23:27">
      <c r="W14472" s="288"/>
      <c r="X14472" s="287"/>
      <c r="AA14472" s="289"/>
    </row>
    <row r="14473" spans="23:27">
      <c r="W14473" s="288"/>
      <c r="X14473" s="287"/>
      <c r="AA14473" s="289"/>
    </row>
    <row r="14474" spans="23:27">
      <c r="W14474" s="288"/>
      <c r="X14474" s="287"/>
      <c r="AA14474" s="289"/>
    </row>
    <row r="14475" spans="23:27">
      <c r="W14475" s="288"/>
      <c r="X14475" s="287"/>
      <c r="AA14475" s="289"/>
    </row>
    <row r="14476" spans="23:27">
      <c r="W14476" s="288"/>
      <c r="X14476" s="287"/>
      <c r="AA14476" s="289"/>
    </row>
    <row r="14477" spans="23:27">
      <c r="W14477" s="288"/>
      <c r="X14477" s="287"/>
      <c r="AA14477" s="289"/>
    </row>
    <row r="14478" spans="23:27">
      <c r="W14478" s="288"/>
      <c r="X14478" s="287"/>
      <c r="AA14478" s="289"/>
    </row>
    <row r="14479" spans="23:27">
      <c r="W14479" s="288"/>
      <c r="X14479" s="287"/>
      <c r="AA14479" s="289"/>
    </row>
    <row r="14480" spans="23:27">
      <c r="W14480" s="288"/>
      <c r="X14480" s="287"/>
      <c r="AA14480" s="289"/>
    </row>
    <row r="14481" spans="23:27">
      <c r="W14481" s="288"/>
      <c r="X14481" s="287"/>
      <c r="AA14481" s="289"/>
    </row>
    <row r="14482" spans="23:27">
      <c r="W14482" s="288"/>
      <c r="X14482" s="287"/>
      <c r="AA14482" s="289"/>
    </row>
    <row r="14483" spans="23:27">
      <c r="W14483" s="288"/>
      <c r="X14483" s="287"/>
      <c r="AA14483" s="289"/>
    </row>
    <row r="14484" spans="23:27">
      <c r="W14484" s="288"/>
      <c r="X14484" s="287"/>
      <c r="AA14484" s="289"/>
    </row>
    <row r="14485" spans="23:27">
      <c r="W14485" s="288"/>
      <c r="X14485" s="287"/>
      <c r="AA14485" s="289"/>
    </row>
    <row r="14486" spans="23:27">
      <c r="W14486" s="288"/>
      <c r="X14486" s="287"/>
      <c r="AA14486" s="289"/>
    </row>
    <row r="14487" spans="23:27">
      <c r="W14487" s="288"/>
      <c r="X14487" s="287"/>
      <c r="AA14487" s="289"/>
    </row>
    <row r="14488" spans="23:27">
      <c r="W14488" s="288"/>
      <c r="X14488" s="287"/>
      <c r="AA14488" s="289"/>
    </row>
    <row r="14489" spans="23:27">
      <c r="W14489" s="288"/>
      <c r="X14489" s="287"/>
      <c r="AA14489" s="289"/>
    </row>
    <row r="14490" spans="23:27">
      <c r="W14490" s="288"/>
      <c r="X14490" s="287"/>
      <c r="AA14490" s="289"/>
    </row>
    <row r="14491" spans="23:27">
      <c r="W14491" s="288"/>
      <c r="X14491" s="287"/>
      <c r="AA14491" s="289"/>
    </row>
    <row r="14492" spans="23:27">
      <c r="W14492" s="288"/>
      <c r="X14492" s="287"/>
      <c r="AA14492" s="289"/>
    </row>
    <row r="14493" spans="23:27">
      <c r="W14493" s="288"/>
      <c r="X14493" s="287"/>
      <c r="AA14493" s="289"/>
    </row>
    <row r="14494" spans="23:27">
      <c r="W14494" s="288"/>
      <c r="X14494" s="287"/>
      <c r="AA14494" s="289"/>
    </row>
    <row r="14495" spans="23:27">
      <c r="W14495" s="288"/>
      <c r="X14495" s="287"/>
      <c r="AA14495" s="289"/>
    </row>
    <row r="14496" spans="23:27">
      <c r="W14496" s="288"/>
      <c r="X14496" s="287"/>
      <c r="AA14496" s="289"/>
    </row>
    <row r="14497" spans="23:27">
      <c r="W14497" s="288"/>
      <c r="X14497" s="287"/>
      <c r="AA14497" s="289"/>
    </row>
    <row r="14498" spans="23:27">
      <c r="W14498" s="288"/>
      <c r="X14498" s="287"/>
      <c r="AA14498" s="289"/>
    </row>
    <row r="14499" spans="23:27">
      <c r="W14499" s="288"/>
      <c r="X14499" s="287"/>
      <c r="AA14499" s="289"/>
    </row>
    <row r="14500" spans="23:27">
      <c r="W14500" s="288"/>
      <c r="X14500" s="287"/>
      <c r="AA14500" s="289"/>
    </row>
    <row r="14501" spans="23:27">
      <c r="W14501" s="288"/>
      <c r="X14501" s="287"/>
      <c r="AA14501" s="289"/>
    </row>
    <row r="14502" spans="23:27">
      <c r="W14502" s="288"/>
      <c r="X14502" s="287"/>
      <c r="AA14502" s="289"/>
    </row>
    <row r="14503" spans="23:27">
      <c r="W14503" s="288"/>
      <c r="X14503" s="287"/>
      <c r="AA14503" s="289"/>
    </row>
    <row r="14504" spans="23:27">
      <c r="W14504" s="288"/>
      <c r="X14504" s="287"/>
      <c r="AA14504" s="289"/>
    </row>
    <row r="14505" spans="23:27">
      <c r="W14505" s="288"/>
      <c r="X14505" s="287"/>
      <c r="AA14505" s="289"/>
    </row>
    <row r="14506" spans="23:27">
      <c r="W14506" s="288"/>
      <c r="X14506" s="287"/>
      <c r="AA14506" s="289"/>
    </row>
    <row r="14507" spans="23:27">
      <c r="W14507" s="288"/>
      <c r="X14507" s="287"/>
      <c r="AA14507" s="289"/>
    </row>
    <row r="14508" spans="23:27">
      <c r="W14508" s="288"/>
      <c r="X14508" s="287"/>
      <c r="AA14508" s="289"/>
    </row>
    <row r="14509" spans="23:27">
      <c r="W14509" s="288"/>
      <c r="X14509" s="287"/>
      <c r="AA14509" s="289"/>
    </row>
    <row r="14510" spans="23:27">
      <c r="W14510" s="288"/>
      <c r="X14510" s="287"/>
      <c r="AA14510" s="289"/>
    </row>
    <row r="14511" spans="23:27">
      <c r="W14511" s="288"/>
      <c r="X14511" s="287"/>
      <c r="AA14511" s="289"/>
    </row>
    <row r="14512" spans="23:27">
      <c r="W14512" s="288"/>
      <c r="X14512" s="287"/>
      <c r="AA14512" s="289"/>
    </row>
    <row r="14513" spans="23:27">
      <c r="W14513" s="288"/>
      <c r="X14513" s="287"/>
      <c r="AA14513" s="289"/>
    </row>
    <row r="14514" spans="23:27">
      <c r="W14514" s="288"/>
      <c r="X14514" s="287"/>
      <c r="AA14514" s="289"/>
    </row>
    <row r="14515" spans="23:27">
      <c r="W14515" s="288"/>
      <c r="X14515" s="287"/>
      <c r="AA14515" s="289"/>
    </row>
    <row r="14516" spans="23:27">
      <c r="W14516" s="288"/>
      <c r="X14516" s="287"/>
      <c r="AA14516" s="289"/>
    </row>
    <row r="14517" spans="23:27">
      <c r="W14517" s="288"/>
      <c r="X14517" s="287"/>
      <c r="AA14517" s="289"/>
    </row>
    <row r="14518" spans="23:27">
      <c r="W14518" s="288"/>
      <c r="X14518" s="287"/>
      <c r="AA14518" s="289"/>
    </row>
    <row r="14519" spans="23:27">
      <c r="W14519" s="288"/>
      <c r="X14519" s="287"/>
      <c r="AA14519" s="289"/>
    </row>
    <row r="14520" spans="23:27">
      <c r="W14520" s="288"/>
      <c r="X14520" s="287"/>
      <c r="AA14520" s="289"/>
    </row>
    <row r="14521" spans="23:27">
      <c r="W14521" s="288"/>
      <c r="X14521" s="287"/>
      <c r="AA14521" s="289"/>
    </row>
    <row r="14522" spans="23:27">
      <c r="W14522" s="288"/>
      <c r="X14522" s="287"/>
      <c r="AA14522" s="289"/>
    </row>
    <row r="14523" spans="23:27">
      <c r="W14523" s="288"/>
      <c r="X14523" s="287"/>
      <c r="AA14523" s="289"/>
    </row>
    <row r="14524" spans="23:27">
      <c r="W14524" s="288"/>
      <c r="X14524" s="287"/>
      <c r="AA14524" s="289"/>
    </row>
    <row r="14525" spans="23:27">
      <c r="W14525" s="288"/>
      <c r="X14525" s="287"/>
      <c r="AA14525" s="289"/>
    </row>
    <row r="14526" spans="23:27">
      <c r="W14526" s="288"/>
      <c r="X14526" s="287"/>
      <c r="AA14526" s="289"/>
    </row>
    <row r="14527" spans="23:27">
      <c r="W14527" s="288"/>
      <c r="X14527" s="287"/>
      <c r="AA14527" s="289"/>
    </row>
    <row r="14528" spans="23:27">
      <c r="W14528" s="288"/>
      <c r="X14528" s="287"/>
      <c r="AA14528" s="289"/>
    </row>
    <row r="14529" spans="23:27">
      <c r="W14529" s="288"/>
      <c r="X14529" s="287"/>
      <c r="AA14529" s="289"/>
    </row>
    <row r="14530" spans="23:27">
      <c r="W14530" s="288"/>
      <c r="X14530" s="287"/>
      <c r="AA14530" s="289"/>
    </row>
    <row r="14531" spans="23:27">
      <c r="W14531" s="288"/>
      <c r="X14531" s="287"/>
      <c r="AA14531" s="289"/>
    </row>
    <row r="14532" spans="23:27">
      <c r="W14532" s="288"/>
      <c r="X14532" s="287"/>
      <c r="AA14532" s="289"/>
    </row>
    <row r="14533" spans="23:27">
      <c r="W14533" s="288"/>
      <c r="X14533" s="287"/>
      <c r="AA14533" s="289"/>
    </row>
    <row r="14534" spans="23:27">
      <c r="W14534" s="288"/>
      <c r="X14534" s="287"/>
      <c r="AA14534" s="289"/>
    </row>
    <row r="14535" spans="23:27">
      <c r="W14535" s="288"/>
      <c r="X14535" s="287"/>
      <c r="AA14535" s="289"/>
    </row>
    <row r="14536" spans="23:27">
      <c r="W14536" s="288"/>
      <c r="X14536" s="287"/>
      <c r="AA14536" s="289"/>
    </row>
    <row r="14537" spans="23:27">
      <c r="W14537" s="288"/>
      <c r="X14537" s="287"/>
      <c r="AA14537" s="289"/>
    </row>
    <row r="14538" spans="23:27">
      <c r="W14538" s="288"/>
      <c r="X14538" s="287"/>
      <c r="AA14538" s="289"/>
    </row>
    <row r="14539" spans="23:27">
      <c r="W14539" s="288"/>
      <c r="X14539" s="287"/>
      <c r="AA14539" s="289"/>
    </row>
    <row r="14540" spans="23:27">
      <c r="W14540" s="288"/>
      <c r="X14540" s="287"/>
      <c r="AA14540" s="289"/>
    </row>
    <row r="14541" spans="23:27">
      <c r="W14541" s="288"/>
      <c r="X14541" s="287"/>
      <c r="AA14541" s="289"/>
    </row>
    <row r="14542" spans="23:27">
      <c r="W14542" s="288"/>
      <c r="X14542" s="287"/>
      <c r="AA14542" s="289"/>
    </row>
    <row r="14543" spans="23:27">
      <c r="W14543" s="288"/>
      <c r="X14543" s="287"/>
      <c r="AA14543" s="289"/>
    </row>
    <row r="14544" spans="23:27">
      <c r="W14544" s="288"/>
      <c r="X14544" s="287"/>
      <c r="AA14544" s="289"/>
    </row>
    <row r="14545" spans="23:27">
      <c r="W14545" s="288"/>
      <c r="X14545" s="287"/>
      <c r="AA14545" s="289"/>
    </row>
    <row r="14546" spans="23:27">
      <c r="W14546" s="288"/>
      <c r="X14546" s="287"/>
      <c r="AA14546" s="289"/>
    </row>
    <row r="14547" spans="23:27">
      <c r="W14547" s="288"/>
      <c r="X14547" s="287"/>
      <c r="AA14547" s="289"/>
    </row>
    <row r="14548" spans="23:27">
      <c r="W14548" s="288"/>
      <c r="X14548" s="287"/>
      <c r="AA14548" s="289"/>
    </row>
    <row r="14549" spans="23:27">
      <c r="W14549" s="288"/>
      <c r="X14549" s="287"/>
      <c r="AA14549" s="289"/>
    </row>
    <row r="14550" spans="23:27">
      <c r="W14550" s="288"/>
      <c r="X14550" s="287"/>
      <c r="AA14550" s="289"/>
    </row>
    <row r="14551" spans="23:27">
      <c r="W14551" s="288"/>
      <c r="X14551" s="287"/>
      <c r="AA14551" s="289"/>
    </row>
    <row r="14552" spans="23:27">
      <c r="W14552" s="288"/>
      <c r="X14552" s="287"/>
      <c r="AA14552" s="289"/>
    </row>
    <row r="14553" spans="23:27">
      <c r="W14553" s="288"/>
      <c r="X14553" s="287"/>
      <c r="AA14553" s="289"/>
    </row>
    <row r="14554" spans="23:27">
      <c r="W14554" s="288"/>
      <c r="X14554" s="287"/>
      <c r="AA14554" s="289"/>
    </row>
    <row r="14555" spans="23:27">
      <c r="W14555" s="288"/>
      <c r="X14555" s="287"/>
      <c r="AA14555" s="289"/>
    </row>
    <row r="14556" spans="23:27">
      <c r="W14556" s="288"/>
      <c r="X14556" s="287"/>
      <c r="AA14556" s="289"/>
    </row>
    <row r="14557" spans="23:27">
      <c r="W14557" s="288"/>
      <c r="X14557" s="287"/>
      <c r="AA14557" s="289"/>
    </row>
    <row r="14558" spans="23:27">
      <c r="W14558" s="288"/>
      <c r="X14558" s="287"/>
      <c r="AA14558" s="289"/>
    </row>
    <row r="14559" spans="23:27">
      <c r="W14559" s="288"/>
      <c r="X14559" s="287"/>
      <c r="AA14559" s="289"/>
    </row>
    <row r="14560" spans="23:27">
      <c r="W14560" s="288"/>
      <c r="X14560" s="287"/>
      <c r="AA14560" s="289"/>
    </row>
    <row r="14561" spans="23:27">
      <c r="W14561" s="288"/>
      <c r="X14561" s="287"/>
      <c r="AA14561" s="289"/>
    </row>
    <row r="14562" spans="23:27">
      <c r="W14562" s="288"/>
      <c r="X14562" s="287"/>
      <c r="AA14562" s="289"/>
    </row>
    <row r="14563" spans="23:27">
      <c r="W14563" s="288"/>
      <c r="X14563" s="287"/>
      <c r="AA14563" s="289"/>
    </row>
    <row r="14564" spans="23:27">
      <c r="W14564" s="288"/>
      <c r="X14564" s="287"/>
      <c r="AA14564" s="289"/>
    </row>
    <row r="14565" spans="23:27">
      <c r="W14565" s="288"/>
      <c r="X14565" s="287"/>
      <c r="AA14565" s="289"/>
    </row>
    <row r="14566" spans="23:27">
      <c r="W14566" s="288"/>
      <c r="X14566" s="287"/>
      <c r="AA14566" s="289"/>
    </row>
    <row r="14567" spans="23:27">
      <c r="W14567" s="288"/>
      <c r="X14567" s="287"/>
      <c r="AA14567" s="289"/>
    </row>
    <row r="14568" spans="23:27">
      <c r="W14568" s="288"/>
      <c r="X14568" s="287"/>
      <c r="AA14568" s="289"/>
    </row>
    <row r="14569" spans="23:27">
      <c r="W14569" s="288"/>
      <c r="X14569" s="287"/>
      <c r="AA14569" s="289"/>
    </row>
    <row r="14570" spans="23:27">
      <c r="W14570" s="288"/>
      <c r="X14570" s="287"/>
      <c r="AA14570" s="289"/>
    </row>
    <row r="14571" spans="23:27">
      <c r="W14571" s="288"/>
      <c r="X14571" s="287"/>
      <c r="AA14571" s="289"/>
    </row>
    <row r="14572" spans="23:27">
      <c r="W14572" s="288"/>
      <c r="X14572" s="287"/>
      <c r="AA14572" s="289"/>
    </row>
    <row r="14573" spans="23:27">
      <c r="W14573" s="288"/>
      <c r="X14573" s="287"/>
      <c r="AA14573" s="289"/>
    </row>
    <row r="14574" spans="23:27">
      <c r="W14574" s="288"/>
      <c r="X14574" s="287"/>
      <c r="AA14574" s="289"/>
    </row>
    <row r="14575" spans="23:27">
      <c r="W14575" s="288"/>
      <c r="X14575" s="287"/>
      <c r="AA14575" s="289"/>
    </row>
    <row r="14576" spans="23:27">
      <c r="W14576" s="288"/>
      <c r="X14576" s="287"/>
      <c r="AA14576" s="289"/>
    </row>
    <row r="14577" spans="23:27">
      <c r="W14577" s="288"/>
      <c r="X14577" s="287"/>
      <c r="AA14577" s="289"/>
    </row>
    <row r="14578" spans="23:27">
      <c r="W14578" s="288"/>
      <c r="X14578" s="287"/>
      <c r="AA14578" s="289"/>
    </row>
    <row r="14579" spans="23:27">
      <c r="W14579" s="288"/>
      <c r="X14579" s="287"/>
      <c r="AA14579" s="289"/>
    </row>
    <row r="14580" spans="23:27">
      <c r="W14580" s="288"/>
      <c r="X14580" s="287"/>
      <c r="AA14580" s="289"/>
    </row>
    <row r="14581" spans="23:27">
      <c r="W14581" s="288"/>
      <c r="X14581" s="287"/>
      <c r="AA14581" s="289"/>
    </row>
    <row r="14582" spans="23:27">
      <c r="W14582" s="288"/>
      <c r="X14582" s="287"/>
      <c r="AA14582" s="289"/>
    </row>
    <row r="14583" spans="23:27">
      <c r="W14583" s="288"/>
      <c r="X14583" s="287"/>
      <c r="AA14583" s="289"/>
    </row>
    <row r="14584" spans="23:27">
      <c r="W14584" s="288"/>
      <c r="X14584" s="287"/>
      <c r="AA14584" s="289"/>
    </row>
    <row r="14585" spans="23:27">
      <c r="W14585" s="288"/>
      <c r="X14585" s="287"/>
      <c r="AA14585" s="289"/>
    </row>
    <row r="14586" spans="23:27">
      <c r="W14586" s="288"/>
      <c r="X14586" s="287"/>
      <c r="AA14586" s="289"/>
    </row>
    <row r="14587" spans="23:27">
      <c r="W14587" s="288"/>
      <c r="X14587" s="287"/>
      <c r="AA14587" s="289"/>
    </row>
    <row r="14588" spans="23:27">
      <c r="W14588" s="288"/>
      <c r="X14588" s="287"/>
      <c r="AA14588" s="289"/>
    </row>
    <row r="14589" spans="23:27">
      <c r="W14589" s="288"/>
      <c r="X14589" s="287"/>
      <c r="AA14589" s="289"/>
    </row>
    <row r="14590" spans="23:27">
      <c r="W14590" s="288"/>
      <c r="X14590" s="287"/>
      <c r="AA14590" s="289"/>
    </row>
    <row r="14591" spans="23:27">
      <c r="W14591" s="288"/>
      <c r="X14591" s="287"/>
      <c r="AA14591" s="289"/>
    </row>
    <row r="14592" spans="23:27">
      <c r="W14592" s="288"/>
      <c r="X14592" s="287"/>
      <c r="AA14592" s="289"/>
    </row>
    <row r="14593" spans="23:27">
      <c r="W14593" s="288"/>
      <c r="X14593" s="287"/>
      <c r="AA14593" s="289"/>
    </row>
    <row r="14594" spans="23:27">
      <c r="W14594" s="288"/>
      <c r="X14594" s="287"/>
      <c r="AA14594" s="289"/>
    </row>
    <row r="14595" spans="23:27">
      <c r="W14595" s="288"/>
      <c r="X14595" s="287"/>
      <c r="AA14595" s="289"/>
    </row>
    <row r="14596" spans="23:27">
      <c r="W14596" s="288"/>
      <c r="X14596" s="287"/>
      <c r="AA14596" s="289"/>
    </row>
    <row r="14597" spans="23:27">
      <c r="W14597" s="288"/>
      <c r="X14597" s="287"/>
      <c r="AA14597" s="289"/>
    </row>
    <row r="14598" spans="23:27">
      <c r="W14598" s="288"/>
      <c r="X14598" s="287"/>
      <c r="AA14598" s="289"/>
    </row>
    <row r="14599" spans="23:27">
      <c r="W14599" s="288"/>
      <c r="X14599" s="287"/>
      <c r="AA14599" s="289"/>
    </row>
    <row r="14600" spans="23:27">
      <c r="W14600" s="288"/>
      <c r="X14600" s="287"/>
      <c r="AA14600" s="289"/>
    </row>
    <row r="14601" spans="23:27">
      <c r="W14601" s="288"/>
      <c r="X14601" s="287"/>
      <c r="AA14601" s="289"/>
    </row>
    <row r="14602" spans="23:27">
      <c r="W14602" s="288"/>
      <c r="X14602" s="287"/>
      <c r="AA14602" s="289"/>
    </row>
    <row r="14603" spans="23:27">
      <c r="W14603" s="288"/>
      <c r="X14603" s="287"/>
      <c r="AA14603" s="289"/>
    </row>
    <row r="14604" spans="23:27">
      <c r="W14604" s="288"/>
      <c r="X14604" s="287"/>
      <c r="AA14604" s="289"/>
    </row>
    <row r="14605" spans="23:27">
      <c r="W14605" s="288"/>
      <c r="X14605" s="287"/>
      <c r="AA14605" s="289"/>
    </row>
    <row r="14606" spans="23:27">
      <c r="W14606" s="288"/>
      <c r="X14606" s="287"/>
      <c r="AA14606" s="289"/>
    </row>
    <row r="14607" spans="23:27">
      <c r="W14607" s="288"/>
      <c r="X14607" s="287"/>
      <c r="AA14607" s="289"/>
    </row>
    <row r="14608" spans="23:27">
      <c r="W14608" s="288"/>
      <c r="X14608" s="287"/>
      <c r="AA14608" s="289"/>
    </row>
    <row r="14609" spans="23:27">
      <c r="W14609" s="288"/>
      <c r="X14609" s="287"/>
      <c r="AA14609" s="289"/>
    </row>
    <row r="14610" spans="23:27">
      <c r="W14610" s="288"/>
      <c r="X14610" s="287"/>
      <c r="AA14610" s="289"/>
    </row>
    <row r="14611" spans="23:27">
      <c r="W14611" s="288"/>
      <c r="X14611" s="287"/>
      <c r="AA14611" s="289"/>
    </row>
    <row r="14612" spans="23:27">
      <c r="W14612" s="288"/>
      <c r="X14612" s="287"/>
      <c r="AA14612" s="289"/>
    </row>
    <row r="14613" spans="23:27">
      <c r="W14613" s="288"/>
      <c r="X14613" s="287"/>
      <c r="AA14613" s="289"/>
    </row>
    <row r="14614" spans="23:27">
      <c r="W14614" s="288"/>
      <c r="X14614" s="287"/>
      <c r="AA14614" s="289"/>
    </row>
    <row r="14615" spans="23:27">
      <c r="W14615" s="288"/>
      <c r="X14615" s="287"/>
      <c r="AA14615" s="289"/>
    </row>
    <row r="14616" spans="23:27">
      <c r="W14616" s="288"/>
      <c r="X14616" s="287"/>
      <c r="AA14616" s="289"/>
    </row>
    <row r="14617" spans="23:27">
      <c r="W14617" s="288"/>
      <c r="X14617" s="287"/>
      <c r="AA14617" s="289"/>
    </row>
    <row r="14618" spans="23:27">
      <c r="W14618" s="288"/>
      <c r="X14618" s="287"/>
      <c r="AA14618" s="289"/>
    </row>
    <row r="14619" spans="23:27">
      <c r="W14619" s="288"/>
      <c r="X14619" s="287"/>
      <c r="AA14619" s="289"/>
    </row>
    <row r="14620" spans="23:27">
      <c r="W14620" s="288"/>
      <c r="X14620" s="287"/>
      <c r="AA14620" s="289"/>
    </row>
    <row r="14621" spans="23:27">
      <c r="W14621" s="288"/>
      <c r="X14621" s="287"/>
      <c r="AA14621" s="289"/>
    </row>
    <row r="14622" spans="23:27">
      <c r="W14622" s="288"/>
      <c r="X14622" s="287"/>
      <c r="AA14622" s="289"/>
    </row>
    <row r="14623" spans="23:27">
      <c r="W14623" s="288"/>
      <c r="X14623" s="287"/>
      <c r="AA14623" s="289"/>
    </row>
    <row r="14624" spans="23:27">
      <c r="W14624" s="288"/>
      <c r="X14624" s="287"/>
      <c r="AA14624" s="289"/>
    </row>
    <row r="14625" spans="23:27">
      <c r="W14625" s="288"/>
      <c r="X14625" s="287"/>
      <c r="AA14625" s="289"/>
    </row>
    <row r="14626" spans="23:27">
      <c r="W14626" s="288"/>
      <c r="X14626" s="287"/>
      <c r="AA14626" s="289"/>
    </row>
    <row r="14627" spans="23:27">
      <c r="W14627" s="288"/>
      <c r="X14627" s="287"/>
      <c r="AA14627" s="289"/>
    </row>
    <row r="14628" spans="23:27">
      <c r="W14628" s="288"/>
      <c r="X14628" s="287"/>
      <c r="AA14628" s="289"/>
    </row>
    <row r="14629" spans="23:27">
      <c r="W14629" s="288"/>
      <c r="X14629" s="287"/>
      <c r="AA14629" s="289"/>
    </row>
    <row r="14630" spans="23:27">
      <c r="W14630" s="288"/>
      <c r="X14630" s="287"/>
      <c r="AA14630" s="289"/>
    </row>
    <row r="14631" spans="23:27">
      <c r="W14631" s="288"/>
      <c r="X14631" s="287"/>
      <c r="AA14631" s="289"/>
    </row>
    <row r="14632" spans="23:27">
      <c r="W14632" s="288"/>
      <c r="X14632" s="287"/>
      <c r="AA14632" s="289"/>
    </row>
    <row r="14633" spans="23:27">
      <c r="W14633" s="288"/>
      <c r="X14633" s="287"/>
      <c r="AA14633" s="289"/>
    </row>
    <row r="14634" spans="23:27">
      <c r="W14634" s="288"/>
      <c r="X14634" s="287"/>
      <c r="AA14634" s="289"/>
    </row>
    <row r="14635" spans="23:27">
      <c r="W14635" s="288"/>
      <c r="X14635" s="287"/>
      <c r="AA14635" s="289"/>
    </row>
    <row r="14636" spans="23:27">
      <c r="W14636" s="288"/>
      <c r="X14636" s="287"/>
      <c r="AA14636" s="289"/>
    </row>
    <row r="14637" spans="23:27">
      <c r="W14637" s="288"/>
      <c r="X14637" s="287"/>
      <c r="AA14637" s="289"/>
    </row>
    <row r="14638" spans="23:27">
      <c r="W14638" s="288"/>
      <c r="X14638" s="287"/>
      <c r="AA14638" s="289"/>
    </row>
    <row r="14639" spans="23:27">
      <c r="W14639" s="288"/>
      <c r="X14639" s="287"/>
      <c r="AA14639" s="289"/>
    </row>
    <row r="14640" spans="23:27">
      <c r="W14640" s="288"/>
      <c r="X14640" s="287"/>
      <c r="AA14640" s="289"/>
    </row>
    <row r="14641" spans="23:27">
      <c r="W14641" s="288"/>
      <c r="X14641" s="287"/>
      <c r="AA14641" s="289"/>
    </row>
    <row r="14642" spans="23:27">
      <c r="W14642" s="288"/>
      <c r="X14642" s="287"/>
      <c r="AA14642" s="289"/>
    </row>
    <row r="14643" spans="23:27">
      <c r="W14643" s="288"/>
      <c r="X14643" s="287"/>
      <c r="AA14643" s="289"/>
    </row>
    <row r="14644" spans="23:27">
      <c r="W14644" s="288"/>
      <c r="X14644" s="287"/>
      <c r="AA14644" s="289"/>
    </row>
    <row r="14645" spans="23:27">
      <c r="W14645" s="288"/>
      <c r="X14645" s="287"/>
      <c r="AA14645" s="289"/>
    </row>
    <row r="14646" spans="23:27">
      <c r="W14646" s="288"/>
      <c r="X14646" s="287"/>
      <c r="AA14646" s="289"/>
    </row>
    <row r="14647" spans="23:27">
      <c r="W14647" s="288"/>
      <c r="X14647" s="287"/>
      <c r="AA14647" s="289"/>
    </row>
    <row r="14648" spans="23:27">
      <c r="W14648" s="288"/>
      <c r="X14648" s="287"/>
      <c r="AA14648" s="289"/>
    </row>
    <row r="14649" spans="23:27">
      <c r="W14649" s="288"/>
      <c r="X14649" s="287"/>
      <c r="AA14649" s="289"/>
    </row>
    <row r="14650" spans="23:27">
      <c r="W14650" s="288"/>
      <c r="X14650" s="287"/>
      <c r="AA14650" s="289"/>
    </row>
    <row r="14651" spans="23:27">
      <c r="W14651" s="288"/>
      <c r="X14651" s="287"/>
      <c r="AA14651" s="289"/>
    </row>
    <row r="14652" spans="23:27">
      <c r="W14652" s="288"/>
      <c r="X14652" s="287"/>
      <c r="AA14652" s="289"/>
    </row>
    <row r="14653" spans="23:27">
      <c r="W14653" s="288"/>
      <c r="X14653" s="287"/>
      <c r="AA14653" s="289"/>
    </row>
    <row r="14654" spans="23:27">
      <c r="W14654" s="288"/>
      <c r="X14654" s="287"/>
      <c r="AA14654" s="289"/>
    </row>
    <row r="14655" spans="23:27">
      <c r="W14655" s="288"/>
      <c r="X14655" s="287"/>
      <c r="AA14655" s="289"/>
    </row>
    <row r="14656" spans="23:27">
      <c r="W14656" s="288"/>
      <c r="X14656" s="287"/>
      <c r="AA14656" s="289"/>
    </row>
    <row r="14657" spans="23:27">
      <c r="W14657" s="288"/>
      <c r="X14657" s="287"/>
      <c r="AA14657" s="289"/>
    </row>
    <row r="14658" spans="23:27">
      <c r="W14658" s="288"/>
      <c r="X14658" s="287"/>
      <c r="AA14658" s="289"/>
    </row>
    <row r="14659" spans="23:27">
      <c r="W14659" s="288"/>
      <c r="X14659" s="287"/>
      <c r="AA14659" s="289"/>
    </row>
    <row r="14660" spans="23:27">
      <c r="W14660" s="288"/>
      <c r="X14660" s="287"/>
      <c r="AA14660" s="289"/>
    </row>
    <row r="14661" spans="23:27">
      <c r="W14661" s="288"/>
      <c r="X14661" s="287"/>
      <c r="AA14661" s="289"/>
    </row>
    <row r="14662" spans="23:27">
      <c r="W14662" s="288"/>
      <c r="X14662" s="287"/>
      <c r="AA14662" s="289"/>
    </row>
    <row r="14663" spans="23:27">
      <c r="W14663" s="288"/>
      <c r="X14663" s="287"/>
      <c r="AA14663" s="289"/>
    </row>
    <row r="14664" spans="23:27">
      <c r="W14664" s="288"/>
      <c r="X14664" s="287"/>
      <c r="AA14664" s="289"/>
    </row>
    <row r="14665" spans="23:27">
      <c r="W14665" s="288"/>
      <c r="X14665" s="287"/>
      <c r="AA14665" s="289"/>
    </row>
    <row r="14666" spans="23:27">
      <c r="W14666" s="288"/>
      <c r="X14666" s="287"/>
      <c r="AA14666" s="289"/>
    </row>
    <row r="14667" spans="23:27">
      <c r="W14667" s="288"/>
      <c r="X14667" s="287"/>
      <c r="AA14667" s="289"/>
    </row>
    <row r="14668" spans="23:27">
      <c r="W14668" s="288"/>
      <c r="X14668" s="287"/>
      <c r="AA14668" s="289"/>
    </row>
    <row r="14669" spans="23:27">
      <c r="W14669" s="288"/>
      <c r="X14669" s="287"/>
      <c r="AA14669" s="289"/>
    </row>
    <row r="14670" spans="23:27">
      <c r="W14670" s="288"/>
      <c r="X14670" s="287"/>
      <c r="AA14670" s="289"/>
    </row>
    <row r="14671" spans="23:27">
      <c r="W14671" s="288"/>
      <c r="X14671" s="287"/>
      <c r="AA14671" s="289"/>
    </row>
    <row r="14672" spans="23:27">
      <c r="W14672" s="288"/>
      <c r="X14672" s="287"/>
      <c r="AA14672" s="289"/>
    </row>
    <row r="14673" spans="23:27">
      <c r="W14673" s="288"/>
      <c r="X14673" s="287"/>
      <c r="AA14673" s="289"/>
    </row>
    <row r="14674" spans="23:27">
      <c r="W14674" s="288"/>
      <c r="X14674" s="287"/>
      <c r="AA14674" s="289"/>
    </row>
    <row r="14675" spans="23:27">
      <c r="W14675" s="288"/>
      <c r="X14675" s="287"/>
      <c r="AA14675" s="289"/>
    </row>
    <row r="14676" spans="23:27">
      <c r="W14676" s="288"/>
      <c r="X14676" s="287"/>
      <c r="AA14676" s="289"/>
    </row>
    <row r="14677" spans="23:27">
      <c r="W14677" s="288"/>
      <c r="X14677" s="287"/>
      <c r="AA14677" s="289"/>
    </row>
    <row r="14678" spans="23:27">
      <c r="W14678" s="288"/>
      <c r="X14678" s="287"/>
      <c r="AA14678" s="289"/>
    </row>
    <row r="14679" spans="23:27">
      <c r="W14679" s="288"/>
      <c r="X14679" s="287"/>
      <c r="AA14679" s="289"/>
    </row>
    <row r="14680" spans="23:27">
      <c r="W14680" s="288"/>
      <c r="X14680" s="287"/>
      <c r="AA14680" s="289"/>
    </row>
    <row r="14681" spans="23:27">
      <c r="W14681" s="288"/>
      <c r="X14681" s="287"/>
      <c r="AA14681" s="289"/>
    </row>
    <row r="14682" spans="23:27">
      <c r="W14682" s="288"/>
      <c r="X14682" s="287"/>
      <c r="AA14682" s="289"/>
    </row>
    <row r="14683" spans="23:27">
      <c r="W14683" s="288"/>
      <c r="X14683" s="287"/>
      <c r="AA14683" s="289"/>
    </row>
    <row r="14684" spans="23:27">
      <c r="W14684" s="288"/>
      <c r="X14684" s="287"/>
      <c r="AA14684" s="289"/>
    </row>
    <row r="14685" spans="23:27">
      <c r="W14685" s="288"/>
      <c r="X14685" s="287"/>
      <c r="AA14685" s="289"/>
    </row>
    <row r="14686" spans="23:27">
      <c r="W14686" s="288"/>
      <c r="X14686" s="287"/>
      <c r="AA14686" s="289"/>
    </row>
    <row r="14687" spans="23:27">
      <c r="W14687" s="288"/>
      <c r="X14687" s="287"/>
      <c r="AA14687" s="289"/>
    </row>
    <row r="14688" spans="23:27">
      <c r="W14688" s="288"/>
      <c r="X14688" s="287"/>
      <c r="AA14688" s="289"/>
    </row>
    <row r="14689" spans="23:27">
      <c r="W14689" s="288"/>
      <c r="X14689" s="287"/>
      <c r="AA14689" s="289"/>
    </row>
    <row r="14690" spans="23:27">
      <c r="W14690" s="288"/>
      <c r="X14690" s="287"/>
      <c r="AA14690" s="289"/>
    </row>
    <row r="14691" spans="23:27">
      <c r="W14691" s="288"/>
      <c r="X14691" s="287"/>
      <c r="AA14691" s="289"/>
    </row>
    <row r="14692" spans="23:27">
      <c r="W14692" s="288"/>
      <c r="X14692" s="287"/>
      <c r="AA14692" s="289"/>
    </row>
    <row r="14693" spans="23:27">
      <c r="W14693" s="288"/>
      <c r="X14693" s="287"/>
      <c r="AA14693" s="289"/>
    </row>
    <row r="14694" spans="23:27">
      <c r="W14694" s="288"/>
      <c r="X14694" s="287"/>
      <c r="AA14694" s="289"/>
    </row>
    <row r="14695" spans="23:27">
      <c r="W14695" s="288"/>
      <c r="X14695" s="287"/>
      <c r="AA14695" s="289"/>
    </row>
    <row r="14696" spans="23:27">
      <c r="W14696" s="288"/>
      <c r="X14696" s="287"/>
      <c r="AA14696" s="289"/>
    </row>
    <row r="14697" spans="23:27">
      <c r="W14697" s="288"/>
      <c r="X14697" s="287"/>
      <c r="AA14697" s="289"/>
    </row>
    <row r="14698" spans="23:27">
      <c r="W14698" s="288"/>
      <c r="X14698" s="287"/>
      <c r="AA14698" s="289"/>
    </row>
    <row r="14699" spans="23:27">
      <c r="W14699" s="288"/>
      <c r="X14699" s="287"/>
      <c r="AA14699" s="289"/>
    </row>
    <row r="14700" spans="23:27">
      <c r="W14700" s="288"/>
      <c r="X14700" s="287"/>
      <c r="AA14700" s="289"/>
    </row>
    <row r="14701" spans="23:27">
      <c r="W14701" s="288"/>
      <c r="X14701" s="287"/>
      <c r="AA14701" s="289"/>
    </row>
    <row r="14702" spans="23:27">
      <c r="W14702" s="288"/>
      <c r="X14702" s="287"/>
      <c r="AA14702" s="289"/>
    </row>
    <row r="14703" spans="23:27">
      <c r="W14703" s="288"/>
      <c r="X14703" s="287"/>
      <c r="AA14703" s="289"/>
    </row>
    <row r="14704" spans="23:27">
      <c r="W14704" s="288"/>
      <c r="X14704" s="287"/>
      <c r="AA14704" s="289"/>
    </row>
    <row r="14705" spans="23:27">
      <c r="W14705" s="288"/>
      <c r="X14705" s="287"/>
      <c r="AA14705" s="289"/>
    </row>
    <row r="14706" spans="23:27">
      <c r="W14706" s="288"/>
      <c r="X14706" s="287"/>
      <c r="AA14706" s="289"/>
    </row>
    <row r="14707" spans="23:27">
      <c r="W14707" s="288"/>
      <c r="X14707" s="287"/>
      <c r="AA14707" s="289"/>
    </row>
    <row r="14708" spans="23:27">
      <c r="W14708" s="288"/>
      <c r="X14708" s="287"/>
      <c r="AA14708" s="289"/>
    </row>
    <row r="14709" spans="23:27">
      <c r="W14709" s="288"/>
      <c r="X14709" s="287"/>
      <c r="AA14709" s="289"/>
    </row>
    <row r="14710" spans="23:27">
      <c r="W14710" s="288"/>
      <c r="X14710" s="287"/>
      <c r="AA14710" s="289"/>
    </row>
    <row r="14711" spans="23:27">
      <c r="W14711" s="288"/>
      <c r="X14711" s="287"/>
      <c r="AA14711" s="289"/>
    </row>
    <row r="14712" spans="23:27">
      <c r="W14712" s="288"/>
      <c r="X14712" s="287"/>
      <c r="AA14712" s="289"/>
    </row>
    <row r="14713" spans="23:27">
      <c r="W14713" s="288"/>
      <c r="X14713" s="287"/>
      <c r="AA14713" s="289"/>
    </row>
    <row r="14714" spans="23:27">
      <c r="W14714" s="288"/>
      <c r="X14714" s="287"/>
      <c r="AA14714" s="289"/>
    </row>
    <row r="14715" spans="23:27">
      <c r="W14715" s="288"/>
      <c r="X14715" s="287"/>
      <c r="AA14715" s="289"/>
    </row>
    <row r="14716" spans="23:27">
      <c r="W14716" s="288"/>
      <c r="X14716" s="287"/>
      <c r="AA14716" s="289"/>
    </row>
    <row r="14717" spans="23:27">
      <c r="W14717" s="288"/>
      <c r="X14717" s="287"/>
      <c r="AA14717" s="289"/>
    </row>
    <row r="14718" spans="23:27">
      <c r="W14718" s="288"/>
      <c r="X14718" s="287"/>
      <c r="AA14718" s="289"/>
    </row>
    <row r="14719" spans="23:27">
      <c r="W14719" s="288"/>
      <c r="X14719" s="287"/>
      <c r="AA14719" s="289"/>
    </row>
    <row r="14720" spans="23:27">
      <c r="W14720" s="288"/>
      <c r="X14720" s="287"/>
      <c r="AA14720" s="289"/>
    </row>
    <row r="14721" spans="23:27">
      <c r="W14721" s="288"/>
      <c r="X14721" s="287"/>
      <c r="AA14721" s="289"/>
    </row>
    <row r="14722" spans="23:27">
      <c r="W14722" s="288"/>
      <c r="X14722" s="287"/>
      <c r="AA14722" s="289"/>
    </row>
    <row r="14723" spans="23:27">
      <c r="W14723" s="288"/>
      <c r="X14723" s="287"/>
      <c r="AA14723" s="289"/>
    </row>
    <row r="14724" spans="23:27">
      <c r="W14724" s="288"/>
      <c r="X14724" s="287"/>
      <c r="AA14724" s="289"/>
    </row>
    <row r="14725" spans="23:27">
      <c r="W14725" s="288"/>
      <c r="X14725" s="287"/>
      <c r="AA14725" s="289"/>
    </row>
    <row r="14726" spans="23:27">
      <c r="W14726" s="288"/>
      <c r="X14726" s="287"/>
      <c r="AA14726" s="289"/>
    </row>
    <row r="14727" spans="23:27">
      <c r="W14727" s="288"/>
      <c r="X14727" s="287"/>
      <c r="AA14727" s="289"/>
    </row>
    <row r="14728" spans="23:27">
      <c r="W14728" s="288"/>
      <c r="X14728" s="287"/>
      <c r="AA14728" s="289"/>
    </row>
    <row r="14729" spans="23:27">
      <c r="W14729" s="288"/>
      <c r="X14729" s="287"/>
      <c r="AA14729" s="289"/>
    </row>
    <row r="14730" spans="23:27">
      <c r="W14730" s="288"/>
      <c r="X14730" s="287"/>
      <c r="AA14730" s="289"/>
    </row>
    <row r="14731" spans="23:27">
      <c r="W14731" s="288"/>
      <c r="X14731" s="287"/>
      <c r="AA14731" s="289"/>
    </row>
    <row r="14732" spans="23:27">
      <c r="W14732" s="288"/>
      <c r="X14732" s="287"/>
      <c r="AA14732" s="289"/>
    </row>
    <row r="14733" spans="23:27">
      <c r="W14733" s="288"/>
      <c r="X14733" s="287"/>
      <c r="AA14733" s="289"/>
    </row>
    <row r="14734" spans="23:27">
      <c r="W14734" s="288"/>
      <c r="X14734" s="287"/>
      <c r="AA14734" s="289"/>
    </row>
    <row r="14735" spans="23:27">
      <c r="W14735" s="288"/>
      <c r="X14735" s="287"/>
      <c r="AA14735" s="289"/>
    </row>
    <row r="14736" spans="23:27">
      <c r="W14736" s="288"/>
      <c r="X14736" s="287"/>
      <c r="AA14736" s="289"/>
    </row>
    <row r="14737" spans="23:27">
      <c r="W14737" s="288"/>
      <c r="X14737" s="287"/>
      <c r="AA14737" s="289"/>
    </row>
    <row r="14738" spans="23:27">
      <c r="W14738" s="288"/>
      <c r="X14738" s="287"/>
      <c r="AA14738" s="289"/>
    </row>
    <row r="14739" spans="23:27">
      <c r="W14739" s="288"/>
      <c r="X14739" s="287"/>
      <c r="AA14739" s="289"/>
    </row>
    <row r="14740" spans="23:27">
      <c r="W14740" s="288"/>
      <c r="X14740" s="287"/>
      <c r="AA14740" s="289"/>
    </row>
    <row r="14741" spans="23:27">
      <c r="W14741" s="288"/>
      <c r="X14741" s="287"/>
      <c r="AA14741" s="289"/>
    </row>
    <row r="14742" spans="23:27">
      <c r="W14742" s="288"/>
      <c r="X14742" s="287"/>
      <c r="AA14742" s="289"/>
    </row>
    <row r="14743" spans="23:27">
      <c r="W14743" s="288"/>
      <c r="X14743" s="287"/>
      <c r="AA14743" s="289"/>
    </row>
    <row r="14744" spans="23:27">
      <c r="W14744" s="288"/>
      <c r="X14744" s="287"/>
      <c r="AA14744" s="289"/>
    </row>
    <row r="14745" spans="23:27">
      <c r="W14745" s="288"/>
      <c r="X14745" s="287"/>
      <c r="AA14745" s="289"/>
    </row>
    <row r="14746" spans="23:27">
      <c r="W14746" s="288"/>
      <c r="X14746" s="287"/>
      <c r="AA14746" s="289"/>
    </row>
    <row r="14747" spans="23:27">
      <c r="W14747" s="288"/>
      <c r="X14747" s="287"/>
      <c r="AA14747" s="289"/>
    </row>
    <row r="14748" spans="23:27">
      <c r="W14748" s="288"/>
      <c r="X14748" s="287"/>
      <c r="AA14748" s="289"/>
    </row>
    <row r="14749" spans="23:27">
      <c r="W14749" s="288"/>
      <c r="X14749" s="287"/>
      <c r="AA14749" s="289"/>
    </row>
    <row r="14750" spans="23:27">
      <c r="W14750" s="288"/>
      <c r="X14750" s="287"/>
      <c r="AA14750" s="289"/>
    </row>
    <row r="14751" spans="23:27">
      <c r="W14751" s="288"/>
      <c r="X14751" s="287"/>
      <c r="AA14751" s="289"/>
    </row>
    <row r="14752" spans="23:27">
      <c r="W14752" s="288"/>
      <c r="X14752" s="287"/>
      <c r="AA14752" s="289"/>
    </row>
    <row r="14753" spans="23:27">
      <c r="W14753" s="288"/>
      <c r="X14753" s="287"/>
      <c r="AA14753" s="289"/>
    </row>
    <row r="14754" spans="23:27">
      <c r="W14754" s="288"/>
      <c r="X14754" s="287"/>
      <c r="AA14754" s="289"/>
    </row>
    <row r="14755" spans="23:27">
      <c r="W14755" s="288"/>
      <c r="X14755" s="287"/>
      <c r="AA14755" s="289"/>
    </row>
    <row r="14756" spans="23:27">
      <c r="W14756" s="288"/>
      <c r="X14756" s="287"/>
      <c r="AA14756" s="289"/>
    </row>
    <row r="14757" spans="23:27">
      <c r="W14757" s="288"/>
      <c r="X14757" s="287"/>
      <c r="AA14757" s="289"/>
    </row>
    <row r="14758" spans="23:27">
      <c r="W14758" s="288"/>
      <c r="X14758" s="287"/>
      <c r="AA14758" s="289"/>
    </row>
    <row r="14759" spans="23:27">
      <c r="W14759" s="288"/>
      <c r="X14759" s="287"/>
      <c r="AA14759" s="289"/>
    </row>
    <row r="14760" spans="23:27">
      <c r="W14760" s="288"/>
      <c r="X14760" s="287"/>
      <c r="AA14760" s="289"/>
    </row>
    <row r="14761" spans="23:27">
      <c r="W14761" s="288"/>
      <c r="X14761" s="287"/>
      <c r="AA14761" s="289"/>
    </row>
    <row r="14762" spans="23:27">
      <c r="W14762" s="288"/>
      <c r="X14762" s="287"/>
      <c r="AA14762" s="289"/>
    </row>
    <row r="14763" spans="23:27">
      <c r="W14763" s="288"/>
      <c r="X14763" s="287"/>
      <c r="AA14763" s="289"/>
    </row>
    <row r="14764" spans="23:27">
      <c r="W14764" s="288"/>
      <c r="X14764" s="287"/>
      <c r="AA14764" s="289"/>
    </row>
    <row r="14765" spans="23:27">
      <c r="W14765" s="288"/>
      <c r="X14765" s="287"/>
      <c r="AA14765" s="289"/>
    </row>
    <row r="14766" spans="23:27">
      <c r="W14766" s="288"/>
      <c r="X14766" s="287"/>
      <c r="AA14766" s="289"/>
    </row>
    <row r="14767" spans="23:27">
      <c r="W14767" s="288"/>
      <c r="X14767" s="287"/>
      <c r="AA14767" s="289"/>
    </row>
    <row r="14768" spans="23:27">
      <c r="W14768" s="288"/>
      <c r="X14768" s="287"/>
      <c r="AA14768" s="289"/>
    </row>
    <row r="14769" spans="23:27">
      <c r="W14769" s="288"/>
      <c r="X14769" s="287"/>
      <c r="AA14769" s="289"/>
    </row>
    <row r="14770" spans="23:27">
      <c r="W14770" s="288"/>
      <c r="X14770" s="287"/>
      <c r="AA14770" s="289"/>
    </row>
    <row r="14771" spans="23:27">
      <c r="W14771" s="288"/>
      <c r="X14771" s="287"/>
      <c r="AA14771" s="289"/>
    </row>
    <row r="14772" spans="23:27">
      <c r="W14772" s="288"/>
      <c r="X14772" s="287"/>
      <c r="AA14772" s="289"/>
    </row>
    <row r="14773" spans="23:27">
      <c r="W14773" s="288"/>
      <c r="X14773" s="287"/>
      <c r="AA14773" s="289"/>
    </row>
    <row r="14774" spans="23:27">
      <c r="W14774" s="288"/>
      <c r="X14774" s="287"/>
      <c r="AA14774" s="289"/>
    </row>
    <row r="14775" spans="23:27">
      <c r="W14775" s="288"/>
      <c r="X14775" s="287"/>
      <c r="AA14775" s="289"/>
    </row>
    <row r="14776" spans="23:27">
      <c r="W14776" s="288"/>
      <c r="X14776" s="287"/>
      <c r="AA14776" s="289"/>
    </row>
    <row r="14777" spans="23:27">
      <c r="W14777" s="288"/>
      <c r="X14777" s="287"/>
      <c r="AA14777" s="289"/>
    </row>
    <row r="14778" spans="23:27">
      <c r="W14778" s="288"/>
      <c r="X14778" s="287"/>
      <c r="AA14778" s="289"/>
    </row>
    <row r="14779" spans="23:27">
      <c r="W14779" s="288"/>
      <c r="X14779" s="287"/>
      <c r="AA14779" s="289"/>
    </row>
    <row r="14780" spans="23:27">
      <c r="W14780" s="288"/>
      <c r="X14780" s="287"/>
      <c r="AA14780" s="289"/>
    </row>
    <row r="14781" spans="23:27">
      <c r="W14781" s="288"/>
      <c r="X14781" s="287"/>
      <c r="AA14781" s="289"/>
    </row>
    <row r="14782" spans="23:27">
      <c r="W14782" s="288"/>
      <c r="X14782" s="287"/>
      <c r="AA14782" s="289"/>
    </row>
    <row r="14783" spans="23:27">
      <c r="W14783" s="288"/>
      <c r="X14783" s="287"/>
      <c r="AA14783" s="289"/>
    </row>
    <row r="14784" spans="23:27">
      <c r="W14784" s="288"/>
      <c r="X14784" s="287"/>
      <c r="AA14784" s="289"/>
    </row>
    <row r="14785" spans="23:27">
      <c r="W14785" s="288"/>
      <c r="X14785" s="287"/>
      <c r="AA14785" s="289"/>
    </row>
    <row r="14786" spans="23:27">
      <c r="W14786" s="288"/>
      <c r="X14786" s="287"/>
      <c r="AA14786" s="289"/>
    </row>
    <row r="14787" spans="23:27">
      <c r="W14787" s="288"/>
      <c r="X14787" s="287"/>
      <c r="AA14787" s="289"/>
    </row>
    <row r="14788" spans="23:27">
      <c r="W14788" s="288"/>
      <c r="X14788" s="287"/>
      <c r="AA14788" s="289"/>
    </row>
    <row r="14789" spans="23:27">
      <c r="W14789" s="288"/>
      <c r="X14789" s="287"/>
      <c r="AA14789" s="289"/>
    </row>
    <row r="14790" spans="23:27">
      <c r="W14790" s="288"/>
      <c r="X14790" s="287"/>
      <c r="AA14790" s="289"/>
    </row>
    <row r="14791" spans="23:27">
      <c r="W14791" s="288"/>
      <c r="X14791" s="287"/>
      <c r="AA14791" s="289"/>
    </row>
    <row r="14792" spans="23:27">
      <c r="W14792" s="288"/>
      <c r="X14792" s="287"/>
      <c r="AA14792" s="289"/>
    </row>
    <row r="14793" spans="23:27">
      <c r="W14793" s="288"/>
      <c r="X14793" s="287"/>
      <c r="AA14793" s="289"/>
    </row>
    <row r="14794" spans="23:27">
      <c r="W14794" s="288"/>
      <c r="X14794" s="287"/>
      <c r="AA14794" s="289"/>
    </row>
    <row r="14795" spans="23:27">
      <c r="W14795" s="288"/>
      <c r="X14795" s="287"/>
      <c r="AA14795" s="289"/>
    </row>
    <row r="14796" spans="23:27">
      <c r="W14796" s="288"/>
      <c r="X14796" s="287"/>
      <c r="AA14796" s="289"/>
    </row>
    <row r="14797" spans="23:27">
      <c r="W14797" s="288"/>
      <c r="X14797" s="287"/>
      <c r="AA14797" s="289"/>
    </row>
    <row r="14798" spans="23:27">
      <c r="W14798" s="288"/>
      <c r="X14798" s="287"/>
      <c r="AA14798" s="289"/>
    </row>
    <row r="14799" spans="23:27">
      <c r="W14799" s="288"/>
      <c r="X14799" s="287"/>
      <c r="AA14799" s="289"/>
    </row>
    <row r="14800" spans="23:27">
      <c r="W14800" s="288"/>
      <c r="X14800" s="287"/>
      <c r="AA14800" s="289"/>
    </row>
    <row r="14801" spans="23:27">
      <c r="W14801" s="288"/>
      <c r="X14801" s="287"/>
      <c r="AA14801" s="289"/>
    </row>
    <row r="14802" spans="23:27">
      <c r="W14802" s="288"/>
      <c r="X14802" s="287"/>
      <c r="AA14802" s="289"/>
    </row>
    <row r="14803" spans="23:27">
      <c r="W14803" s="288"/>
      <c r="X14803" s="287"/>
      <c r="AA14803" s="289"/>
    </row>
    <row r="14804" spans="23:27">
      <c r="W14804" s="288"/>
      <c r="X14804" s="287"/>
      <c r="AA14804" s="289"/>
    </row>
    <row r="14805" spans="23:27">
      <c r="W14805" s="288"/>
      <c r="X14805" s="287"/>
      <c r="AA14805" s="289"/>
    </row>
    <row r="14806" spans="23:27">
      <c r="W14806" s="288"/>
      <c r="X14806" s="287"/>
      <c r="AA14806" s="289"/>
    </row>
    <row r="14807" spans="23:27">
      <c r="W14807" s="288"/>
      <c r="X14807" s="287"/>
      <c r="AA14807" s="289"/>
    </row>
    <row r="14808" spans="23:27">
      <c r="W14808" s="288"/>
      <c r="X14808" s="287"/>
      <c r="AA14808" s="289"/>
    </row>
    <row r="14809" spans="23:27">
      <c r="W14809" s="288"/>
      <c r="X14809" s="287"/>
      <c r="AA14809" s="289"/>
    </row>
    <row r="14810" spans="23:27">
      <c r="W14810" s="288"/>
      <c r="X14810" s="287"/>
      <c r="AA14810" s="289"/>
    </row>
    <row r="14811" spans="23:27">
      <c r="W14811" s="288"/>
      <c r="X14811" s="287"/>
      <c r="AA14811" s="289"/>
    </row>
    <row r="14812" spans="23:27">
      <c r="W14812" s="288"/>
      <c r="X14812" s="287"/>
      <c r="AA14812" s="289"/>
    </row>
    <row r="14813" spans="23:27">
      <c r="W14813" s="288"/>
      <c r="X14813" s="287"/>
      <c r="AA14813" s="289"/>
    </row>
    <row r="14814" spans="23:27">
      <c r="W14814" s="288"/>
      <c r="X14814" s="287"/>
      <c r="AA14814" s="289"/>
    </row>
    <row r="14815" spans="23:27">
      <c r="W14815" s="288"/>
      <c r="X14815" s="287"/>
      <c r="AA14815" s="289"/>
    </row>
    <row r="14816" spans="23:27">
      <c r="W14816" s="288"/>
      <c r="X14816" s="287"/>
      <c r="AA14816" s="289"/>
    </row>
    <row r="14817" spans="23:27">
      <c r="W14817" s="288"/>
      <c r="X14817" s="287"/>
      <c r="AA14817" s="289"/>
    </row>
    <row r="14818" spans="23:27">
      <c r="W14818" s="288"/>
      <c r="X14818" s="287"/>
      <c r="AA14818" s="289"/>
    </row>
    <row r="14819" spans="23:27">
      <c r="W14819" s="288"/>
      <c r="X14819" s="287"/>
      <c r="AA14819" s="289"/>
    </row>
    <row r="14820" spans="23:27">
      <c r="W14820" s="288"/>
      <c r="X14820" s="287"/>
      <c r="AA14820" s="289"/>
    </row>
    <row r="14821" spans="23:27">
      <c r="W14821" s="288"/>
      <c r="X14821" s="287"/>
      <c r="AA14821" s="289"/>
    </row>
    <row r="14822" spans="23:27">
      <c r="W14822" s="288"/>
      <c r="X14822" s="287"/>
      <c r="AA14822" s="289"/>
    </row>
    <row r="14823" spans="23:27">
      <c r="W14823" s="288"/>
      <c r="X14823" s="287"/>
      <c r="AA14823" s="289"/>
    </row>
    <row r="14824" spans="23:27">
      <c r="W14824" s="288"/>
      <c r="X14824" s="287"/>
      <c r="AA14824" s="289"/>
    </row>
    <row r="14825" spans="23:27">
      <c r="W14825" s="288"/>
      <c r="X14825" s="287"/>
      <c r="AA14825" s="289"/>
    </row>
    <row r="14826" spans="23:27">
      <c r="W14826" s="288"/>
      <c r="X14826" s="287"/>
      <c r="AA14826" s="289"/>
    </row>
    <row r="14827" spans="23:27">
      <c r="W14827" s="288"/>
      <c r="X14827" s="287"/>
      <c r="AA14827" s="289"/>
    </row>
    <row r="14828" spans="23:27">
      <c r="W14828" s="288"/>
      <c r="X14828" s="287"/>
      <c r="AA14828" s="289"/>
    </row>
    <row r="14829" spans="23:27">
      <c r="W14829" s="288"/>
      <c r="X14829" s="287"/>
      <c r="AA14829" s="289"/>
    </row>
    <row r="14830" spans="23:27">
      <c r="W14830" s="288"/>
      <c r="X14830" s="287"/>
      <c r="AA14830" s="289"/>
    </row>
    <row r="14831" spans="23:27">
      <c r="W14831" s="288"/>
      <c r="X14831" s="287"/>
      <c r="AA14831" s="289"/>
    </row>
    <row r="14832" spans="23:27">
      <c r="W14832" s="288"/>
      <c r="X14832" s="287"/>
      <c r="AA14832" s="289"/>
    </row>
    <row r="14833" spans="23:27">
      <c r="W14833" s="288"/>
      <c r="X14833" s="287"/>
      <c r="AA14833" s="289"/>
    </row>
    <row r="14834" spans="23:27">
      <c r="W14834" s="288"/>
      <c r="X14834" s="287"/>
      <c r="AA14834" s="289"/>
    </row>
    <row r="14835" spans="23:27">
      <c r="W14835" s="288"/>
      <c r="X14835" s="287"/>
      <c r="AA14835" s="289"/>
    </row>
    <row r="14836" spans="23:27">
      <c r="W14836" s="288"/>
      <c r="X14836" s="287"/>
      <c r="AA14836" s="289"/>
    </row>
    <row r="14837" spans="23:27">
      <c r="W14837" s="288"/>
      <c r="X14837" s="287"/>
      <c r="AA14837" s="289"/>
    </row>
    <row r="14838" spans="23:27">
      <c r="W14838" s="288"/>
      <c r="X14838" s="287"/>
      <c r="AA14838" s="289"/>
    </row>
    <row r="14839" spans="23:27">
      <c r="W14839" s="288"/>
      <c r="X14839" s="287"/>
      <c r="AA14839" s="289"/>
    </row>
    <row r="14840" spans="23:27">
      <c r="W14840" s="288"/>
      <c r="X14840" s="287"/>
      <c r="AA14840" s="289"/>
    </row>
    <row r="14841" spans="23:27">
      <c r="W14841" s="288"/>
      <c r="X14841" s="287"/>
      <c r="AA14841" s="289"/>
    </row>
    <row r="14842" spans="23:27">
      <c r="W14842" s="288"/>
      <c r="X14842" s="287"/>
      <c r="AA14842" s="289"/>
    </row>
    <row r="14843" spans="23:27">
      <c r="W14843" s="288"/>
      <c r="X14843" s="287"/>
      <c r="AA14843" s="289"/>
    </row>
    <row r="14844" spans="23:27">
      <c r="W14844" s="288"/>
      <c r="X14844" s="287"/>
      <c r="AA14844" s="289"/>
    </row>
    <row r="14845" spans="23:27">
      <c r="W14845" s="288"/>
      <c r="X14845" s="287"/>
      <c r="AA14845" s="289"/>
    </row>
    <row r="14846" spans="23:27">
      <c r="W14846" s="288"/>
      <c r="X14846" s="287"/>
      <c r="AA14846" s="289"/>
    </row>
    <row r="14847" spans="23:27">
      <c r="W14847" s="288"/>
      <c r="X14847" s="287"/>
      <c r="AA14847" s="289"/>
    </row>
    <row r="14848" spans="23:27">
      <c r="W14848" s="288"/>
      <c r="X14848" s="287"/>
      <c r="AA14848" s="289"/>
    </row>
    <row r="14849" spans="23:27">
      <c r="W14849" s="288"/>
      <c r="X14849" s="287"/>
      <c r="AA14849" s="289"/>
    </row>
    <row r="14850" spans="23:27">
      <c r="W14850" s="288"/>
      <c r="X14850" s="287"/>
      <c r="AA14850" s="289"/>
    </row>
    <row r="14851" spans="23:27">
      <c r="W14851" s="288"/>
      <c r="X14851" s="287"/>
      <c r="AA14851" s="289"/>
    </row>
    <row r="14852" spans="23:27">
      <c r="W14852" s="288"/>
      <c r="X14852" s="287"/>
      <c r="AA14852" s="289"/>
    </row>
    <row r="14853" spans="23:27">
      <c r="W14853" s="288"/>
      <c r="X14853" s="287"/>
      <c r="AA14853" s="289"/>
    </row>
    <row r="14854" spans="23:27">
      <c r="W14854" s="288"/>
      <c r="X14854" s="287"/>
      <c r="AA14854" s="289"/>
    </row>
    <row r="14855" spans="23:27">
      <c r="W14855" s="288"/>
      <c r="X14855" s="287"/>
      <c r="AA14855" s="289"/>
    </row>
    <row r="14856" spans="23:27">
      <c r="W14856" s="288"/>
      <c r="X14856" s="287"/>
      <c r="AA14856" s="289"/>
    </row>
    <row r="14857" spans="23:27">
      <c r="W14857" s="288"/>
      <c r="X14857" s="287"/>
      <c r="AA14857" s="289"/>
    </row>
    <row r="14858" spans="23:27">
      <c r="W14858" s="288"/>
      <c r="X14858" s="287"/>
      <c r="AA14858" s="289"/>
    </row>
    <row r="14859" spans="23:27">
      <c r="W14859" s="288"/>
      <c r="X14859" s="287"/>
      <c r="AA14859" s="289"/>
    </row>
    <row r="14860" spans="23:27">
      <c r="W14860" s="288"/>
      <c r="X14860" s="287"/>
      <c r="AA14860" s="289"/>
    </row>
    <row r="14861" spans="23:27">
      <c r="W14861" s="288"/>
      <c r="X14861" s="287"/>
      <c r="AA14861" s="289"/>
    </row>
    <row r="14862" spans="23:27">
      <c r="W14862" s="288"/>
      <c r="X14862" s="287"/>
      <c r="AA14862" s="289"/>
    </row>
    <row r="14863" spans="23:27">
      <c r="W14863" s="288"/>
      <c r="X14863" s="287"/>
      <c r="AA14863" s="289"/>
    </row>
    <row r="14864" spans="23:27">
      <c r="W14864" s="288"/>
      <c r="X14864" s="287"/>
      <c r="AA14864" s="289"/>
    </row>
    <row r="14865" spans="23:27">
      <c r="W14865" s="288"/>
      <c r="X14865" s="287"/>
      <c r="AA14865" s="289"/>
    </row>
    <row r="14866" spans="23:27">
      <c r="W14866" s="288"/>
      <c r="X14866" s="287"/>
      <c r="AA14866" s="289"/>
    </row>
    <row r="14867" spans="23:27">
      <c r="W14867" s="288"/>
      <c r="X14867" s="287"/>
      <c r="AA14867" s="289"/>
    </row>
    <row r="14868" spans="23:27">
      <c r="W14868" s="288"/>
      <c r="X14868" s="287"/>
      <c r="AA14868" s="289"/>
    </row>
    <row r="14869" spans="23:27">
      <c r="W14869" s="288"/>
      <c r="X14869" s="287"/>
      <c r="AA14869" s="289"/>
    </row>
    <row r="14870" spans="23:27">
      <c r="W14870" s="288"/>
      <c r="X14870" s="287"/>
      <c r="AA14870" s="289"/>
    </row>
    <row r="14871" spans="23:27">
      <c r="W14871" s="288"/>
      <c r="X14871" s="287"/>
      <c r="AA14871" s="289"/>
    </row>
    <row r="14872" spans="23:27">
      <c r="W14872" s="288"/>
      <c r="X14872" s="287"/>
      <c r="AA14872" s="289"/>
    </row>
    <row r="14873" spans="23:27">
      <c r="W14873" s="288"/>
      <c r="X14873" s="287"/>
      <c r="AA14873" s="289"/>
    </row>
    <row r="14874" spans="23:27">
      <c r="W14874" s="288"/>
      <c r="X14874" s="287"/>
      <c r="AA14874" s="289"/>
    </row>
    <row r="14875" spans="23:27">
      <c r="W14875" s="288"/>
      <c r="X14875" s="287"/>
      <c r="AA14875" s="289"/>
    </row>
    <row r="14876" spans="23:27">
      <c r="W14876" s="288"/>
      <c r="X14876" s="287"/>
      <c r="AA14876" s="289"/>
    </row>
    <row r="14877" spans="23:27">
      <c r="W14877" s="288"/>
      <c r="X14877" s="287"/>
      <c r="AA14877" s="289"/>
    </row>
    <row r="14878" spans="23:27">
      <c r="W14878" s="288"/>
      <c r="X14878" s="287"/>
      <c r="AA14878" s="289"/>
    </row>
    <row r="14879" spans="23:27">
      <c r="W14879" s="288"/>
      <c r="X14879" s="287"/>
      <c r="AA14879" s="289"/>
    </row>
    <row r="14880" spans="23:27">
      <c r="W14880" s="288"/>
      <c r="X14880" s="287"/>
      <c r="AA14880" s="289"/>
    </row>
    <row r="14881" spans="23:27">
      <c r="W14881" s="288"/>
      <c r="X14881" s="287"/>
      <c r="AA14881" s="289"/>
    </row>
    <row r="14882" spans="23:27">
      <c r="W14882" s="288"/>
      <c r="X14882" s="287"/>
      <c r="AA14882" s="289"/>
    </row>
    <row r="14883" spans="23:27">
      <c r="W14883" s="288"/>
      <c r="X14883" s="287"/>
      <c r="AA14883" s="289"/>
    </row>
    <row r="14884" spans="23:27">
      <c r="W14884" s="288"/>
      <c r="X14884" s="287"/>
      <c r="AA14884" s="289"/>
    </row>
    <row r="14885" spans="23:27">
      <c r="W14885" s="288"/>
      <c r="X14885" s="287"/>
      <c r="AA14885" s="289"/>
    </row>
    <row r="14886" spans="23:27">
      <c r="W14886" s="288"/>
      <c r="X14886" s="287"/>
      <c r="AA14886" s="289"/>
    </row>
    <row r="14887" spans="23:27">
      <c r="W14887" s="288"/>
      <c r="X14887" s="287"/>
      <c r="AA14887" s="289"/>
    </row>
    <row r="14888" spans="23:27">
      <c r="W14888" s="288"/>
      <c r="X14888" s="287"/>
      <c r="AA14888" s="289"/>
    </row>
    <row r="14889" spans="23:27">
      <c r="W14889" s="288"/>
      <c r="X14889" s="287"/>
      <c r="AA14889" s="289"/>
    </row>
    <row r="14890" spans="23:27">
      <c r="W14890" s="288"/>
      <c r="X14890" s="287"/>
      <c r="AA14890" s="289"/>
    </row>
    <row r="14891" spans="23:27">
      <c r="W14891" s="288"/>
      <c r="X14891" s="287"/>
      <c r="AA14891" s="289"/>
    </row>
    <row r="14892" spans="23:27">
      <c r="W14892" s="288"/>
      <c r="X14892" s="287"/>
      <c r="AA14892" s="289"/>
    </row>
    <row r="14893" spans="23:27">
      <c r="W14893" s="288"/>
      <c r="X14893" s="287"/>
      <c r="AA14893" s="289"/>
    </row>
    <row r="14894" spans="23:27">
      <c r="W14894" s="288"/>
      <c r="X14894" s="287"/>
      <c r="AA14894" s="289"/>
    </row>
    <row r="14895" spans="23:27">
      <c r="W14895" s="288"/>
      <c r="X14895" s="287"/>
      <c r="AA14895" s="289"/>
    </row>
    <row r="14896" spans="23:27">
      <c r="W14896" s="288"/>
      <c r="X14896" s="287"/>
      <c r="AA14896" s="289"/>
    </row>
    <row r="14897" spans="23:27">
      <c r="W14897" s="288"/>
      <c r="X14897" s="287"/>
      <c r="AA14897" s="289"/>
    </row>
    <row r="14898" spans="23:27">
      <c r="W14898" s="288"/>
      <c r="X14898" s="287"/>
      <c r="AA14898" s="289"/>
    </row>
    <row r="14899" spans="23:27">
      <c r="W14899" s="288"/>
      <c r="X14899" s="287"/>
      <c r="AA14899" s="289"/>
    </row>
    <row r="14900" spans="23:27">
      <c r="W14900" s="288"/>
      <c r="X14900" s="287"/>
      <c r="AA14900" s="289"/>
    </row>
    <row r="14901" spans="23:27">
      <c r="W14901" s="288"/>
      <c r="X14901" s="287"/>
      <c r="AA14901" s="289"/>
    </row>
    <row r="14902" spans="23:27">
      <c r="W14902" s="288"/>
      <c r="X14902" s="287"/>
      <c r="AA14902" s="289"/>
    </row>
    <row r="14903" spans="23:27">
      <c r="W14903" s="288"/>
      <c r="X14903" s="287"/>
      <c r="AA14903" s="289"/>
    </row>
    <row r="14904" spans="23:27">
      <c r="W14904" s="288"/>
      <c r="X14904" s="287"/>
      <c r="AA14904" s="289"/>
    </row>
    <row r="14905" spans="23:27">
      <c r="W14905" s="288"/>
      <c r="X14905" s="287"/>
      <c r="AA14905" s="289"/>
    </row>
    <row r="14906" spans="23:27">
      <c r="W14906" s="288"/>
      <c r="X14906" s="287"/>
      <c r="AA14906" s="289"/>
    </row>
    <row r="14907" spans="23:27">
      <c r="W14907" s="288"/>
      <c r="X14907" s="287"/>
      <c r="AA14907" s="289"/>
    </row>
    <row r="14908" spans="23:27">
      <c r="W14908" s="288"/>
      <c r="X14908" s="287"/>
      <c r="AA14908" s="289"/>
    </row>
    <row r="14909" spans="23:27">
      <c r="W14909" s="288"/>
      <c r="X14909" s="287"/>
      <c r="AA14909" s="289"/>
    </row>
    <row r="14910" spans="23:27">
      <c r="W14910" s="288"/>
      <c r="X14910" s="287"/>
      <c r="AA14910" s="289"/>
    </row>
    <row r="14911" spans="23:27">
      <c r="W14911" s="288"/>
      <c r="X14911" s="287"/>
      <c r="AA14911" s="289"/>
    </row>
    <row r="14912" spans="23:27">
      <c r="W14912" s="288"/>
      <c r="X14912" s="287"/>
      <c r="AA14912" s="289"/>
    </row>
    <row r="14913" spans="23:27">
      <c r="W14913" s="288"/>
      <c r="X14913" s="287"/>
      <c r="AA14913" s="289"/>
    </row>
    <row r="14914" spans="23:27">
      <c r="W14914" s="288"/>
      <c r="X14914" s="287"/>
      <c r="AA14914" s="289"/>
    </row>
    <row r="14915" spans="23:27">
      <c r="W14915" s="288"/>
      <c r="X14915" s="287"/>
      <c r="AA14915" s="289"/>
    </row>
    <row r="14916" spans="23:27">
      <c r="W14916" s="288"/>
      <c r="X14916" s="287"/>
      <c r="AA14916" s="289"/>
    </row>
    <row r="14917" spans="23:27">
      <c r="W14917" s="288"/>
      <c r="X14917" s="287"/>
      <c r="AA14917" s="289"/>
    </row>
    <row r="14918" spans="23:27">
      <c r="W14918" s="288"/>
      <c r="X14918" s="287"/>
      <c r="AA14918" s="289"/>
    </row>
    <row r="14919" spans="23:27">
      <c r="W14919" s="288"/>
      <c r="X14919" s="287"/>
      <c r="AA14919" s="289"/>
    </row>
    <row r="14920" spans="23:27">
      <c r="W14920" s="288"/>
      <c r="X14920" s="287"/>
      <c r="AA14920" s="289"/>
    </row>
    <row r="14921" spans="23:27">
      <c r="W14921" s="288"/>
      <c r="X14921" s="287"/>
      <c r="AA14921" s="289"/>
    </row>
    <row r="14922" spans="23:27">
      <c r="W14922" s="288"/>
      <c r="X14922" s="287"/>
      <c r="AA14922" s="289"/>
    </row>
    <row r="14923" spans="23:27">
      <c r="W14923" s="288"/>
      <c r="X14923" s="287"/>
      <c r="AA14923" s="289"/>
    </row>
    <row r="14924" spans="23:27">
      <c r="W14924" s="288"/>
      <c r="X14924" s="287"/>
      <c r="AA14924" s="289"/>
    </row>
    <row r="14925" spans="23:27">
      <c r="W14925" s="288"/>
      <c r="X14925" s="287"/>
      <c r="AA14925" s="289"/>
    </row>
    <row r="14926" spans="23:27">
      <c r="W14926" s="288"/>
      <c r="X14926" s="287"/>
      <c r="AA14926" s="289"/>
    </row>
    <row r="14927" spans="23:27">
      <c r="W14927" s="288"/>
      <c r="X14927" s="287"/>
      <c r="AA14927" s="289"/>
    </row>
    <row r="14928" spans="23:27">
      <c r="W14928" s="288"/>
      <c r="X14928" s="287"/>
      <c r="AA14928" s="289"/>
    </row>
    <row r="14929" spans="23:27">
      <c r="W14929" s="288"/>
      <c r="X14929" s="287"/>
      <c r="AA14929" s="289"/>
    </row>
    <row r="14930" spans="23:27">
      <c r="W14930" s="288"/>
      <c r="X14930" s="287"/>
      <c r="AA14930" s="289"/>
    </row>
    <row r="14931" spans="23:27">
      <c r="W14931" s="288"/>
      <c r="X14931" s="287"/>
      <c r="AA14931" s="289"/>
    </row>
    <row r="14932" spans="23:27">
      <c r="W14932" s="288"/>
      <c r="X14932" s="287"/>
      <c r="AA14932" s="289"/>
    </row>
    <row r="14933" spans="23:27">
      <c r="W14933" s="288"/>
      <c r="X14933" s="287"/>
      <c r="AA14933" s="289"/>
    </row>
    <row r="14934" spans="23:27">
      <c r="W14934" s="288"/>
      <c r="X14934" s="287"/>
      <c r="AA14934" s="289"/>
    </row>
    <row r="14935" spans="23:27">
      <c r="W14935" s="288"/>
      <c r="X14935" s="287"/>
      <c r="AA14935" s="289"/>
    </row>
    <row r="14936" spans="23:27">
      <c r="W14936" s="288"/>
      <c r="X14936" s="287"/>
      <c r="AA14936" s="289"/>
    </row>
    <row r="14937" spans="23:27">
      <c r="W14937" s="288"/>
      <c r="X14937" s="287"/>
      <c r="AA14937" s="289"/>
    </row>
    <row r="14938" spans="23:27">
      <c r="W14938" s="288"/>
      <c r="X14938" s="287"/>
      <c r="AA14938" s="289"/>
    </row>
    <row r="14939" spans="23:27">
      <c r="W14939" s="288"/>
      <c r="X14939" s="287"/>
      <c r="AA14939" s="289"/>
    </row>
    <row r="14940" spans="23:27">
      <c r="W14940" s="288"/>
      <c r="X14940" s="287"/>
      <c r="AA14940" s="289"/>
    </row>
    <row r="14941" spans="23:27">
      <c r="W14941" s="288"/>
      <c r="X14941" s="287"/>
      <c r="AA14941" s="289"/>
    </row>
    <row r="14942" spans="23:27">
      <c r="W14942" s="288"/>
      <c r="X14942" s="287"/>
      <c r="AA14942" s="289"/>
    </row>
    <row r="14943" spans="23:27">
      <c r="W14943" s="288"/>
      <c r="X14943" s="287"/>
      <c r="AA14943" s="289"/>
    </row>
    <row r="14944" spans="23:27">
      <c r="W14944" s="288"/>
      <c r="X14944" s="287"/>
      <c r="AA14944" s="289"/>
    </row>
    <row r="14945" spans="23:27">
      <c r="W14945" s="288"/>
      <c r="X14945" s="287"/>
      <c r="AA14945" s="289"/>
    </row>
    <row r="14946" spans="23:27">
      <c r="W14946" s="288"/>
      <c r="X14946" s="287"/>
      <c r="AA14946" s="289"/>
    </row>
    <row r="14947" spans="23:27">
      <c r="W14947" s="288"/>
      <c r="X14947" s="287"/>
      <c r="AA14947" s="289"/>
    </row>
    <row r="14948" spans="23:27">
      <c r="W14948" s="288"/>
      <c r="X14948" s="287"/>
      <c r="AA14948" s="289"/>
    </row>
    <row r="14949" spans="23:27">
      <c r="W14949" s="288"/>
      <c r="X14949" s="287"/>
      <c r="AA14949" s="289"/>
    </row>
    <row r="14950" spans="23:27">
      <c r="W14950" s="288"/>
      <c r="X14950" s="287"/>
      <c r="AA14950" s="289"/>
    </row>
    <row r="14951" spans="23:27">
      <c r="W14951" s="288"/>
      <c r="X14951" s="287"/>
      <c r="AA14951" s="289"/>
    </row>
    <row r="14952" spans="23:27">
      <c r="W14952" s="288"/>
      <c r="X14952" s="287"/>
      <c r="AA14952" s="289"/>
    </row>
    <row r="14953" spans="23:27">
      <c r="W14953" s="288"/>
      <c r="X14953" s="287"/>
      <c r="AA14953" s="289"/>
    </row>
    <row r="14954" spans="23:27">
      <c r="W14954" s="288"/>
      <c r="X14954" s="287"/>
      <c r="AA14954" s="289"/>
    </row>
    <row r="14955" spans="23:27">
      <c r="W14955" s="288"/>
      <c r="X14955" s="287"/>
      <c r="AA14955" s="289"/>
    </row>
    <row r="14956" spans="23:27">
      <c r="W14956" s="288"/>
      <c r="X14956" s="287"/>
      <c r="AA14956" s="289"/>
    </row>
    <row r="14957" spans="23:27">
      <c r="W14957" s="288"/>
      <c r="X14957" s="287"/>
      <c r="AA14957" s="289"/>
    </row>
    <row r="14958" spans="23:27">
      <c r="W14958" s="288"/>
      <c r="X14958" s="287"/>
      <c r="AA14958" s="289"/>
    </row>
    <row r="14959" spans="23:27">
      <c r="W14959" s="288"/>
      <c r="X14959" s="287"/>
      <c r="AA14959" s="289"/>
    </row>
    <row r="14960" spans="23:27">
      <c r="W14960" s="288"/>
      <c r="X14960" s="287"/>
      <c r="AA14960" s="289"/>
    </row>
    <row r="14961" spans="23:27">
      <c r="W14961" s="288"/>
      <c r="X14961" s="287"/>
      <c r="AA14961" s="289"/>
    </row>
    <row r="14962" spans="23:27">
      <c r="W14962" s="288"/>
      <c r="X14962" s="287"/>
      <c r="AA14962" s="289"/>
    </row>
    <row r="14963" spans="23:27">
      <c r="W14963" s="288"/>
      <c r="X14963" s="287"/>
      <c r="AA14963" s="289"/>
    </row>
    <row r="14964" spans="23:27">
      <c r="W14964" s="288"/>
      <c r="X14964" s="287"/>
      <c r="AA14964" s="289"/>
    </row>
    <row r="14965" spans="23:27">
      <c r="W14965" s="288"/>
      <c r="X14965" s="287"/>
      <c r="AA14965" s="289"/>
    </row>
    <row r="14966" spans="23:27">
      <c r="W14966" s="288"/>
      <c r="X14966" s="287"/>
      <c r="AA14966" s="289"/>
    </row>
    <row r="14967" spans="23:27">
      <c r="W14967" s="288"/>
      <c r="X14967" s="287"/>
      <c r="AA14967" s="289"/>
    </row>
    <row r="14968" spans="23:27">
      <c r="W14968" s="288"/>
      <c r="X14968" s="287"/>
      <c r="AA14968" s="289"/>
    </row>
    <row r="14969" spans="23:27">
      <c r="W14969" s="288"/>
      <c r="X14969" s="287"/>
      <c r="AA14969" s="289"/>
    </row>
    <row r="14970" spans="23:27">
      <c r="W14970" s="288"/>
      <c r="X14970" s="287"/>
      <c r="AA14970" s="289"/>
    </row>
    <row r="14971" spans="23:27">
      <c r="W14971" s="288"/>
      <c r="X14971" s="287"/>
      <c r="AA14971" s="289"/>
    </row>
    <row r="14972" spans="23:27">
      <c r="W14972" s="288"/>
      <c r="X14972" s="287"/>
      <c r="AA14972" s="289"/>
    </row>
    <row r="14973" spans="23:27">
      <c r="W14973" s="288"/>
      <c r="X14973" s="287"/>
      <c r="AA14973" s="289"/>
    </row>
    <row r="14974" spans="23:27">
      <c r="W14974" s="288"/>
      <c r="X14974" s="287"/>
      <c r="AA14974" s="289"/>
    </row>
    <row r="14975" spans="23:27">
      <c r="W14975" s="288"/>
      <c r="X14975" s="287"/>
      <c r="AA14975" s="289"/>
    </row>
    <row r="14976" spans="23:27">
      <c r="W14976" s="288"/>
      <c r="X14976" s="287"/>
      <c r="AA14976" s="289"/>
    </row>
    <row r="14977" spans="23:27">
      <c r="W14977" s="288"/>
      <c r="X14977" s="287"/>
      <c r="AA14977" s="289"/>
    </row>
    <row r="14978" spans="23:27">
      <c r="W14978" s="288"/>
      <c r="X14978" s="287"/>
      <c r="AA14978" s="289"/>
    </row>
    <row r="14979" spans="23:27">
      <c r="W14979" s="288"/>
      <c r="X14979" s="287"/>
      <c r="AA14979" s="289"/>
    </row>
    <row r="14980" spans="23:27">
      <c r="W14980" s="288"/>
      <c r="X14980" s="287"/>
      <c r="AA14980" s="289"/>
    </row>
    <row r="14981" spans="23:27">
      <c r="W14981" s="288"/>
      <c r="X14981" s="287"/>
      <c r="AA14981" s="289"/>
    </row>
    <row r="14982" spans="23:27">
      <c r="W14982" s="288"/>
      <c r="X14982" s="287"/>
      <c r="AA14982" s="289"/>
    </row>
    <row r="14983" spans="23:27">
      <c r="W14983" s="288"/>
      <c r="X14983" s="287"/>
      <c r="AA14983" s="289"/>
    </row>
    <row r="14984" spans="23:27">
      <c r="W14984" s="288"/>
      <c r="X14984" s="287"/>
      <c r="AA14984" s="289"/>
    </row>
    <row r="14985" spans="23:27">
      <c r="W14985" s="288"/>
      <c r="X14985" s="287"/>
      <c r="AA14985" s="289"/>
    </row>
    <row r="14986" spans="23:27">
      <c r="W14986" s="288"/>
      <c r="X14986" s="287"/>
      <c r="AA14986" s="289"/>
    </row>
    <row r="14987" spans="23:27">
      <c r="W14987" s="288"/>
      <c r="X14987" s="287"/>
      <c r="AA14987" s="289"/>
    </row>
    <row r="14988" spans="23:27">
      <c r="W14988" s="288"/>
      <c r="X14988" s="287"/>
      <c r="AA14988" s="289"/>
    </row>
    <row r="14989" spans="23:27">
      <c r="W14989" s="288"/>
      <c r="X14989" s="287"/>
      <c r="AA14989" s="289"/>
    </row>
    <row r="14990" spans="23:27">
      <c r="W14990" s="288"/>
      <c r="X14990" s="287"/>
      <c r="AA14990" s="289"/>
    </row>
    <row r="14991" spans="23:27">
      <c r="W14991" s="288"/>
      <c r="X14991" s="287"/>
      <c r="AA14991" s="289"/>
    </row>
    <row r="14992" spans="23:27">
      <c r="W14992" s="288"/>
      <c r="X14992" s="287"/>
      <c r="AA14992" s="289"/>
    </row>
    <row r="14993" spans="23:27">
      <c r="W14993" s="288"/>
      <c r="X14993" s="287"/>
      <c r="AA14993" s="289"/>
    </row>
    <row r="14994" spans="23:27">
      <c r="W14994" s="288"/>
      <c r="X14994" s="287"/>
      <c r="AA14994" s="289"/>
    </row>
    <row r="14995" spans="23:27">
      <c r="W14995" s="288"/>
      <c r="X14995" s="287"/>
      <c r="AA14995" s="289"/>
    </row>
    <row r="14996" spans="23:27">
      <c r="W14996" s="288"/>
      <c r="X14996" s="287"/>
      <c r="AA14996" s="289"/>
    </row>
    <row r="14997" spans="23:27">
      <c r="W14997" s="288"/>
      <c r="X14997" s="287"/>
      <c r="AA14997" s="289"/>
    </row>
    <row r="14998" spans="23:27">
      <c r="W14998" s="288"/>
      <c r="X14998" s="287"/>
      <c r="AA14998" s="289"/>
    </row>
    <row r="14999" spans="23:27">
      <c r="W14999" s="288"/>
      <c r="X14999" s="287"/>
      <c r="AA14999" s="289"/>
    </row>
    <row r="15000" spans="23:27">
      <c r="W15000" s="288"/>
      <c r="X15000" s="287"/>
      <c r="AA15000" s="289"/>
    </row>
    <row r="15001" spans="23:27">
      <c r="W15001" s="288"/>
      <c r="X15001" s="287"/>
      <c r="AA15001" s="289"/>
    </row>
    <row r="15002" spans="23:27">
      <c r="W15002" s="288"/>
      <c r="X15002" s="287"/>
      <c r="AA15002" s="289"/>
    </row>
    <row r="15003" spans="23:27">
      <c r="W15003" s="288"/>
      <c r="X15003" s="287"/>
      <c r="AA15003" s="289"/>
    </row>
    <row r="15004" spans="23:27">
      <c r="W15004" s="288"/>
      <c r="X15004" s="287"/>
      <c r="AA15004" s="289"/>
    </row>
    <row r="15005" spans="23:27">
      <c r="W15005" s="288"/>
      <c r="X15005" s="287"/>
      <c r="AA15005" s="289"/>
    </row>
    <row r="15006" spans="23:27">
      <c r="W15006" s="288"/>
      <c r="X15006" s="287"/>
      <c r="AA15006" s="289"/>
    </row>
    <row r="15007" spans="23:27">
      <c r="W15007" s="288"/>
      <c r="X15007" s="287"/>
      <c r="AA15007" s="289"/>
    </row>
    <row r="15008" spans="23:27">
      <c r="W15008" s="288"/>
      <c r="X15008" s="287"/>
      <c r="AA15008" s="289"/>
    </row>
    <row r="15009" spans="23:27">
      <c r="W15009" s="288"/>
      <c r="X15009" s="287"/>
      <c r="AA15009" s="289"/>
    </row>
    <row r="15010" spans="23:27">
      <c r="W15010" s="288"/>
      <c r="X15010" s="287"/>
      <c r="AA15010" s="289"/>
    </row>
    <row r="15011" spans="23:27">
      <c r="W15011" s="288"/>
      <c r="X15011" s="287"/>
      <c r="AA15011" s="289"/>
    </row>
    <row r="15012" spans="23:27">
      <c r="W15012" s="288"/>
      <c r="X15012" s="287"/>
      <c r="AA15012" s="289"/>
    </row>
    <row r="15013" spans="23:27">
      <c r="W15013" s="288"/>
      <c r="X15013" s="287"/>
      <c r="AA15013" s="289"/>
    </row>
    <row r="15014" spans="23:27">
      <c r="W15014" s="288"/>
      <c r="X15014" s="287"/>
      <c r="AA15014" s="289"/>
    </row>
    <row r="15015" spans="23:27">
      <c r="W15015" s="288"/>
      <c r="X15015" s="287"/>
      <c r="AA15015" s="289"/>
    </row>
    <row r="15016" spans="23:27">
      <c r="W15016" s="288"/>
      <c r="X15016" s="287"/>
      <c r="AA15016" s="289"/>
    </row>
    <row r="15017" spans="23:27">
      <c r="W15017" s="288"/>
      <c r="X15017" s="287"/>
      <c r="AA15017" s="289"/>
    </row>
    <row r="15018" spans="23:27">
      <c r="W15018" s="288"/>
      <c r="X15018" s="287"/>
      <c r="AA15018" s="289"/>
    </row>
    <row r="15019" spans="23:27">
      <c r="W15019" s="288"/>
      <c r="X15019" s="287"/>
      <c r="AA15019" s="289"/>
    </row>
    <row r="15020" spans="23:27">
      <c r="W15020" s="288"/>
      <c r="X15020" s="287"/>
      <c r="AA15020" s="289"/>
    </row>
    <row r="15021" spans="23:27">
      <c r="W15021" s="288"/>
      <c r="X15021" s="287"/>
      <c r="AA15021" s="289"/>
    </row>
    <row r="15022" spans="23:27">
      <c r="W15022" s="288"/>
      <c r="X15022" s="287"/>
      <c r="AA15022" s="289"/>
    </row>
    <row r="15023" spans="23:27">
      <c r="W15023" s="288"/>
      <c r="X15023" s="287"/>
      <c r="AA15023" s="289"/>
    </row>
    <row r="15024" spans="23:27">
      <c r="W15024" s="288"/>
      <c r="X15024" s="287"/>
      <c r="AA15024" s="289"/>
    </row>
    <row r="15025" spans="23:27">
      <c r="W15025" s="288"/>
      <c r="X15025" s="287"/>
      <c r="AA15025" s="289"/>
    </row>
    <row r="15026" spans="23:27">
      <c r="W15026" s="288"/>
      <c r="X15026" s="287"/>
      <c r="AA15026" s="289"/>
    </row>
    <row r="15027" spans="23:27">
      <c r="W15027" s="288"/>
      <c r="X15027" s="287"/>
      <c r="AA15027" s="289"/>
    </row>
    <row r="15028" spans="23:27">
      <c r="W15028" s="288"/>
      <c r="X15028" s="287"/>
      <c r="AA15028" s="289"/>
    </row>
    <row r="15029" spans="23:27">
      <c r="W15029" s="288"/>
      <c r="X15029" s="287"/>
      <c r="AA15029" s="289"/>
    </row>
    <row r="15030" spans="23:27">
      <c r="W15030" s="288"/>
      <c r="X15030" s="287"/>
      <c r="AA15030" s="289"/>
    </row>
    <row r="15031" spans="23:27">
      <c r="W15031" s="288"/>
      <c r="X15031" s="287"/>
      <c r="AA15031" s="289"/>
    </row>
    <row r="15032" spans="23:27">
      <c r="W15032" s="288"/>
      <c r="X15032" s="287"/>
      <c r="AA15032" s="289"/>
    </row>
    <row r="15033" spans="23:27">
      <c r="W15033" s="288"/>
      <c r="X15033" s="287"/>
      <c r="AA15033" s="289"/>
    </row>
    <row r="15034" spans="23:27">
      <c r="W15034" s="288"/>
      <c r="X15034" s="287"/>
      <c r="AA15034" s="289"/>
    </row>
    <row r="15035" spans="23:27">
      <c r="W15035" s="288"/>
      <c r="X15035" s="287"/>
      <c r="AA15035" s="289"/>
    </row>
    <row r="15036" spans="23:27">
      <c r="W15036" s="288"/>
      <c r="X15036" s="287"/>
      <c r="AA15036" s="289"/>
    </row>
    <row r="15037" spans="23:27">
      <c r="W15037" s="288"/>
      <c r="X15037" s="287"/>
      <c r="AA15037" s="289"/>
    </row>
    <row r="15038" spans="23:27">
      <c r="W15038" s="288"/>
      <c r="X15038" s="287"/>
      <c r="AA15038" s="289"/>
    </row>
    <row r="15039" spans="23:27">
      <c r="W15039" s="288"/>
      <c r="X15039" s="287"/>
      <c r="AA15039" s="289"/>
    </row>
    <row r="15040" spans="23:27">
      <c r="W15040" s="288"/>
      <c r="X15040" s="287"/>
      <c r="AA15040" s="289"/>
    </row>
    <row r="15041" spans="23:27">
      <c r="W15041" s="288"/>
      <c r="X15041" s="287"/>
      <c r="AA15041" s="289"/>
    </row>
    <row r="15042" spans="23:27">
      <c r="W15042" s="288"/>
      <c r="X15042" s="287"/>
      <c r="AA15042" s="289"/>
    </row>
    <row r="15043" spans="23:27">
      <c r="W15043" s="288"/>
      <c r="X15043" s="287"/>
      <c r="AA15043" s="289"/>
    </row>
    <row r="15044" spans="23:27">
      <c r="W15044" s="288"/>
      <c r="X15044" s="287"/>
      <c r="AA15044" s="289"/>
    </row>
    <row r="15045" spans="23:27">
      <c r="W15045" s="288"/>
      <c r="X15045" s="287"/>
      <c r="AA15045" s="289"/>
    </row>
    <row r="15046" spans="23:27">
      <c r="W15046" s="288"/>
      <c r="X15046" s="287"/>
      <c r="AA15046" s="289"/>
    </row>
    <row r="15047" spans="23:27">
      <c r="W15047" s="288"/>
      <c r="X15047" s="287"/>
      <c r="AA15047" s="289"/>
    </row>
    <row r="15048" spans="23:27">
      <c r="W15048" s="288"/>
      <c r="X15048" s="287"/>
      <c r="AA15048" s="289"/>
    </row>
    <row r="15049" spans="23:27">
      <c r="W15049" s="288"/>
      <c r="X15049" s="287"/>
      <c r="AA15049" s="289"/>
    </row>
    <row r="15050" spans="23:27">
      <c r="W15050" s="288"/>
      <c r="X15050" s="287"/>
      <c r="AA15050" s="289"/>
    </row>
    <row r="15051" spans="23:27">
      <c r="W15051" s="288"/>
      <c r="X15051" s="287"/>
      <c r="AA15051" s="289"/>
    </row>
    <row r="15052" spans="23:27">
      <c r="W15052" s="288"/>
      <c r="X15052" s="287"/>
      <c r="AA15052" s="289"/>
    </row>
    <row r="15053" spans="23:27">
      <c r="W15053" s="288"/>
      <c r="X15053" s="287"/>
      <c r="AA15053" s="289"/>
    </row>
    <row r="15054" spans="23:27">
      <c r="W15054" s="288"/>
      <c r="X15054" s="287"/>
      <c r="AA15054" s="289"/>
    </row>
    <row r="15055" spans="23:27">
      <c r="W15055" s="288"/>
      <c r="X15055" s="287"/>
      <c r="AA15055" s="289"/>
    </row>
    <row r="15056" spans="23:27">
      <c r="W15056" s="288"/>
      <c r="X15056" s="287"/>
      <c r="AA15056" s="289"/>
    </row>
    <row r="15057" spans="23:27">
      <c r="W15057" s="288"/>
      <c r="X15057" s="287"/>
      <c r="AA15057" s="289"/>
    </row>
    <row r="15058" spans="23:27">
      <c r="W15058" s="288"/>
      <c r="X15058" s="287"/>
      <c r="AA15058" s="289"/>
    </row>
    <row r="15059" spans="23:27">
      <c r="W15059" s="288"/>
      <c r="X15059" s="287"/>
      <c r="AA15059" s="289"/>
    </row>
    <row r="15060" spans="23:27">
      <c r="W15060" s="288"/>
      <c r="X15060" s="287"/>
      <c r="AA15060" s="289"/>
    </row>
    <row r="15061" spans="23:27">
      <c r="W15061" s="288"/>
      <c r="X15061" s="287"/>
      <c r="AA15061" s="289"/>
    </row>
    <row r="15062" spans="23:27">
      <c r="W15062" s="288"/>
      <c r="X15062" s="287"/>
      <c r="AA15062" s="289"/>
    </row>
    <row r="15063" spans="23:27">
      <c r="W15063" s="288"/>
      <c r="X15063" s="287"/>
      <c r="AA15063" s="289"/>
    </row>
    <row r="15064" spans="23:27">
      <c r="W15064" s="288"/>
      <c r="X15064" s="287"/>
      <c r="AA15064" s="289"/>
    </row>
    <row r="15065" spans="23:27">
      <c r="W15065" s="288"/>
      <c r="X15065" s="287"/>
      <c r="AA15065" s="289"/>
    </row>
    <row r="15066" spans="23:27">
      <c r="W15066" s="288"/>
      <c r="X15066" s="287"/>
      <c r="AA15066" s="289"/>
    </row>
    <row r="15067" spans="23:27">
      <c r="W15067" s="288"/>
      <c r="X15067" s="287"/>
      <c r="AA15067" s="289"/>
    </row>
    <row r="15068" spans="23:27">
      <c r="W15068" s="288"/>
      <c r="X15068" s="287"/>
      <c r="AA15068" s="289"/>
    </row>
    <row r="15069" spans="23:27">
      <c r="W15069" s="288"/>
      <c r="X15069" s="287"/>
      <c r="AA15069" s="289"/>
    </row>
    <row r="15070" spans="23:27">
      <c r="W15070" s="288"/>
      <c r="X15070" s="287"/>
      <c r="AA15070" s="289"/>
    </row>
    <row r="15071" spans="23:27">
      <c r="W15071" s="288"/>
      <c r="X15071" s="287"/>
      <c r="AA15071" s="289"/>
    </row>
    <row r="15072" spans="23:27">
      <c r="W15072" s="288"/>
      <c r="X15072" s="287"/>
      <c r="AA15072" s="289"/>
    </row>
    <row r="15073" spans="23:27">
      <c r="W15073" s="288"/>
      <c r="X15073" s="287"/>
      <c r="AA15073" s="289"/>
    </row>
    <row r="15074" spans="23:27">
      <c r="W15074" s="288"/>
      <c r="X15074" s="287"/>
      <c r="AA15074" s="289"/>
    </row>
    <row r="15075" spans="23:27">
      <c r="W15075" s="288"/>
      <c r="X15075" s="287"/>
      <c r="AA15075" s="289"/>
    </row>
    <row r="15076" spans="23:27">
      <c r="W15076" s="288"/>
      <c r="X15076" s="287"/>
      <c r="AA15076" s="289"/>
    </row>
    <row r="15077" spans="23:27">
      <c r="W15077" s="288"/>
      <c r="X15077" s="287"/>
      <c r="AA15077" s="289"/>
    </row>
    <row r="15078" spans="23:27">
      <c r="W15078" s="288"/>
      <c r="X15078" s="287"/>
      <c r="AA15078" s="289"/>
    </row>
    <row r="15079" spans="23:27">
      <c r="W15079" s="288"/>
      <c r="X15079" s="287"/>
      <c r="AA15079" s="289"/>
    </row>
    <row r="15080" spans="23:27">
      <c r="W15080" s="288"/>
      <c r="X15080" s="287"/>
      <c r="AA15080" s="289"/>
    </row>
    <row r="15081" spans="23:27">
      <c r="W15081" s="288"/>
      <c r="X15081" s="287"/>
      <c r="AA15081" s="289"/>
    </row>
    <row r="15082" spans="23:27">
      <c r="W15082" s="288"/>
      <c r="X15082" s="287"/>
      <c r="AA15082" s="289"/>
    </row>
    <row r="15083" spans="23:27">
      <c r="W15083" s="288"/>
      <c r="X15083" s="287"/>
      <c r="AA15083" s="289"/>
    </row>
    <row r="15084" spans="23:27">
      <c r="W15084" s="288"/>
      <c r="X15084" s="287"/>
      <c r="AA15084" s="289"/>
    </row>
    <row r="15085" spans="23:27">
      <c r="W15085" s="288"/>
      <c r="X15085" s="287"/>
      <c r="AA15085" s="289"/>
    </row>
    <row r="15086" spans="23:27">
      <c r="W15086" s="288"/>
      <c r="X15086" s="287"/>
      <c r="AA15086" s="289"/>
    </row>
    <row r="15087" spans="23:27">
      <c r="W15087" s="288"/>
      <c r="X15087" s="287"/>
      <c r="AA15087" s="289"/>
    </row>
    <row r="15088" spans="23:27">
      <c r="W15088" s="288"/>
      <c r="X15088" s="287"/>
      <c r="AA15088" s="289"/>
    </row>
    <row r="15089" spans="23:27">
      <c r="W15089" s="288"/>
      <c r="X15089" s="287"/>
      <c r="AA15089" s="289"/>
    </row>
    <row r="15090" spans="23:27">
      <c r="W15090" s="288"/>
      <c r="X15090" s="287"/>
      <c r="AA15090" s="289"/>
    </row>
    <row r="15091" spans="23:27">
      <c r="W15091" s="288"/>
      <c r="X15091" s="287"/>
      <c r="AA15091" s="289"/>
    </row>
    <row r="15092" spans="23:27">
      <c r="W15092" s="288"/>
      <c r="X15092" s="287"/>
      <c r="AA15092" s="289"/>
    </row>
    <row r="15093" spans="23:27">
      <c r="W15093" s="288"/>
      <c r="X15093" s="287"/>
      <c r="AA15093" s="289"/>
    </row>
    <row r="15094" spans="23:27">
      <c r="W15094" s="288"/>
      <c r="X15094" s="287"/>
      <c r="AA15094" s="289"/>
    </row>
    <row r="15095" spans="23:27">
      <c r="W15095" s="288"/>
      <c r="X15095" s="287"/>
      <c r="AA15095" s="289"/>
    </row>
    <row r="15096" spans="23:27">
      <c r="W15096" s="288"/>
      <c r="X15096" s="287"/>
      <c r="AA15096" s="289"/>
    </row>
    <row r="15097" spans="23:27">
      <c r="W15097" s="288"/>
      <c r="X15097" s="287"/>
      <c r="AA15097" s="289"/>
    </row>
    <row r="15098" spans="23:27">
      <c r="W15098" s="288"/>
      <c r="X15098" s="287"/>
      <c r="AA15098" s="289"/>
    </row>
    <row r="15099" spans="23:27">
      <c r="W15099" s="288"/>
      <c r="X15099" s="287"/>
      <c r="AA15099" s="289"/>
    </row>
    <row r="15100" spans="23:27">
      <c r="W15100" s="288"/>
      <c r="X15100" s="287"/>
      <c r="AA15100" s="289"/>
    </row>
    <row r="15101" spans="23:27">
      <c r="W15101" s="288"/>
      <c r="X15101" s="287"/>
      <c r="AA15101" s="289"/>
    </row>
    <row r="15102" spans="23:27">
      <c r="W15102" s="288"/>
      <c r="X15102" s="287"/>
      <c r="AA15102" s="289"/>
    </row>
    <row r="15103" spans="23:27">
      <c r="W15103" s="288"/>
      <c r="X15103" s="287"/>
      <c r="AA15103" s="289"/>
    </row>
    <row r="15104" spans="23:27">
      <c r="W15104" s="288"/>
      <c r="X15104" s="287"/>
      <c r="AA15104" s="289"/>
    </row>
    <row r="15105" spans="23:27">
      <c r="W15105" s="288"/>
      <c r="X15105" s="287"/>
      <c r="AA15105" s="289"/>
    </row>
    <row r="15106" spans="23:27">
      <c r="W15106" s="288"/>
      <c r="X15106" s="287"/>
      <c r="AA15106" s="289"/>
    </row>
    <row r="15107" spans="23:27">
      <c r="W15107" s="288"/>
      <c r="X15107" s="287"/>
      <c r="AA15107" s="289"/>
    </row>
    <row r="15108" spans="23:27">
      <c r="W15108" s="288"/>
      <c r="X15108" s="287"/>
      <c r="AA15108" s="289"/>
    </row>
    <row r="15109" spans="23:27">
      <c r="W15109" s="288"/>
      <c r="X15109" s="287"/>
      <c r="AA15109" s="289"/>
    </row>
    <row r="15110" spans="23:27">
      <c r="W15110" s="288"/>
      <c r="X15110" s="287"/>
      <c r="AA15110" s="289"/>
    </row>
    <row r="15111" spans="23:27">
      <c r="W15111" s="288"/>
      <c r="X15111" s="287"/>
      <c r="AA15111" s="289"/>
    </row>
    <row r="15112" spans="23:27">
      <c r="W15112" s="288"/>
      <c r="X15112" s="287"/>
      <c r="AA15112" s="289"/>
    </row>
    <row r="15113" spans="23:27">
      <c r="W15113" s="288"/>
      <c r="X15113" s="287"/>
      <c r="AA15113" s="289"/>
    </row>
    <row r="15114" spans="23:27">
      <c r="W15114" s="288"/>
      <c r="X15114" s="287"/>
      <c r="AA15114" s="289"/>
    </row>
    <row r="15115" spans="23:27">
      <c r="W15115" s="288"/>
      <c r="X15115" s="287"/>
      <c r="AA15115" s="289"/>
    </row>
    <row r="15116" spans="23:27">
      <c r="W15116" s="288"/>
      <c r="X15116" s="287"/>
      <c r="AA15116" s="289"/>
    </row>
    <row r="15117" spans="23:27">
      <c r="W15117" s="288"/>
      <c r="X15117" s="287"/>
      <c r="AA15117" s="289"/>
    </row>
    <row r="15118" spans="23:27">
      <c r="W15118" s="288"/>
      <c r="X15118" s="287"/>
      <c r="AA15118" s="289"/>
    </row>
    <row r="15119" spans="23:27">
      <c r="W15119" s="288"/>
      <c r="X15119" s="287"/>
      <c r="AA15119" s="289"/>
    </row>
    <row r="15120" spans="23:27">
      <c r="W15120" s="288"/>
      <c r="X15120" s="287"/>
      <c r="AA15120" s="289"/>
    </row>
    <row r="15121" spans="23:27">
      <c r="W15121" s="288"/>
      <c r="X15121" s="287"/>
      <c r="AA15121" s="289"/>
    </row>
    <row r="15122" spans="23:27">
      <c r="W15122" s="288"/>
      <c r="X15122" s="287"/>
      <c r="AA15122" s="289"/>
    </row>
    <row r="15123" spans="23:27">
      <c r="W15123" s="288"/>
      <c r="X15123" s="287"/>
      <c r="AA15123" s="289"/>
    </row>
    <row r="15124" spans="23:27">
      <c r="W15124" s="288"/>
      <c r="X15124" s="287"/>
      <c r="AA15124" s="289"/>
    </row>
    <row r="15125" spans="23:27">
      <c r="W15125" s="288"/>
      <c r="X15125" s="287"/>
      <c r="AA15125" s="289"/>
    </row>
    <row r="15126" spans="23:27">
      <c r="W15126" s="288"/>
      <c r="X15126" s="287"/>
      <c r="AA15126" s="289"/>
    </row>
    <row r="15127" spans="23:27">
      <c r="W15127" s="288"/>
      <c r="X15127" s="287"/>
      <c r="AA15127" s="289"/>
    </row>
    <row r="15128" spans="23:27">
      <c r="W15128" s="288"/>
      <c r="X15128" s="287"/>
      <c r="AA15128" s="289"/>
    </row>
    <row r="15129" spans="23:27">
      <c r="W15129" s="288"/>
      <c r="X15129" s="287"/>
      <c r="AA15129" s="289"/>
    </row>
    <row r="15130" spans="23:27">
      <c r="W15130" s="288"/>
      <c r="X15130" s="287"/>
      <c r="AA15130" s="289"/>
    </row>
    <row r="15131" spans="23:27">
      <c r="W15131" s="288"/>
      <c r="X15131" s="287"/>
      <c r="AA15131" s="289"/>
    </row>
    <row r="15132" spans="23:27">
      <c r="W15132" s="288"/>
      <c r="X15132" s="287"/>
      <c r="AA15132" s="289"/>
    </row>
    <row r="15133" spans="23:27">
      <c r="W15133" s="288"/>
      <c r="X15133" s="287"/>
      <c r="AA15133" s="289"/>
    </row>
    <row r="15134" spans="23:27">
      <c r="W15134" s="288"/>
      <c r="X15134" s="287"/>
      <c r="AA15134" s="289"/>
    </row>
    <row r="15135" spans="23:27">
      <c r="W15135" s="288"/>
      <c r="X15135" s="287"/>
      <c r="AA15135" s="289"/>
    </row>
    <row r="15136" spans="23:27">
      <c r="W15136" s="288"/>
      <c r="X15136" s="287"/>
      <c r="AA15136" s="289"/>
    </row>
    <row r="15137" spans="23:27">
      <c r="W15137" s="288"/>
      <c r="X15137" s="287"/>
      <c r="AA15137" s="289"/>
    </row>
    <row r="15138" spans="23:27">
      <c r="W15138" s="288"/>
      <c r="X15138" s="287"/>
      <c r="AA15138" s="289"/>
    </row>
    <row r="15139" spans="23:27">
      <c r="W15139" s="288"/>
      <c r="X15139" s="287"/>
      <c r="AA15139" s="289"/>
    </row>
    <row r="15140" spans="23:27">
      <c r="W15140" s="288"/>
      <c r="X15140" s="287"/>
      <c r="AA15140" s="289"/>
    </row>
    <row r="15141" spans="23:27">
      <c r="W15141" s="288"/>
      <c r="X15141" s="287"/>
      <c r="AA15141" s="289"/>
    </row>
    <row r="15142" spans="23:27">
      <c r="W15142" s="288"/>
      <c r="X15142" s="287"/>
      <c r="AA15142" s="289"/>
    </row>
    <row r="15143" spans="23:27">
      <c r="W15143" s="288"/>
      <c r="X15143" s="287"/>
      <c r="AA15143" s="289"/>
    </row>
    <row r="15144" spans="23:27">
      <c r="W15144" s="288"/>
      <c r="X15144" s="287"/>
      <c r="AA15144" s="289"/>
    </row>
    <row r="15145" spans="23:27">
      <c r="W15145" s="288"/>
      <c r="X15145" s="287"/>
      <c r="AA15145" s="289"/>
    </row>
    <row r="15146" spans="23:27">
      <c r="W15146" s="288"/>
      <c r="X15146" s="287"/>
      <c r="AA15146" s="289"/>
    </row>
    <row r="15147" spans="23:27">
      <c r="W15147" s="288"/>
      <c r="X15147" s="287"/>
      <c r="AA15147" s="289"/>
    </row>
    <row r="15148" spans="23:27">
      <c r="W15148" s="288"/>
      <c r="X15148" s="287"/>
      <c r="AA15148" s="289"/>
    </row>
    <row r="15149" spans="23:27">
      <c r="W15149" s="288"/>
      <c r="X15149" s="287"/>
      <c r="AA15149" s="289"/>
    </row>
    <row r="15150" spans="23:27">
      <c r="W15150" s="288"/>
      <c r="X15150" s="287"/>
      <c r="AA15150" s="289"/>
    </row>
    <row r="15151" spans="23:27">
      <c r="W15151" s="288"/>
      <c r="X15151" s="287"/>
      <c r="AA15151" s="289"/>
    </row>
    <row r="15152" spans="23:27">
      <c r="W15152" s="288"/>
      <c r="X15152" s="287"/>
      <c r="AA15152" s="289"/>
    </row>
    <row r="15153" spans="23:27">
      <c r="W15153" s="288"/>
      <c r="X15153" s="287"/>
      <c r="AA15153" s="289"/>
    </row>
    <row r="15154" spans="23:27">
      <c r="W15154" s="288"/>
      <c r="X15154" s="287"/>
      <c r="AA15154" s="289"/>
    </row>
    <row r="15155" spans="23:27">
      <c r="W15155" s="288"/>
      <c r="X15155" s="287"/>
      <c r="AA15155" s="289"/>
    </row>
    <row r="15156" spans="23:27">
      <c r="W15156" s="288"/>
      <c r="X15156" s="287"/>
      <c r="AA15156" s="289"/>
    </row>
    <row r="15157" spans="23:27">
      <c r="W15157" s="288"/>
      <c r="X15157" s="287"/>
      <c r="AA15157" s="289"/>
    </row>
    <row r="15158" spans="23:27">
      <c r="W15158" s="288"/>
      <c r="X15158" s="287"/>
      <c r="AA15158" s="289"/>
    </row>
    <row r="15159" spans="23:27">
      <c r="W15159" s="288"/>
      <c r="X15159" s="287"/>
      <c r="AA15159" s="289"/>
    </row>
    <row r="15160" spans="23:27">
      <c r="W15160" s="288"/>
      <c r="X15160" s="287"/>
      <c r="AA15160" s="289"/>
    </row>
    <row r="15161" spans="23:27">
      <c r="W15161" s="288"/>
      <c r="X15161" s="287"/>
      <c r="AA15161" s="289"/>
    </row>
    <row r="15162" spans="23:27">
      <c r="W15162" s="288"/>
      <c r="X15162" s="287"/>
      <c r="AA15162" s="289"/>
    </row>
    <row r="15163" spans="23:27">
      <c r="W15163" s="288"/>
      <c r="X15163" s="287"/>
      <c r="AA15163" s="289"/>
    </row>
    <row r="15164" spans="23:27">
      <c r="W15164" s="288"/>
      <c r="X15164" s="287"/>
      <c r="AA15164" s="289"/>
    </row>
    <row r="15165" spans="23:27">
      <c r="W15165" s="288"/>
      <c r="X15165" s="287"/>
      <c r="AA15165" s="289"/>
    </row>
    <row r="15166" spans="23:27">
      <c r="W15166" s="288"/>
      <c r="X15166" s="287"/>
      <c r="AA15166" s="289"/>
    </row>
    <row r="15167" spans="23:27">
      <c r="W15167" s="288"/>
      <c r="X15167" s="287"/>
      <c r="AA15167" s="289"/>
    </row>
    <row r="15168" spans="23:27">
      <c r="W15168" s="288"/>
      <c r="X15168" s="287"/>
      <c r="AA15168" s="289"/>
    </row>
    <row r="15169" spans="23:27">
      <c r="W15169" s="288"/>
      <c r="X15169" s="287"/>
      <c r="AA15169" s="289"/>
    </row>
    <row r="15170" spans="23:27">
      <c r="W15170" s="288"/>
      <c r="X15170" s="287"/>
      <c r="AA15170" s="289"/>
    </row>
    <row r="15171" spans="23:27">
      <c r="W15171" s="288"/>
      <c r="X15171" s="287"/>
      <c r="AA15171" s="289"/>
    </row>
    <row r="15172" spans="23:27">
      <c r="W15172" s="288"/>
      <c r="X15172" s="287"/>
      <c r="AA15172" s="289"/>
    </row>
    <row r="15173" spans="23:27">
      <c r="W15173" s="288"/>
      <c r="X15173" s="287"/>
      <c r="AA15173" s="289"/>
    </row>
    <row r="15174" spans="23:27">
      <c r="W15174" s="288"/>
      <c r="X15174" s="287"/>
      <c r="AA15174" s="289"/>
    </row>
    <row r="15175" spans="23:27">
      <c r="W15175" s="288"/>
      <c r="X15175" s="287"/>
      <c r="AA15175" s="289"/>
    </row>
    <row r="15176" spans="23:27">
      <c r="W15176" s="288"/>
      <c r="X15176" s="287"/>
      <c r="AA15176" s="289"/>
    </row>
    <row r="15177" spans="23:27">
      <c r="W15177" s="288"/>
      <c r="X15177" s="287"/>
      <c r="AA15177" s="289"/>
    </row>
    <row r="15178" spans="23:27">
      <c r="W15178" s="288"/>
      <c r="X15178" s="287"/>
      <c r="AA15178" s="289"/>
    </row>
    <row r="15179" spans="23:27">
      <c r="W15179" s="288"/>
      <c r="X15179" s="287"/>
      <c r="AA15179" s="289"/>
    </row>
    <row r="15180" spans="23:27">
      <c r="W15180" s="288"/>
      <c r="X15180" s="287"/>
      <c r="AA15180" s="289"/>
    </row>
    <row r="15181" spans="23:27">
      <c r="W15181" s="288"/>
      <c r="X15181" s="287"/>
      <c r="AA15181" s="289"/>
    </row>
    <row r="15182" spans="23:27">
      <c r="W15182" s="288"/>
      <c r="X15182" s="287"/>
      <c r="AA15182" s="289"/>
    </row>
    <row r="15183" spans="23:27">
      <c r="W15183" s="288"/>
      <c r="X15183" s="287"/>
      <c r="AA15183" s="289"/>
    </row>
    <row r="15184" spans="23:27">
      <c r="W15184" s="288"/>
      <c r="X15184" s="287"/>
      <c r="AA15184" s="289"/>
    </row>
    <row r="15185" spans="23:27">
      <c r="W15185" s="288"/>
      <c r="X15185" s="287"/>
      <c r="AA15185" s="289"/>
    </row>
    <row r="15186" spans="23:27">
      <c r="W15186" s="288"/>
      <c r="X15186" s="287"/>
      <c r="AA15186" s="289"/>
    </row>
    <row r="15187" spans="23:27">
      <c r="W15187" s="288"/>
      <c r="X15187" s="287"/>
      <c r="AA15187" s="289"/>
    </row>
    <row r="15188" spans="23:27">
      <c r="W15188" s="288"/>
      <c r="X15188" s="287"/>
      <c r="AA15188" s="289"/>
    </row>
    <row r="15189" spans="23:27">
      <c r="W15189" s="288"/>
      <c r="X15189" s="287"/>
      <c r="AA15189" s="289"/>
    </row>
    <row r="15190" spans="23:27">
      <c r="W15190" s="288"/>
      <c r="X15190" s="287"/>
      <c r="AA15190" s="289"/>
    </row>
    <row r="15191" spans="23:27">
      <c r="W15191" s="288"/>
      <c r="X15191" s="287"/>
      <c r="AA15191" s="289"/>
    </row>
    <row r="15192" spans="23:27">
      <c r="W15192" s="288"/>
      <c r="X15192" s="287"/>
      <c r="AA15192" s="289"/>
    </row>
    <row r="15193" spans="23:27">
      <c r="W15193" s="288"/>
      <c r="X15193" s="287"/>
      <c r="AA15193" s="289"/>
    </row>
    <row r="15194" spans="23:27">
      <c r="W15194" s="288"/>
      <c r="X15194" s="287"/>
      <c r="AA15194" s="289"/>
    </row>
    <row r="15195" spans="23:27">
      <c r="W15195" s="288"/>
      <c r="X15195" s="287"/>
      <c r="AA15195" s="289"/>
    </row>
    <row r="15196" spans="23:27">
      <c r="W15196" s="288"/>
      <c r="X15196" s="287"/>
      <c r="AA15196" s="289"/>
    </row>
    <row r="15197" spans="23:27">
      <c r="W15197" s="288"/>
      <c r="X15197" s="287"/>
      <c r="AA15197" s="289"/>
    </row>
    <row r="15198" spans="23:27">
      <c r="W15198" s="288"/>
      <c r="X15198" s="287"/>
      <c r="AA15198" s="289"/>
    </row>
    <row r="15199" spans="23:27">
      <c r="W15199" s="288"/>
      <c r="X15199" s="287"/>
      <c r="AA15199" s="289"/>
    </row>
    <row r="15200" spans="23:27">
      <c r="W15200" s="288"/>
      <c r="X15200" s="287"/>
      <c r="AA15200" s="289"/>
    </row>
    <row r="15201" spans="23:27">
      <c r="W15201" s="288"/>
      <c r="X15201" s="287"/>
      <c r="AA15201" s="289"/>
    </row>
    <row r="15202" spans="23:27">
      <c r="W15202" s="288"/>
      <c r="X15202" s="287"/>
      <c r="AA15202" s="289"/>
    </row>
    <row r="15203" spans="23:27">
      <c r="W15203" s="288"/>
      <c r="X15203" s="287"/>
      <c r="AA15203" s="289"/>
    </row>
    <row r="15204" spans="23:27">
      <c r="W15204" s="288"/>
      <c r="X15204" s="287"/>
      <c r="AA15204" s="289"/>
    </row>
    <row r="15205" spans="23:27">
      <c r="W15205" s="288"/>
      <c r="X15205" s="287"/>
      <c r="AA15205" s="289"/>
    </row>
    <row r="15206" spans="23:27">
      <c r="W15206" s="288"/>
      <c r="X15206" s="287"/>
      <c r="AA15206" s="289"/>
    </row>
    <row r="15207" spans="23:27">
      <c r="W15207" s="288"/>
      <c r="X15207" s="287"/>
      <c r="AA15207" s="289"/>
    </row>
    <row r="15208" spans="23:27">
      <c r="W15208" s="288"/>
      <c r="X15208" s="287"/>
      <c r="AA15208" s="289"/>
    </row>
    <row r="15209" spans="23:27">
      <c r="W15209" s="288"/>
      <c r="X15209" s="287"/>
      <c r="AA15209" s="289"/>
    </row>
    <row r="15210" spans="23:27">
      <c r="W15210" s="288"/>
      <c r="X15210" s="287"/>
      <c r="AA15210" s="289"/>
    </row>
    <row r="15211" spans="23:27">
      <c r="W15211" s="288"/>
      <c r="X15211" s="287"/>
      <c r="AA15211" s="289"/>
    </row>
    <row r="15212" spans="23:27">
      <c r="W15212" s="288"/>
      <c r="X15212" s="287"/>
      <c r="AA15212" s="289"/>
    </row>
    <row r="15213" spans="23:27">
      <c r="W15213" s="288"/>
      <c r="X15213" s="287"/>
      <c r="AA15213" s="289"/>
    </row>
    <row r="15214" spans="23:27">
      <c r="W15214" s="288"/>
      <c r="X15214" s="287"/>
      <c r="AA15214" s="289"/>
    </row>
    <row r="15215" spans="23:27">
      <c r="W15215" s="288"/>
      <c r="X15215" s="287"/>
      <c r="AA15215" s="289"/>
    </row>
    <row r="15216" spans="23:27">
      <c r="W15216" s="288"/>
      <c r="X15216" s="287"/>
      <c r="AA15216" s="289"/>
    </row>
    <row r="15217" spans="23:27">
      <c r="W15217" s="288"/>
      <c r="X15217" s="287"/>
      <c r="AA15217" s="289"/>
    </row>
    <row r="15218" spans="23:27">
      <c r="W15218" s="288"/>
      <c r="X15218" s="287"/>
      <c r="AA15218" s="289"/>
    </row>
    <row r="15219" spans="23:27">
      <c r="W15219" s="288"/>
      <c r="X15219" s="287"/>
      <c r="AA15219" s="289"/>
    </row>
    <row r="15220" spans="23:27">
      <c r="W15220" s="288"/>
      <c r="X15220" s="287"/>
      <c r="AA15220" s="289"/>
    </row>
    <row r="15221" spans="23:27">
      <c r="W15221" s="288"/>
      <c r="X15221" s="287"/>
      <c r="AA15221" s="289"/>
    </row>
    <row r="15222" spans="23:27">
      <c r="W15222" s="288"/>
      <c r="X15222" s="287"/>
      <c r="AA15222" s="289"/>
    </row>
    <row r="15223" spans="23:27">
      <c r="W15223" s="288"/>
      <c r="X15223" s="287"/>
      <c r="AA15223" s="289"/>
    </row>
    <row r="15224" spans="23:27">
      <c r="W15224" s="288"/>
      <c r="X15224" s="287"/>
      <c r="AA15224" s="289"/>
    </row>
    <row r="15225" spans="23:27">
      <c r="W15225" s="288"/>
      <c r="X15225" s="287"/>
      <c r="AA15225" s="289"/>
    </row>
    <row r="15226" spans="23:27">
      <c r="W15226" s="288"/>
      <c r="X15226" s="287"/>
      <c r="AA15226" s="289"/>
    </row>
    <row r="15227" spans="23:27">
      <c r="W15227" s="288"/>
      <c r="X15227" s="287"/>
      <c r="AA15227" s="289"/>
    </row>
    <row r="15228" spans="23:27">
      <c r="W15228" s="288"/>
      <c r="X15228" s="287"/>
      <c r="AA15228" s="289"/>
    </row>
    <row r="15229" spans="23:27">
      <c r="W15229" s="288"/>
      <c r="X15229" s="287"/>
      <c r="AA15229" s="289"/>
    </row>
    <row r="15230" spans="23:27">
      <c r="W15230" s="288"/>
      <c r="X15230" s="287"/>
      <c r="AA15230" s="289"/>
    </row>
    <row r="15231" spans="23:27">
      <c r="W15231" s="288"/>
      <c r="X15231" s="287"/>
      <c r="AA15231" s="289"/>
    </row>
    <row r="15232" spans="23:27">
      <c r="W15232" s="288"/>
      <c r="X15232" s="287"/>
      <c r="AA15232" s="289"/>
    </row>
    <row r="15233" spans="23:27">
      <c r="W15233" s="288"/>
      <c r="X15233" s="287"/>
      <c r="AA15233" s="289"/>
    </row>
    <row r="15234" spans="23:27">
      <c r="W15234" s="288"/>
      <c r="X15234" s="287"/>
      <c r="AA15234" s="289"/>
    </row>
    <row r="15235" spans="23:27">
      <c r="W15235" s="288"/>
      <c r="X15235" s="287"/>
      <c r="AA15235" s="289"/>
    </row>
    <row r="15236" spans="23:27">
      <c r="W15236" s="288"/>
      <c r="X15236" s="287"/>
      <c r="AA15236" s="289"/>
    </row>
    <row r="15237" spans="23:27">
      <c r="W15237" s="288"/>
      <c r="X15237" s="287"/>
      <c r="AA15237" s="289"/>
    </row>
    <row r="15238" spans="23:27">
      <c r="W15238" s="288"/>
      <c r="X15238" s="287"/>
      <c r="AA15238" s="289"/>
    </row>
    <row r="15239" spans="23:27">
      <c r="W15239" s="288"/>
      <c r="X15239" s="287"/>
      <c r="AA15239" s="289"/>
    </row>
    <row r="15240" spans="23:27">
      <c r="W15240" s="288"/>
      <c r="X15240" s="287"/>
      <c r="AA15240" s="289"/>
    </row>
    <row r="15241" spans="23:27">
      <c r="W15241" s="288"/>
      <c r="X15241" s="287"/>
      <c r="AA15241" s="289"/>
    </row>
    <row r="15242" spans="23:27">
      <c r="W15242" s="288"/>
      <c r="X15242" s="287"/>
      <c r="AA15242" s="289"/>
    </row>
    <row r="15243" spans="23:27">
      <c r="W15243" s="288"/>
      <c r="X15243" s="287"/>
      <c r="AA15243" s="289"/>
    </row>
    <row r="15244" spans="23:27">
      <c r="W15244" s="288"/>
      <c r="X15244" s="287"/>
      <c r="AA15244" s="289"/>
    </row>
    <row r="15245" spans="23:27">
      <c r="W15245" s="288"/>
      <c r="X15245" s="287"/>
      <c r="AA15245" s="289"/>
    </row>
    <row r="15246" spans="23:27">
      <c r="W15246" s="288"/>
      <c r="X15246" s="287"/>
      <c r="AA15246" s="289"/>
    </row>
    <row r="15247" spans="23:27">
      <c r="W15247" s="288"/>
      <c r="X15247" s="287"/>
      <c r="AA15247" s="289"/>
    </row>
    <row r="15248" spans="23:27">
      <c r="W15248" s="288"/>
      <c r="X15248" s="287"/>
      <c r="AA15248" s="289"/>
    </row>
    <row r="15249" spans="23:27">
      <c r="W15249" s="288"/>
      <c r="X15249" s="287"/>
      <c r="AA15249" s="289"/>
    </row>
    <row r="15250" spans="23:27">
      <c r="W15250" s="288"/>
      <c r="X15250" s="287"/>
      <c r="AA15250" s="289"/>
    </row>
    <row r="15251" spans="23:27">
      <c r="W15251" s="288"/>
      <c r="X15251" s="287"/>
      <c r="AA15251" s="289"/>
    </row>
    <row r="15252" spans="23:27">
      <c r="W15252" s="288"/>
      <c r="X15252" s="287"/>
      <c r="AA15252" s="289"/>
    </row>
    <row r="15253" spans="23:27">
      <c r="W15253" s="288"/>
      <c r="X15253" s="287"/>
      <c r="AA15253" s="289"/>
    </row>
    <row r="15254" spans="23:27">
      <c r="W15254" s="288"/>
      <c r="X15254" s="287"/>
      <c r="AA15254" s="289"/>
    </row>
    <row r="15255" spans="23:27">
      <c r="W15255" s="288"/>
      <c r="X15255" s="287"/>
      <c r="AA15255" s="289"/>
    </row>
    <row r="15256" spans="23:27">
      <c r="W15256" s="288"/>
      <c r="X15256" s="287"/>
      <c r="AA15256" s="289"/>
    </row>
    <row r="15257" spans="23:27">
      <c r="W15257" s="288"/>
      <c r="X15257" s="287"/>
      <c r="AA15257" s="289"/>
    </row>
    <row r="15258" spans="23:27">
      <c r="W15258" s="288"/>
      <c r="X15258" s="287"/>
      <c r="AA15258" s="289"/>
    </row>
    <row r="15259" spans="23:27">
      <c r="W15259" s="288"/>
      <c r="X15259" s="287"/>
      <c r="AA15259" s="289"/>
    </row>
    <row r="15260" spans="23:27">
      <c r="W15260" s="288"/>
      <c r="X15260" s="287"/>
      <c r="AA15260" s="289"/>
    </row>
    <row r="15261" spans="23:27">
      <c r="W15261" s="288"/>
      <c r="X15261" s="287"/>
      <c r="AA15261" s="289"/>
    </row>
    <row r="15262" spans="23:27">
      <c r="W15262" s="288"/>
      <c r="X15262" s="287"/>
      <c r="AA15262" s="289"/>
    </row>
    <row r="15263" spans="23:27">
      <c r="W15263" s="288"/>
      <c r="X15263" s="287"/>
      <c r="AA15263" s="289"/>
    </row>
    <row r="15264" spans="23:27">
      <c r="W15264" s="288"/>
      <c r="X15264" s="287"/>
      <c r="AA15264" s="289"/>
    </row>
    <row r="15265" spans="23:27">
      <c r="W15265" s="288"/>
      <c r="X15265" s="287"/>
      <c r="AA15265" s="289"/>
    </row>
    <row r="15266" spans="23:27">
      <c r="W15266" s="288"/>
      <c r="X15266" s="287"/>
      <c r="AA15266" s="289"/>
    </row>
    <row r="15267" spans="23:27">
      <c r="W15267" s="288"/>
      <c r="X15267" s="287"/>
      <c r="AA15267" s="289"/>
    </row>
    <row r="15268" spans="23:27">
      <c r="W15268" s="288"/>
      <c r="X15268" s="287"/>
      <c r="AA15268" s="289"/>
    </row>
    <row r="15269" spans="23:27">
      <c r="W15269" s="288"/>
      <c r="X15269" s="287"/>
      <c r="AA15269" s="289"/>
    </row>
    <row r="15270" spans="23:27">
      <c r="W15270" s="288"/>
      <c r="X15270" s="287"/>
      <c r="AA15270" s="289"/>
    </row>
    <row r="15271" spans="23:27">
      <c r="W15271" s="288"/>
      <c r="X15271" s="287"/>
      <c r="AA15271" s="289"/>
    </row>
    <row r="15272" spans="23:27">
      <c r="W15272" s="288"/>
      <c r="X15272" s="287"/>
      <c r="AA15272" s="289"/>
    </row>
    <row r="15273" spans="23:27">
      <c r="W15273" s="288"/>
      <c r="X15273" s="287"/>
      <c r="AA15273" s="289"/>
    </row>
    <row r="15274" spans="23:27">
      <c r="W15274" s="288"/>
      <c r="X15274" s="287"/>
      <c r="AA15274" s="289"/>
    </row>
    <row r="15275" spans="23:27">
      <c r="W15275" s="288"/>
      <c r="X15275" s="287"/>
      <c r="AA15275" s="289"/>
    </row>
    <row r="15276" spans="23:27">
      <c r="W15276" s="288"/>
      <c r="X15276" s="287"/>
      <c r="AA15276" s="289"/>
    </row>
    <row r="15277" spans="23:27">
      <c r="W15277" s="288"/>
      <c r="X15277" s="287"/>
      <c r="AA15277" s="289"/>
    </row>
    <row r="15278" spans="23:27">
      <c r="W15278" s="288"/>
      <c r="X15278" s="287"/>
      <c r="AA15278" s="289"/>
    </row>
    <row r="15279" spans="23:27">
      <c r="W15279" s="288"/>
      <c r="X15279" s="287"/>
      <c r="AA15279" s="289"/>
    </row>
    <row r="15280" spans="23:27">
      <c r="W15280" s="288"/>
      <c r="X15280" s="287"/>
      <c r="AA15280" s="289"/>
    </row>
    <row r="15281" spans="23:27">
      <c r="W15281" s="288"/>
      <c r="X15281" s="287"/>
      <c r="AA15281" s="289"/>
    </row>
    <row r="15282" spans="23:27">
      <c r="W15282" s="288"/>
      <c r="X15282" s="287"/>
      <c r="AA15282" s="289"/>
    </row>
    <row r="15283" spans="23:27">
      <c r="W15283" s="288"/>
      <c r="X15283" s="287"/>
      <c r="AA15283" s="289"/>
    </row>
    <row r="15284" spans="23:27">
      <c r="W15284" s="288"/>
      <c r="X15284" s="287"/>
      <c r="AA15284" s="289"/>
    </row>
    <row r="15285" spans="23:27">
      <c r="W15285" s="288"/>
      <c r="X15285" s="287"/>
      <c r="AA15285" s="289"/>
    </row>
    <row r="15286" spans="23:27">
      <c r="W15286" s="288"/>
      <c r="X15286" s="287"/>
      <c r="AA15286" s="289"/>
    </row>
    <row r="15287" spans="23:27">
      <c r="W15287" s="288"/>
      <c r="X15287" s="287"/>
      <c r="AA15287" s="289"/>
    </row>
    <row r="15288" spans="23:27">
      <c r="W15288" s="288"/>
      <c r="X15288" s="287"/>
      <c r="AA15288" s="289"/>
    </row>
    <row r="15289" spans="23:27">
      <c r="W15289" s="288"/>
      <c r="X15289" s="287"/>
      <c r="AA15289" s="289"/>
    </row>
    <row r="15290" spans="23:27">
      <c r="W15290" s="288"/>
      <c r="X15290" s="287"/>
      <c r="AA15290" s="289"/>
    </row>
    <row r="15291" spans="23:27">
      <c r="W15291" s="288"/>
      <c r="X15291" s="287"/>
      <c r="AA15291" s="289"/>
    </row>
    <row r="15292" spans="23:27">
      <c r="W15292" s="288"/>
      <c r="X15292" s="287"/>
      <c r="AA15292" s="289"/>
    </row>
    <row r="15293" spans="23:27">
      <c r="W15293" s="288"/>
      <c r="X15293" s="287"/>
      <c r="AA15293" s="289"/>
    </row>
    <row r="15294" spans="23:27">
      <c r="W15294" s="288"/>
      <c r="X15294" s="287"/>
      <c r="AA15294" s="289"/>
    </row>
    <row r="15295" spans="23:27">
      <c r="W15295" s="288"/>
      <c r="X15295" s="287"/>
      <c r="AA15295" s="289"/>
    </row>
    <row r="15296" spans="23:27">
      <c r="W15296" s="288"/>
      <c r="X15296" s="287"/>
      <c r="AA15296" s="289"/>
    </row>
    <row r="15297" spans="23:27">
      <c r="W15297" s="288"/>
      <c r="X15297" s="287"/>
      <c r="AA15297" s="289"/>
    </row>
    <row r="15298" spans="23:27">
      <c r="W15298" s="288"/>
      <c r="X15298" s="287"/>
      <c r="AA15298" s="289"/>
    </row>
    <row r="15299" spans="23:27">
      <c r="W15299" s="288"/>
      <c r="X15299" s="287"/>
      <c r="AA15299" s="289"/>
    </row>
    <row r="15300" spans="23:27">
      <c r="W15300" s="288"/>
      <c r="X15300" s="287"/>
      <c r="AA15300" s="289"/>
    </row>
    <row r="15301" spans="23:27">
      <c r="W15301" s="288"/>
      <c r="X15301" s="287"/>
      <c r="AA15301" s="289"/>
    </row>
    <row r="15302" spans="23:27">
      <c r="W15302" s="288"/>
      <c r="X15302" s="287"/>
      <c r="AA15302" s="289"/>
    </row>
    <row r="15303" spans="23:27">
      <c r="W15303" s="288"/>
      <c r="X15303" s="287"/>
      <c r="AA15303" s="289"/>
    </row>
    <row r="15304" spans="23:27">
      <c r="W15304" s="288"/>
      <c r="X15304" s="287"/>
      <c r="AA15304" s="289"/>
    </row>
    <row r="15305" spans="23:27">
      <c r="W15305" s="288"/>
      <c r="X15305" s="287"/>
      <c r="AA15305" s="289"/>
    </row>
    <row r="15306" spans="23:27">
      <c r="W15306" s="288"/>
      <c r="X15306" s="287"/>
      <c r="AA15306" s="289"/>
    </row>
    <row r="15307" spans="23:27">
      <c r="W15307" s="288"/>
      <c r="X15307" s="287"/>
      <c r="AA15307" s="289"/>
    </row>
    <row r="15308" spans="23:27">
      <c r="W15308" s="288"/>
      <c r="X15308" s="287"/>
      <c r="AA15308" s="289"/>
    </row>
    <row r="15309" spans="23:27">
      <c r="W15309" s="288"/>
      <c r="X15309" s="287"/>
      <c r="AA15309" s="289"/>
    </row>
    <row r="15310" spans="23:27">
      <c r="W15310" s="288"/>
      <c r="X15310" s="287"/>
      <c r="AA15310" s="289"/>
    </row>
    <row r="15311" spans="23:27">
      <c r="W15311" s="288"/>
      <c r="X15311" s="287"/>
      <c r="AA15311" s="289"/>
    </row>
    <row r="15312" spans="23:27">
      <c r="W15312" s="288"/>
      <c r="X15312" s="287"/>
      <c r="AA15312" s="289"/>
    </row>
    <row r="15313" spans="23:27">
      <c r="W15313" s="288"/>
      <c r="X15313" s="287"/>
      <c r="AA15313" s="289"/>
    </row>
    <row r="15314" spans="23:27">
      <c r="W15314" s="288"/>
      <c r="X15314" s="287"/>
      <c r="AA15314" s="289"/>
    </row>
    <row r="15315" spans="23:27">
      <c r="W15315" s="288"/>
      <c r="X15315" s="287"/>
      <c r="AA15315" s="289"/>
    </row>
    <row r="15316" spans="23:27">
      <c r="W15316" s="288"/>
      <c r="X15316" s="287"/>
      <c r="AA15316" s="289"/>
    </row>
    <row r="15317" spans="23:27">
      <c r="W15317" s="288"/>
      <c r="X15317" s="287"/>
      <c r="AA15317" s="289"/>
    </row>
    <row r="15318" spans="23:27">
      <c r="W15318" s="288"/>
      <c r="X15318" s="287"/>
      <c r="AA15318" s="289"/>
    </row>
    <row r="15319" spans="23:27">
      <c r="W15319" s="288"/>
      <c r="X15319" s="287"/>
      <c r="AA15319" s="289"/>
    </row>
    <row r="15320" spans="23:27">
      <c r="W15320" s="288"/>
      <c r="X15320" s="287"/>
      <c r="AA15320" s="289"/>
    </row>
    <row r="15321" spans="23:27">
      <c r="W15321" s="288"/>
      <c r="X15321" s="287"/>
      <c r="AA15321" s="289"/>
    </row>
    <row r="15322" spans="23:27">
      <c r="W15322" s="288"/>
      <c r="X15322" s="287"/>
      <c r="AA15322" s="289"/>
    </row>
    <row r="15323" spans="23:27">
      <c r="W15323" s="288"/>
      <c r="X15323" s="287"/>
      <c r="AA15323" s="289"/>
    </row>
    <row r="15324" spans="23:27">
      <c r="W15324" s="288"/>
      <c r="X15324" s="287"/>
      <c r="AA15324" s="289"/>
    </row>
    <row r="15325" spans="23:27">
      <c r="W15325" s="288"/>
      <c r="X15325" s="287"/>
      <c r="AA15325" s="289"/>
    </row>
    <row r="15326" spans="23:27">
      <c r="W15326" s="288"/>
      <c r="X15326" s="287"/>
      <c r="AA15326" s="289"/>
    </row>
    <row r="15327" spans="23:27">
      <c r="W15327" s="288"/>
      <c r="X15327" s="287"/>
      <c r="AA15327" s="289"/>
    </row>
    <row r="15328" spans="23:27">
      <c r="W15328" s="288"/>
      <c r="X15328" s="287"/>
      <c r="AA15328" s="289"/>
    </row>
    <row r="15329" spans="23:27">
      <c r="W15329" s="288"/>
      <c r="X15329" s="287"/>
      <c r="AA15329" s="289"/>
    </row>
    <row r="15330" spans="23:27">
      <c r="W15330" s="288"/>
      <c r="X15330" s="287"/>
      <c r="AA15330" s="289"/>
    </row>
    <row r="15331" spans="23:27">
      <c r="W15331" s="288"/>
      <c r="X15331" s="287"/>
      <c r="AA15331" s="289"/>
    </row>
    <row r="15332" spans="23:27">
      <c r="W15332" s="288"/>
      <c r="X15332" s="287"/>
      <c r="AA15332" s="289"/>
    </row>
    <row r="15333" spans="23:27">
      <c r="W15333" s="288"/>
      <c r="X15333" s="287"/>
      <c r="AA15333" s="289"/>
    </row>
    <row r="15334" spans="23:27">
      <c r="W15334" s="288"/>
      <c r="X15334" s="287"/>
      <c r="AA15334" s="289"/>
    </row>
    <row r="15335" spans="23:27">
      <c r="W15335" s="288"/>
      <c r="X15335" s="287"/>
      <c r="AA15335" s="289"/>
    </row>
    <row r="15336" spans="23:27">
      <c r="W15336" s="288"/>
      <c r="X15336" s="287"/>
      <c r="AA15336" s="289"/>
    </row>
    <row r="15337" spans="23:27">
      <c r="W15337" s="288"/>
      <c r="X15337" s="287"/>
      <c r="AA15337" s="289"/>
    </row>
    <row r="15338" spans="23:27">
      <c r="W15338" s="288"/>
      <c r="X15338" s="287"/>
      <c r="AA15338" s="289"/>
    </row>
    <row r="15339" spans="23:27">
      <c r="W15339" s="288"/>
      <c r="X15339" s="287"/>
      <c r="AA15339" s="289"/>
    </row>
    <row r="15340" spans="23:27">
      <c r="W15340" s="288"/>
      <c r="X15340" s="287"/>
      <c r="AA15340" s="289"/>
    </row>
    <row r="15341" spans="23:27">
      <c r="W15341" s="288"/>
      <c r="X15341" s="287"/>
      <c r="AA15341" s="289"/>
    </row>
    <row r="15342" spans="23:27">
      <c r="W15342" s="288"/>
      <c r="X15342" s="287"/>
      <c r="AA15342" s="289"/>
    </row>
    <row r="15343" spans="23:27">
      <c r="W15343" s="288"/>
      <c r="X15343" s="287"/>
      <c r="AA15343" s="289"/>
    </row>
    <row r="15344" spans="23:27">
      <c r="W15344" s="288"/>
      <c r="X15344" s="287"/>
      <c r="AA15344" s="289"/>
    </row>
    <row r="15345" spans="23:27">
      <c r="W15345" s="288"/>
      <c r="X15345" s="287"/>
      <c r="AA15345" s="289"/>
    </row>
    <row r="15346" spans="23:27">
      <c r="W15346" s="288"/>
      <c r="X15346" s="287"/>
      <c r="AA15346" s="289"/>
    </row>
    <row r="15347" spans="23:27">
      <c r="W15347" s="288"/>
      <c r="X15347" s="287"/>
      <c r="AA15347" s="289"/>
    </row>
    <row r="15348" spans="23:27">
      <c r="W15348" s="288"/>
      <c r="X15348" s="287"/>
      <c r="AA15348" s="289"/>
    </row>
    <row r="15349" spans="23:27">
      <c r="W15349" s="288"/>
      <c r="X15349" s="287"/>
      <c r="AA15349" s="289"/>
    </row>
    <row r="15350" spans="23:27">
      <c r="W15350" s="288"/>
      <c r="X15350" s="287"/>
      <c r="AA15350" s="289"/>
    </row>
    <row r="15351" spans="23:27">
      <c r="W15351" s="288"/>
      <c r="X15351" s="287"/>
      <c r="AA15351" s="289"/>
    </row>
    <row r="15352" spans="23:27">
      <c r="W15352" s="288"/>
      <c r="X15352" s="287"/>
      <c r="AA15352" s="289"/>
    </row>
    <row r="15353" spans="23:27">
      <c r="W15353" s="288"/>
      <c r="X15353" s="287"/>
      <c r="AA15353" s="289"/>
    </row>
    <row r="15354" spans="23:27">
      <c r="W15354" s="288"/>
      <c r="X15354" s="287"/>
      <c r="AA15354" s="289"/>
    </row>
    <row r="15355" spans="23:27">
      <c r="W15355" s="288"/>
      <c r="X15355" s="287"/>
      <c r="AA15355" s="289"/>
    </row>
    <row r="15356" spans="23:27">
      <c r="W15356" s="288"/>
      <c r="X15356" s="287"/>
      <c r="AA15356" s="289"/>
    </row>
    <row r="15357" spans="23:27">
      <c r="W15357" s="288"/>
      <c r="X15357" s="287"/>
      <c r="AA15357" s="289"/>
    </row>
    <row r="15358" spans="23:27">
      <c r="W15358" s="288"/>
      <c r="X15358" s="287"/>
      <c r="AA15358" s="289"/>
    </row>
    <row r="15359" spans="23:27">
      <c r="W15359" s="288"/>
      <c r="X15359" s="287"/>
      <c r="AA15359" s="289"/>
    </row>
    <row r="15360" spans="23:27">
      <c r="W15360" s="288"/>
      <c r="X15360" s="287"/>
      <c r="AA15360" s="289"/>
    </row>
    <row r="15361" spans="23:27">
      <c r="W15361" s="288"/>
      <c r="X15361" s="287"/>
      <c r="AA15361" s="289"/>
    </row>
    <row r="15362" spans="23:27">
      <c r="W15362" s="288"/>
      <c r="X15362" s="287"/>
      <c r="AA15362" s="289"/>
    </row>
    <row r="15363" spans="23:27">
      <c r="W15363" s="288"/>
      <c r="X15363" s="287"/>
      <c r="AA15363" s="289"/>
    </row>
    <row r="15364" spans="23:27">
      <c r="W15364" s="288"/>
      <c r="X15364" s="287"/>
      <c r="AA15364" s="289"/>
    </row>
    <row r="15365" spans="23:27">
      <c r="W15365" s="288"/>
      <c r="X15365" s="287"/>
      <c r="AA15365" s="289"/>
    </row>
    <row r="15366" spans="23:27">
      <c r="W15366" s="288"/>
      <c r="X15366" s="287"/>
      <c r="AA15366" s="289"/>
    </row>
    <row r="15367" spans="23:27">
      <c r="W15367" s="288"/>
      <c r="X15367" s="287"/>
      <c r="AA15367" s="289"/>
    </row>
    <row r="15368" spans="23:27">
      <c r="W15368" s="288"/>
      <c r="X15368" s="287"/>
      <c r="AA15368" s="289"/>
    </row>
    <row r="15369" spans="23:27">
      <c r="W15369" s="288"/>
      <c r="X15369" s="287"/>
      <c r="AA15369" s="289"/>
    </row>
    <row r="15370" spans="23:27">
      <c r="W15370" s="288"/>
      <c r="X15370" s="287"/>
      <c r="AA15370" s="289"/>
    </row>
    <row r="15371" spans="23:27">
      <c r="W15371" s="288"/>
      <c r="X15371" s="287"/>
      <c r="AA15371" s="289"/>
    </row>
    <row r="15372" spans="23:27">
      <c r="W15372" s="288"/>
      <c r="X15372" s="287"/>
      <c r="AA15372" s="289"/>
    </row>
    <row r="15373" spans="23:27">
      <c r="W15373" s="288"/>
      <c r="X15373" s="287"/>
      <c r="AA15373" s="289"/>
    </row>
    <row r="15374" spans="23:27">
      <c r="W15374" s="288"/>
      <c r="X15374" s="287"/>
      <c r="AA15374" s="289"/>
    </row>
    <row r="15375" spans="23:27">
      <c r="W15375" s="288"/>
      <c r="X15375" s="287"/>
      <c r="AA15375" s="289"/>
    </row>
    <row r="15376" spans="23:27">
      <c r="W15376" s="288"/>
      <c r="X15376" s="287"/>
      <c r="AA15376" s="289"/>
    </row>
    <row r="15377" spans="23:27">
      <c r="W15377" s="288"/>
      <c r="X15377" s="287"/>
      <c r="AA15377" s="289"/>
    </row>
    <row r="15378" spans="23:27">
      <c r="W15378" s="288"/>
      <c r="X15378" s="287"/>
      <c r="AA15378" s="289"/>
    </row>
    <row r="15379" spans="23:27">
      <c r="W15379" s="288"/>
      <c r="X15379" s="287"/>
      <c r="AA15379" s="289"/>
    </row>
    <row r="15380" spans="23:27">
      <c r="W15380" s="288"/>
      <c r="X15380" s="287"/>
      <c r="AA15380" s="289"/>
    </row>
    <row r="15381" spans="23:27">
      <c r="W15381" s="288"/>
      <c r="X15381" s="287"/>
      <c r="AA15381" s="289"/>
    </row>
    <row r="15382" spans="23:27">
      <c r="W15382" s="288"/>
      <c r="X15382" s="287"/>
      <c r="AA15382" s="289"/>
    </row>
    <row r="15383" spans="23:27">
      <c r="W15383" s="288"/>
      <c r="X15383" s="287"/>
      <c r="AA15383" s="289"/>
    </row>
    <row r="15384" spans="23:27">
      <c r="W15384" s="288"/>
      <c r="X15384" s="287"/>
      <c r="AA15384" s="289"/>
    </row>
    <row r="15385" spans="23:27">
      <c r="W15385" s="288"/>
      <c r="X15385" s="287"/>
      <c r="AA15385" s="289"/>
    </row>
    <row r="15386" spans="23:27">
      <c r="W15386" s="288"/>
      <c r="X15386" s="287"/>
      <c r="AA15386" s="289"/>
    </row>
    <row r="15387" spans="23:27">
      <c r="W15387" s="288"/>
      <c r="X15387" s="287"/>
      <c r="AA15387" s="289"/>
    </row>
    <row r="15388" spans="23:27">
      <c r="W15388" s="288"/>
      <c r="X15388" s="287"/>
      <c r="AA15388" s="289"/>
    </row>
    <row r="15389" spans="23:27">
      <c r="W15389" s="288"/>
      <c r="X15389" s="287"/>
      <c r="AA15389" s="289"/>
    </row>
    <row r="15390" spans="23:27">
      <c r="W15390" s="288"/>
      <c r="X15390" s="287"/>
      <c r="AA15390" s="289"/>
    </row>
    <row r="15391" spans="23:27">
      <c r="W15391" s="288"/>
      <c r="X15391" s="287"/>
      <c r="AA15391" s="289"/>
    </row>
    <row r="15392" spans="23:27">
      <c r="W15392" s="288"/>
      <c r="X15392" s="287"/>
      <c r="AA15392" s="289"/>
    </row>
    <row r="15393" spans="23:27">
      <c r="W15393" s="288"/>
      <c r="X15393" s="287"/>
      <c r="AA15393" s="289"/>
    </row>
    <row r="15394" spans="23:27">
      <c r="W15394" s="288"/>
      <c r="X15394" s="287"/>
      <c r="AA15394" s="289"/>
    </row>
    <row r="15395" spans="23:27">
      <c r="W15395" s="288"/>
      <c r="X15395" s="287"/>
      <c r="AA15395" s="289"/>
    </row>
    <row r="15396" spans="23:27">
      <c r="W15396" s="288"/>
      <c r="X15396" s="287"/>
      <c r="AA15396" s="289"/>
    </row>
    <row r="15397" spans="23:27">
      <c r="W15397" s="288"/>
      <c r="X15397" s="287"/>
      <c r="AA15397" s="289"/>
    </row>
    <row r="15398" spans="23:27">
      <c r="W15398" s="288"/>
      <c r="X15398" s="287"/>
      <c r="AA15398" s="289"/>
    </row>
    <row r="15399" spans="23:27">
      <c r="W15399" s="288"/>
      <c r="X15399" s="287"/>
      <c r="AA15399" s="289"/>
    </row>
    <row r="15400" spans="23:27">
      <c r="W15400" s="288"/>
      <c r="X15400" s="287"/>
      <c r="AA15400" s="289"/>
    </row>
    <row r="15401" spans="23:27">
      <c r="W15401" s="288"/>
      <c r="X15401" s="287"/>
      <c r="AA15401" s="289"/>
    </row>
    <row r="15402" spans="23:27">
      <c r="W15402" s="288"/>
      <c r="X15402" s="287"/>
      <c r="AA15402" s="289"/>
    </row>
    <row r="15403" spans="23:27">
      <c r="W15403" s="288"/>
      <c r="X15403" s="287"/>
      <c r="AA15403" s="289"/>
    </row>
    <row r="15404" spans="23:27">
      <c r="W15404" s="288"/>
      <c r="X15404" s="287"/>
      <c r="AA15404" s="289"/>
    </row>
    <row r="15405" spans="23:27">
      <c r="W15405" s="288"/>
      <c r="X15405" s="287"/>
      <c r="AA15405" s="289"/>
    </row>
    <row r="15406" spans="23:27">
      <c r="W15406" s="288"/>
      <c r="X15406" s="287"/>
      <c r="AA15406" s="289"/>
    </row>
    <row r="15407" spans="23:27">
      <c r="W15407" s="288"/>
      <c r="X15407" s="287"/>
      <c r="AA15407" s="289"/>
    </row>
    <row r="15408" spans="23:27">
      <c r="W15408" s="288"/>
      <c r="X15408" s="287"/>
      <c r="AA15408" s="289"/>
    </row>
    <row r="15409" spans="23:27">
      <c r="W15409" s="288"/>
      <c r="X15409" s="287"/>
      <c r="AA15409" s="289"/>
    </row>
    <row r="15410" spans="23:27">
      <c r="W15410" s="288"/>
      <c r="X15410" s="287"/>
      <c r="AA15410" s="289"/>
    </row>
    <row r="15411" spans="23:27">
      <c r="W15411" s="288"/>
      <c r="X15411" s="287"/>
      <c r="AA15411" s="289"/>
    </row>
    <row r="15412" spans="23:27">
      <c r="W15412" s="288"/>
      <c r="X15412" s="287"/>
      <c r="AA15412" s="289"/>
    </row>
    <row r="15413" spans="23:27">
      <c r="W15413" s="288"/>
      <c r="X15413" s="287"/>
      <c r="AA15413" s="289"/>
    </row>
    <row r="15414" spans="23:27">
      <c r="W15414" s="288"/>
      <c r="X15414" s="287"/>
      <c r="AA15414" s="289"/>
    </row>
    <row r="15415" spans="23:27">
      <c r="W15415" s="288"/>
      <c r="X15415" s="287"/>
      <c r="AA15415" s="289"/>
    </row>
    <row r="15416" spans="23:27">
      <c r="W15416" s="288"/>
      <c r="X15416" s="287"/>
      <c r="AA15416" s="289"/>
    </row>
    <row r="15417" spans="23:27">
      <c r="W15417" s="288"/>
      <c r="X15417" s="287"/>
      <c r="AA15417" s="289"/>
    </row>
    <row r="15418" spans="23:27">
      <c r="W15418" s="288"/>
      <c r="X15418" s="287"/>
      <c r="AA15418" s="289"/>
    </row>
    <row r="15419" spans="23:27">
      <c r="W15419" s="288"/>
      <c r="X15419" s="287"/>
      <c r="AA15419" s="289"/>
    </row>
    <row r="15420" spans="23:27">
      <c r="W15420" s="288"/>
      <c r="X15420" s="287"/>
      <c r="AA15420" s="289"/>
    </row>
    <row r="15421" spans="23:27">
      <c r="W15421" s="288"/>
      <c r="X15421" s="287"/>
      <c r="AA15421" s="289"/>
    </row>
    <row r="15422" spans="23:27">
      <c r="W15422" s="288"/>
      <c r="X15422" s="287"/>
      <c r="AA15422" s="289"/>
    </row>
    <row r="15423" spans="23:27">
      <c r="W15423" s="288"/>
      <c r="X15423" s="287"/>
      <c r="AA15423" s="289"/>
    </row>
    <row r="15424" spans="23:27">
      <c r="W15424" s="288"/>
      <c r="X15424" s="287"/>
      <c r="AA15424" s="289"/>
    </row>
    <row r="15425" spans="23:27">
      <c r="W15425" s="288"/>
      <c r="X15425" s="287"/>
      <c r="AA15425" s="289"/>
    </row>
    <row r="15426" spans="23:27">
      <c r="W15426" s="288"/>
      <c r="X15426" s="287"/>
      <c r="AA15426" s="289"/>
    </row>
    <row r="15427" spans="23:27">
      <c r="W15427" s="288"/>
      <c r="X15427" s="287"/>
      <c r="AA15427" s="289"/>
    </row>
    <row r="15428" spans="23:27">
      <c r="W15428" s="288"/>
      <c r="X15428" s="287"/>
      <c r="AA15428" s="289"/>
    </row>
    <row r="15429" spans="23:27">
      <c r="W15429" s="288"/>
      <c r="X15429" s="287"/>
      <c r="AA15429" s="289"/>
    </row>
    <row r="15430" spans="23:27">
      <c r="W15430" s="288"/>
      <c r="X15430" s="287"/>
      <c r="AA15430" s="289"/>
    </row>
    <row r="15431" spans="23:27">
      <c r="W15431" s="288"/>
      <c r="X15431" s="287"/>
      <c r="AA15431" s="289"/>
    </row>
    <row r="15432" spans="23:27">
      <c r="W15432" s="288"/>
      <c r="X15432" s="287"/>
      <c r="AA15432" s="289"/>
    </row>
    <row r="15433" spans="23:27">
      <c r="W15433" s="288"/>
      <c r="X15433" s="287"/>
      <c r="AA15433" s="289"/>
    </row>
    <row r="15434" spans="23:27">
      <c r="W15434" s="288"/>
      <c r="X15434" s="287"/>
      <c r="AA15434" s="289"/>
    </row>
    <row r="15435" spans="23:27">
      <c r="W15435" s="288"/>
      <c r="X15435" s="287"/>
      <c r="AA15435" s="289"/>
    </row>
    <row r="15436" spans="23:27">
      <c r="W15436" s="288"/>
      <c r="X15436" s="287"/>
      <c r="AA15436" s="289"/>
    </row>
    <row r="15437" spans="23:27">
      <c r="W15437" s="288"/>
      <c r="X15437" s="287"/>
      <c r="AA15437" s="289"/>
    </row>
    <row r="15438" spans="23:27">
      <c r="W15438" s="288"/>
      <c r="X15438" s="287"/>
      <c r="AA15438" s="289"/>
    </row>
    <row r="15439" spans="23:27">
      <c r="W15439" s="288"/>
      <c r="X15439" s="287"/>
      <c r="AA15439" s="289"/>
    </row>
    <row r="15440" spans="23:27">
      <c r="W15440" s="288"/>
      <c r="X15440" s="287"/>
      <c r="AA15440" s="289"/>
    </row>
    <row r="15441" spans="23:27">
      <c r="W15441" s="288"/>
      <c r="X15441" s="287"/>
      <c r="AA15441" s="289"/>
    </row>
    <row r="15442" spans="23:27">
      <c r="W15442" s="288"/>
      <c r="X15442" s="287"/>
      <c r="AA15442" s="289"/>
    </row>
    <row r="15443" spans="23:27">
      <c r="W15443" s="288"/>
      <c r="X15443" s="287"/>
      <c r="AA15443" s="289"/>
    </row>
    <row r="15444" spans="23:27">
      <c r="W15444" s="288"/>
      <c r="X15444" s="287"/>
      <c r="AA15444" s="289"/>
    </row>
    <row r="15445" spans="23:27">
      <c r="W15445" s="288"/>
      <c r="X15445" s="287"/>
      <c r="AA15445" s="289"/>
    </row>
    <row r="15446" spans="23:27">
      <c r="W15446" s="288"/>
      <c r="X15446" s="287"/>
      <c r="AA15446" s="289"/>
    </row>
    <row r="15447" spans="23:27">
      <c r="W15447" s="288"/>
      <c r="X15447" s="287"/>
      <c r="AA15447" s="289"/>
    </row>
    <row r="15448" spans="23:27">
      <c r="W15448" s="288"/>
      <c r="X15448" s="287"/>
      <c r="AA15448" s="289"/>
    </row>
    <row r="15449" spans="23:27">
      <c r="W15449" s="288"/>
      <c r="X15449" s="287"/>
      <c r="AA15449" s="289"/>
    </row>
    <row r="15450" spans="23:27">
      <c r="W15450" s="288"/>
      <c r="X15450" s="287"/>
      <c r="AA15450" s="289"/>
    </row>
    <row r="15451" spans="23:27">
      <c r="W15451" s="288"/>
      <c r="X15451" s="287"/>
      <c r="AA15451" s="289"/>
    </row>
    <row r="15452" spans="23:27">
      <c r="W15452" s="288"/>
      <c r="X15452" s="287"/>
      <c r="AA15452" s="289"/>
    </row>
    <row r="15453" spans="23:27">
      <c r="W15453" s="288"/>
      <c r="X15453" s="287"/>
      <c r="AA15453" s="289"/>
    </row>
    <row r="15454" spans="23:27">
      <c r="W15454" s="288"/>
      <c r="X15454" s="287"/>
      <c r="AA15454" s="289"/>
    </row>
    <row r="15455" spans="23:27">
      <c r="W15455" s="288"/>
      <c r="X15455" s="287"/>
      <c r="AA15455" s="289"/>
    </row>
    <row r="15456" spans="23:27">
      <c r="W15456" s="288"/>
      <c r="X15456" s="287"/>
      <c r="AA15456" s="289"/>
    </row>
    <row r="15457" spans="23:27">
      <c r="W15457" s="288"/>
      <c r="X15457" s="287"/>
      <c r="AA15457" s="289"/>
    </row>
    <row r="15458" spans="23:27">
      <c r="W15458" s="288"/>
      <c r="X15458" s="287"/>
      <c r="AA15458" s="289"/>
    </row>
    <row r="15459" spans="23:27">
      <c r="W15459" s="288"/>
      <c r="X15459" s="287"/>
      <c r="AA15459" s="289"/>
    </row>
    <row r="15460" spans="23:27">
      <c r="W15460" s="288"/>
      <c r="X15460" s="287"/>
      <c r="AA15460" s="289"/>
    </row>
    <row r="15461" spans="23:27">
      <c r="W15461" s="288"/>
      <c r="X15461" s="287"/>
      <c r="AA15461" s="289"/>
    </row>
    <row r="15462" spans="23:27">
      <c r="W15462" s="288"/>
      <c r="X15462" s="287"/>
      <c r="AA15462" s="289"/>
    </row>
    <row r="15463" spans="23:27">
      <c r="W15463" s="288"/>
      <c r="X15463" s="287"/>
      <c r="AA15463" s="289"/>
    </row>
    <row r="15464" spans="23:27">
      <c r="W15464" s="288"/>
      <c r="X15464" s="287"/>
      <c r="AA15464" s="289"/>
    </row>
    <row r="15465" spans="23:27">
      <c r="W15465" s="288"/>
      <c r="X15465" s="287"/>
      <c r="AA15465" s="289"/>
    </row>
    <row r="15466" spans="23:27">
      <c r="W15466" s="288"/>
      <c r="X15466" s="287"/>
      <c r="AA15466" s="289"/>
    </row>
    <row r="15467" spans="23:27">
      <c r="W15467" s="288"/>
      <c r="X15467" s="287"/>
      <c r="AA15467" s="289"/>
    </row>
    <row r="15468" spans="23:27">
      <c r="W15468" s="288"/>
      <c r="X15468" s="287"/>
      <c r="AA15468" s="289"/>
    </row>
    <row r="15469" spans="23:27">
      <c r="W15469" s="288"/>
      <c r="X15469" s="287"/>
      <c r="AA15469" s="289"/>
    </row>
    <row r="15470" spans="23:27">
      <c r="W15470" s="288"/>
      <c r="X15470" s="287"/>
      <c r="AA15470" s="289"/>
    </row>
    <row r="15471" spans="23:27">
      <c r="W15471" s="288"/>
      <c r="X15471" s="287"/>
      <c r="AA15471" s="289"/>
    </row>
    <row r="15472" spans="23:27">
      <c r="W15472" s="288"/>
      <c r="X15472" s="287"/>
      <c r="AA15472" s="289"/>
    </row>
    <row r="15473" spans="23:27">
      <c r="W15473" s="288"/>
      <c r="X15473" s="287"/>
      <c r="AA15473" s="289"/>
    </row>
    <row r="15474" spans="23:27">
      <c r="W15474" s="288"/>
      <c r="X15474" s="287"/>
      <c r="AA15474" s="289"/>
    </row>
    <row r="15475" spans="23:27">
      <c r="W15475" s="288"/>
      <c r="X15475" s="287"/>
      <c r="AA15475" s="289"/>
    </row>
    <row r="15476" spans="23:27">
      <c r="W15476" s="288"/>
      <c r="X15476" s="287"/>
      <c r="AA15476" s="289"/>
    </row>
    <row r="15477" spans="23:27">
      <c r="W15477" s="288"/>
      <c r="X15477" s="287"/>
      <c r="AA15477" s="289"/>
    </row>
    <row r="15478" spans="23:27">
      <c r="W15478" s="288"/>
      <c r="X15478" s="287"/>
      <c r="AA15478" s="289"/>
    </row>
    <row r="15479" spans="23:27">
      <c r="W15479" s="288"/>
      <c r="X15479" s="287"/>
      <c r="AA15479" s="289"/>
    </row>
    <row r="15480" spans="23:27">
      <c r="W15480" s="288"/>
      <c r="X15480" s="287"/>
      <c r="AA15480" s="289"/>
    </row>
    <row r="15481" spans="23:27">
      <c r="W15481" s="288"/>
      <c r="X15481" s="287"/>
      <c r="AA15481" s="289"/>
    </row>
    <row r="15482" spans="23:27">
      <c r="W15482" s="288"/>
      <c r="X15482" s="287"/>
      <c r="AA15482" s="289"/>
    </row>
    <row r="15483" spans="23:27">
      <c r="W15483" s="288"/>
      <c r="X15483" s="287"/>
      <c r="AA15483" s="289"/>
    </row>
    <row r="15484" spans="23:27">
      <c r="W15484" s="288"/>
      <c r="X15484" s="287"/>
      <c r="AA15484" s="289"/>
    </row>
    <row r="15485" spans="23:27">
      <c r="W15485" s="288"/>
      <c r="X15485" s="287"/>
      <c r="AA15485" s="289"/>
    </row>
    <row r="15486" spans="23:27">
      <c r="W15486" s="288"/>
      <c r="X15486" s="287"/>
      <c r="AA15486" s="289"/>
    </row>
    <row r="15487" spans="23:27">
      <c r="W15487" s="288"/>
      <c r="X15487" s="287"/>
      <c r="AA15487" s="289"/>
    </row>
    <row r="15488" spans="23:27">
      <c r="W15488" s="288"/>
      <c r="X15488" s="287"/>
      <c r="AA15488" s="289"/>
    </row>
    <row r="15489" spans="23:27">
      <c r="W15489" s="288"/>
      <c r="X15489" s="287"/>
      <c r="AA15489" s="289"/>
    </row>
    <row r="15490" spans="23:27">
      <c r="W15490" s="288"/>
      <c r="X15490" s="287"/>
      <c r="AA15490" s="289"/>
    </row>
    <row r="15491" spans="23:27">
      <c r="W15491" s="288"/>
      <c r="X15491" s="287"/>
      <c r="AA15491" s="289"/>
    </row>
    <row r="15492" spans="23:27">
      <c r="W15492" s="288"/>
      <c r="X15492" s="287"/>
      <c r="AA15492" s="289"/>
    </row>
    <row r="15493" spans="23:27">
      <c r="W15493" s="288"/>
      <c r="X15493" s="287"/>
      <c r="AA15493" s="289"/>
    </row>
    <row r="15494" spans="23:27">
      <c r="W15494" s="288"/>
      <c r="X15494" s="287"/>
      <c r="AA15494" s="289"/>
    </row>
    <row r="15495" spans="23:27">
      <c r="W15495" s="288"/>
      <c r="X15495" s="287"/>
      <c r="AA15495" s="289"/>
    </row>
    <row r="15496" spans="23:27">
      <c r="W15496" s="288"/>
      <c r="X15496" s="287"/>
      <c r="AA15496" s="289"/>
    </row>
    <row r="15497" spans="23:27">
      <c r="W15497" s="288"/>
      <c r="X15497" s="287"/>
      <c r="AA15497" s="289"/>
    </row>
    <row r="15498" spans="23:27">
      <c r="W15498" s="288"/>
      <c r="X15498" s="287"/>
      <c r="AA15498" s="289"/>
    </row>
    <row r="15499" spans="23:27">
      <c r="W15499" s="288"/>
      <c r="X15499" s="287"/>
      <c r="AA15499" s="289"/>
    </row>
    <row r="15500" spans="23:27">
      <c r="W15500" s="288"/>
      <c r="X15500" s="287"/>
      <c r="AA15500" s="289"/>
    </row>
    <row r="15501" spans="23:27">
      <c r="W15501" s="288"/>
      <c r="X15501" s="287"/>
      <c r="AA15501" s="289"/>
    </row>
    <row r="15502" spans="23:27">
      <c r="W15502" s="288"/>
      <c r="X15502" s="287"/>
      <c r="AA15502" s="289"/>
    </row>
    <row r="15503" spans="23:27">
      <c r="W15503" s="288"/>
      <c r="X15503" s="287"/>
      <c r="AA15503" s="289"/>
    </row>
    <row r="15504" spans="23:27">
      <c r="W15504" s="288"/>
      <c r="X15504" s="287"/>
      <c r="AA15504" s="289"/>
    </row>
    <row r="15505" spans="23:27">
      <c r="W15505" s="288"/>
      <c r="X15505" s="287"/>
      <c r="AA15505" s="289"/>
    </row>
    <row r="15506" spans="23:27">
      <c r="W15506" s="288"/>
      <c r="X15506" s="287"/>
      <c r="AA15506" s="289"/>
    </row>
    <row r="15507" spans="23:27">
      <c r="W15507" s="288"/>
      <c r="X15507" s="287"/>
      <c r="AA15507" s="289"/>
    </row>
    <row r="15508" spans="23:27">
      <c r="W15508" s="288"/>
      <c r="X15508" s="287"/>
      <c r="AA15508" s="289"/>
    </row>
    <row r="15509" spans="23:27">
      <c r="W15509" s="288"/>
      <c r="X15509" s="287"/>
      <c r="AA15509" s="289"/>
    </row>
    <row r="15510" spans="23:27">
      <c r="W15510" s="288"/>
      <c r="X15510" s="287"/>
      <c r="AA15510" s="289"/>
    </row>
    <row r="15511" spans="23:27">
      <c r="W15511" s="288"/>
      <c r="X15511" s="287"/>
      <c r="AA15511" s="289"/>
    </row>
    <row r="15512" spans="23:27">
      <c r="W15512" s="288"/>
      <c r="X15512" s="287"/>
      <c r="AA15512" s="289"/>
    </row>
    <row r="15513" spans="23:27">
      <c r="W15513" s="288"/>
      <c r="X15513" s="287"/>
      <c r="AA15513" s="289"/>
    </row>
    <row r="15514" spans="23:27">
      <c r="W15514" s="288"/>
      <c r="X15514" s="287"/>
      <c r="AA15514" s="289"/>
    </row>
    <row r="15515" spans="23:27">
      <c r="W15515" s="288"/>
      <c r="X15515" s="287"/>
      <c r="AA15515" s="289"/>
    </row>
    <row r="15516" spans="23:27">
      <c r="W15516" s="288"/>
      <c r="X15516" s="287"/>
      <c r="AA15516" s="289"/>
    </row>
    <row r="15517" spans="23:27">
      <c r="W15517" s="288"/>
      <c r="X15517" s="287"/>
      <c r="AA15517" s="289"/>
    </row>
    <row r="15518" spans="23:27">
      <c r="W15518" s="288"/>
      <c r="X15518" s="287"/>
      <c r="AA15518" s="289"/>
    </row>
    <row r="15519" spans="23:27">
      <c r="W15519" s="288"/>
      <c r="X15519" s="287"/>
      <c r="AA15519" s="289"/>
    </row>
    <row r="15520" spans="23:27">
      <c r="W15520" s="288"/>
      <c r="X15520" s="287"/>
      <c r="AA15520" s="289"/>
    </row>
    <row r="15521" spans="23:27">
      <c r="W15521" s="288"/>
      <c r="X15521" s="287"/>
      <c r="AA15521" s="289"/>
    </row>
    <row r="15522" spans="23:27">
      <c r="W15522" s="288"/>
      <c r="X15522" s="287"/>
      <c r="AA15522" s="289"/>
    </row>
    <row r="15523" spans="23:27">
      <c r="W15523" s="288"/>
      <c r="X15523" s="287"/>
      <c r="AA15523" s="289"/>
    </row>
    <row r="15524" spans="23:27">
      <c r="W15524" s="288"/>
      <c r="X15524" s="287"/>
      <c r="AA15524" s="289"/>
    </row>
    <row r="15525" spans="23:27">
      <c r="W15525" s="288"/>
      <c r="X15525" s="287"/>
      <c r="AA15525" s="289"/>
    </row>
    <row r="15526" spans="23:27">
      <c r="W15526" s="288"/>
      <c r="X15526" s="287"/>
      <c r="AA15526" s="289"/>
    </row>
    <row r="15527" spans="23:27">
      <c r="W15527" s="288"/>
      <c r="X15527" s="287"/>
      <c r="AA15527" s="289"/>
    </row>
    <row r="15528" spans="23:27">
      <c r="W15528" s="288"/>
      <c r="X15528" s="287"/>
      <c r="AA15528" s="289"/>
    </row>
    <row r="15529" spans="23:27">
      <c r="W15529" s="288"/>
      <c r="X15529" s="287"/>
      <c r="AA15529" s="289"/>
    </row>
    <row r="15530" spans="23:27">
      <c r="W15530" s="288"/>
      <c r="X15530" s="287"/>
      <c r="AA15530" s="289"/>
    </row>
    <row r="15531" spans="23:27">
      <c r="W15531" s="288"/>
      <c r="X15531" s="287"/>
      <c r="AA15531" s="289"/>
    </row>
    <row r="15532" spans="23:27">
      <c r="W15532" s="288"/>
      <c r="X15532" s="287"/>
      <c r="AA15532" s="289"/>
    </row>
    <row r="15533" spans="23:27">
      <c r="W15533" s="288"/>
      <c r="X15533" s="287"/>
      <c r="AA15533" s="289"/>
    </row>
    <row r="15534" spans="23:27">
      <c r="W15534" s="288"/>
      <c r="X15534" s="287"/>
      <c r="AA15534" s="289"/>
    </row>
    <row r="15535" spans="23:27">
      <c r="W15535" s="288"/>
      <c r="X15535" s="287"/>
      <c r="AA15535" s="289"/>
    </row>
    <row r="15536" spans="23:27">
      <c r="W15536" s="288"/>
      <c r="X15536" s="287"/>
      <c r="AA15536" s="289"/>
    </row>
    <row r="15537" spans="23:27">
      <c r="W15537" s="288"/>
      <c r="X15537" s="287"/>
      <c r="AA15537" s="289"/>
    </row>
    <row r="15538" spans="23:27">
      <c r="W15538" s="288"/>
      <c r="X15538" s="287"/>
      <c r="AA15538" s="289"/>
    </row>
    <row r="15539" spans="23:27">
      <c r="W15539" s="288"/>
      <c r="X15539" s="287"/>
      <c r="AA15539" s="289"/>
    </row>
    <row r="15540" spans="23:27">
      <c r="W15540" s="288"/>
      <c r="X15540" s="287"/>
      <c r="AA15540" s="289"/>
    </row>
    <row r="15541" spans="23:27">
      <c r="W15541" s="288"/>
      <c r="X15541" s="287"/>
      <c r="AA15541" s="289"/>
    </row>
    <row r="15542" spans="23:27">
      <c r="W15542" s="288"/>
      <c r="X15542" s="287"/>
      <c r="AA15542" s="289"/>
    </row>
    <row r="15543" spans="23:27">
      <c r="W15543" s="288"/>
      <c r="X15543" s="287"/>
      <c r="AA15543" s="289"/>
    </row>
    <row r="15544" spans="23:27">
      <c r="W15544" s="288"/>
      <c r="X15544" s="287"/>
      <c r="AA15544" s="289"/>
    </row>
    <row r="15545" spans="23:27">
      <c r="W15545" s="288"/>
      <c r="X15545" s="287"/>
      <c r="AA15545" s="289"/>
    </row>
    <row r="15546" spans="23:27">
      <c r="W15546" s="288"/>
      <c r="X15546" s="287"/>
      <c r="AA15546" s="289"/>
    </row>
    <row r="15547" spans="23:27">
      <c r="W15547" s="288"/>
      <c r="X15547" s="287"/>
      <c r="AA15547" s="289"/>
    </row>
    <row r="15548" spans="23:27">
      <c r="W15548" s="288"/>
      <c r="X15548" s="287"/>
      <c r="AA15548" s="289"/>
    </row>
    <row r="15549" spans="23:27">
      <c r="W15549" s="288"/>
      <c r="X15549" s="287"/>
      <c r="AA15549" s="289"/>
    </row>
    <row r="15550" spans="23:27">
      <c r="W15550" s="288"/>
      <c r="X15550" s="287"/>
      <c r="AA15550" s="289"/>
    </row>
    <row r="15551" spans="23:27">
      <c r="W15551" s="288"/>
      <c r="X15551" s="287"/>
      <c r="AA15551" s="289"/>
    </row>
    <row r="15552" spans="23:27">
      <c r="W15552" s="288"/>
      <c r="X15552" s="287"/>
      <c r="AA15552" s="289"/>
    </row>
    <row r="15553" spans="23:27">
      <c r="W15553" s="288"/>
      <c r="X15553" s="287"/>
      <c r="AA15553" s="289"/>
    </row>
    <row r="15554" spans="23:27">
      <c r="W15554" s="288"/>
      <c r="X15554" s="287"/>
      <c r="AA15554" s="289"/>
    </row>
    <row r="15555" spans="23:27">
      <c r="W15555" s="288"/>
      <c r="X15555" s="287"/>
      <c r="AA15555" s="289"/>
    </row>
    <row r="15556" spans="23:27">
      <c r="W15556" s="288"/>
      <c r="X15556" s="287"/>
      <c r="AA15556" s="289"/>
    </row>
    <row r="15557" spans="23:27">
      <c r="W15557" s="288"/>
      <c r="X15557" s="287"/>
      <c r="AA15557" s="289"/>
    </row>
    <row r="15558" spans="23:27">
      <c r="W15558" s="288"/>
      <c r="X15558" s="287"/>
      <c r="AA15558" s="289"/>
    </row>
    <row r="15559" spans="23:27">
      <c r="W15559" s="288"/>
      <c r="X15559" s="287"/>
      <c r="AA15559" s="289"/>
    </row>
    <row r="15560" spans="23:27">
      <c r="W15560" s="288"/>
      <c r="X15560" s="287"/>
      <c r="AA15560" s="289"/>
    </row>
    <row r="15561" spans="23:27">
      <c r="W15561" s="288"/>
      <c r="X15561" s="287"/>
      <c r="AA15561" s="289"/>
    </row>
    <row r="15562" spans="23:27">
      <c r="W15562" s="288"/>
      <c r="X15562" s="287"/>
      <c r="AA15562" s="289"/>
    </row>
    <row r="15563" spans="23:27">
      <c r="W15563" s="288"/>
      <c r="X15563" s="287"/>
      <c r="AA15563" s="289"/>
    </row>
    <row r="15564" spans="23:27">
      <c r="W15564" s="288"/>
      <c r="X15564" s="287"/>
      <c r="AA15564" s="289"/>
    </row>
    <row r="15565" spans="23:27">
      <c r="W15565" s="288"/>
      <c r="X15565" s="287"/>
      <c r="AA15565" s="289"/>
    </row>
    <row r="15566" spans="23:27">
      <c r="W15566" s="288"/>
      <c r="X15566" s="287"/>
      <c r="AA15566" s="289"/>
    </row>
    <row r="15567" spans="23:27">
      <c r="W15567" s="288"/>
      <c r="X15567" s="287"/>
      <c r="AA15567" s="289"/>
    </row>
    <row r="15568" spans="23:27">
      <c r="W15568" s="288"/>
      <c r="X15568" s="287"/>
      <c r="AA15568" s="289"/>
    </row>
    <row r="15569" spans="23:27">
      <c r="W15569" s="288"/>
      <c r="X15569" s="287"/>
      <c r="AA15569" s="289"/>
    </row>
    <row r="15570" spans="23:27">
      <c r="W15570" s="288"/>
      <c r="X15570" s="287"/>
      <c r="AA15570" s="289"/>
    </row>
    <row r="15571" spans="23:27">
      <c r="W15571" s="288"/>
      <c r="X15571" s="287"/>
      <c r="AA15571" s="289"/>
    </row>
    <row r="15572" spans="23:27">
      <c r="W15572" s="288"/>
      <c r="X15572" s="287"/>
      <c r="AA15572" s="289"/>
    </row>
    <row r="15573" spans="23:27">
      <c r="W15573" s="288"/>
      <c r="X15573" s="287"/>
      <c r="AA15573" s="289"/>
    </row>
    <row r="15574" spans="23:27">
      <c r="W15574" s="288"/>
      <c r="X15574" s="287"/>
      <c r="AA15574" s="289"/>
    </row>
    <row r="15575" spans="23:27">
      <c r="W15575" s="288"/>
      <c r="X15575" s="287"/>
      <c r="AA15575" s="289"/>
    </row>
    <row r="15576" spans="23:27">
      <c r="W15576" s="288"/>
      <c r="X15576" s="287"/>
      <c r="AA15576" s="289"/>
    </row>
    <row r="15577" spans="23:27">
      <c r="W15577" s="288"/>
      <c r="X15577" s="287"/>
      <c r="AA15577" s="289"/>
    </row>
    <row r="15578" spans="23:27">
      <c r="W15578" s="288"/>
      <c r="X15578" s="287"/>
      <c r="AA15578" s="289"/>
    </row>
    <row r="15579" spans="23:27">
      <c r="W15579" s="288"/>
      <c r="X15579" s="287"/>
      <c r="AA15579" s="289"/>
    </row>
    <row r="15580" spans="23:27">
      <c r="W15580" s="288"/>
      <c r="X15580" s="287"/>
      <c r="AA15580" s="289"/>
    </row>
    <row r="15581" spans="23:27">
      <c r="W15581" s="288"/>
      <c r="X15581" s="287"/>
      <c r="AA15581" s="289"/>
    </row>
    <row r="15582" spans="23:27">
      <c r="W15582" s="288"/>
      <c r="X15582" s="287"/>
      <c r="AA15582" s="289"/>
    </row>
    <row r="15583" spans="23:27">
      <c r="W15583" s="288"/>
      <c r="X15583" s="287"/>
      <c r="AA15583" s="289"/>
    </row>
    <row r="15584" spans="23:27">
      <c r="W15584" s="288"/>
      <c r="X15584" s="287"/>
      <c r="AA15584" s="289"/>
    </row>
    <row r="15585" spans="23:27">
      <c r="W15585" s="288"/>
      <c r="X15585" s="287"/>
      <c r="AA15585" s="289"/>
    </row>
    <row r="15586" spans="23:27">
      <c r="W15586" s="288"/>
      <c r="X15586" s="287"/>
      <c r="AA15586" s="289"/>
    </row>
    <row r="15587" spans="23:27">
      <c r="W15587" s="288"/>
      <c r="X15587" s="287"/>
      <c r="AA15587" s="289"/>
    </row>
    <row r="15588" spans="23:27">
      <c r="W15588" s="288"/>
      <c r="X15588" s="287"/>
      <c r="AA15588" s="289"/>
    </row>
    <row r="15589" spans="23:27">
      <c r="W15589" s="288"/>
      <c r="X15589" s="287"/>
      <c r="AA15589" s="289"/>
    </row>
    <row r="15590" spans="23:27">
      <c r="W15590" s="288"/>
      <c r="X15590" s="287"/>
      <c r="AA15590" s="289"/>
    </row>
    <row r="15591" spans="23:27">
      <c r="W15591" s="288"/>
      <c r="X15591" s="287"/>
      <c r="AA15591" s="289"/>
    </row>
    <row r="15592" spans="23:27">
      <c r="W15592" s="288"/>
      <c r="X15592" s="287"/>
      <c r="AA15592" s="289"/>
    </row>
    <row r="15593" spans="23:27">
      <c r="W15593" s="288"/>
      <c r="X15593" s="287"/>
      <c r="AA15593" s="289"/>
    </row>
    <row r="15594" spans="23:27">
      <c r="W15594" s="288"/>
      <c r="X15594" s="287"/>
      <c r="AA15594" s="289"/>
    </row>
    <row r="15595" spans="23:27">
      <c r="W15595" s="288"/>
      <c r="X15595" s="287"/>
      <c r="AA15595" s="289"/>
    </row>
    <row r="15596" spans="23:27">
      <c r="W15596" s="288"/>
      <c r="X15596" s="287"/>
      <c r="AA15596" s="289"/>
    </row>
    <row r="15597" spans="23:27">
      <c r="W15597" s="288"/>
      <c r="X15597" s="287"/>
      <c r="AA15597" s="289"/>
    </row>
    <row r="15598" spans="23:27">
      <c r="W15598" s="288"/>
      <c r="X15598" s="287"/>
      <c r="AA15598" s="289"/>
    </row>
    <row r="15599" spans="23:27">
      <c r="W15599" s="288"/>
      <c r="X15599" s="287"/>
      <c r="AA15599" s="289"/>
    </row>
    <row r="15600" spans="23:27">
      <c r="W15600" s="288"/>
      <c r="X15600" s="287"/>
      <c r="AA15600" s="289"/>
    </row>
    <row r="15601" spans="23:27">
      <c r="W15601" s="288"/>
      <c r="X15601" s="287"/>
      <c r="AA15601" s="289"/>
    </row>
    <row r="15602" spans="23:27">
      <c r="W15602" s="288"/>
      <c r="X15602" s="287"/>
      <c r="AA15602" s="289"/>
    </row>
    <row r="15603" spans="23:27">
      <c r="W15603" s="288"/>
      <c r="X15603" s="287"/>
      <c r="AA15603" s="289"/>
    </row>
    <row r="15604" spans="23:27">
      <c r="W15604" s="288"/>
      <c r="X15604" s="287"/>
      <c r="AA15604" s="289"/>
    </row>
    <row r="15605" spans="23:27">
      <c r="W15605" s="288"/>
      <c r="X15605" s="287"/>
      <c r="AA15605" s="289"/>
    </row>
    <row r="15606" spans="23:27">
      <c r="W15606" s="288"/>
      <c r="X15606" s="287"/>
      <c r="AA15606" s="289"/>
    </row>
    <row r="15607" spans="23:27">
      <c r="W15607" s="288"/>
      <c r="X15607" s="287"/>
      <c r="AA15607" s="289"/>
    </row>
    <row r="15608" spans="23:27">
      <c r="W15608" s="288"/>
      <c r="X15608" s="287"/>
      <c r="AA15608" s="289"/>
    </row>
    <row r="15609" spans="23:27">
      <c r="W15609" s="288"/>
      <c r="X15609" s="287"/>
      <c r="AA15609" s="289"/>
    </row>
    <row r="15610" spans="23:27">
      <c r="W15610" s="288"/>
      <c r="X15610" s="287"/>
      <c r="AA15610" s="289"/>
    </row>
    <row r="15611" spans="23:27">
      <c r="W15611" s="288"/>
      <c r="X15611" s="287"/>
      <c r="AA15611" s="289"/>
    </row>
    <row r="15612" spans="23:27">
      <c r="W15612" s="288"/>
      <c r="X15612" s="287"/>
      <c r="AA15612" s="289"/>
    </row>
    <row r="15613" spans="23:27">
      <c r="W15613" s="288"/>
      <c r="X15613" s="287"/>
      <c r="AA15613" s="289"/>
    </row>
    <row r="15614" spans="23:27">
      <c r="W15614" s="288"/>
      <c r="X15614" s="287"/>
      <c r="AA15614" s="289"/>
    </row>
    <row r="15615" spans="23:27">
      <c r="W15615" s="288"/>
      <c r="X15615" s="287"/>
      <c r="AA15615" s="289"/>
    </row>
    <row r="15616" spans="23:27">
      <c r="W15616" s="288"/>
      <c r="X15616" s="287"/>
      <c r="AA15616" s="289"/>
    </row>
    <row r="15617" spans="23:27">
      <c r="W15617" s="288"/>
      <c r="X15617" s="287"/>
      <c r="AA15617" s="289"/>
    </row>
    <row r="15618" spans="23:27">
      <c r="W15618" s="288"/>
      <c r="X15618" s="287"/>
      <c r="AA15618" s="289"/>
    </row>
    <row r="15619" spans="23:27">
      <c r="W15619" s="288"/>
      <c r="X15619" s="287"/>
      <c r="AA15619" s="289"/>
    </row>
    <row r="15620" spans="23:27">
      <c r="W15620" s="288"/>
      <c r="X15620" s="287"/>
      <c r="AA15620" s="289"/>
    </row>
    <row r="15621" spans="23:27">
      <c r="W15621" s="288"/>
      <c r="X15621" s="287"/>
      <c r="AA15621" s="289"/>
    </row>
    <row r="15622" spans="23:27">
      <c r="W15622" s="288"/>
      <c r="X15622" s="287"/>
      <c r="AA15622" s="289"/>
    </row>
    <row r="15623" spans="23:27">
      <c r="W15623" s="288"/>
      <c r="X15623" s="287"/>
      <c r="AA15623" s="289"/>
    </row>
    <row r="15624" spans="23:27">
      <c r="W15624" s="288"/>
      <c r="X15624" s="287"/>
      <c r="AA15624" s="289"/>
    </row>
    <row r="15625" spans="23:27">
      <c r="W15625" s="288"/>
      <c r="X15625" s="287"/>
      <c r="AA15625" s="289"/>
    </row>
    <row r="15626" spans="23:27">
      <c r="W15626" s="288"/>
      <c r="X15626" s="287"/>
      <c r="AA15626" s="289"/>
    </row>
    <row r="15627" spans="23:27">
      <c r="W15627" s="288"/>
      <c r="X15627" s="287"/>
      <c r="AA15627" s="289"/>
    </row>
    <row r="15628" spans="23:27">
      <c r="W15628" s="288"/>
      <c r="X15628" s="287"/>
      <c r="AA15628" s="289"/>
    </row>
    <row r="15629" spans="23:27">
      <c r="W15629" s="288"/>
      <c r="X15629" s="287"/>
      <c r="AA15629" s="289"/>
    </row>
    <row r="15630" spans="23:27">
      <c r="W15630" s="288"/>
      <c r="X15630" s="287"/>
      <c r="AA15630" s="289"/>
    </row>
    <row r="15631" spans="23:27">
      <c r="W15631" s="288"/>
      <c r="X15631" s="287"/>
      <c r="AA15631" s="289"/>
    </row>
    <row r="15632" spans="23:27">
      <c r="W15632" s="288"/>
      <c r="X15632" s="287"/>
      <c r="AA15632" s="289"/>
    </row>
    <row r="15633" spans="23:27">
      <c r="W15633" s="288"/>
      <c r="X15633" s="287"/>
      <c r="AA15633" s="289"/>
    </row>
    <row r="15634" spans="23:27">
      <c r="W15634" s="288"/>
      <c r="X15634" s="287"/>
      <c r="AA15634" s="289"/>
    </row>
    <row r="15635" spans="23:27">
      <c r="W15635" s="288"/>
      <c r="X15635" s="287"/>
      <c r="AA15635" s="289"/>
    </row>
    <row r="15636" spans="23:27">
      <c r="W15636" s="288"/>
      <c r="X15636" s="287"/>
      <c r="AA15636" s="289"/>
    </row>
    <row r="15637" spans="23:27">
      <c r="W15637" s="288"/>
      <c r="X15637" s="287"/>
      <c r="AA15637" s="289"/>
    </row>
    <row r="15638" spans="23:27">
      <c r="W15638" s="288"/>
      <c r="X15638" s="287"/>
      <c r="AA15638" s="289"/>
    </row>
    <row r="15639" spans="23:27">
      <c r="W15639" s="288"/>
      <c r="X15639" s="287"/>
      <c r="AA15639" s="289"/>
    </row>
    <row r="15640" spans="23:27">
      <c r="W15640" s="288"/>
      <c r="X15640" s="287"/>
      <c r="AA15640" s="289"/>
    </row>
    <row r="15641" spans="23:27">
      <c r="W15641" s="288"/>
      <c r="X15641" s="287"/>
      <c r="AA15641" s="289"/>
    </row>
    <row r="15642" spans="23:27">
      <c r="W15642" s="288"/>
      <c r="X15642" s="287"/>
      <c r="AA15642" s="289"/>
    </row>
    <row r="15643" spans="23:27">
      <c r="W15643" s="288"/>
      <c r="X15643" s="287"/>
      <c r="AA15643" s="289"/>
    </row>
    <row r="15644" spans="23:27">
      <c r="W15644" s="288"/>
      <c r="X15644" s="287"/>
      <c r="AA15644" s="289"/>
    </row>
    <row r="15645" spans="23:27">
      <c r="W15645" s="288"/>
      <c r="X15645" s="287"/>
      <c r="AA15645" s="289"/>
    </row>
    <row r="15646" spans="23:27">
      <c r="W15646" s="288"/>
      <c r="X15646" s="287"/>
      <c r="AA15646" s="289"/>
    </row>
    <row r="15647" spans="23:27">
      <c r="W15647" s="288"/>
      <c r="X15647" s="287"/>
      <c r="AA15647" s="289"/>
    </row>
    <row r="15648" spans="23:27">
      <c r="W15648" s="288"/>
      <c r="X15648" s="287"/>
      <c r="AA15648" s="289"/>
    </row>
    <row r="15649" spans="23:27">
      <c r="W15649" s="288"/>
      <c r="X15649" s="287"/>
      <c r="AA15649" s="289"/>
    </row>
    <row r="15650" spans="23:27">
      <c r="W15650" s="288"/>
      <c r="X15650" s="287"/>
      <c r="AA15650" s="289"/>
    </row>
    <row r="15651" spans="23:27">
      <c r="W15651" s="288"/>
      <c r="X15651" s="287"/>
      <c r="AA15651" s="289"/>
    </row>
    <row r="15652" spans="23:27">
      <c r="W15652" s="288"/>
      <c r="X15652" s="287"/>
      <c r="AA15652" s="289"/>
    </row>
    <row r="15653" spans="23:27">
      <c r="W15653" s="288"/>
      <c r="X15653" s="287"/>
      <c r="AA15653" s="289"/>
    </row>
    <row r="15654" spans="23:27">
      <c r="W15654" s="288"/>
      <c r="X15654" s="287"/>
      <c r="AA15654" s="289"/>
    </row>
    <row r="15655" spans="23:27">
      <c r="W15655" s="288"/>
      <c r="X15655" s="287"/>
      <c r="AA15655" s="289"/>
    </row>
    <row r="15656" spans="23:27">
      <c r="W15656" s="288"/>
      <c r="X15656" s="287"/>
      <c r="AA15656" s="289"/>
    </row>
    <row r="15657" spans="23:27">
      <c r="W15657" s="288"/>
      <c r="X15657" s="287"/>
      <c r="AA15657" s="289"/>
    </row>
    <row r="15658" spans="23:27">
      <c r="W15658" s="288"/>
      <c r="X15658" s="287"/>
      <c r="AA15658" s="289"/>
    </row>
    <row r="15659" spans="23:27">
      <c r="W15659" s="288"/>
      <c r="X15659" s="287"/>
      <c r="AA15659" s="289"/>
    </row>
    <row r="15660" spans="23:27">
      <c r="W15660" s="288"/>
      <c r="X15660" s="287"/>
      <c r="AA15660" s="289"/>
    </row>
    <row r="15661" spans="23:27">
      <c r="W15661" s="288"/>
      <c r="X15661" s="287"/>
      <c r="AA15661" s="289"/>
    </row>
    <row r="15662" spans="23:27">
      <c r="W15662" s="288"/>
      <c r="X15662" s="287"/>
      <c r="AA15662" s="289"/>
    </row>
    <row r="15663" spans="23:27">
      <c r="W15663" s="288"/>
      <c r="X15663" s="287"/>
      <c r="AA15663" s="289"/>
    </row>
    <row r="15664" spans="23:27">
      <c r="W15664" s="288"/>
      <c r="X15664" s="287"/>
      <c r="AA15664" s="289"/>
    </row>
    <row r="15665" spans="23:27">
      <c r="W15665" s="288"/>
      <c r="X15665" s="287"/>
      <c r="AA15665" s="289"/>
    </row>
    <row r="15666" spans="23:27">
      <c r="W15666" s="288"/>
      <c r="X15666" s="287"/>
      <c r="AA15666" s="289"/>
    </row>
    <row r="15667" spans="23:27">
      <c r="W15667" s="288"/>
      <c r="X15667" s="287"/>
      <c r="AA15667" s="289"/>
    </row>
    <row r="15668" spans="23:27">
      <c r="W15668" s="288"/>
      <c r="X15668" s="287"/>
      <c r="AA15668" s="289"/>
    </row>
    <row r="15669" spans="23:27">
      <c r="W15669" s="288"/>
      <c r="X15669" s="287"/>
      <c r="AA15669" s="289"/>
    </row>
    <row r="15670" spans="23:27">
      <c r="W15670" s="288"/>
      <c r="X15670" s="287"/>
      <c r="AA15670" s="289"/>
    </row>
    <row r="15671" spans="23:27">
      <c r="W15671" s="288"/>
      <c r="X15671" s="287"/>
      <c r="AA15671" s="289"/>
    </row>
    <row r="15672" spans="23:27">
      <c r="W15672" s="288"/>
      <c r="X15672" s="287"/>
      <c r="AA15672" s="289"/>
    </row>
    <row r="15673" spans="23:27">
      <c r="W15673" s="288"/>
      <c r="X15673" s="287"/>
      <c r="AA15673" s="289"/>
    </row>
    <row r="15674" spans="23:27">
      <c r="W15674" s="288"/>
      <c r="X15674" s="287"/>
      <c r="AA15674" s="289"/>
    </row>
    <row r="15675" spans="23:27">
      <c r="W15675" s="288"/>
      <c r="X15675" s="287"/>
      <c r="AA15675" s="289"/>
    </row>
    <row r="15676" spans="23:27">
      <c r="W15676" s="288"/>
      <c r="X15676" s="287"/>
      <c r="AA15676" s="289"/>
    </row>
    <row r="15677" spans="23:27">
      <c r="W15677" s="288"/>
      <c r="X15677" s="287"/>
      <c r="AA15677" s="289"/>
    </row>
    <row r="15678" spans="23:27">
      <c r="W15678" s="288"/>
      <c r="X15678" s="287"/>
      <c r="AA15678" s="289"/>
    </row>
    <row r="15679" spans="23:27">
      <c r="W15679" s="288"/>
      <c r="X15679" s="287"/>
      <c r="AA15679" s="289"/>
    </row>
    <row r="15680" spans="23:27">
      <c r="W15680" s="288"/>
      <c r="X15680" s="287"/>
      <c r="AA15680" s="289"/>
    </row>
    <row r="15681" spans="23:27">
      <c r="W15681" s="288"/>
      <c r="X15681" s="287"/>
      <c r="AA15681" s="289"/>
    </row>
    <row r="15682" spans="23:27">
      <c r="W15682" s="288"/>
      <c r="X15682" s="287"/>
      <c r="AA15682" s="289"/>
    </row>
    <row r="15683" spans="23:27">
      <c r="W15683" s="288"/>
      <c r="X15683" s="287"/>
      <c r="AA15683" s="289"/>
    </row>
    <row r="15684" spans="23:27">
      <c r="W15684" s="288"/>
      <c r="X15684" s="287"/>
      <c r="AA15684" s="289"/>
    </row>
    <row r="15685" spans="23:27">
      <c r="W15685" s="288"/>
      <c r="X15685" s="287"/>
      <c r="AA15685" s="289"/>
    </row>
    <row r="15686" spans="23:27">
      <c r="W15686" s="288"/>
      <c r="X15686" s="287"/>
      <c r="AA15686" s="289"/>
    </row>
    <row r="15687" spans="23:27">
      <c r="W15687" s="288"/>
      <c r="X15687" s="287"/>
      <c r="AA15687" s="289"/>
    </row>
    <row r="15688" spans="23:27">
      <c r="W15688" s="288"/>
      <c r="X15688" s="287"/>
      <c r="AA15688" s="289"/>
    </row>
    <row r="15689" spans="23:27">
      <c r="W15689" s="288"/>
      <c r="X15689" s="287"/>
      <c r="AA15689" s="289"/>
    </row>
    <row r="15690" spans="23:27">
      <c r="W15690" s="288"/>
      <c r="X15690" s="287"/>
      <c r="AA15690" s="289"/>
    </row>
    <row r="15691" spans="23:27">
      <c r="W15691" s="288"/>
      <c r="X15691" s="287"/>
      <c r="AA15691" s="289"/>
    </row>
    <row r="15692" spans="23:27">
      <c r="W15692" s="288"/>
      <c r="X15692" s="287"/>
      <c r="AA15692" s="289"/>
    </row>
    <row r="15693" spans="23:27">
      <c r="W15693" s="288"/>
      <c r="X15693" s="287"/>
      <c r="AA15693" s="289"/>
    </row>
    <row r="15694" spans="23:27">
      <c r="W15694" s="288"/>
      <c r="X15694" s="287"/>
      <c r="AA15694" s="289"/>
    </row>
    <row r="15695" spans="23:27">
      <c r="W15695" s="288"/>
      <c r="X15695" s="287"/>
      <c r="AA15695" s="289"/>
    </row>
    <row r="15696" spans="23:27">
      <c r="W15696" s="288"/>
      <c r="X15696" s="287"/>
      <c r="AA15696" s="289"/>
    </row>
    <row r="15697" spans="23:27">
      <c r="W15697" s="288"/>
      <c r="X15697" s="287"/>
      <c r="AA15697" s="289"/>
    </row>
    <row r="15698" spans="23:27">
      <c r="W15698" s="288"/>
      <c r="X15698" s="287"/>
      <c r="AA15698" s="289"/>
    </row>
    <row r="15699" spans="23:27">
      <c r="W15699" s="288"/>
      <c r="X15699" s="287"/>
      <c r="AA15699" s="289"/>
    </row>
    <row r="15700" spans="23:27">
      <c r="W15700" s="288"/>
      <c r="X15700" s="287"/>
      <c r="AA15700" s="289"/>
    </row>
    <row r="15701" spans="23:27">
      <c r="W15701" s="288"/>
      <c r="X15701" s="287"/>
      <c r="AA15701" s="289"/>
    </row>
    <row r="15702" spans="23:27">
      <c r="W15702" s="288"/>
      <c r="X15702" s="287"/>
      <c r="AA15702" s="289"/>
    </row>
    <row r="15703" spans="23:27">
      <c r="W15703" s="288"/>
      <c r="X15703" s="287"/>
      <c r="AA15703" s="289"/>
    </row>
    <row r="15704" spans="23:27">
      <c r="W15704" s="288"/>
      <c r="X15704" s="287"/>
      <c r="AA15704" s="289"/>
    </row>
    <row r="15705" spans="23:27">
      <c r="W15705" s="288"/>
      <c r="X15705" s="287"/>
      <c r="AA15705" s="289"/>
    </row>
    <row r="15706" spans="23:27">
      <c r="W15706" s="288"/>
      <c r="X15706" s="287"/>
      <c r="AA15706" s="289"/>
    </row>
    <row r="15707" spans="23:27">
      <c r="W15707" s="288"/>
      <c r="X15707" s="287"/>
      <c r="AA15707" s="289"/>
    </row>
    <row r="15708" spans="23:27">
      <c r="W15708" s="288"/>
      <c r="X15708" s="287"/>
      <c r="AA15708" s="289"/>
    </row>
    <row r="15709" spans="23:27">
      <c r="W15709" s="288"/>
      <c r="X15709" s="287"/>
      <c r="AA15709" s="289"/>
    </row>
    <row r="15710" spans="23:27">
      <c r="W15710" s="288"/>
      <c r="X15710" s="287"/>
      <c r="AA15710" s="289"/>
    </row>
    <row r="15711" spans="23:27">
      <c r="W15711" s="288"/>
      <c r="X15711" s="287"/>
      <c r="AA15711" s="289"/>
    </row>
    <row r="15712" spans="23:27">
      <c r="W15712" s="288"/>
      <c r="X15712" s="287"/>
      <c r="AA15712" s="289"/>
    </row>
    <row r="15713" spans="23:27">
      <c r="W15713" s="288"/>
      <c r="X15713" s="287"/>
      <c r="AA15713" s="289"/>
    </row>
    <row r="15714" spans="23:27">
      <c r="W15714" s="288"/>
      <c r="X15714" s="287"/>
      <c r="AA15714" s="289"/>
    </row>
    <row r="15715" spans="23:27">
      <c r="W15715" s="288"/>
      <c r="X15715" s="287"/>
      <c r="AA15715" s="289"/>
    </row>
    <row r="15716" spans="23:27">
      <c r="W15716" s="288"/>
      <c r="X15716" s="287"/>
      <c r="AA15716" s="289"/>
    </row>
    <row r="15717" spans="23:27">
      <c r="W15717" s="288"/>
      <c r="X15717" s="287"/>
      <c r="AA15717" s="289"/>
    </row>
    <row r="15718" spans="23:27">
      <c r="W15718" s="288"/>
      <c r="X15718" s="287"/>
      <c r="AA15718" s="289"/>
    </row>
    <row r="15719" spans="23:27">
      <c r="W15719" s="288"/>
      <c r="X15719" s="287"/>
      <c r="AA15719" s="289"/>
    </row>
    <row r="15720" spans="23:27">
      <c r="W15720" s="288"/>
      <c r="X15720" s="287"/>
      <c r="AA15720" s="289"/>
    </row>
    <row r="15721" spans="23:27">
      <c r="W15721" s="288"/>
      <c r="X15721" s="287"/>
      <c r="AA15721" s="289"/>
    </row>
    <row r="15722" spans="23:27">
      <c r="W15722" s="288"/>
      <c r="X15722" s="287"/>
      <c r="AA15722" s="289"/>
    </row>
    <row r="15723" spans="23:27">
      <c r="W15723" s="288"/>
      <c r="X15723" s="287"/>
      <c r="AA15723" s="289"/>
    </row>
    <row r="15724" spans="23:27">
      <c r="W15724" s="288"/>
      <c r="X15724" s="287"/>
      <c r="AA15724" s="289"/>
    </row>
    <row r="15725" spans="23:27">
      <c r="W15725" s="288"/>
      <c r="X15725" s="287"/>
      <c r="AA15725" s="289"/>
    </row>
    <row r="15726" spans="23:27">
      <c r="W15726" s="288"/>
      <c r="X15726" s="287"/>
      <c r="AA15726" s="289"/>
    </row>
    <row r="15727" spans="23:27">
      <c r="W15727" s="288"/>
      <c r="X15727" s="287"/>
      <c r="AA15727" s="289"/>
    </row>
    <row r="15728" spans="23:27">
      <c r="W15728" s="288"/>
      <c r="X15728" s="287"/>
      <c r="AA15728" s="289"/>
    </row>
    <row r="15729" spans="23:27">
      <c r="W15729" s="288"/>
      <c r="X15729" s="287"/>
      <c r="AA15729" s="289"/>
    </row>
    <row r="15730" spans="23:27">
      <c r="W15730" s="288"/>
      <c r="X15730" s="287"/>
      <c r="AA15730" s="289"/>
    </row>
    <row r="15731" spans="23:27">
      <c r="W15731" s="288"/>
      <c r="X15731" s="287"/>
      <c r="AA15731" s="289"/>
    </row>
    <row r="15732" spans="23:27">
      <c r="W15732" s="288"/>
      <c r="X15732" s="287"/>
      <c r="AA15732" s="289"/>
    </row>
    <row r="15733" spans="23:27">
      <c r="W15733" s="288"/>
      <c r="X15733" s="287"/>
      <c r="AA15733" s="289"/>
    </row>
    <row r="15734" spans="23:27">
      <c r="W15734" s="288"/>
      <c r="X15734" s="287"/>
      <c r="AA15734" s="289"/>
    </row>
    <row r="15735" spans="23:27">
      <c r="W15735" s="288"/>
      <c r="X15735" s="287"/>
      <c r="AA15735" s="289"/>
    </row>
    <row r="15736" spans="23:27">
      <c r="W15736" s="288"/>
      <c r="X15736" s="287"/>
      <c r="AA15736" s="289"/>
    </row>
    <row r="15737" spans="23:27">
      <c r="W15737" s="288"/>
      <c r="X15737" s="287"/>
      <c r="AA15737" s="289"/>
    </row>
    <row r="15738" spans="23:27">
      <c r="W15738" s="288"/>
      <c r="X15738" s="287"/>
      <c r="AA15738" s="289"/>
    </row>
    <row r="15739" spans="23:27">
      <c r="W15739" s="288"/>
      <c r="X15739" s="287"/>
      <c r="AA15739" s="289"/>
    </row>
    <row r="15740" spans="23:27">
      <c r="W15740" s="288"/>
      <c r="X15740" s="287"/>
      <c r="AA15740" s="289"/>
    </row>
    <row r="15741" spans="23:27">
      <c r="W15741" s="288"/>
      <c r="X15741" s="287"/>
      <c r="AA15741" s="289"/>
    </row>
    <row r="15742" spans="23:27">
      <c r="W15742" s="288"/>
      <c r="X15742" s="287"/>
      <c r="AA15742" s="289"/>
    </row>
    <row r="15743" spans="23:27">
      <c r="W15743" s="288"/>
      <c r="X15743" s="287"/>
      <c r="AA15743" s="289"/>
    </row>
    <row r="15744" spans="23:27">
      <c r="W15744" s="288"/>
      <c r="X15744" s="287"/>
      <c r="AA15744" s="289"/>
    </row>
    <row r="15745" spans="23:27">
      <c r="W15745" s="288"/>
      <c r="X15745" s="287"/>
      <c r="AA15745" s="289"/>
    </row>
    <row r="15746" spans="23:27">
      <c r="W15746" s="288"/>
      <c r="X15746" s="287"/>
      <c r="AA15746" s="289"/>
    </row>
    <row r="15747" spans="23:27">
      <c r="W15747" s="288"/>
      <c r="X15747" s="287"/>
      <c r="AA15747" s="289"/>
    </row>
    <row r="15748" spans="23:27">
      <c r="W15748" s="288"/>
      <c r="X15748" s="287"/>
      <c r="AA15748" s="289"/>
    </row>
    <row r="15749" spans="23:27">
      <c r="W15749" s="288"/>
      <c r="X15749" s="287"/>
      <c r="AA15749" s="289"/>
    </row>
    <row r="15750" spans="23:27">
      <c r="W15750" s="288"/>
      <c r="X15750" s="287"/>
      <c r="AA15750" s="289"/>
    </row>
    <row r="15751" spans="23:27">
      <c r="W15751" s="288"/>
      <c r="X15751" s="287"/>
      <c r="AA15751" s="289"/>
    </row>
    <row r="15752" spans="23:27">
      <c r="W15752" s="288"/>
      <c r="X15752" s="287"/>
      <c r="AA15752" s="289"/>
    </row>
    <row r="15753" spans="23:27">
      <c r="W15753" s="288"/>
      <c r="X15753" s="287"/>
      <c r="AA15753" s="289"/>
    </row>
    <row r="15754" spans="23:27">
      <c r="W15754" s="288"/>
      <c r="X15754" s="287"/>
      <c r="AA15754" s="289"/>
    </row>
    <row r="15755" spans="23:27">
      <c r="W15755" s="288"/>
      <c r="X15755" s="287"/>
      <c r="AA15755" s="289"/>
    </row>
    <row r="15756" spans="23:27">
      <c r="W15756" s="288"/>
      <c r="X15756" s="287"/>
      <c r="AA15756" s="289"/>
    </row>
    <row r="15757" spans="23:27">
      <c r="W15757" s="288"/>
      <c r="X15757" s="287"/>
      <c r="AA15757" s="289"/>
    </row>
    <row r="15758" spans="23:27">
      <c r="W15758" s="288"/>
      <c r="X15758" s="287"/>
      <c r="AA15758" s="289"/>
    </row>
    <row r="15759" spans="23:27">
      <c r="W15759" s="288"/>
      <c r="X15759" s="287"/>
      <c r="AA15759" s="289"/>
    </row>
    <row r="15760" spans="23:27">
      <c r="W15760" s="288"/>
      <c r="X15760" s="287"/>
      <c r="AA15760" s="289"/>
    </row>
    <row r="15761" spans="23:27">
      <c r="W15761" s="288"/>
      <c r="X15761" s="287"/>
      <c r="AA15761" s="289"/>
    </row>
    <row r="15762" spans="23:27">
      <c r="W15762" s="288"/>
      <c r="X15762" s="287"/>
      <c r="AA15762" s="289"/>
    </row>
    <row r="15763" spans="23:27">
      <c r="W15763" s="288"/>
      <c r="X15763" s="287"/>
      <c r="AA15763" s="289"/>
    </row>
    <row r="15764" spans="23:27">
      <c r="W15764" s="288"/>
      <c r="X15764" s="287"/>
      <c r="AA15764" s="289"/>
    </row>
    <row r="15765" spans="23:27">
      <c r="W15765" s="288"/>
      <c r="X15765" s="287"/>
      <c r="AA15765" s="289"/>
    </row>
    <row r="15766" spans="23:27">
      <c r="W15766" s="288"/>
      <c r="X15766" s="287"/>
      <c r="AA15766" s="289"/>
    </row>
    <row r="15767" spans="23:27">
      <c r="W15767" s="288"/>
      <c r="X15767" s="287"/>
      <c r="AA15767" s="289"/>
    </row>
    <row r="15768" spans="23:27">
      <c r="W15768" s="288"/>
      <c r="X15768" s="287"/>
      <c r="AA15768" s="289"/>
    </row>
    <row r="15769" spans="23:27">
      <c r="W15769" s="288"/>
      <c r="X15769" s="287"/>
      <c r="AA15769" s="289"/>
    </row>
    <row r="15770" spans="23:27">
      <c r="W15770" s="288"/>
      <c r="X15770" s="287"/>
      <c r="AA15770" s="289"/>
    </row>
    <row r="15771" spans="23:27">
      <c r="W15771" s="288"/>
      <c r="X15771" s="287"/>
      <c r="AA15771" s="289"/>
    </row>
    <row r="15772" spans="23:27">
      <c r="W15772" s="288"/>
      <c r="X15772" s="287"/>
      <c r="AA15772" s="289"/>
    </row>
    <row r="15773" spans="23:27">
      <c r="W15773" s="288"/>
      <c r="X15773" s="287"/>
      <c r="AA15773" s="289"/>
    </row>
    <row r="15774" spans="23:27">
      <c r="W15774" s="288"/>
      <c r="X15774" s="287"/>
      <c r="AA15774" s="289"/>
    </row>
    <row r="15775" spans="23:27">
      <c r="W15775" s="288"/>
      <c r="X15775" s="287"/>
      <c r="AA15775" s="289"/>
    </row>
    <row r="15776" spans="23:27">
      <c r="W15776" s="288"/>
      <c r="X15776" s="287"/>
      <c r="AA15776" s="289"/>
    </row>
    <row r="15777" spans="23:27">
      <c r="W15777" s="288"/>
      <c r="X15777" s="287"/>
      <c r="AA15777" s="289"/>
    </row>
    <row r="15778" spans="23:27">
      <c r="W15778" s="288"/>
      <c r="X15778" s="287"/>
      <c r="AA15778" s="289"/>
    </row>
    <row r="15779" spans="23:27">
      <c r="W15779" s="288"/>
      <c r="X15779" s="287"/>
      <c r="AA15779" s="289"/>
    </row>
    <row r="15780" spans="23:27">
      <c r="W15780" s="288"/>
      <c r="X15780" s="287"/>
      <c r="AA15780" s="289"/>
    </row>
    <row r="15781" spans="23:27">
      <c r="W15781" s="288"/>
      <c r="X15781" s="287"/>
      <c r="AA15781" s="289"/>
    </row>
    <row r="15782" spans="23:27">
      <c r="W15782" s="288"/>
      <c r="X15782" s="287"/>
      <c r="AA15782" s="289"/>
    </row>
    <row r="15783" spans="23:27">
      <c r="W15783" s="288"/>
      <c r="X15783" s="287"/>
      <c r="AA15783" s="289"/>
    </row>
    <row r="15784" spans="23:27">
      <c r="W15784" s="288"/>
      <c r="X15784" s="287"/>
      <c r="AA15784" s="289"/>
    </row>
    <row r="15785" spans="23:27">
      <c r="W15785" s="288"/>
      <c r="X15785" s="287"/>
      <c r="AA15785" s="289"/>
    </row>
    <row r="15786" spans="23:27">
      <c r="W15786" s="288"/>
      <c r="X15786" s="287"/>
      <c r="AA15786" s="289"/>
    </row>
    <row r="15787" spans="23:27">
      <c r="W15787" s="288"/>
      <c r="X15787" s="287"/>
      <c r="AA15787" s="289"/>
    </row>
    <row r="15788" spans="23:27">
      <c r="W15788" s="288"/>
      <c r="X15788" s="287"/>
      <c r="AA15788" s="289"/>
    </row>
    <row r="15789" spans="23:27">
      <c r="W15789" s="288"/>
      <c r="X15789" s="287"/>
      <c r="AA15789" s="289"/>
    </row>
    <row r="15790" spans="23:27">
      <c r="W15790" s="288"/>
      <c r="X15790" s="287"/>
      <c r="AA15790" s="289"/>
    </row>
    <row r="15791" spans="23:27">
      <c r="W15791" s="288"/>
      <c r="X15791" s="287"/>
      <c r="AA15791" s="289"/>
    </row>
    <row r="15792" spans="23:27">
      <c r="W15792" s="288"/>
      <c r="X15792" s="287"/>
      <c r="AA15792" s="289"/>
    </row>
    <row r="15793" spans="23:27">
      <c r="W15793" s="288"/>
      <c r="X15793" s="287"/>
      <c r="AA15793" s="289"/>
    </row>
    <row r="15794" spans="23:27">
      <c r="W15794" s="288"/>
      <c r="X15794" s="287"/>
      <c r="AA15794" s="289"/>
    </row>
    <row r="15795" spans="23:27">
      <c r="W15795" s="288"/>
      <c r="X15795" s="287"/>
      <c r="AA15795" s="289"/>
    </row>
    <row r="15796" spans="23:27">
      <c r="W15796" s="288"/>
      <c r="X15796" s="287"/>
      <c r="AA15796" s="289"/>
    </row>
    <row r="15797" spans="23:27">
      <c r="W15797" s="288"/>
      <c r="X15797" s="287"/>
      <c r="AA15797" s="289"/>
    </row>
    <row r="15798" spans="23:27">
      <c r="W15798" s="288"/>
      <c r="X15798" s="287"/>
      <c r="AA15798" s="289"/>
    </row>
    <row r="15799" spans="23:27">
      <c r="W15799" s="288"/>
      <c r="X15799" s="287"/>
      <c r="AA15799" s="289"/>
    </row>
    <row r="15800" spans="23:27">
      <c r="W15800" s="288"/>
      <c r="X15800" s="287"/>
      <c r="AA15800" s="289"/>
    </row>
    <row r="15801" spans="23:27">
      <c r="W15801" s="288"/>
      <c r="X15801" s="287"/>
      <c r="AA15801" s="289"/>
    </row>
    <row r="15802" spans="23:27">
      <c r="W15802" s="288"/>
      <c r="X15802" s="287"/>
      <c r="AA15802" s="289"/>
    </row>
    <row r="15803" spans="23:27">
      <c r="W15803" s="288"/>
      <c r="X15803" s="287"/>
      <c r="AA15803" s="289"/>
    </row>
    <row r="15804" spans="23:27">
      <c r="W15804" s="288"/>
      <c r="X15804" s="287"/>
      <c r="AA15804" s="289"/>
    </row>
    <row r="15805" spans="23:27">
      <c r="W15805" s="288"/>
      <c r="X15805" s="287"/>
      <c r="AA15805" s="289"/>
    </row>
    <row r="15806" spans="23:27">
      <c r="W15806" s="288"/>
      <c r="X15806" s="287"/>
      <c r="AA15806" s="289"/>
    </row>
    <row r="15807" spans="23:27">
      <c r="W15807" s="288"/>
      <c r="X15807" s="287"/>
      <c r="AA15807" s="289"/>
    </row>
    <row r="15808" spans="23:27">
      <c r="W15808" s="288"/>
      <c r="X15808" s="287"/>
      <c r="AA15808" s="289"/>
    </row>
    <row r="15809" spans="23:27">
      <c r="W15809" s="288"/>
      <c r="X15809" s="287"/>
      <c r="AA15809" s="289"/>
    </row>
    <row r="15810" spans="23:27">
      <c r="W15810" s="288"/>
      <c r="X15810" s="287"/>
      <c r="AA15810" s="289"/>
    </row>
    <row r="15811" spans="23:27">
      <c r="W15811" s="288"/>
      <c r="X15811" s="287"/>
      <c r="AA15811" s="289"/>
    </row>
    <row r="15812" spans="23:27">
      <c r="W15812" s="288"/>
      <c r="X15812" s="287"/>
      <c r="AA15812" s="289"/>
    </row>
    <row r="15813" spans="23:27">
      <c r="W15813" s="288"/>
      <c r="X15813" s="287"/>
      <c r="AA15813" s="289"/>
    </row>
    <row r="15814" spans="23:27">
      <c r="W15814" s="288"/>
      <c r="X15814" s="287"/>
      <c r="AA15814" s="289"/>
    </row>
    <row r="15815" spans="23:27">
      <c r="W15815" s="288"/>
      <c r="X15815" s="287"/>
      <c r="AA15815" s="289"/>
    </row>
    <row r="15816" spans="23:27">
      <c r="W15816" s="288"/>
      <c r="X15816" s="287"/>
      <c r="AA15816" s="289"/>
    </row>
    <row r="15817" spans="23:27">
      <c r="W15817" s="288"/>
      <c r="X15817" s="287"/>
      <c r="AA15817" s="289"/>
    </row>
    <row r="15818" spans="23:27">
      <c r="W15818" s="288"/>
      <c r="X15818" s="287"/>
      <c r="AA15818" s="289"/>
    </row>
    <row r="15819" spans="23:27">
      <c r="W15819" s="288"/>
      <c r="X15819" s="287"/>
      <c r="AA15819" s="289"/>
    </row>
    <row r="15820" spans="23:27">
      <c r="W15820" s="288"/>
      <c r="X15820" s="287"/>
      <c r="AA15820" s="289"/>
    </row>
    <row r="15821" spans="23:27">
      <c r="W15821" s="288"/>
      <c r="X15821" s="287"/>
      <c r="AA15821" s="289"/>
    </row>
    <row r="15822" spans="23:27">
      <c r="W15822" s="288"/>
      <c r="X15822" s="287"/>
      <c r="AA15822" s="289"/>
    </row>
    <row r="15823" spans="23:27">
      <c r="W15823" s="288"/>
      <c r="X15823" s="287"/>
      <c r="AA15823" s="289"/>
    </row>
    <row r="15824" spans="23:27">
      <c r="W15824" s="288"/>
      <c r="X15824" s="287"/>
      <c r="AA15824" s="289"/>
    </row>
    <row r="15825" spans="23:27">
      <c r="W15825" s="288"/>
      <c r="X15825" s="287"/>
      <c r="AA15825" s="289"/>
    </row>
    <row r="15826" spans="23:27">
      <c r="W15826" s="288"/>
      <c r="X15826" s="287"/>
      <c r="AA15826" s="289"/>
    </row>
    <row r="15827" spans="23:27">
      <c r="W15827" s="288"/>
      <c r="X15827" s="287"/>
      <c r="AA15827" s="289"/>
    </row>
    <row r="15828" spans="23:27">
      <c r="W15828" s="288"/>
      <c r="X15828" s="287"/>
      <c r="AA15828" s="289"/>
    </row>
    <row r="15829" spans="23:27">
      <c r="W15829" s="288"/>
      <c r="X15829" s="287"/>
      <c r="AA15829" s="289"/>
    </row>
    <row r="15830" spans="23:27">
      <c r="W15830" s="288"/>
      <c r="X15830" s="287"/>
      <c r="AA15830" s="289"/>
    </row>
    <row r="15831" spans="23:27">
      <c r="W15831" s="288"/>
      <c r="X15831" s="287"/>
      <c r="AA15831" s="289"/>
    </row>
    <row r="15832" spans="23:27">
      <c r="W15832" s="288"/>
      <c r="X15832" s="287"/>
      <c r="AA15832" s="289"/>
    </row>
    <row r="15833" spans="23:27">
      <c r="W15833" s="288"/>
      <c r="X15833" s="287"/>
      <c r="AA15833" s="289"/>
    </row>
    <row r="15834" spans="23:27">
      <c r="W15834" s="288"/>
      <c r="X15834" s="287"/>
      <c r="AA15834" s="289"/>
    </row>
    <row r="15835" spans="23:27">
      <c r="W15835" s="288"/>
      <c r="X15835" s="287"/>
      <c r="AA15835" s="289"/>
    </row>
    <row r="15836" spans="23:27">
      <c r="W15836" s="288"/>
      <c r="X15836" s="287"/>
      <c r="AA15836" s="289"/>
    </row>
    <row r="15837" spans="23:27">
      <c r="W15837" s="288"/>
      <c r="X15837" s="287"/>
      <c r="AA15837" s="289"/>
    </row>
    <row r="15838" spans="23:27">
      <c r="W15838" s="288"/>
      <c r="X15838" s="287"/>
      <c r="AA15838" s="289"/>
    </row>
    <row r="15839" spans="23:27">
      <c r="W15839" s="288"/>
      <c r="X15839" s="287"/>
      <c r="AA15839" s="289"/>
    </row>
    <row r="15840" spans="23:27">
      <c r="W15840" s="288"/>
      <c r="X15840" s="287"/>
      <c r="AA15840" s="289"/>
    </row>
    <row r="15841" spans="23:27">
      <c r="W15841" s="288"/>
      <c r="X15841" s="287"/>
      <c r="AA15841" s="289"/>
    </row>
    <row r="15842" spans="23:27">
      <c r="W15842" s="288"/>
      <c r="X15842" s="287"/>
      <c r="AA15842" s="289"/>
    </row>
    <row r="15843" spans="23:27">
      <c r="W15843" s="288"/>
      <c r="X15843" s="287"/>
      <c r="AA15843" s="289"/>
    </row>
    <row r="15844" spans="23:27">
      <c r="W15844" s="288"/>
      <c r="X15844" s="287"/>
      <c r="AA15844" s="289"/>
    </row>
    <row r="15845" spans="23:27">
      <c r="W15845" s="288"/>
      <c r="X15845" s="287"/>
      <c r="AA15845" s="289"/>
    </row>
    <row r="15846" spans="23:27">
      <c r="W15846" s="288"/>
      <c r="X15846" s="287"/>
      <c r="AA15846" s="289"/>
    </row>
    <row r="15847" spans="23:27">
      <c r="W15847" s="288"/>
      <c r="X15847" s="287"/>
      <c r="AA15847" s="289"/>
    </row>
    <row r="15848" spans="23:27">
      <c r="W15848" s="288"/>
      <c r="X15848" s="287"/>
      <c r="AA15848" s="289"/>
    </row>
    <row r="15849" spans="23:27">
      <c r="W15849" s="288"/>
      <c r="X15849" s="287"/>
      <c r="AA15849" s="289"/>
    </row>
    <row r="15850" spans="23:27">
      <c r="W15850" s="288"/>
      <c r="X15850" s="287"/>
      <c r="AA15850" s="289"/>
    </row>
    <row r="15851" spans="23:27">
      <c r="W15851" s="288"/>
      <c r="X15851" s="287"/>
      <c r="AA15851" s="289"/>
    </row>
    <row r="15852" spans="23:27">
      <c r="W15852" s="288"/>
      <c r="X15852" s="287"/>
      <c r="AA15852" s="289"/>
    </row>
    <row r="15853" spans="23:27">
      <c r="W15853" s="288"/>
      <c r="X15853" s="287"/>
      <c r="AA15853" s="289"/>
    </row>
    <row r="15854" spans="23:27">
      <c r="W15854" s="288"/>
      <c r="X15854" s="287"/>
      <c r="AA15854" s="289"/>
    </row>
    <row r="15855" spans="23:27">
      <c r="W15855" s="288"/>
      <c r="X15855" s="287"/>
      <c r="AA15855" s="289"/>
    </row>
    <row r="15856" spans="23:27">
      <c r="W15856" s="288"/>
      <c r="X15856" s="287"/>
      <c r="AA15856" s="289"/>
    </row>
    <row r="15857" spans="23:27">
      <c r="W15857" s="288"/>
      <c r="X15857" s="287"/>
      <c r="AA15857" s="289"/>
    </row>
    <row r="15858" spans="23:27">
      <c r="W15858" s="288"/>
      <c r="X15858" s="287"/>
      <c r="AA15858" s="289"/>
    </row>
    <row r="15859" spans="23:27">
      <c r="W15859" s="288"/>
      <c r="X15859" s="287"/>
      <c r="AA15859" s="289"/>
    </row>
    <row r="15860" spans="23:27">
      <c r="W15860" s="288"/>
      <c r="X15860" s="287"/>
      <c r="AA15860" s="289"/>
    </row>
    <row r="15861" spans="23:27">
      <c r="W15861" s="288"/>
      <c r="X15861" s="287"/>
      <c r="AA15861" s="289"/>
    </row>
    <row r="15862" spans="23:27">
      <c r="W15862" s="288"/>
      <c r="X15862" s="287"/>
      <c r="AA15862" s="289"/>
    </row>
    <row r="15863" spans="23:27">
      <c r="W15863" s="288"/>
      <c r="X15863" s="287"/>
      <c r="AA15863" s="289"/>
    </row>
    <row r="15864" spans="23:27">
      <c r="W15864" s="288"/>
      <c r="X15864" s="287"/>
      <c r="AA15864" s="289"/>
    </row>
    <row r="15865" spans="23:27">
      <c r="W15865" s="288"/>
      <c r="X15865" s="287"/>
      <c r="AA15865" s="289"/>
    </row>
    <row r="15866" spans="23:27">
      <c r="W15866" s="288"/>
      <c r="X15866" s="287"/>
      <c r="AA15866" s="289"/>
    </row>
    <row r="15867" spans="23:27">
      <c r="W15867" s="288"/>
      <c r="X15867" s="287"/>
      <c r="AA15867" s="289"/>
    </row>
    <row r="15868" spans="23:27">
      <c r="W15868" s="288"/>
      <c r="X15868" s="287"/>
      <c r="AA15868" s="289"/>
    </row>
    <row r="15869" spans="23:27">
      <c r="W15869" s="288"/>
      <c r="X15869" s="287"/>
      <c r="AA15869" s="289"/>
    </row>
    <row r="15870" spans="23:27">
      <c r="W15870" s="288"/>
      <c r="X15870" s="287"/>
      <c r="AA15870" s="289"/>
    </row>
    <row r="15871" spans="23:27">
      <c r="W15871" s="288"/>
      <c r="X15871" s="287"/>
      <c r="AA15871" s="289"/>
    </row>
    <row r="15872" spans="23:27">
      <c r="W15872" s="288"/>
      <c r="X15872" s="287"/>
      <c r="AA15872" s="289"/>
    </row>
    <row r="15873" spans="23:27">
      <c r="W15873" s="288"/>
      <c r="X15873" s="287"/>
      <c r="AA15873" s="289"/>
    </row>
    <row r="15874" spans="23:27">
      <c r="W15874" s="288"/>
      <c r="X15874" s="287"/>
      <c r="AA15874" s="289"/>
    </row>
    <row r="15875" spans="23:27">
      <c r="W15875" s="288"/>
      <c r="X15875" s="287"/>
      <c r="AA15875" s="289"/>
    </row>
    <row r="15876" spans="23:27">
      <c r="W15876" s="288"/>
      <c r="X15876" s="287"/>
      <c r="AA15876" s="289"/>
    </row>
    <row r="15877" spans="23:27">
      <c r="W15877" s="288"/>
      <c r="X15877" s="287"/>
      <c r="AA15877" s="289"/>
    </row>
    <row r="15878" spans="23:27">
      <c r="W15878" s="288"/>
      <c r="X15878" s="287"/>
      <c r="AA15878" s="289"/>
    </row>
    <row r="15879" spans="23:27">
      <c r="W15879" s="288"/>
      <c r="X15879" s="287"/>
      <c r="AA15879" s="289"/>
    </row>
    <row r="15880" spans="23:27">
      <c r="W15880" s="288"/>
      <c r="X15880" s="287"/>
      <c r="AA15880" s="289"/>
    </row>
    <row r="15881" spans="23:27">
      <c r="W15881" s="288"/>
      <c r="X15881" s="287"/>
      <c r="AA15881" s="289"/>
    </row>
    <row r="15882" spans="23:27">
      <c r="W15882" s="288"/>
      <c r="X15882" s="287"/>
      <c r="AA15882" s="289"/>
    </row>
    <row r="15883" spans="23:27">
      <c r="W15883" s="288"/>
      <c r="X15883" s="287"/>
      <c r="AA15883" s="289"/>
    </row>
    <row r="15884" spans="23:27">
      <c r="W15884" s="288"/>
      <c r="X15884" s="287"/>
      <c r="AA15884" s="289"/>
    </row>
    <row r="15885" spans="23:27">
      <c r="W15885" s="288"/>
      <c r="X15885" s="287"/>
      <c r="AA15885" s="289"/>
    </row>
    <row r="15886" spans="23:27">
      <c r="W15886" s="288"/>
      <c r="X15886" s="287"/>
      <c r="AA15886" s="289"/>
    </row>
    <row r="15887" spans="23:27">
      <c r="W15887" s="288"/>
      <c r="X15887" s="287"/>
      <c r="AA15887" s="289"/>
    </row>
    <row r="15888" spans="23:27">
      <c r="W15888" s="288"/>
      <c r="X15888" s="287"/>
      <c r="AA15888" s="289"/>
    </row>
    <row r="15889" spans="23:27">
      <c r="W15889" s="288"/>
      <c r="X15889" s="287"/>
      <c r="AA15889" s="289"/>
    </row>
    <row r="15890" spans="23:27">
      <c r="W15890" s="288"/>
      <c r="X15890" s="287"/>
      <c r="AA15890" s="289"/>
    </row>
    <row r="15891" spans="23:27">
      <c r="W15891" s="288"/>
      <c r="X15891" s="287"/>
      <c r="AA15891" s="289"/>
    </row>
    <row r="15892" spans="23:27">
      <c r="W15892" s="288"/>
      <c r="X15892" s="287"/>
      <c r="AA15892" s="289"/>
    </row>
    <row r="15893" spans="23:27">
      <c r="W15893" s="288"/>
      <c r="X15893" s="287"/>
      <c r="AA15893" s="289"/>
    </row>
    <row r="15894" spans="23:27">
      <c r="W15894" s="288"/>
      <c r="X15894" s="287"/>
      <c r="AA15894" s="289"/>
    </row>
    <row r="15895" spans="23:27">
      <c r="W15895" s="288"/>
      <c r="X15895" s="287"/>
      <c r="AA15895" s="289"/>
    </row>
    <row r="15896" spans="23:27">
      <c r="W15896" s="288"/>
      <c r="X15896" s="287"/>
      <c r="AA15896" s="289"/>
    </row>
    <row r="15897" spans="23:27">
      <c r="W15897" s="288"/>
      <c r="X15897" s="287"/>
      <c r="AA15897" s="289"/>
    </row>
    <row r="15898" spans="23:27">
      <c r="W15898" s="288"/>
      <c r="X15898" s="287"/>
      <c r="AA15898" s="289"/>
    </row>
    <row r="15899" spans="23:27">
      <c r="W15899" s="288"/>
      <c r="X15899" s="287"/>
      <c r="AA15899" s="289"/>
    </row>
    <row r="15900" spans="23:27">
      <c r="W15900" s="288"/>
      <c r="X15900" s="287"/>
      <c r="AA15900" s="289"/>
    </row>
    <row r="15901" spans="23:27">
      <c r="W15901" s="288"/>
      <c r="X15901" s="287"/>
      <c r="AA15901" s="289"/>
    </row>
    <row r="15902" spans="23:27">
      <c r="W15902" s="288"/>
      <c r="X15902" s="287"/>
      <c r="AA15902" s="289"/>
    </row>
    <row r="15903" spans="23:27">
      <c r="W15903" s="288"/>
      <c r="X15903" s="287"/>
      <c r="AA15903" s="289"/>
    </row>
    <row r="15904" spans="23:27">
      <c r="W15904" s="288"/>
      <c r="X15904" s="287"/>
      <c r="AA15904" s="289"/>
    </row>
    <row r="15905" spans="23:27">
      <c r="W15905" s="288"/>
      <c r="X15905" s="287"/>
      <c r="AA15905" s="289"/>
    </row>
    <row r="15906" spans="23:27">
      <c r="W15906" s="288"/>
      <c r="X15906" s="287"/>
      <c r="AA15906" s="289"/>
    </row>
    <row r="15907" spans="23:27">
      <c r="W15907" s="288"/>
      <c r="X15907" s="287"/>
      <c r="AA15907" s="289"/>
    </row>
    <row r="15908" spans="23:27">
      <c r="W15908" s="288"/>
      <c r="X15908" s="287"/>
      <c r="AA15908" s="289"/>
    </row>
    <row r="15909" spans="23:27">
      <c r="W15909" s="288"/>
      <c r="X15909" s="287"/>
      <c r="AA15909" s="289"/>
    </row>
    <row r="15910" spans="23:27">
      <c r="W15910" s="288"/>
      <c r="X15910" s="287"/>
      <c r="AA15910" s="289"/>
    </row>
    <row r="15911" spans="23:27">
      <c r="W15911" s="288"/>
      <c r="X15911" s="287"/>
      <c r="AA15911" s="289"/>
    </row>
    <row r="15912" spans="23:27">
      <c r="W15912" s="288"/>
      <c r="X15912" s="287"/>
      <c r="AA15912" s="289"/>
    </row>
    <row r="15913" spans="23:27">
      <c r="W15913" s="288"/>
      <c r="X15913" s="287"/>
      <c r="AA15913" s="289"/>
    </row>
    <row r="15914" spans="23:27">
      <c r="W15914" s="288"/>
      <c r="X15914" s="287"/>
      <c r="AA15914" s="289"/>
    </row>
    <row r="15915" spans="23:27">
      <c r="W15915" s="288"/>
      <c r="X15915" s="287"/>
      <c r="AA15915" s="289"/>
    </row>
    <row r="15916" spans="23:27">
      <c r="W15916" s="288"/>
      <c r="X15916" s="287"/>
      <c r="AA15916" s="289"/>
    </row>
    <row r="15917" spans="23:27">
      <c r="W15917" s="288"/>
      <c r="X15917" s="287"/>
      <c r="AA15917" s="289"/>
    </row>
    <row r="15918" spans="23:27">
      <c r="W15918" s="288"/>
      <c r="X15918" s="287"/>
      <c r="AA15918" s="289"/>
    </row>
    <row r="15919" spans="23:27">
      <c r="W15919" s="288"/>
      <c r="X15919" s="287"/>
      <c r="AA15919" s="289"/>
    </row>
    <row r="15920" spans="23:27">
      <c r="W15920" s="288"/>
      <c r="X15920" s="287"/>
      <c r="AA15920" s="289"/>
    </row>
    <row r="15921" spans="23:27">
      <c r="W15921" s="288"/>
      <c r="X15921" s="287"/>
      <c r="AA15921" s="289"/>
    </row>
    <row r="15922" spans="23:27">
      <c r="W15922" s="288"/>
      <c r="X15922" s="287"/>
      <c r="AA15922" s="289"/>
    </row>
    <row r="15923" spans="23:27">
      <c r="W15923" s="288"/>
      <c r="X15923" s="287"/>
      <c r="AA15923" s="289"/>
    </row>
    <row r="15924" spans="23:27">
      <c r="W15924" s="288"/>
      <c r="X15924" s="287"/>
      <c r="AA15924" s="289"/>
    </row>
    <row r="15925" spans="23:27">
      <c r="W15925" s="288"/>
      <c r="X15925" s="287"/>
      <c r="AA15925" s="289"/>
    </row>
    <row r="15926" spans="23:27">
      <c r="W15926" s="288"/>
      <c r="X15926" s="287"/>
      <c r="AA15926" s="289"/>
    </row>
    <row r="15927" spans="23:27">
      <c r="W15927" s="288"/>
      <c r="X15927" s="287"/>
      <c r="AA15927" s="289"/>
    </row>
    <row r="15928" spans="23:27">
      <c r="W15928" s="288"/>
      <c r="X15928" s="287"/>
      <c r="AA15928" s="289"/>
    </row>
    <row r="15929" spans="23:27">
      <c r="W15929" s="288"/>
      <c r="X15929" s="287"/>
      <c r="AA15929" s="289"/>
    </row>
    <row r="15930" spans="23:27">
      <c r="W15930" s="288"/>
      <c r="X15930" s="287"/>
      <c r="AA15930" s="289"/>
    </row>
    <row r="15931" spans="23:27">
      <c r="W15931" s="288"/>
      <c r="X15931" s="287"/>
      <c r="AA15931" s="289"/>
    </row>
    <row r="15932" spans="23:27">
      <c r="W15932" s="288"/>
      <c r="X15932" s="287"/>
      <c r="AA15932" s="289"/>
    </row>
    <row r="15933" spans="23:27">
      <c r="W15933" s="288"/>
      <c r="X15933" s="287"/>
      <c r="AA15933" s="289"/>
    </row>
    <row r="15934" spans="23:27">
      <c r="W15934" s="288"/>
      <c r="X15934" s="287"/>
      <c r="AA15934" s="289"/>
    </row>
    <row r="15935" spans="23:27">
      <c r="W15935" s="288"/>
      <c r="X15935" s="287"/>
      <c r="AA15935" s="289"/>
    </row>
    <row r="15936" spans="23:27">
      <c r="W15936" s="288"/>
      <c r="X15936" s="287"/>
      <c r="AA15936" s="289"/>
    </row>
    <row r="15937" spans="23:27">
      <c r="W15937" s="288"/>
      <c r="X15937" s="287"/>
      <c r="AA15937" s="289"/>
    </row>
    <row r="15938" spans="23:27">
      <c r="W15938" s="288"/>
      <c r="X15938" s="287"/>
      <c r="AA15938" s="289"/>
    </row>
    <row r="15939" spans="23:27">
      <c r="W15939" s="288"/>
      <c r="X15939" s="287"/>
      <c r="AA15939" s="289"/>
    </row>
    <row r="15940" spans="23:27">
      <c r="W15940" s="288"/>
      <c r="X15940" s="287"/>
      <c r="AA15940" s="289"/>
    </row>
    <row r="15941" spans="23:27">
      <c r="W15941" s="288"/>
      <c r="X15941" s="287"/>
      <c r="AA15941" s="289"/>
    </row>
    <row r="15942" spans="23:27">
      <c r="W15942" s="288"/>
      <c r="X15942" s="287"/>
      <c r="AA15942" s="289"/>
    </row>
    <row r="15943" spans="23:27">
      <c r="W15943" s="288"/>
      <c r="X15943" s="287"/>
      <c r="AA15943" s="289"/>
    </row>
    <row r="15944" spans="23:27">
      <c r="W15944" s="288"/>
      <c r="X15944" s="287"/>
      <c r="AA15944" s="289"/>
    </row>
    <row r="15945" spans="23:27">
      <c r="W15945" s="288"/>
      <c r="X15945" s="287"/>
      <c r="AA15945" s="289"/>
    </row>
    <row r="15946" spans="23:27">
      <c r="W15946" s="288"/>
      <c r="X15946" s="287"/>
      <c r="AA15946" s="289"/>
    </row>
    <row r="15947" spans="23:27">
      <c r="W15947" s="288"/>
      <c r="X15947" s="287"/>
      <c r="AA15947" s="289"/>
    </row>
    <row r="15948" spans="23:27">
      <c r="W15948" s="288"/>
      <c r="X15948" s="287"/>
      <c r="AA15948" s="289"/>
    </row>
    <row r="15949" spans="23:27">
      <c r="W15949" s="288"/>
      <c r="X15949" s="287"/>
      <c r="AA15949" s="289"/>
    </row>
    <row r="15950" spans="23:27">
      <c r="W15950" s="288"/>
      <c r="X15950" s="287"/>
      <c r="AA15950" s="289"/>
    </row>
    <row r="15951" spans="23:27">
      <c r="W15951" s="288"/>
      <c r="X15951" s="287"/>
      <c r="AA15951" s="289"/>
    </row>
    <row r="15952" spans="23:27">
      <c r="W15952" s="288"/>
      <c r="X15952" s="287"/>
      <c r="AA15952" s="289"/>
    </row>
    <row r="15953" spans="23:27">
      <c r="W15953" s="288"/>
      <c r="X15953" s="287"/>
      <c r="AA15953" s="289"/>
    </row>
    <row r="15954" spans="23:27">
      <c r="W15954" s="288"/>
      <c r="X15954" s="287"/>
      <c r="AA15954" s="289"/>
    </row>
    <row r="15955" spans="23:27">
      <c r="W15955" s="288"/>
      <c r="X15955" s="287"/>
      <c r="AA15955" s="289"/>
    </row>
    <row r="15956" spans="23:27">
      <c r="W15956" s="288"/>
      <c r="X15956" s="287"/>
      <c r="AA15956" s="289"/>
    </row>
    <row r="15957" spans="23:27">
      <c r="W15957" s="288"/>
      <c r="X15957" s="287"/>
      <c r="AA15957" s="289"/>
    </row>
    <row r="15958" spans="23:27">
      <c r="W15958" s="288"/>
      <c r="X15958" s="287"/>
      <c r="AA15958" s="289"/>
    </row>
    <row r="15959" spans="23:27">
      <c r="W15959" s="288"/>
      <c r="X15959" s="287"/>
      <c r="AA15959" s="289"/>
    </row>
    <row r="15960" spans="23:27">
      <c r="W15960" s="288"/>
      <c r="X15960" s="287"/>
      <c r="AA15960" s="289"/>
    </row>
    <row r="15961" spans="23:27">
      <c r="W15961" s="288"/>
      <c r="X15961" s="287"/>
      <c r="AA15961" s="289"/>
    </row>
    <row r="15962" spans="23:27">
      <c r="W15962" s="288"/>
      <c r="X15962" s="287"/>
      <c r="AA15962" s="289"/>
    </row>
    <row r="15963" spans="23:27">
      <c r="W15963" s="288"/>
      <c r="X15963" s="287"/>
      <c r="AA15963" s="289"/>
    </row>
    <row r="15964" spans="23:27">
      <c r="W15964" s="288"/>
      <c r="X15964" s="287"/>
      <c r="AA15964" s="289"/>
    </row>
    <row r="15965" spans="23:27">
      <c r="W15965" s="288"/>
      <c r="X15965" s="287"/>
      <c r="AA15965" s="289"/>
    </row>
    <row r="15966" spans="23:27">
      <c r="W15966" s="288"/>
      <c r="X15966" s="287"/>
      <c r="AA15966" s="289"/>
    </row>
    <row r="15967" spans="23:27">
      <c r="W15967" s="288"/>
      <c r="X15967" s="287"/>
      <c r="AA15967" s="289"/>
    </row>
    <row r="15968" spans="23:27">
      <c r="W15968" s="288"/>
      <c r="X15968" s="287"/>
      <c r="AA15968" s="289"/>
    </row>
    <row r="15969" spans="23:27">
      <c r="W15969" s="288"/>
      <c r="X15969" s="287"/>
      <c r="AA15969" s="289"/>
    </row>
    <row r="15970" spans="23:27">
      <c r="W15970" s="288"/>
      <c r="X15970" s="287"/>
      <c r="AA15970" s="289"/>
    </row>
    <row r="15971" spans="23:27">
      <c r="W15971" s="288"/>
      <c r="X15971" s="287"/>
      <c r="AA15971" s="289"/>
    </row>
    <row r="15972" spans="23:27">
      <c r="W15972" s="288"/>
      <c r="X15972" s="287"/>
      <c r="AA15972" s="289"/>
    </row>
    <row r="15973" spans="23:27">
      <c r="W15973" s="288"/>
      <c r="X15973" s="287"/>
      <c r="AA15973" s="289"/>
    </row>
    <row r="15974" spans="23:27">
      <c r="W15974" s="288"/>
      <c r="X15974" s="287"/>
      <c r="AA15974" s="289"/>
    </row>
    <row r="15975" spans="23:27">
      <c r="W15975" s="288"/>
      <c r="X15975" s="287"/>
      <c r="AA15975" s="289"/>
    </row>
    <row r="15976" spans="23:27">
      <c r="W15976" s="288"/>
      <c r="X15976" s="287"/>
      <c r="AA15976" s="289"/>
    </row>
    <row r="15977" spans="23:27">
      <c r="W15977" s="288"/>
      <c r="X15977" s="287"/>
      <c r="AA15977" s="289"/>
    </row>
    <row r="15978" spans="23:27">
      <c r="W15978" s="288"/>
      <c r="X15978" s="287"/>
      <c r="AA15978" s="289"/>
    </row>
    <row r="15979" spans="23:27">
      <c r="W15979" s="288"/>
      <c r="X15979" s="287"/>
      <c r="AA15979" s="289"/>
    </row>
    <row r="15980" spans="23:27">
      <c r="W15980" s="288"/>
      <c r="X15980" s="287"/>
      <c r="AA15980" s="289"/>
    </row>
    <row r="15981" spans="23:27">
      <c r="W15981" s="288"/>
      <c r="X15981" s="287"/>
      <c r="AA15981" s="289"/>
    </row>
    <row r="15982" spans="23:27">
      <c r="W15982" s="288"/>
      <c r="X15982" s="287"/>
      <c r="AA15982" s="289"/>
    </row>
    <row r="15983" spans="23:27">
      <c r="W15983" s="288"/>
      <c r="X15983" s="287"/>
      <c r="AA15983" s="289"/>
    </row>
    <row r="15984" spans="23:27">
      <c r="W15984" s="288"/>
      <c r="X15984" s="287"/>
      <c r="AA15984" s="289"/>
    </row>
    <row r="15985" spans="23:27">
      <c r="W15985" s="288"/>
      <c r="X15985" s="287"/>
      <c r="AA15985" s="289"/>
    </row>
    <row r="15986" spans="23:27">
      <c r="W15986" s="288"/>
      <c r="X15986" s="287"/>
      <c r="AA15986" s="289"/>
    </row>
    <row r="15987" spans="23:27">
      <c r="W15987" s="288"/>
      <c r="X15987" s="287"/>
      <c r="AA15987" s="289"/>
    </row>
    <row r="15988" spans="23:27">
      <c r="W15988" s="288"/>
      <c r="X15988" s="287"/>
      <c r="AA15988" s="289"/>
    </row>
    <row r="15989" spans="23:27">
      <c r="W15989" s="288"/>
      <c r="X15989" s="287"/>
      <c r="AA15989" s="289"/>
    </row>
    <row r="15990" spans="23:27">
      <c r="W15990" s="288"/>
      <c r="X15990" s="287"/>
      <c r="AA15990" s="289"/>
    </row>
    <row r="15991" spans="23:27">
      <c r="W15991" s="288"/>
      <c r="X15991" s="287"/>
      <c r="AA15991" s="289"/>
    </row>
    <row r="15992" spans="23:27">
      <c r="W15992" s="288"/>
      <c r="X15992" s="287"/>
      <c r="AA15992" s="289"/>
    </row>
    <row r="15993" spans="23:27">
      <c r="W15993" s="288"/>
      <c r="X15993" s="287"/>
      <c r="AA15993" s="289"/>
    </row>
    <row r="15994" spans="23:27">
      <c r="W15994" s="288"/>
      <c r="X15994" s="287"/>
      <c r="AA15994" s="289"/>
    </row>
    <row r="15995" spans="23:27">
      <c r="W15995" s="288"/>
      <c r="X15995" s="287"/>
      <c r="AA15995" s="289"/>
    </row>
    <row r="15996" spans="23:27">
      <c r="W15996" s="288"/>
      <c r="X15996" s="287"/>
      <c r="AA15996" s="289"/>
    </row>
    <row r="15997" spans="23:27">
      <c r="W15997" s="288"/>
      <c r="X15997" s="287"/>
      <c r="AA15997" s="289"/>
    </row>
    <row r="15998" spans="23:27">
      <c r="W15998" s="288"/>
      <c r="X15998" s="287"/>
      <c r="AA15998" s="289"/>
    </row>
    <row r="15999" spans="23:27">
      <c r="W15999" s="288"/>
      <c r="X15999" s="287"/>
      <c r="AA15999" s="289"/>
    </row>
    <row r="16000" spans="23:27">
      <c r="W16000" s="288"/>
      <c r="X16000" s="287"/>
      <c r="AA16000" s="289"/>
    </row>
    <row r="16001" spans="23:27">
      <c r="W16001" s="288"/>
      <c r="X16001" s="287"/>
      <c r="AA16001" s="289"/>
    </row>
    <row r="16002" spans="23:27">
      <c r="W16002" s="288"/>
      <c r="X16002" s="287"/>
      <c r="AA16002" s="289"/>
    </row>
    <row r="16003" spans="23:27">
      <c r="W16003" s="288"/>
      <c r="X16003" s="287"/>
      <c r="AA16003" s="289"/>
    </row>
    <row r="16004" spans="23:27">
      <c r="W16004" s="288"/>
      <c r="X16004" s="287"/>
      <c r="AA16004" s="289"/>
    </row>
    <row r="16005" spans="23:27">
      <c r="W16005" s="288"/>
      <c r="X16005" s="287"/>
      <c r="AA16005" s="289"/>
    </row>
    <row r="16006" spans="23:27">
      <c r="W16006" s="288"/>
      <c r="X16006" s="287"/>
      <c r="AA16006" s="289"/>
    </row>
    <row r="16007" spans="23:27">
      <c r="W16007" s="288"/>
      <c r="X16007" s="287"/>
      <c r="AA16007" s="289"/>
    </row>
    <row r="16008" spans="23:27">
      <c r="W16008" s="288"/>
      <c r="X16008" s="287"/>
      <c r="AA16008" s="289"/>
    </row>
    <row r="16009" spans="23:27">
      <c r="W16009" s="288"/>
      <c r="X16009" s="287"/>
      <c r="AA16009" s="289"/>
    </row>
    <row r="16010" spans="23:27">
      <c r="W16010" s="288"/>
      <c r="X16010" s="287"/>
      <c r="AA16010" s="289"/>
    </row>
    <row r="16011" spans="23:27">
      <c r="W16011" s="288"/>
      <c r="X16011" s="287"/>
      <c r="AA16011" s="289"/>
    </row>
    <row r="16012" spans="23:27">
      <c r="W16012" s="288"/>
      <c r="X16012" s="287"/>
      <c r="AA16012" s="289"/>
    </row>
    <row r="16013" spans="23:27">
      <c r="W16013" s="288"/>
      <c r="X16013" s="287"/>
      <c r="AA16013" s="289"/>
    </row>
    <row r="16014" spans="23:27">
      <c r="W16014" s="288"/>
      <c r="X16014" s="287"/>
      <c r="AA16014" s="289"/>
    </row>
    <row r="16015" spans="23:27">
      <c r="W16015" s="288"/>
      <c r="X16015" s="287"/>
      <c r="AA16015" s="289"/>
    </row>
    <row r="16016" spans="23:27">
      <c r="W16016" s="288"/>
      <c r="X16016" s="287"/>
      <c r="AA16016" s="289"/>
    </row>
    <row r="16017" spans="23:27">
      <c r="W16017" s="288"/>
      <c r="X16017" s="287"/>
      <c r="AA16017" s="289"/>
    </row>
    <row r="16018" spans="23:27">
      <c r="W16018" s="288"/>
      <c r="X16018" s="287"/>
      <c r="AA16018" s="289"/>
    </row>
    <row r="16019" spans="23:27">
      <c r="W16019" s="288"/>
      <c r="X16019" s="287"/>
      <c r="AA16019" s="289"/>
    </row>
    <row r="16020" spans="23:27">
      <c r="W16020" s="288"/>
      <c r="X16020" s="287"/>
      <c r="AA16020" s="289"/>
    </row>
    <row r="16021" spans="23:27">
      <c r="W16021" s="288"/>
      <c r="X16021" s="287"/>
      <c r="AA16021" s="289"/>
    </row>
    <row r="16022" spans="23:27">
      <c r="W16022" s="288"/>
      <c r="X16022" s="287"/>
      <c r="AA16022" s="289"/>
    </row>
    <row r="16023" spans="23:27">
      <c r="W16023" s="288"/>
      <c r="X16023" s="287"/>
      <c r="AA16023" s="289"/>
    </row>
    <row r="16024" spans="23:27">
      <c r="W16024" s="288"/>
      <c r="X16024" s="287"/>
      <c r="AA16024" s="289"/>
    </row>
    <row r="16025" spans="23:27">
      <c r="W16025" s="288"/>
      <c r="X16025" s="287"/>
      <c r="AA16025" s="289"/>
    </row>
    <row r="16026" spans="23:27">
      <c r="W16026" s="288"/>
      <c r="X16026" s="287"/>
      <c r="AA16026" s="289"/>
    </row>
    <row r="16027" spans="23:27">
      <c r="W16027" s="288"/>
      <c r="X16027" s="287"/>
      <c r="AA16027" s="289"/>
    </row>
    <row r="16028" spans="23:27">
      <c r="W16028" s="288"/>
      <c r="X16028" s="287"/>
      <c r="AA16028" s="289"/>
    </row>
    <row r="16029" spans="23:27">
      <c r="W16029" s="288"/>
      <c r="X16029" s="287"/>
      <c r="AA16029" s="289"/>
    </row>
    <row r="16030" spans="23:27">
      <c r="W16030" s="288"/>
      <c r="X16030" s="287"/>
      <c r="AA16030" s="289"/>
    </row>
    <row r="16031" spans="23:27">
      <c r="W16031" s="288"/>
      <c r="X16031" s="287"/>
      <c r="AA16031" s="289"/>
    </row>
    <row r="16032" spans="23:27">
      <c r="W16032" s="288"/>
      <c r="X16032" s="287"/>
      <c r="AA16032" s="289"/>
    </row>
    <row r="16033" spans="23:27">
      <c r="W16033" s="288"/>
      <c r="X16033" s="287"/>
      <c r="AA16033" s="289"/>
    </row>
    <row r="16034" spans="23:27">
      <c r="W16034" s="288"/>
      <c r="X16034" s="287"/>
      <c r="AA16034" s="289"/>
    </row>
    <row r="16035" spans="23:27">
      <c r="W16035" s="288"/>
      <c r="X16035" s="287"/>
      <c r="AA16035" s="289"/>
    </row>
    <row r="16036" spans="23:27">
      <c r="W16036" s="288"/>
      <c r="X16036" s="287"/>
      <c r="AA16036" s="289"/>
    </row>
    <row r="16037" spans="23:27">
      <c r="W16037" s="288"/>
      <c r="X16037" s="287"/>
      <c r="AA16037" s="289"/>
    </row>
    <row r="16038" spans="23:27">
      <c r="W16038" s="288"/>
      <c r="X16038" s="287"/>
      <c r="AA16038" s="289"/>
    </row>
    <row r="16039" spans="23:27">
      <c r="W16039" s="288"/>
      <c r="X16039" s="287"/>
      <c r="AA16039" s="289"/>
    </row>
    <row r="16040" spans="23:27">
      <c r="W16040" s="288"/>
      <c r="X16040" s="287"/>
      <c r="AA16040" s="289"/>
    </row>
    <row r="16041" spans="23:27">
      <c r="W16041" s="288"/>
      <c r="X16041" s="287"/>
      <c r="AA16041" s="289"/>
    </row>
    <row r="16042" spans="23:27">
      <c r="W16042" s="288"/>
      <c r="X16042" s="287"/>
      <c r="AA16042" s="289"/>
    </row>
    <row r="16043" spans="23:27">
      <c r="W16043" s="288"/>
      <c r="X16043" s="287"/>
      <c r="AA16043" s="289"/>
    </row>
    <row r="16044" spans="23:27">
      <c r="W16044" s="288"/>
      <c r="X16044" s="287"/>
      <c r="AA16044" s="289"/>
    </row>
    <row r="16045" spans="23:27">
      <c r="W16045" s="288"/>
      <c r="X16045" s="287"/>
      <c r="AA16045" s="289"/>
    </row>
    <row r="16046" spans="23:27">
      <c r="W16046" s="288"/>
      <c r="X16046" s="287"/>
      <c r="AA16046" s="289"/>
    </row>
    <row r="16047" spans="23:27">
      <c r="W16047" s="288"/>
      <c r="X16047" s="287"/>
      <c r="AA16047" s="289"/>
    </row>
    <row r="16048" spans="23:27">
      <c r="W16048" s="288"/>
      <c r="X16048" s="287"/>
      <c r="AA16048" s="289"/>
    </row>
    <row r="16049" spans="23:27">
      <c r="W16049" s="288"/>
      <c r="X16049" s="287"/>
      <c r="AA16049" s="289"/>
    </row>
    <row r="16050" spans="23:27">
      <c r="W16050" s="288"/>
      <c r="X16050" s="287"/>
      <c r="AA16050" s="289"/>
    </row>
    <row r="16051" spans="23:27">
      <c r="W16051" s="288"/>
      <c r="X16051" s="287"/>
      <c r="AA16051" s="289"/>
    </row>
    <row r="16052" spans="23:27">
      <c r="W16052" s="288"/>
      <c r="X16052" s="287"/>
      <c r="AA16052" s="289"/>
    </row>
    <row r="16053" spans="23:27">
      <c r="W16053" s="288"/>
      <c r="X16053" s="287"/>
      <c r="AA16053" s="289"/>
    </row>
    <row r="16054" spans="23:27">
      <c r="W16054" s="288"/>
      <c r="X16054" s="287"/>
      <c r="AA16054" s="289"/>
    </row>
    <row r="16055" spans="23:27">
      <c r="W16055" s="288"/>
      <c r="X16055" s="287"/>
      <c r="AA16055" s="289"/>
    </row>
    <row r="16056" spans="23:27">
      <c r="W16056" s="288"/>
      <c r="X16056" s="287"/>
      <c r="AA16056" s="289"/>
    </row>
    <row r="16057" spans="23:27">
      <c r="W16057" s="288"/>
      <c r="X16057" s="287"/>
      <c r="AA16057" s="289"/>
    </row>
    <row r="16058" spans="23:27">
      <c r="W16058" s="288"/>
      <c r="X16058" s="287"/>
      <c r="AA16058" s="289"/>
    </row>
    <row r="16059" spans="23:27">
      <c r="W16059" s="288"/>
      <c r="X16059" s="287"/>
      <c r="AA16059" s="289"/>
    </row>
    <row r="16060" spans="23:27">
      <c r="W16060" s="288"/>
      <c r="X16060" s="287"/>
      <c r="AA16060" s="289"/>
    </row>
    <row r="16061" spans="23:27">
      <c r="W16061" s="288"/>
      <c r="X16061" s="287"/>
      <c r="AA16061" s="289"/>
    </row>
    <row r="16062" spans="23:27">
      <c r="W16062" s="288"/>
      <c r="X16062" s="287"/>
      <c r="AA16062" s="289"/>
    </row>
    <row r="16063" spans="23:27">
      <c r="W16063" s="288"/>
      <c r="X16063" s="287"/>
      <c r="AA16063" s="289"/>
    </row>
    <row r="16064" spans="23:27">
      <c r="W16064" s="288"/>
      <c r="X16064" s="287"/>
      <c r="AA16064" s="289"/>
    </row>
    <row r="16065" spans="23:27">
      <c r="W16065" s="288"/>
      <c r="X16065" s="287"/>
      <c r="AA16065" s="289"/>
    </row>
    <row r="16066" spans="23:27">
      <c r="W16066" s="288"/>
      <c r="X16066" s="287"/>
      <c r="AA16066" s="289"/>
    </row>
    <row r="16067" spans="23:27">
      <c r="W16067" s="288"/>
      <c r="X16067" s="287"/>
      <c r="AA16067" s="289"/>
    </row>
    <row r="16068" spans="23:27">
      <c r="W16068" s="288"/>
      <c r="X16068" s="287"/>
      <c r="AA16068" s="289"/>
    </row>
    <row r="16069" spans="23:27">
      <c r="W16069" s="288"/>
      <c r="X16069" s="287"/>
      <c r="AA16069" s="289"/>
    </row>
    <row r="16070" spans="23:27">
      <c r="W16070" s="288"/>
      <c r="X16070" s="287"/>
      <c r="AA16070" s="289"/>
    </row>
    <row r="16071" spans="23:27">
      <c r="W16071" s="288"/>
      <c r="X16071" s="287"/>
      <c r="AA16071" s="289"/>
    </row>
    <row r="16072" spans="23:27">
      <c r="W16072" s="288"/>
      <c r="X16072" s="287"/>
      <c r="AA16072" s="289"/>
    </row>
    <row r="16073" spans="23:27">
      <c r="W16073" s="288"/>
      <c r="X16073" s="287"/>
      <c r="AA16073" s="289"/>
    </row>
    <row r="16074" spans="23:27">
      <c r="W16074" s="288"/>
      <c r="X16074" s="287"/>
      <c r="AA16074" s="289"/>
    </row>
    <row r="16075" spans="23:27">
      <c r="W16075" s="288"/>
      <c r="X16075" s="287"/>
      <c r="AA16075" s="289"/>
    </row>
    <row r="16076" spans="23:27">
      <c r="W16076" s="288"/>
      <c r="X16076" s="287"/>
      <c r="AA16076" s="289"/>
    </row>
    <row r="16077" spans="23:27">
      <c r="W16077" s="288"/>
      <c r="X16077" s="287"/>
      <c r="AA16077" s="289"/>
    </row>
    <row r="16078" spans="23:27">
      <c r="W16078" s="288"/>
      <c r="X16078" s="287"/>
      <c r="AA16078" s="289"/>
    </row>
    <row r="16079" spans="23:27">
      <c r="W16079" s="288"/>
      <c r="X16079" s="287"/>
      <c r="AA16079" s="289"/>
    </row>
    <row r="16080" spans="23:27">
      <c r="W16080" s="288"/>
      <c r="X16080" s="287"/>
      <c r="AA16080" s="289"/>
    </row>
    <row r="16081" spans="23:27">
      <c r="W16081" s="288"/>
      <c r="X16081" s="287"/>
      <c r="AA16081" s="289"/>
    </row>
    <row r="16082" spans="23:27">
      <c r="W16082" s="288"/>
      <c r="X16082" s="287"/>
      <c r="AA16082" s="289"/>
    </row>
    <row r="16083" spans="23:27">
      <c r="W16083" s="288"/>
      <c r="X16083" s="287"/>
      <c r="AA16083" s="289"/>
    </row>
    <row r="16084" spans="23:27">
      <c r="W16084" s="288"/>
      <c r="X16084" s="287"/>
      <c r="AA16084" s="289"/>
    </row>
    <row r="16085" spans="23:27">
      <c r="W16085" s="288"/>
      <c r="X16085" s="287"/>
      <c r="AA16085" s="289"/>
    </row>
    <row r="16086" spans="23:27">
      <c r="W16086" s="288"/>
      <c r="X16086" s="287"/>
      <c r="AA16086" s="289"/>
    </row>
    <row r="16087" spans="23:27">
      <c r="W16087" s="288"/>
      <c r="X16087" s="287"/>
      <c r="AA16087" s="289"/>
    </row>
    <row r="16088" spans="23:27">
      <c r="W16088" s="288"/>
      <c r="X16088" s="287"/>
      <c r="AA16088" s="289"/>
    </row>
    <row r="16089" spans="23:27">
      <c r="W16089" s="288"/>
      <c r="X16089" s="287"/>
      <c r="AA16089" s="289"/>
    </row>
    <row r="16090" spans="23:27">
      <c r="W16090" s="288"/>
      <c r="X16090" s="287"/>
      <c r="AA16090" s="289"/>
    </row>
    <row r="16091" spans="23:27">
      <c r="W16091" s="288"/>
      <c r="X16091" s="287"/>
      <c r="AA16091" s="289"/>
    </row>
    <row r="16092" spans="23:27">
      <c r="W16092" s="288"/>
      <c r="X16092" s="287"/>
      <c r="AA16092" s="289"/>
    </row>
    <row r="16093" spans="23:27">
      <c r="W16093" s="288"/>
      <c r="X16093" s="287"/>
      <c r="AA16093" s="289"/>
    </row>
    <row r="16094" spans="23:27">
      <c r="W16094" s="288"/>
      <c r="X16094" s="287"/>
      <c r="AA16094" s="289"/>
    </row>
    <row r="16095" spans="23:27">
      <c r="W16095" s="288"/>
      <c r="X16095" s="287"/>
      <c r="AA16095" s="289"/>
    </row>
    <row r="16096" spans="23:27">
      <c r="W16096" s="288"/>
      <c r="X16096" s="287"/>
      <c r="AA16096" s="289"/>
    </row>
    <row r="16097" spans="23:27">
      <c r="W16097" s="288"/>
      <c r="X16097" s="287"/>
      <c r="AA16097" s="289"/>
    </row>
    <row r="16098" spans="23:27">
      <c r="W16098" s="288"/>
      <c r="X16098" s="287"/>
      <c r="AA16098" s="289"/>
    </row>
    <row r="16099" spans="23:27">
      <c r="W16099" s="288"/>
      <c r="X16099" s="287"/>
      <c r="AA16099" s="289"/>
    </row>
    <row r="16100" spans="23:27">
      <c r="W16100" s="288"/>
      <c r="X16100" s="287"/>
      <c r="AA16100" s="289"/>
    </row>
    <row r="16101" spans="23:27">
      <c r="W16101" s="288"/>
      <c r="X16101" s="287"/>
      <c r="AA16101" s="289"/>
    </row>
    <row r="16102" spans="23:27">
      <c r="W16102" s="288"/>
      <c r="X16102" s="287"/>
      <c r="AA16102" s="289"/>
    </row>
    <row r="16103" spans="23:27">
      <c r="W16103" s="288"/>
      <c r="X16103" s="287"/>
      <c r="AA16103" s="289"/>
    </row>
    <row r="16104" spans="23:27">
      <c r="W16104" s="288"/>
      <c r="X16104" s="287"/>
      <c r="AA16104" s="289"/>
    </row>
    <row r="16105" spans="23:27">
      <c r="W16105" s="288"/>
      <c r="X16105" s="287"/>
      <c r="AA16105" s="289"/>
    </row>
    <row r="16106" spans="23:27">
      <c r="W16106" s="288"/>
      <c r="X16106" s="287"/>
      <c r="AA16106" s="289"/>
    </row>
    <row r="16107" spans="23:27">
      <c r="W16107" s="288"/>
      <c r="X16107" s="287"/>
      <c r="AA16107" s="289"/>
    </row>
    <row r="16108" spans="23:27">
      <c r="W16108" s="288"/>
      <c r="X16108" s="287"/>
      <c r="AA16108" s="289"/>
    </row>
    <row r="16109" spans="23:27">
      <c r="W16109" s="288"/>
      <c r="X16109" s="287"/>
      <c r="AA16109" s="289"/>
    </row>
    <row r="16110" spans="23:27">
      <c r="W16110" s="288"/>
      <c r="X16110" s="287"/>
      <c r="AA16110" s="289"/>
    </row>
    <row r="16111" spans="23:27">
      <c r="W16111" s="288"/>
      <c r="X16111" s="287"/>
      <c r="AA16111" s="289"/>
    </row>
    <row r="16112" spans="23:27">
      <c r="W16112" s="288"/>
      <c r="X16112" s="287"/>
      <c r="AA16112" s="289"/>
    </row>
    <row r="16113" spans="23:27">
      <c r="W16113" s="288"/>
      <c r="X16113" s="287"/>
      <c r="AA16113" s="289"/>
    </row>
    <row r="16114" spans="23:27">
      <c r="W16114" s="288"/>
      <c r="X16114" s="287"/>
      <c r="AA16114" s="289"/>
    </row>
    <row r="16115" spans="23:27">
      <c r="W16115" s="288"/>
      <c r="X16115" s="287"/>
      <c r="AA16115" s="289"/>
    </row>
    <row r="16116" spans="23:27">
      <c r="W16116" s="288"/>
      <c r="X16116" s="287"/>
      <c r="AA16116" s="289"/>
    </row>
    <row r="16117" spans="23:27">
      <c r="W16117" s="288"/>
      <c r="X16117" s="287"/>
      <c r="AA16117" s="289"/>
    </row>
    <row r="16118" spans="23:27">
      <c r="W16118" s="288"/>
      <c r="X16118" s="287"/>
      <c r="AA16118" s="289"/>
    </row>
    <row r="16119" spans="23:27">
      <c r="W16119" s="288"/>
      <c r="X16119" s="287"/>
      <c r="AA16119" s="289"/>
    </row>
    <row r="16120" spans="23:27">
      <c r="W16120" s="288"/>
      <c r="X16120" s="287"/>
      <c r="AA16120" s="289"/>
    </row>
    <row r="16121" spans="23:27">
      <c r="W16121" s="288"/>
      <c r="X16121" s="287"/>
      <c r="AA16121" s="289"/>
    </row>
    <row r="16122" spans="23:27">
      <c r="W16122" s="288"/>
      <c r="X16122" s="287"/>
      <c r="AA16122" s="289"/>
    </row>
    <row r="16123" spans="23:27">
      <c r="W16123" s="288"/>
      <c r="X16123" s="287"/>
      <c r="AA16123" s="289"/>
    </row>
    <row r="16124" spans="23:27">
      <c r="W16124" s="288"/>
      <c r="X16124" s="287"/>
      <c r="AA16124" s="289"/>
    </row>
    <row r="16125" spans="23:27">
      <c r="W16125" s="288"/>
      <c r="X16125" s="287"/>
      <c r="AA16125" s="289"/>
    </row>
    <row r="16126" spans="23:27">
      <c r="W16126" s="288"/>
      <c r="X16126" s="287"/>
      <c r="AA16126" s="289"/>
    </row>
    <row r="16127" spans="23:27">
      <c r="W16127" s="288"/>
      <c r="X16127" s="287"/>
      <c r="AA16127" s="289"/>
    </row>
    <row r="16128" spans="23:27">
      <c r="W16128" s="288"/>
      <c r="X16128" s="287"/>
      <c r="AA16128" s="289"/>
    </row>
    <row r="16129" spans="23:27">
      <c r="W16129" s="288"/>
      <c r="X16129" s="287"/>
      <c r="AA16129" s="289"/>
    </row>
    <row r="16130" spans="23:27">
      <c r="W16130" s="288"/>
      <c r="X16130" s="287"/>
      <c r="AA16130" s="289"/>
    </row>
    <row r="16131" spans="23:27">
      <c r="W16131" s="288"/>
      <c r="X16131" s="287"/>
      <c r="AA16131" s="289"/>
    </row>
    <row r="16132" spans="23:27">
      <c r="W16132" s="288"/>
      <c r="X16132" s="287"/>
      <c r="AA16132" s="289"/>
    </row>
    <row r="16133" spans="23:27">
      <c r="W16133" s="288"/>
      <c r="X16133" s="287"/>
      <c r="AA16133" s="289"/>
    </row>
    <row r="16134" spans="23:27">
      <c r="W16134" s="288"/>
      <c r="X16134" s="287"/>
      <c r="AA16134" s="289"/>
    </row>
    <row r="16135" spans="23:27">
      <c r="W16135" s="288"/>
      <c r="X16135" s="287"/>
      <c r="AA16135" s="289"/>
    </row>
    <row r="16136" spans="23:27">
      <c r="W16136" s="288"/>
      <c r="X16136" s="287"/>
      <c r="AA16136" s="289"/>
    </row>
    <row r="16137" spans="23:27">
      <c r="W16137" s="288"/>
      <c r="X16137" s="287"/>
      <c r="AA16137" s="289"/>
    </row>
    <row r="16138" spans="23:27">
      <c r="W16138" s="288"/>
      <c r="X16138" s="287"/>
      <c r="AA16138" s="289"/>
    </row>
    <row r="16139" spans="23:27">
      <c r="W16139" s="288"/>
      <c r="X16139" s="287"/>
      <c r="AA16139" s="289"/>
    </row>
    <row r="16140" spans="23:27">
      <c r="W16140" s="288"/>
      <c r="X16140" s="287"/>
      <c r="AA16140" s="289"/>
    </row>
    <row r="16141" spans="23:27">
      <c r="W16141" s="288"/>
      <c r="X16141" s="287"/>
      <c r="AA16141" s="289"/>
    </row>
    <row r="16142" spans="23:27">
      <c r="W16142" s="288"/>
      <c r="X16142" s="287"/>
      <c r="AA16142" s="289"/>
    </row>
    <row r="16143" spans="23:27">
      <c r="W16143" s="288"/>
      <c r="X16143" s="287"/>
      <c r="AA16143" s="289"/>
    </row>
    <row r="16144" spans="23:27">
      <c r="W16144" s="288"/>
      <c r="X16144" s="287"/>
      <c r="AA16144" s="289"/>
    </row>
    <row r="16145" spans="23:27">
      <c r="W16145" s="288"/>
      <c r="X16145" s="287"/>
      <c r="AA16145" s="289"/>
    </row>
    <row r="16146" spans="23:27">
      <c r="W16146" s="288"/>
      <c r="X16146" s="287"/>
      <c r="AA16146" s="289"/>
    </row>
    <row r="16147" spans="23:27">
      <c r="W16147" s="288"/>
      <c r="X16147" s="287"/>
      <c r="AA16147" s="289"/>
    </row>
    <row r="16148" spans="23:27">
      <c r="W16148" s="288"/>
      <c r="X16148" s="287"/>
      <c r="AA16148" s="289"/>
    </row>
    <row r="16149" spans="23:27">
      <c r="W16149" s="288"/>
      <c r="X16149" s="287"/>
      <c r="AA16149" s="289"/>
    </row>
    <row r="16150" spans="23:27">
      <c r="W16150" s="288"/>
      <c r="X16150" s="287"/>
      <c r="AA16150" s="289"/>
    </row>
    <row r="16151" spans="23:27">
      <c r="W16151" s="288"/>
      <c r="X16151" s="287"/>
      <c r="AA16151" s="289"/>
    </row>
    <row r="16152" spans="23:27">
      <c r="W16152" s="288"/>
      <c r="X16152" s="287"/>
      <c r="AA16152" s="289"/>
    </row>
    <row r="16153" spans="23:27">
      <c r="W16153" s="288"/>
      <c r="X16153" s="287"/>
      <c r="AA16153" s="289"/>
    </row>
    <row r="16154" spans="23:27">
      <c r="W16154" s="288"/>
      <c r="X16154" s="287"/>
      <c r="AA16154" s="289"/>
    </row>
    <row r="16155" spans="23:27">
      <c r="W16155" s="288"/>
      <c r="X16155" s="287"/>
      <c r="AA16155" s="289"/>
    </row>
    <row r="16156" spans="23:27">
      <c r="W16156" s="288"/>
      <c r="X16156" s="287"/>
      <c r="AA16156" s="289"/>
    </row>
    <row r="16157" spans="23:27">
      <c r="W16157" s="288"/>
      <c r="X16157" s="287"/>
      <c r="AA16157" s="289"/>
    </row>
    <row r="16158" spans="23:27">
      <c r="W16158" s="288"/>
      <c r="X16158" s="287"/>
      <c r="AA16158" s="289"/>
    </row>
    <row r="16159" spans="23:27">
      <c r="W16159" s="288"/>
      <c r="X16159" s="287"/>
      <c r="AA16159" s="289"/>
    </row>
    <row r="16160" spans="23:27">
      <c r="W16160" s="288"/>
      <c r="X16160" s="287"/>
      <c r="AA16160" s="289"/>
    </row>
    <row r="16161" spans="23:27">
      <c r="W16161" s="288"/>
      <c r="X16161" s="287"/>
      <c r="AA16161" s="289"/>
    </row>
    <row r="16162" spans="23:27">
      <c r="W16162" s="288"/>
      <c r="X16162" s="287"/>
      <c r="AA16162" s="289"/>
    </row>
    <row r="16163" spans="23:27">
      <c r="W16163" s="288"/>
      <c r="X16163" s="287"/>
      <c r="AA16163" s="289"/>
    </row>
    <row r="16164" spans="23:27">
      <c r="W16164" s="288"/>
      <c r="X16164" s="287"/>
      <c r="AA16164" s="289"/>
    </row>
    <row r="16165" spans="23:27">
      <c r="W16165" s="288"/>
      <c r="X16165" s="287"/>
      <c r="AA16165" s="289"/>
    </row>
    <row r="16166" spans="23:27">
      <c r="W16166" s="288"/>
      <c r="X16166" s="287"/>
      <c r="AA16166" s="289"/>
    </row>
    <row r="16167" spans="23:27">
      <c r="W16167" s="288"/>
      <c r="X16167" s="287"/>
      <c r="AA16167" s="289"/>
    </row>
    <row r="16168" spans="23:27">
      <c r="W16168" s="288"/>
      <c r="X16168" s="287"/>
      <c r="AA16168" s="289"/>
    </row>
    <row r="16169" spans="23:27">
      <c r="W16169" s="288"/>
      <c r="X16169" s="287"/>
      <c r="AA16169" s="289"/>
    </row>
    <row r="16170" spans="23:27">
      <c r="W16170" s="288"/>
      <c r="X16170" s="287"/>
      <c r="AA16170" s="289"/>
    </row>
    <row r="16171" spans="23:27">
      <c r="W16171" s="288"/>
      <c r="X16171" s="287"/>
      <c r="AA16171" s="289"/>
    </row>
    <row r="16172" spans="23:27">
      <c r="W16172" s="288"/>
      <c r="X16172" s="287"/>
      <c r="AA16172" s="289"/>
    </row>
    <row r="16173" spans="23:27">
      <c r="W16173" s="288"/>
      <c r="X16173" s="287"/>
      <c r="AA16173" s="289"/>
    </row>
    <row r="16174" spans="23:27">
      <c r="W16174" s="288"/>
      <c r="X16174" s="287"/>
      <c r="AA16174" s="289"/>
    </row>
    <row r="16175" spans="23:27">
      <c r="W16175" s="288"/>
      <c r="X16175" s="287"/>
      <c r="AA16175" s="289"/>
    </row>
    <row r="16176" spans="23:27">
      <c r="W16176" s="288"/>
      <c r="X16176" s="287"/>
      <c r="AA16176" s="289"/>
    </row>
    <row r="16177" spans="23:27">
      <c r="W16177" s="288"/>
      <c r="X16177" s="287"/>
      <c r="AA16177" s="289"/>
    </row>
    <row r="16178" spans="23:27">
      <c r="W16178" s="288"/>
      <c r="X16178" s="287"/>
      <c r="AA16178" s="289"/>
    </row>
    <row r="16179" spans="23:27">
      <c r="W16179" s="288"/>
      <c r="X16179" s="287"/>
      <c r="AA16179" s="289"/>
    </row>
    <row r="16180" spans="23:27">
      <c r="W16180" s="288"/>
      <c r="X16180" s="287"/>
      <c r="AA16180" s="289"/>
    </row>
    <row r="16181" spans="23:27">
      <c r="W16181" s="288"/>
      <c r="X16181" s="287"/>
      <c r="AA16181" s="289"/>
    </row>
    <row r="16182" spans="23:27">
      <c r="W16182" s="288"/>
      <c r="X16182" s="287"/>
      <c r="AA16182" s="289"/>
    </row>
    <row r="16183" spans="23:27">
      <c r="W16183" s="288"/>
      <c r="X16183" s="287"/>
      <c r="AA16183" s="289"/>
    </row>
    <row r="16184" spans="23:27">
      <c r="W16184" s="288"/>
      <c r="X16184" s="287"/>
      <c r="AA16184" s="289"/>
    </row>
    <row r="16185" spans="23:27">
      <c r="W16185" s="288"/>
      <c r="X16185" s="287"/>
      <c r="AA16185" s="289"/>
    </row>
    <row r="16186" spans="23:27">
      <c r="W16186" s="288"/>
      <c r="X16186" s="287"/>
      <c r="AA16186" s="289"/>
    </row>
    <row r="16187" spans="23:27">
      <c r="W16187" s="288"/>
      <c r="X16187" s="287"/>
      <c r="AA16187" s="289"/>
    </row>
    <row r="16188" spans="23:27">
      <c r="W16188" s="288"/>
      <c r="X16188" s="287"/>
      <c r="AA16188" s="289"/>
    </row>
    <row r="16189" spans="23:27">
      <c r="W16189" s="288"/>
      <c r="X16189" s="287"/>
      <c r="AA16189" s="289"/>
    </row>
    <row r="16190" spans="23:27">
      <c r="W16190" s="288"/>
      <c r="X16190" s="287"/>
      <c r="AA16190" s="289"/>
    </row>
    <row r="16191" spans="23:27">
      <c r="W16191" s="288"/>
      <c r="X16191" s="287"/>
      <c r="AA16191" s="289"/>
    </row>
    <row r="16192" spans="23:27">
      <c r="W16192" s="288"/>
      <c r="X16192" s="287"/>
      <c r="AA16192" s="289"/>
    </row>
    <row r="16193" spans="23:27">
      <c r="W16193" s="288"/>
      <c r="X16193" s="287"/>
      <c r="AA16193" s="289"/>
    </row>
    <row r="16194" spans="23:27">
      <c r="W16194" s="288"/>
      <c r="X16194" s="287"/>
      <c r="AA16194" s="289"/>
    </row>
    <row r="16195" spans="23:27">
      <c r="W16195" s="288"/>
      <c r="X16195" s="287"/>
      <c r="AA16195" s="289"/>
    </row>
    <row r="16196" spans="23:27">
      <c r="W16196" s="288"/>
      <c r="X16196" s="287"/>
      <c r="AA16196" s="289"/>
    </row>
    <row r="16197" spans="23:27">
      <c r="W16197" s="288"/>
      <c r="X16197" s="287"/>
      <c r="AA16197" s="289"/>
    </row>
    <row r="16198" spans="23:27">
      <c r="W16198" s="288"/>
      <c r="X16198" s="287"/>
      <c r="AA16198" s="289"/>
    </row>
    <row r="16199" spans="23:27">
      <c r="W16199" s="288"/>
      <c r="X16199" s="287"/>
      <c r="AA16199" s="289"/>
    </row>
    <row r="16200" spans="23:27">
      <c r="W16200" s="288"/>
      <c r="X16200" s="287"/>
      <c r="AA16200" s="289"/>
    </row>
    <row r="16201" spans="23:27">
      <c r="W16201" s="288"/>
      <c r="X16201" s="287"/>
      <c r="AA16201" s="289"/>
    </row>
    <row r="16202" spans="23:27">
      <c r="W16202" s="288"/>
      <c r="X16202" s="287"/>
      <c r="AA16202" s="289"/>
    </row>
    <row r="16203" spans="23:27">
      <c r="W16203" s="288"/>
      <c r="X16203" s="287"/>
      <c r="AA16203" s="289"/>
    </row>
    <row r="16204" spans="23:27">
      <c r="W16204" s="288"/>
      <c r="X16204" s="287"/>
      <c r="AA16204" s="289"/>
    </row>
    <row r="16205" spans="23:27">
      <c r="W16205" s="288"/>
      <c r="X16205" s="287"/>
      <c r="AA16205" s="289"/>
    </row>
    <row r="16206" spans="23:27">
      <c r="W16206" s="288"/>
      <c r="X16206" s="287"/>
      <c r="AA16206" s="289"/>
    </row>
    <row r="16207" spans="23:27">
      <c r="W16207" s="288"/>
      <c r="X16207" s="287"/>
      <c r="AA16207" s="289"/>
    </row>
    <row r="16208" spans="23:27">
      <c r="W16208" s="288"/>
      <c r="X16208" s="287"/>
      <c r="AA16208" s="289"/>
    </row>
    <row r="16209" spans="23:27">
      <c r="W16209" s="288"/>
      <c r="X16209" s="287"/>
      <c r="AA16209" s="289"/>
    </row>
    <row r="16210" spans="23:27">
      <c r="W16210" s="288"/>
      <c r="X16210" s="287"/>
      <c r="AA16210" s="289"/>
    </row>
    <row r="16211" spans="23:27">
      <c r="W16211" s="288"/>
      <c r="X16211" s="287"/>
      <c r="AA16211" s="289"/>
    </row>
    <row r="16212" spans="23:27">
      <c r="W16212" s="288"/>
      <c r="X16212" s="287"/>
      <c r="AA16212" s="289"/>
    </row>
    <row r="16213" spans="23:27">
      <c r="W16213" s="288"/>
      <c r="X16213" s="287"/>
      <c r="AA16213" s="289"/>
    </row>
    <row r="16214" spans="23:27">
      <c r="W16214" s="288"/>
      <c r="X16214" s="287"/>
      <c r="AA16214" s="289"/>
    </row>
    <row r="16215" spans="23:27">
      <c r="W16215" s="288"/>
      <c r="X16215" s="287"/>
      <c r="AA16215" s="289"/>
    </row>
    <row r="16216" spans="23:27">
      <c r="W16216" s="288"/>
      <c r="X16216" s="287"/>
      <c r="AA16216" s="289"/>
    </row>
    <row r="16217" spans="23:27">
      <c r="W16217" s="288"/>
      <c r="X16217" s="287"/>
      <c r="AA16217" s="289"/>
    </row>
    <row r="16218" spans="23:27">
      <c r="W16218" s="288"/>
      <c r="X16218" s="287"/>
      <c r="AA16218" s="289"/>
    </row>
    <row r="16219" spans="23:27">
      <c r="W16219" s="288"/>
      <c r="X16219" s="287"/>
      <c r="AA16219" s="289"/>
    </row>
    <row r="16220" spans="23:27">
      <c r="W16220" s="288"/>
      <c r="X16220" s="287"/>
      <c r="AA16220" s="289"/>
    </row>
    <row r="16221" spans="23:27">
      <c r="W16221" s="288"/>
      <c r="X16221" s="287"/>
      <c r="AA16221" s="289"/>
    </row>
    <row r="16222" spans="23:27">
      <c r="W16222" s="288"/>
      <c r="X16222" s="287"/>
      <c r="AA16222" s="289"/>
    </row>
    <row r="16223" spans="23:27">
      <c r="W16223" s="288"/>
      <c r="X16223" s="287"/>
      <c r="AA16223" s="289"/>
    </row>
    <row r="16224" spans="23:27">
      <c r="W16224" s="288"/>
      <c r="X16224" s="287"/>
      <c r="AA16224" s="289"/>
    </row>
    <row r="16225" spans="23:27">
      <c r="W16225" s="288"/>
      <c r="X16225" s="287"/>
      <c r="AA16225" s="289"/>
    </row>
    <row r="16226" spans="23:27">
      <c r="W16226" s="288"/>
      <c r="X16226" s="287"/>
      <c r="AA16226" s="289"/>
    </row>
    <row r="16227" spans="23:27">
      <c r="W16227" s="288"/>
      <c r="X16227" s="287"/>
      <c r="AA16227" s="289"/>
    </row>
    <row r="16228" spans="23:27">
      <c r="W16228" s="288"/>
      <c r="X16228" s="287"/>
      <c r="AA16228" s="289"/>
    </row>
    <row r="16229" spans="23:27">
      <c r="W16229" s="288"/>
      <c r="X16229" s="287"/>
      <c r="AA16229" s="289"/>
    </row>
    <row r="16230" spans="23:27">
      <c r="W16230" s="288"/>
      <c r="X16230" s="287"/>
      <c r="AA16230" s="289"/>
    </row>
    <row r="16231" spans="23:27">
      <c r="W16231" s="288"/>
      <c r="X16231" s="287"/>
      <c r="AA16231" s="289"/>
    </row>
    <row r="16232" spans="23:27">
      <c r="W16232" s="288"/>
      <c r="X16232" s="287"/>
      <c r="AA16232" s="289"/>
    </row>
    <row r="16233" spans="23:27">
      <c r="W16233" s="288"/>
      <c r="X16233" s="287"/>
      <c r="AA16233" s="289"/>
    </row>
    <row r="16234" spans="23:27">
      <c r="W16234" s="288"/>
      <c r="X16234" s="287"/>
      <c r="AA16234" s="289"/>
    </row>
    <row r="16235" spans="23:27">
      <c r="W16235" s="288"/>
      <c r="X16235" s="287"/>
      <c r="AA16235" s="289"/>
    </row>
    <row r="16236" spans="23:27">
      <c r="W16236" s="288"/>
      <c r="X16236" s="287"/>
      <c r="AA16236" s="289"/>
    </row>
    <row r="16237" spans="23:27">
      <c r="W16237" s="288"/>
      <c r="X16237" s="287"/>
      <c r="AA16237" s="289"/>
    </row>
    <row r="16238" spans="23:27">
      <c r="W16238" s="288"/>
      <c r="X16238" s="287"/>
      <c r="AA16238" s="289"/>
    </row>
    <row r="16239" spans="23:27">
      <c r="W16239" s="288"/>
      <c r="X16239" s="287"/>
      <c r="AA16239" s="289"/>
    </row>
    <row r="16240" spans="23:27">
      <c r="W16240" s="288"/>
      <c r="X16240" s="287"/>
      <c r="AA16240" s="289"/>
    </row>
    <row r="16241" spans="23:27">
      <c r="W16241" s="288"/>
      <c r="X16241" s="287"/>
      <c r="AA16241" s="289"/>
    </row>
    <row r="16242" spans="23:27">
      <c r="W16242" s="288"/>
      <c r="X16242" s="287"/>
      <c r="AA16242" s="289"/>
    </row>
    <row r="16243" spans="23:27">
      <c r="W16243" s="288"/>
      <c r="X16243" s="287"/>
      <c r="AA16243" s="289"/>
    </row>
    <row r="16244" spans="23:27">
      <c r="W16244" s="288"/>
      <c r="X16244" s="287"/>
      <c r="AA16244" s="289"/>
    </row>
    <row r="16245" spans="23:27">
      <c r="W16245" s="288"/>
      <c r="X16245" s="287"/>
      <c r="AA16245" s="289"/>
    </row>
    <row r="16246" spans="23:27">
      <c r="W16246" s="288"/>
      <c r="X16246" s="287"/>
      <c r="AA16246" s="289"/>
    </row>
    <row r="16247" spans="23:27">
      <c r="W16247" s="288"/>
      <c r="X16247" s="287"/>
      <c r="AA16247" s="289"/>
    </row>
    <row r="16248" spans="23:27">
      <c r="W16248" s="288"/>
      <c r="X16248" s="287"/>
      <c r="AA16248" s="289"/>
    </row>
    <row r="16249" spans="23:27">
      <c r="W16249" s="288"/>
      <c r="X16249" s="287"/>
      <c r="AA16249" s="289"/>
    </row>
    <row r="16250" spans="23:27">
      <c r="W16250" s="288"/>
      <c r="X16250" s="287"/>
      <c r="AA16250" s="289"/>
    </row>
    <row r="16251" spans="23:27">
      <c r="W16251" s="288"/>
      <c r="X16251" s="287"/>
      <c r="AA16251" s="289"/>
    </row>
    <row r="16252" spans="23:27">
      <c r="W16252" s="288"/>
      <c r="X16252" s="287"/>
      <c r="AA16252" s="289"/>
    </row>
    <row r="16253" spans="23:27">
      <c r="W16253" s="288"/>
      <c r="X16253" s="287"/>
      <c r="AA16253" s="289"/>
    </row>
    <row r="16254" spans="23:27">
      <c r="W16254" s="288"/>
      <c r="X16254" s="287"/>
      <c r="AA16254" s="289"/>
    </row>
    <row r="16255" spans="23:27">
      <c r="W16255" s="288"/>
      <c r="X16255" s="287"/>
      <c r="AA16255" s="289"/>
    </row>
    <row r="16256" spans="23:27">
      <c r="W16256" s="288"/>
      <c r="X16256" s="287"/>
      <c r="AA16256" s="289"/>
    </row>
    <row r="16257" spans="23:27">
      <c r="W16257" s="288"/>
      <c r="X16257" s="287"/>
      <c r="AA16257" s="289"/>
    </row>
    <row r="16258" spans="23:27">
      <c r="W16258" s="288"/>
      <c r="X16258" s="287"/>
      <c r="AA16258" s="289"/>
    </row>
    <row r="16259" spans="23:27">
      <c r="W16259" s="288"/>
      <c r="X16259" s="287"/>
      <c r="AA16259" s="289"/>
    </row>
    <row r="16260" spans="23:27">
      <c r="W16260" s="288"/>
      <c r="X16260" s="287"/>
      <c r="AA16260" s="289"/>
    </row>
    <row r="16261" spans="23:27">
      <c r="W16261" s="288"/>
      <c r="X16261" s="287"/>
      <c r="AA16261" s="289"/>
    </row>
    <row r="16262" spans="23:27">
      <c r="W16262" s="288"/>
      <c r="X16262" s="287"/>
      <c r="AA16262" s="289"/>
    </row>
    <row r="16263" spans="23:27">
      <c r="W16263" s="288"/>
      <c r="X16263" s="287"/>
      <c r="AA16263" s="289"/>
    </row>
    <row r="16264" spans="23:27">
      <c r="W16264" s="288"/>
      <c r="X16264" s="287"/>
      <c r="AA16264" s="289"/>
    </row>
    <row r="16265" spans="23:27">
      <c r="W16265" s="288"/>
      <c r="X16265" s="287"/>
      <c r="AA16265" s="289"/>
    </row>
    <row r="16266" spans="23:27">
      <c r="W16266" s="288"/>
      <c r="X16266" s="287"/>
      <c r="AA16266" s="289"/>
    </row>
    <row r="16267" spans="23:27">
      <c r="W16267" s="288"/>
      <c r="X16267" s="287"/>
      <c r="AA16267" s="289"/>
    </row>
    <row r="16268" spans="23:27">
      <c r="W16268" s="288"/>
      <c r="X16268" s="287"/>
      <c r="AA16268" s="289"/>
    </row>
    <row r="16269" spans="23:27">
      <c r="W16269" s="288"/>
      <c r="X16269" s="287"/>
      <c r="AA16269" s="289"/>
    </row>
    <row r="16270" spans="23:27">
      <c r="W16270" s="288"/>
      <c r="X16270" s="287"/>
      <c r="AA16270" s="289"/>
    </row>
    <row r="16271" spans="23:27">
      <c r="W16271" s="288"/>
      <c r="X16271" s="287"/>
      <c r="AA16271" s="289"/>
    </row>
    <row r="16272" spans="23:27">
      <c r="W16272" s="288"/>
      <c r="X16272" s="287"/>
      <c r="AA16272" s="289"/>
    </row>
    <row r="16273" spans="23:27">
      <c r="W16273" s="288"/>
      <c r="X16273" s="287"/>
      <c r="AA16273" s="289"/>
    </row>
    <row r="16274" spans="23:27">
      <c r="W16274" s="288"/>
      <c r="X16274" s="287"/>
      <c r="AA16274" s="289"/>
    </row>
    <row r="16275" spans="23:27">
      <c r="W16275" s="288"/>
      <c r="X16275" s="287"/>
      <c r="AA16275" s="289"/>
    </row>
    <row r="16276" spans="23:27">
      <c r="W16276" s="288"/>
      <c r="X16276" s="287"/>
      <c r="AA16276" s="289"/>
    </row>
    <row r="16277" spans="23:27">
      <c r="W16277" s="288"/>
      <c r="X16277" s="287"/>
      <c r="AA16277" s="289"/>
    </row>
    <row r="16278" spans="23:27">
      <c r="W16278" s="288"/>
      <c r="X16278" s="287"/>
      <c r="AA16278" s="289"/>
    </row>
    <row r="16279" spans="23:27">
      <c r="W16279" s="288"/>
      <c r="X16279" s="287"/>
      <c r="AA16279" s="289"/>
    </row>
    <row r="16280" spans="23:27">
      <c r="W16280" s="288"/>
      <c r="X16280" s="287"/>
      <c r="AA16280" s="289"/>
    </row>
    <row r="16281" spans="23:27">
      <c r="W16281" s="288"/>
      <c r="X16281" s="287"/>
      <c r="AA16281" s="289"/>
    </row>
    <row r="16282" spans="23:27">
      <c r="W16282" s="288"/>
      <c r="X16282" s="287"/>
      <c r="AA16282" s="289"/>
    </row>
    <row r="16283" spans="23:27">
      <c r="W16283" s="288"/>
      <c r="X16283" s="287"/>
      <c r="AA16283" s="289"/>
    </row>
    <row r="16284" spans="23:27">
      <c r="W16284" s="288"/>
      <c r="X16284" s="287"/>
      <c r="AA16284" s="289"/>
    </row>
    <row r="16285" spans="23:27">
      <c r="W16285" s="288"/>
      <c r="X16285" s="287"/>
      <c r="AA16285" s="289"/>
    </row>
    <row r="16286" spans="23:27">
      <c r="W16286" s="288"/>
      <c r="X16286" s="287"/>
      <c r="AA16286" s="289"/>
    </row>
    <row r="16287" spans="23:27">
      <c r="W16287" s="288"/>
      <c r="X16287" s="287"/>
      <c r="AA16287" s="289"/>
    </row>
    <row r="16288" spans="23:27">
      <c r="W16288" s="288"/>
      <c r="X16288" s="287"/>
      <c r="AA16288" s="289"/>
    </row>
    <row r="16289" spans="23:27">
      <c r="W16289" s="288"/>
      <c r="X16289" s="287"/>
      <c r="AA16289" s="289"/>
    </row>
    <row r="16290" spans="23:27">
      <c r="W16290" s="288"/>
      <c r="X16290" s="287"/>
      <c r="AA16290" s="289"/>
    </row>
    <row r="16291" spans="23:27">
      <c r="W16291" s="288"/>
      <c r="X16291" s="287"/>
      <c r="AA16291" s="289"/>
    </row>
    <row r="16292" spans="23:27">
      <c r="W16292" s="288"/>
      <c r="X16292" s="287"/>
      <c r="AA16292" s="289"/>
    </row>
    <row r="16293" spans="23:27">
      <c r="W16293" s="288"/>
      <c r="X16293" s="287"/>
      <c r="AA16293" s="289"/>
    </row>
    <row r="16294" spans="23:27">
      <c r="W16294" s="288"/>
      <c r="X16294" s="287"/>
      <c r="AA16294" s="289"/>
    </row>
    <row r="16295" spans="23:27">
      <c r="W16295" s="288"/>
      <c r="X16295" s="287"/>
      <c r="AA16295" s="289"/>
    </row>
    <row r="16296" spans="23:27">
      <c r="W16296" s="288"/>
      <c r="X16296" s="287"/>
      <c r="AA16296" s="289"/>
    </row>
    <row r="16297" spans="23:27">
      <c r="W16297" s="288"/>
      <c r="X16297" s="287"/>
      <c r="AA16297" s="289"/>
    </row>
    <row r="16298" spans="23:27">
      <c r="W16298" s="288"/>
      <c r="X16298" s="287"/>
      <c r="AA16298" s="289"/>
    </row>
    <row r="16299" spans="23:27">
      <c r="W16299" s="288"/>
      <c r="X16299" s="287"/>
      <c r="AA16299" s="289"/>
    </row>
    <row r="16300" spans="23:27">
      <c r="W16300" s="288"/>
      <c r="X16300" s="287"/>
      <c r="AA16300" s="289"/>
    </row>
    <row r="16301" spans="23:27">
      <c r="W16301" s="288"/>
      <c r="X16301" s="287"/>
      <c r="AA16301" s="289"/>
    </row>
    <row r="16302" spans="23:27">
      <c r="W16302" s="288"/>
      <c r="X16302" s="287"/>
      <c r="AA16302" s="289"/>
    </row>
    <row r="16303" spans="23:27">
      <c r="W16303" s="288"/>
      <c r="X16303" s="287"/>
      <c r="AA16303" s="289"/>
    </row>
    <row r="16304" spans="23:27">
      <c r="W16304" s="288"/>
      <c r="X16304" s="287"/>
      <c r="AA16304" s="289"/>
    </row>
    <row r="16305" spans="23:27">
      <c r="W16305" s="288"/>
      <c r="X16305" s="287"/>
      <c r="AA16305" s="289"/>
    </row>
    <row r="16306" spans="23:27">
      <c r="W16306" s="288"/>
      <c r="X16306" s="287"/>
      <c r="AA16306" s="289"/>
    </row>
    <row r="16307" spans="23:27">
      <c r="W16307" s="288"/>
      <c r="X16307" s="287"/>
      <c r="AA16307" s="289"/>
    </row>
    <row r="16308" spans="23:27">
      <c r="W16308" s="288"/>
      <c r="X16308" s="287"/>
      <c r="AA16308" s="289"/>
    </row>
    <row r="16309" spans="23:27">
      <c r="W16309" s="288"/>
      <c r="X16309" s="287"/>
      <c r="AA16309" s="289"/>
    </row>
    <row r="16310" spans="23:27">
      <c r="W16310" s="288"/>
      <c r="X16310" s="287"/>
      <c r="AA16310" s="289"/>
    </row>
    <row r="16311" spans="23:27">
      <c r="W16311" s="288"/>
      <c r="X16311" s="287"/>
      <c r="AA16311" s="289"/>
    </row>
    <row r="16312" spans="23:27">
      <c r="W16312" s="288"/>
      <c r="X16312" s="287"/>
      <c r="AA16312" s="289"/>
    </row>
    <row r="16313" spans="23:27">
      <c r="W16313" s="288"/>
      <c r="X16313" s="287"/>
      <c r="AA16313" s="289"/>
    </row>
    <row r="16314" spans="23:27">
      <c r="W16314" s="288"/>
      <c r="X16314" s="287"/>
      <c r="AA16314" s="289"/>
    </row>
    <row r="16315" spans="23:27">
      <c r="W16315" s="288"/>
      <c r="X16315" s="287"/>
      <c r="AA16315" s="289"/>
    </row>
    <row r="16316" spans="23:27">
      <c r="W16316" s="288"/>
      <c r="X16316" s="287"/>
      <c r="AA16316" s="289"/>
    </row>
    <row r="16317" spans="23:27">
      <c r="W16317" s="288"/>
      <c r="X16317" s="287"/>
      <c r="AA16317" s="289"/>
    </row>
    <row r="16318" spans="23:27">
      <c r="W16318" s="288"/>
      <c r="X16318" s="287"/>
      <c r="AA16318" s="289"/>
    </row>
    <row r="16319" spans="23:27">
      <c r="W16319" s="288"/>
      <c r="X16319" s="287"/>
      <c r="AA16319" s="289"/>
    </row>
    <row r="16320" spans="23:27">
      <c r="W16320" s="288"/>
      <c r="X16320" s="287"/>
      <c r="AA16320" s="289"/>
    </row>
    <row r="16321" spans="23:27">
      <c r="W16321" s="288"/>
      <c r="X16321" s="287"/>
      <c r="AA16321" s="289"/>
    </row>
    <row r="16322" spans="23:27">
      <c r="W16322" s="288"/>
      <c r="X16322" s="287"/>
      <c r="AA16322" s="289"/>
    </row>
    <row r="16323" spans="23:27">
      <c r="W16323" s="288"/>
      <c r="X16323" s="287"/>
      <c r="AA16323" s="289"/>
    </row>
    <row r="16324" spans="23:27">
      <c r="W16324" s="288"/>
      <c r="X16324" s="287"/>
      <c r="AA16324" s="289"/>
    </row>
    <row r="16325" spans="23:27">
      <c r="W16325" s="288"/>
      <c r="X16325" s="287"/>
      <c r="AA16325" s="289"/>
    </row>
    <row r="16326" spans="23:27">
      <c r="W16326" s="288"/>
      <c r="X16326" s="287"/>
      <c r="AA16326" s="289"/>
    </row>
    <row r="16327" spans="23:27">
      <c r="W16327" s="288"/>
      <c r="X16327" s="287"/>
      <c r="AA16327" s="289"/>
    </row>
    <row r="16328" spans="23:27">
      <c r="W16328" s="288"/>
      <c r="X16328" s="287"/>
      <c r="AA16328" s="289"/>
    </row>
    <row r="16329" spans="23:27">
      <c r="W16329" s="288"/>
      <c r="X16329" s="287"/>
      <c r="AA16329" s="289"/>
    </row>
    <row r="16330" spans="23:27">
      <c r="W16330" s="288"/>
      <c r="X16330" s="287"/>
      <c r="AA16330" s="289"/>
    </row>
    <row r="16331" spans="23:27">
      <c r="W16331" s="288"/>
      <c r="X16331" s="287"/>
      <c r="AA16331" s="289"/>
    </row>
    <row r="16332" spans="23:27">
      <c r="W16332" s="288"/>
      <c r="X16332" s="287"/>
      <c r="AA16332" s="289"/>
    </row>
    <row r="16333" spans="23:27">
      <c r="W16333" s="288"/>
      <c r="X16333" s="287"/>
      <c r="AA16333" s="289"/>
    </row>
    <row r="16334" spans="23:27">
      <c r="W16334" s="288"/>
      <c r="X16334" s="287"/>
      <c r="AA16334" s="289"/>
    </row>
    <row r="16335" spans="23:27">
      <c r="W16335" s="288"/>
      <c r="X16335" s="287"/>
      <c r="AA16335" s="289"/>
    </row>
    <row r="16336" spans="23:27">
      <c r="W16336" s="288"/>
      <c r="X16336" s="287"/>
      <c r="AA16336" s="289"/>
    </row>
    <row r="16337" spans="23:27">
      <c r="W16337" s="288"/>
      <c r="X16337" s="287"/>
      <c r="AA16337" s="289"/>
    </row>
    <row r="16338" spans="23:27">
      <c r="W16338" s="288"/>
      <c r="X16338" s="287"/>
      <c r="AA16338" s="289"/>
    </row>
    <row r="16339" spans="23:27">
      <c r="W16339" s="288"/>
      <c r="X16339" s="287"/>
      <c r="AA16339" s="289"/>
    </row>
    <row r="16340" spans="23:27">
      <c r="W16340" s="288"/>
      <c r="X16340" s="287"/>
      <c r="AA16340" s="289"/>
    </row>
    <row r="16341" spans="23:27">
      <c r="W16341" s="288"/>
      <c r="X16341" s="287"/>
      <c r="AA16341" s="289"/>
    </row>
    <row r="16342" spans="23:27">
      <c r="W16342" s="288"/>
      <c r="X16342" s="287"/>
      <c r="AA16342" s="289"/>
    </row>
    <row r="16343" spans="23:27">
      <c r="W16343" s="288"/>
      <c r="X16343" s="287"/>
      <c r="AA16343" s="289"/>
    </row>
    <row r="16344" spans="23:27">
      <c r="W16344" s="288"/>
      <c r="X16344" s="287"/>
      <c r="AA16344" s="289"/>
    </row>
    <row r="16345" spans="23:27">
      <c r="W16345" s="288"/>
      <c r="X16345" s="287"/>
      <c r="AA16345" s="289"/>
    </row>
    <row r="16346" spans="23:27">
      <c r="W16346" s="288"/>
      <c r="X16346" s="287"/>
      <c r="AA16346" s="289"/>
    </row>
    <row r="16347" spans="23:27">
      <c r="W16347" s="288"/>
      <c r="X16347" s="287"/>
      <c r="AA16347" s="289"/>
    </row>
    <row r="16348" spans="23:27">
      <c r="W16348" s="288"/>
      <c r="X16348" s="287"/>
      <c r="AA16348" s="289"/>
    </row>
    <row r="16349" spans="23:27">
      <c r="W16349" s="288"/>
      <c r="X16349" s="287"/>
      <c r="AA16349" s="289"/>
    </row>
    <row r="16350" spans="23:27">
      <c r="W16350" s="288"/>
      <c r="X16350" s="287"/>
      <c r="AA16350" s="289"/>
    </row>
    <row r="16351" spans="23:27">
      <c r="W16351" s="288"/>
      <c r="X16351" s="287"/>
      <c r="AA16351" s="289"/>
    </row>
    <row r="16352" spans="23:27">
      <c r="W16352" s="288"/>
      <c r="X16352" s="287"/>
      <c r="AA16352" s="289"/>
    </row>
    <row r="16353" spans="23:27">
      <c r="W16353" s="288"/>
      <c r="X16353" s="287"/>
      <c r="AA16353" s="289"/>
    </row>
    <row r="16354" spans="23:27">
      <c r="W16354" s="288"/>
      <c r="X16354" s="287"/>
      <c r="AA16354" s="289"/>
    </row>
    <row r="16355" spans="23:27">
      <c r="W16355" s="288"/>
      <c r="X16355" s="287"/>
      <c r="AA16355" s="289"/>
    </row>
    <row r="16356" spans="23:27">
      <c r="W16356" s="288"/>
      <c r="X16356" s="287"/>
      <c r="AA16356" s="289"/>
    </row>
    <row r="16357" spans="23:27">
      <c r="W16357" s="288"/>
      <c r="X16357" s="287"/>
      <c r="AA16357" s="289"/>
    </row>
    <row r="16358" spans="23:27">
      <c r="W16358" s="288"/>
      <c r="X16358" s="287"/>
      <c r="AA16358" s="289"/>
    </row>
    <row r="16359" spans="23:27">
      <c r="W16359" s="288"/>
      <c r="X16359" s="287"/>
      <c r="AA16359" s="289"/>
    </row>
    <row r="16360" spans="23:27">
      <c r="W16360" s="288"/>
      <c r="X16360" s="287"/>
      <c r="AA16360" s="289"/>
    </row>
    <row r="16361" spans="23:27">
      <c r="W16361" s="288"/>
      <c r="X16361" s="287"/>
      <c r="AA16361" s="289"/>
    </row>
    <row r="16362" spans="23:27">
      <c r="W16362" s="288"/>
      <c r="X16362" s="287"/>
      <c r="AA16362" s="289"/>
    </row>
    <row r="16363" spans="23:27">
      <c r="W16363" s="288"/>
      <c r="X16363" s="287"/>
      <c r="AA16363" s="289"/>
    </row>
    <row r="16364" spans="23:27">
      <c r="W16364" s="288"/>
      <c r="X16364" s="287"/>
      <c r="AA16364" s="289"/>
    </row>
    <row r="16365" spans="23:27">
      <c r="W16365" s="288"/>
      <c r="X16365" s="287"/>
      <c r="AA16365" s="289"/>
    </row>
    <row r="16366" spans="23:27">
      <c r="W16366" s="288"/>
      <c r="X16366" s="287"/>
      <c r="AA16366" s="289"/>
    </row>
    <row r="16367" spans="23:27">
      <c r="W16367" s="288"/>
      <c r="X16367" s="287"/>
      <c r="AA16367" s="289"/>
    </row>
    <row r="16368" spans="23:27">
      <c r="W16368" s="288"/>
      <c r="X16368" s="287"/>
      <c r="AA16368" s="289"/>
    </row>
    <row r="16369" spans="23:27">
      <c r="W16369" s="288"/>
      <c r="X16369" s="287"/>
      <c r="AA16369" s="289"/>
    </row>
    <row r="16370" spans="23:27">
      <c r="W16370" s="288"/>
      <c r="X16370" s="287"/>
      <c r="AA16370" s="289"/>
    </row>
    <row r="16371" spans="23:27">
      <c r="W16371" s="288"/>
      <c r="X16371" s="287"/>
      <c r="AA16371" s="289"/>
    </row>
    <row r="16372" spans="23:27">
      <c r="W16372" s="288"/>
      <c r="X16372" s="287"/>
      <c r="AA16372" s="289"/>
    </row>
    <row r="16373" spans="23:27">
      <c r="W16373" s="288"/>
      <c r="X16373" s="287"/>
      <c r="AA16373" s="289"/>
    </row>
    <row r="16374" spans="23:27">
      <c r="W16374" s="288"/>
      <c r="X16374" s="287"/>
      <c r="AA16374" s="289"/>
    </row>
    <row r="16375" spans="23:27">
      <c r="W16375" s="288"/>
      <c r="X16375" s="287"/>
      <c r="AA16375" s="289"/>
    </row>
    <row r="16376" spans="23:27">
      <c r="W16376" s="288"/>
      <c r="X16376" s="287"/>
      <c r="AA16376" s="289"/>
    </row>
    <row r="16377" spans="23:27">
      <c r="W16377" s="288"/>
      <c r="X16377" s="287"/>
      <c r="AA16377" s="289"/>
    </row>
    <row r="16378" spans="23:27">
      <c r="W16378" s="288"/>
      <c r="X16378" s="287"/>
      <c r="AA16378" s="289"/>
    </row>
    <row r="16379" spans="23:27">
      <c r="W16379" s="288"/>
      <c r="X16379" s="287"/>
      <c r="AA16379" s="289"/>
    </row>
    <row r="16380" spans="23:27">
      <c r="W16380" s="288"/>
      <c r="X16380" s="287"/>
      <c r="AA16380" s="289"/>
    </row>
    <row r="16381" spans="23:27">
      <c r="W16381" s="288"/>
      <c r="X16381" s="287"/>
      <c r="AA16381" s="289"/>
    </row>
    <row r="16382" spans="23:27">
      <c r="W16382" s="288"/>
      <c r="X16382" s="287"/>
      <c r="AA16382" s="289"/>
    </row>
    <row r="16383" spans="23:27">
      <c r="W16383" s="288"/>
      <c r="X16383" s="287"/>
      <c r="AA16383" s="289"/>
    </row>
    <row r="16384" spans="23:27">
      <c r="W16384" s="288"/>
      <c r="X16384" s="287"/>
      <c r="AA16384" s="289"/>
    </row>
    <row r="16385" spans="23:27">
      <c r="W16385" s="288"/>
      <c r="X16385" s="287"/>
      <c r="AA16385" s="289"/>
    </row>
    <row r="16386" spans="23:27">
      <c r="W16386" s="288"/>
      <c r="X16386" s="287"/>
      <c r="AA16386" s="289"/>
    </row>
    <row r="16387" spans="23:27">
      <c r="W16387" s="288"/>
      <c r="X16387" s="287"/>
      <c r="AA16387" s="289"/>
    </row>
    <row r="16388" spans="23:27">
      <c r="W16388" s="288"/>
      <c r="X16388" s="287"/>
      <c r="AA16388" s="289"/>
    </row>
    <row r="16389" spans="23:27">
      <c r="W16389" s="288"/>
      <c r="X16389" s="287"/>
      <c r="AA16389" s="289"/>
    </row>
    <row r="16390" spans="23:27">
      <c r="W16390" s="288"/>
      <c r="X16390" s="287"/>
      <c r="AA16390" s="289"/>
    </row>
    <row r="16391" spans="23:27">
      <c r="W16391" s="288"/>
      <c r="X16391" s="287"/>
      <c r="AA16391" s="289"/>
    </row>
    <row r="16392" spans="23:27">
      <c r="W16392" s="288"/>
      <c r="X16392" s="287"/>
      <c r="AA16392" s="289"/>
    </row>
    <row r="16393" spans="23:27">
      <c r="W16393" s="288"/>
      <c r="X16393" s="287"/>
      <c r="AA16393" s="289"/>
    </row>
    <row r="16394" spans="23:27">
      <c r="W16394" s="288"/>
      <c r="X16394" s="287"/>
      <c r="AA16394" s="289"/>
    </row>
    <row r="16395" spans="23:27">
      <c r="W16395" s="288"/>
      <c r="X16395" s="287"/>
      <c r="AA16395" s="289"/>
    </row>
    <row r="16396" spans="23:27">
      <c r="W16396" s="288"/>
      <c r="X16396" s="287"/>
      <c r="AA16396" s="289"/>
    </row>
    <row r="16397" spans="23:27">
      <c r="W16397" s="288"/>
      <c r="X16397" s="287"/>
      <c r="AA16397" s="289"/>
    </row>
    <row r="16398" spans="23:27">
      <c r="W16398" s="288"/>
      <c r="X16398" s="287"/>
      <c r="AA16398" s="289"/>
    </row>
    <row r="16399" spans="23:27">
      <c r="W16399" s="288"/>
      <c r="X16399" s="287"/>
      <c r="AA16399" s="289"/>
    </row>
    <row r="16400" spans="23:27">
      <c r="W16400" s="288"/>
      <c r="X16400" s="287"/>
      <c r="AA16400" s="289"/>
    </row>
    <row r="16401" spans="23:27">
      <c r="W16401" s="288"/>
      <c r="X16401" s="287"/>
      <c r="AA16401" s="289"/>
    </row>
    <row r="16402" spans="23:27">
      <c r="W16402" s="288"/>
      <c r="X16402" s="287"/>
      <c r="AA16402" s="289"/>
    </row>
    <row r="16403" spans="23:27">
      <c r="W16403" s="288"/>
      <c r="X16403" s="287"/>
      <c r="AA16403" s="289"/>
    </row>
    <row r="16404" spans="23:27">
      <c r="W16404" s="288"/>
      <c r="X16404" s="287"/>
      <c r="AA16404" s="289"/>
    </row>
    <row r="16405" spans="23:27">
      <c r="W16405" s="288"/>
      <c r="X16405" s="287"/>
      <c r="AA16405" s="289"/>
    </row>
    <row r="16406" spans="23:27">
      <c r="W16406" s="288"/>
      <c r="X16406" s="287"/>
      <c r="AA16406" s="289"/>
    </row>
    <row r="16407" spans="23:27">
      <c r="W16407" s="288"/>
      <c r="X16407" s="287"/>
      <c r="AA16407" s="289"/>
    </row>
    <row r="16408" spans="23:27">
      <c r="W16408" s="288"/>
      <c r="X16408" s="287"/>
      <c r="AA16408" s="289"/>
    </row>
    <row r="16409" spans="23:27">
      <c r="W16409" s="288"/>
      <c r="X16409" s="287"/>
      <c r="AA16409" s="289"/>
    </row>
    <row r="16410" spans="23:27">
      <c r="W16410" s="288"/>
      <c r="X16410" s="287"/>
      <c r="AA16410" s="289"/>
    </row>
    <row r="16411" spans="23:27">
      <c r="W16411" s="288"/>
      <c r="X16411" s="287"/>
      <c r="AA16411" s="289"/>
    </row>
    <row r="16412" spans="23:27">
      <c r="W16412" s="288"/>
      <c r="X16412" s="287"/>
      <c r="AA16412" s="289"/>
    </row>
    <row r="16413" spans="23:27">
      <c r="W16413" s="288"/>
      <c r="X16413" s="287"/>
      <c r="AA16413" s="289"/>
    </row>
    <row r="16414" spans="23:27">
      <c r="W16414" s="288"/>
      <c r="X16414" s="287"/>
      <c r="AA16414" s="289"/>
    </row>
    <row r="16415" spans="23:27">
      <c r="W16415" s="288"/>
      <c r="X16415" s="287"/>
      <c r="AA16415" s="289"/>
    </row>
    <row r="16416" spans="23:27">
      <c r="W16416" s="288"/>
      <c r="X16416" s="287"/>
      <c r="AA16416" s="289"/>
    </row>
    <row r="16417" spans="23:27">
      <c r="W16417" s="288"/>
      <c r="X16417" s="287"/>
      <c r="AA16417" s="289"/>
    </row>
    <row r="16418" spans="23:27">
      <c r="W16418" s="288"/>
      <c r="X16418" s="287"/>
      <c r="AA16418" s="289"/>
    </row>
    <row r="16419" spans="23:27">
      <c r="W16419" s="288"/>
      <c r="X16419" s="287"/>
      <c r="AA16419" s="289"/>
    </row>
    <row r="16420" spans="23:27">
      <c r="W16420" s="288"/>
      <c r="X16420" s="287"/>
      <c r="AA16420" s="289"/>
    </row>
    <row r="16421" spans="23:27">
      <c r="W16421" s="288"/>
      <c r="X16421" s="287"/>
      <c r="AA16421" s="289"/>
    </row>
    <row r="16422" spans="23:27">
      <c r="W16422" s="288"/>
      <c r="X16422" s="287"/>
      <c r="AA16422" s="289"/>
    </row>
    <row r="16423" spans="23:27">
      <c r="W16423" s="288"/>
      <c r="X16423" s="287"/>
      <c r="AA16423" s="289"/>
    </row>
    <row r="16424" spans="23:27">
      <c r="W16424" s="288"/>
      <c r="X16424" s="287"/>
      <c r="AA16424" s="289"/>
    </row>
    <row r="16425" spans="23:27">
      <c r="W16425" s="288"/>
      <c r="X16425" s="287"/>
      <c r="AA16425" s="289"/>
    </row>
    <row r="16426" spans="23:27">
      <c r="W16426" s="288"/>
      <c r="X16426" s="287"/>
      <c r="AA16426" s="289"/>
    </row>
    <row r="16427" spans="23:27">
      <c r="W16427" s="288"/>
      <c r="X16427" s="287"/>
      <c r="AA16427" s="289"/>
    </row>
    <row r="16428" spans="23:27">
      <c r="W16428" s="288"/>
      <c r="X16428" s="287"/>
      <c r="AA16428" s="289"/>
    </row>
    <row r="16429" spans="23:27">
      <c r="W16429" s="288"/>
      <c r="X16429" s="287"/>
      <c r="AA16429" s="289"/>
    </row>
    <row r="16430" spans="23:27">
      <c r="W16430" s="288"/>
      <c r="X16430" s="287"/>
      <c r="AA16430" s="289"/>
    </row>
    <row r="16431" spans="23:27">
      <c r="W16431" s="288"/>
      <c r="X16431" s="287"/>
      <c r="AA16431" s="289"/>
    </row>
    <row r="16432" spans="23:27">
      <c r="W16432" s="288"/>
      <c r="X16432" s="287"/>
      <c r="AA16432" s="289"/>
    </row>
    <row r="16433" spans="23:27">
      <c r="W16433" s="288"/>
      <c r="X16433" s="287"/>
      <c r="AA16433" s="289"/>
    </row>
    <row r="16434" spans="23:27">
      <c r="W16434" s="288"/>
      <c r="X16434" s="287"/>
      <c r="AA16434" s="289"/>
    </row>
    <row r="16435" spans="23:27">
      <c r="W16435" s="288"/>
      <c r="X16435" s="287"/>
      <c r="AA16435" s="289"/>
    </row>
    <row r="16436" spans="23:27">
      <c r="W16436" s="288"/>
      <c r="X16436" s="287"/>
      <c r="AA16436" s="289"/>
    </row>
    <row r="16437" spans="23:27">
      <c r="W16437" s="288"/>
      <c r="X16437" s="287"/>
      <c r="AA16437" s="289"/>
    </row>
    <row r="16438" spans="23:27">
      <c r="W16438" s="288"/>
      <c r="X16438" s="287"/>
      <c r="AA16438" s="289"/>
    </row>
    <row r="16439" spans="23:27">
      <c r="W16439" s="288"/>
      <c r="X16439" s="287"/>
      <c r="AA16439" s="289"/>
    </row>
    <row r="16440" spans="23:27">
      <c r="W16440" s="288"/>
      <c r="X16440" s="287"/>
      <c r="AA16440" s="289"/>
    </row>
    <row r="16441" spans="23:27">
      <c r="W16441" s="288"/>
      <c r="X16441" s="287"/>
      <c r="AA16441" s="289"/>
    </row>
    <row r="16442" spans="23:27">
      <c r="W16442" s="288"/>
      <c r="X16442" s="287"/>
      <c r="AA16442" s="289"/>
    </row>
    <row r="16443" spans="23:27">
      <c r="W16443" s="288"/>
      <c r="X16443" s="287"/>
      <c r="AA16443" s="289"/>
    </row>
    <row r="16444" spans="23:27">
      <c r="W16444" s="288"/>
      <c r="X16444" s="287"/>
      <c r="AA16444" s="289"/>
    </row>
    <row r="16445" spans="23:27">
      <c r="W16445" s="288"/>
      <c r="X16445" s="287"/>
      <c r="AA16445" s="289"/>
    </row>
    <row r="16446" spans="23:27">
      <c r="W16446" s="288"/>
      <c r="X16446" s="287"/>
      <c r="AA16446" s="289"/>
    </row>
    <row r="16447" spans="23:27">
      <c r="W16447" s="288"/>
      <c r="X16447" s="287"/>
      <c r="AA16447" s="289"/>
    </row>
    <row r="16448" spans="23:27">
      <c r="W16448" s="288"/>
      <c r="X16448" s="287"/>
      <c r="AA16448" s="289"/>
    </row>
    <row r="16449" spans="23:27">
      <c r="W16449" s="288"/>
      <c r="X16449" s="287"/>
      <c r="AA16449" s="289"/>
    </row>
    <row r="16450" spans="23:27">
      <c r="W16450" s="288"/>
      <c r="X16450" s="287"/>
      <c r="AA16450" s="289"/>
    </row>
    <row r="16451" spans="23:27">
      <c r="W16451" s="288"/>
      <c r="X16451" s="287"/>
      <c r="AA16451" s="289"/>
    </row>
    <row r="16452" spans="23:27">
      <c r="W16452" s="288"/>
      <c r="X16452" s="287"/>
      <c r="AA16452" s="289"/>
    </row>
    <row r="16453" spans="23:27">
      <c r="W16453" s="288"/>
      <c r="X16453" s="287"/>
      <c r="AA16453" s="289"/>
    </row>
    <row r="16454" spans="23:27">
      <c r="W16454" s="288"/>
      <c r="X16454" s="287"/>
      <c r="AA16454" s="289"/>
    </row>
    <row r="16455" spans="23:27">
      <c r="W16455" s="288"/>
      <c r="X16455" s="287"/>
      <c r="AA16455" s="289"/>
    </row>
    <row r="16456" spans="23:27">
      <c r="W16456" s="288"/>
      <c r="X16456" s="287"/>
      <c r="AA16456" s="289"/>
    </row>
    <row r="16457" spans="23:27">
      <c r="W16457" s="288"/>
      <c r="X16457" s="287"/>
      <c r="AA16457" s="289"/>
    </row>
    <row r="16458" spans="23:27">
      <c r="W16458" s="288"/>
      <c r="X16458" s="287"/>
      <c r="AA16458" s="289"/>
    </row>
    <row r="16459" spans="23:27">
      <c r="W16459" s="288"/>
      <c r="X16459" s="287"/>
      <c r="AA16459" s="289"/>
    </row>
    <row r="16460" spans="23:27">
      <c r="W16460" s="288"/>
      <c r="X16460" s="287"/>
      <c r="AA16460" s="289"/>
    </row>
    <row r="16461" spans="23:27">
      <c r="W16461" s="288"/>
      <c r="X16461" s="287"/>
      <c r="AA16461" s="289"/>
    </row>
    <row r="16462" spans="23:27">
      <c r="W16462" s="288"/>
      <c r="X16462" s="287"/>
      <c r="AA16462" s="289"/>
    </row>
    <row r="16463" spans="23:27">
      <c r="W16463" s="288"/>
      <c r="X16463" s="287"/>
      <c r="AA16463" s="289"/>
    </row>
    <row r="16464" spans="23:27">
      <c r="W16464" s="288"/>
      <c r="X16464" s="287"/>
      <c r="AA16464" s="289"/>
    </row>
    <row r="16465" spans="23:27">
      <c r="W16465" s="288"/>
      <c r="X16465" s="287"/>
      <c r="AA16465" s="289"/>
    </row>
    <row r="16466" spans="23:27">
      <c r="W16466" s="288"/>
      <c r="X16466" s="287"/>
      <c r="AA16466" s="289"/>
    </row>
    <row r="16467" spans="23:27">
      <c r="W16467" s="288"/>
      <c r="X16467" s="287"/>
      <c r="AA16467" s="289"/>
    </row>
    <row r="16468" spans="23:27">
      <c r="W16468" s="288"/>
      <c r="X16468" s="287"/>
      <c r="AA16468" s="289"/>
    </row>
    <row r="16469" spans="23:27">
      <c r="W16469" s="288"/>
      <c r="X16469" s="287"/>
      <c r="AA16469" s="289"/>
    </row>
    <row r="16470" spans="23:27">
      <c r="W16470" s="288"/>
      <c r="X16470" s="287"/>
      <c r="AA16470" s="289"/>
    </row>
    <row r="16471" spans="23:27">
      <c r="W16471" s="288"/>
      <c r="X16471" s="287"/>
      <c r="AA16471" s="289"/>
    </row>
    <row r="16472" spans="23:27">
      <c r="W16472" s="288"/>
      <c r="X16472" s="287"/>
      <c r="AA16472" s="289"/>
    </row>
    <row r="16473" spans="23:27">
      <c r="W16473" s="288"/>
      <c r="X16473" s="287"/>
      <c r="AA16473" s="289"/>
    </row>
    <row r="16474" spans="23:27">
      <c r="W16474" s="288"/>
      <c r="X16474" s="287"/>
      <c r="AA16474" s="289"/>
    </row>
    <row r="16475" spans="23:27">
      <c r="W16475" s="288"/>
      <c r="X16475" s="287"/>
      <c r="AA16475" s="289"/>
    </row>
    <row r="16476" spans="23:27">
      <c r="W16476" s="288"/>
      <c r="X16476" s="287"/>
      <c r="AA16476" s="289"/>
    </row>
    <row r="16477" spans="23:27">
      <c r="W16477" s="288"/>
      <c r="X16477" s="287"/>
      <c r="AA16477" s="289"/>
    </row>
    <row r="16478" spans="23:27">
      <c r="W16478" s="288"/>
      <c r="X16478" s="287"/>
      <c r="AA16478" s="289"/>
    </row>
    <row r="16479" spans="23:27">
      <c r="W16479" s="288"/>
      <c r="X16479" s="287"/>
      <c r="AA16479" s="289"/>
    </row>
    <row r="16480" spans="23:27">
      <c r="W16480" s="288"/>
      <c r="X16480" s="287"/>
      <c r="AA16480" s="289"/>
    </row>
    <row r="16481" spans="23:27">
      <c r="W16481" s="288"/>
      <c r="X16481" s="287"/>
      <c r="AA16481" s="289"/>
    </row>
    <row r="16482" spans="23:27">
      <c r="W16482" s="288"/>
      <c r="X16482" s="287"/>
      <c r="AA16482" s="289"/>
    </row>
    <row r="16483" spans="23:27">
      <c r="W16483" s="288"/>
      <c r="X16483" s="287"/>
      <c r="AA16483" s="289"/>
    </row>
    <row r="16484" spans="23:27">
      <c r="W16484" s="288"/>
      <c r="X16484" s="287"/>
      <c r="AA16484" s="289"/>
    </row>
    <row r="16485" spans="23:27">
      <c r="W16485" s="288"/>
      <c r="X16485" s="287"/>
      <c r="AA16485" s="289"/>
    </row>
    <row r="16486" spans="23:27">
      <c r="W16486" s="288"/>
      <c r="X16486" s="287"/>
      <c r="AA16486" s="289"/>
    </row>
    <row r="16487" spans="23:27">
      <c r="W16487" s="288"/>
      <c r="X16487" s="287"/>
      <c r="AA16487" s="289"/>
    </row>
    <row r="16488" spans="23:27">
      <c r="W16488" s="288"/>
      <c r="X16488" s="287"/>
      <c r="AA16488" s="289"/>
    </row>
    <row r="16489" spans="23:27">
      <c r="W16489" s="288"/>
      <c r="X16489" s="287"/>
      <c r="AA16489" s="289"/>
    </row>
    <row r="16490" spans="23:27">
      <c r="W16490" s="288"/>
      <c r="X16490" s="287"/>
      <c r="AA16490" s="289"/>
    </row>
    <row r="16491" spans="23:27">
      <c r="W16491" s="288"/>
      <c r="X16491" s="287"/>
      <c r="AA16491" s="289"/>
    </row>
    <row r="16492" spans="23:27">
      <c r="W16492" s="288"/>
      <c r="X16492" s="287"/>
      <c r="AA16492" s="289"/>
    </row>
    <row r="16493" spans="23:27">
      <c r="W16493" s="288"/>
      <c r="X16493" s="287"/>
      <c r="AA16493" s="289"/>
    </row>
    <row r="16494" spans="23:27">
      <c r="W16494" s="288"/>
      <c r="X16494" s="287"/>
      <c r="AA16494" s="289"/>
    </row>
    <row r="16495" spans="23:27">
      <c r="W16495" s="288"/>
      <c r="X16495" s="287"/>
      <c r="AA16495" s="289"/>
    </row>
    <row r="16496" spans="23:27">
      <c r="W16496" s="288"/>
      <c r="X16496" s="287"/>
      <c r="AA16496" s="289"/>
    </row>
    <row r="16497" spans="23:27">
      <c r="W16497" s="288"/>
      <c r="X16497" s="287"/>
      <c r="AA16497" s="289"/>
    </row>
    <row r="16498" spans="23:27">
      <c r="W16498" s="288"/>
      <c r="X16498" s="287"/>
      <c r="AA16498" s="289"/>
    </row>
    <row r="16499" spans="23:27">
      <c r="W16499" s="288"/>
      <c r="X16499" s="287"/>
      <c r="AA16499" s="289"/>
    </row>
    <row r="16500" spans="23:27">
      <c r="W16500" s="288"/>
      <c r="X16500" s="287"/>
      <c r="AA16500" s="289"/>
    </row>
    <row r="16501" spans="23:27">
      <c r="W16501" s="288"/>
      <c r="X16501" s="287"/>
      <c r="AA16501" s="289"/>
    </row>
    <row r="16502" spans="23:27">
      <c r="W16502" s="288"/>
      <c r="X16502" s="287"/>
      <c r="AA16502" s="289"/>
    </row>
    <row r="16503" spans="23:27">
      <c r="W16503" s="288"/>
      <c r="X16503" s="287"/>
      <c r="AA16503" s="289"/>
    </row>
    <row r="16504" spans="23:27">
      <c r="W16504" s="288"/>
      <c r="X16504" s="287"/>
      <c r="AA16504" s="289"/>
    </row>
    <row r="16505" spans="23:27">
      <c r="W16505" s="288"/>
      <c r="X16505" s="287"/>
      <c r="AA16505" s="289"/>
    </row>
    <row r="16506" spans="23:27">
      <c r="W16506" s="288"/>
      <c r="X16506" s="287"/>
      <c r="AA16506" s="289"/>
    </row>
    <row r="16507" spans="23:27">
      <c r="W16507" s="288"/>
      <c r="X16507" s="287"/>
      <c r="AA16507" s="289"/>
    </row>
    <row r="16508" spans="23:27">
      <c r="W16508" s="288"/>
      <c r="X16508" s="287"/>
      <c r="AA16508" s="289"/>
    </row>
    <row r="16509" spans="23:27">
      <c r="W16509" s="288"/>
      <c r="X16509" s="287"/>
      <c r="AA16509" s="289"/>
    </row>
    <row r="16510" spans="23:27">
      <c r="W16510" s="288"/>
      <c r="X16510" s="287"/>
      <c r="AA16510" s="289"/>
    </row>
    <row r="16511" spans="23:27">
      <c r="W16511" s="288"/>
      <c r="X16511" s="287"/>
      <c r="AA16511" s="289"/>
    </row>
    <row r="16512" spans="23:27">
      <c r="W16512" s="288"/>
      <c r="X16512" s="287"/>
      <c r="AA16512" s="289"/>
    </row>
    <row r="16513" spans="23:27">
      <c r="W16513" s="288"/>
      <c r="X16513" s="287"/>
      <c r="AA16513" s="289"/>
    </row>
    <row r="16514" spans="23:27">
      <c r="W16514" s="288"/>
      <c r="X16514" s="287"/>
      <c r="AA16514" s="289"/>
    </row>
    <row r="16515" spans="23:27">
      <c r="W16515" s="288"/>
      <c r="X16515" s="287"/>
      <c r="AA16515" s="289"/>
    </row>
    <row r="16516" spans="23:27">
      <c r="W16516" s="288"/>
      <c r="X16516" s="287"/>
      <c r="AA16516" s="289"/>
    </row>
    <row r="16517" spans="23:27">
      <c r="W16517" s="288"/>
      <c r="X16517" s="287"/>
      <c r="AA16517" s="289"/>
    </row>
    <row r="16518" spans="23:27">
      <c r="W16518" s="288"/>
      <c r="X16518" s="287"/>
      <c r="AA16518" s="289"/>
    </row>
    <row r="16519" spans="23:27">
      <c r="W16519" s="288"/>
      <c r="X16519" s="287"/>
      <c r="AA16519" s="289"/>
    </row>
    <row r="16520" spans="23:27">
      <c r="W16520" s="288"/>
      <c r="X16520" s="287"/>
      <c r="AA16520" s="289"/>
    </row>
    <row r="16521" spans="23:27">
      <c r="W16521" s="288"/>
      <c r="X16521" s="287"/>
      <c r="AA16521" s="289"/>
    </row>
    <row r="16522" spans="23:27">
      <c r="W16522" s="288"/>
      <c r="X16522" s="287"/>
      <c r="AA16522" s="289"/>
    </row>
    <row r="16523" spans="23:27">
      <c r="W16523" s="288"/>
      <c r="X16523" s="287"/>
      <c r="AA16523" s="289"/>
    </row>
    <row r="16524" spans="23:27">
      <c r="W16524" s="288"/>
      <c r="X16524" s="287"/>
      <c r="AA16524" s="289"/>
    </row>
    <row r="16525" spans="23:27">
      <c r="W16525" s="288"/>
      <c r="X16525" s="287"/>
      <c r="AA16525" s="289"/>
    </row>
    <row r="16526" spans="23:27">
      <c r="W16526" s="288"/>
      <c r="X16526" s="287"/>
      <c r="AA16526" s="289"/>
    </row>
    <row r="16527" spans="23:27">
      <c r="W16527" s="288"/>
      <c r="X16527" s="287"/>
      <c r="AA16527" s="289"/>
    </row>
    <row r="16528" spans="23:27">
      <c r="W16528" s="288"/>
      <c r="X16528" s="287"/>
      <c r="AA16528" s="289"/>
    </row>
    <row r="16529" spans="23:27">
      <c r="W16529" s="288"/>
      <c r="X16529" s="287"/>
      <c r="AA16529" s="289"/>
    </row>
    <row r="16530" spans="23:27">
      <c r="W16530" s="288"/>
      <c r="X16530" s="287"/>
      <c r="AA16530" s="289"/>
    </row>
    <row r="16531" spans="23:27">
      <c r="W16531" s="288"/>
      <c r="X16531" s="287"/>
      <c r="AA16531" s="289"/>
    </row>
    <row r="16532" spans="23:27">
      <c r="W16532" s="288"/>
      <c r="X16532" s="287"/>
      <c r="AA16532" s="289"/>
    </row>
    <row r="16533" spans="23:27">
      <c r="W16533" s="288"/>
      <c r="X16533" s="287"/>
      <c r="AA16533" s="289"/>
    </row>
    <row r="16534" spans="23:27">
      <c r="W16534" s="288"/>
      <c r="X16534" s="287"/>
      <c r="AA16534" s="289"/>
    </row>
    <row r="16535" spans="23:27">
      <c r="W16535" s="288"/>
      <c r="X16535" s="287"/>
      <c r="AA16535" s="289"/>
    </row>
    <row r="16536" spans="23:27">
      <c r="W16536" s="288"/>
      <c r="X16536" s="287"/>
      <c r="AA16536" s="289"/>
    </row>
    <row r="16537" spans="23:27">
      <c r="W16537" s="288"/>
      <c r="X16537" s="287"/>
      <c r="AA16537" s="289"/>
    </row>
    <row r="16538" spans="23:27">
      <c r="W16538" s="288"/>
      <c r="X16538" s="287"/>
      <c r="AA16538" s="289"/>
    </row>
    <row r="16539" spans="23:27">
      <c r="W16539" s="288"/>
      <c r="X16539" s="287"/>
      <c r="AA16539" s="289"/>
    </row>
    <row r="16540" spans="23:27">
      <c r="W16540" s="288"/>
      <c r="X16540" s="287"/>
      <c r="AA16540" s="289"/>
    </row>
    <row r="16541" spans="23:27">
      <c r="W16541" s="288"/>
      <c r="X16541" s="287"/>
      <c r="AA16541" s="289"/>
    </row>
    <row r="16542" spans="23:27">
      <c r="W16542" s="288"/>
      <c r="X16542" s="287"/>
      <c r="AA16542" s="289"/>
    </row>
    <row r="16543" spans="23:27">
      <c r="W16543" s="288"/>
      <c r="X16543" s="287"/>
      <c r="AA16543" s="289"/>
    </row>
    <row r="16544" spans="23:27">
      <c r="W16544" s="288"/>
      <c r="X16544" s="287"/>
      <c r="AA16544" s="289"/>
    </row>
    <row r="16545" spans="23:27">
      <c r="W16545" s="288"/>
      <c r="X16545" s="287"/>
      <c r="AA16545" s="289"/>
    </row>
    <row r="16546" spans="23:27">
      <c r="W16546" s="288"/>
      <c r="X16546" s="287"/>
      <c r="AA16546" s="289"/>
    </row>
    <row r="16547" spans="23:27">
      <c r="W16547" s="288"/>
      <c r="X16547" s="287"/>
      <c r="AA16547" s="289"/>
    </row>
    <row r="16548" spans="23:27">
      <c r="W16548" s="288"/>
      <c r="X16548" s="287"/>
      <c r="AA16548" s="289"/>
    </row>
    <row r="16549" spans="23:27">
      <c r="W16549" s="288"/>
      <c r="X16549" s="287"/>
      <c r="AA16549" s="289"/>
    </row>
    <row r="16550" spans="23:27">
      <c r="W16550" s="288"/>
      <c r="X16550" s="287"/>
      <c r="AA16550" s="289"/>
    </row>
    <row r="16551" spans="23:27">
      <c r="W16551" s="288"/>
      <c r="X16551" s="287"/>
      <c r="AA16551" s="289"/>
    </row>
    <row r="16552" spans="23:27">
      <c r="W16552" s="288"/>
      <c r="X16552" s="287"/>
      <c r="AA16552" s="289"/>
    </row>
    <row r="16553" spans="23:27">
      <c r="W16553" s="288"/>
      <c r="X16553" s="287"/>
      <c r="AA16553" s="289"/>
    </row>
    <row r="16554" spans="23:27">
      <c r="W16554" s="288"/>
      <c r="X16554" s="287"/>
      <c r="AA16554" s="289"/>
    </row>
    <row r="16555" spans="23:27">
      <c r="W16555" s="288"/>
      <c r="X16555" s="287"/>
      <c r="AA16555" s="289"/>
    </row>
    <row r="16556" spans="23:27">
      <c r="W16556" s="288"/>
      <c r="X16556" s="287"/>
      <c r="AA16556" s="289"/>
    </row>
    <row r="16557" spans="23:27">
      <c r="W16557" s="288"/>
      <c r="X16557" s="287"/>
      <c r="AA16557" s="289"/>
    </row>
    <row r="16558" spans="23:27">
      <c r="W16558" s="288"/>
      <c r="X16558" s="287"/>
      <c r="AA16558" s="289"/>
    </row>
    <row r="16559" spans="23:27">
      <c r="W16559" s="288"/>
      <c r="X16559" s="287"/>
      <c r="AA16559" s="289"/>
    </row>
    <row r="16560" spans="23:27">
      <c r="W16560" s="288"/>
      <c r="X16560" s="287"/>
      <c r="AA16560" s="289"/>
    </row>
    <row r="16561" spans="23:27">
      <c r="W16561" s="288"/>
      <c r="X16561" s="287"/>
      <c r="AA16561" s="289"/>
    </row>
    <row r="16562" spans="23:27">
      <c r="W16562" s="288"/>
      <c r="X16562" s="287"/>
      <c r="AA16562" s="289"/>
    </row>
    <row r="16563" spans="23:27">
      <c r="W16563" s="288"/>
      <c r="X16563" s="287"/>
      <c r="AA16563" s="289"/>
    </row>
    <row r="16564" spans="23:27">
      <c r="W16564" s="288"/>
      <c r="X16564" s="287"/>
      <c r="AA16564" s="289"/>
    </row>
    <row r="16565" spans="23:27">
      <c r="W16565" s="288"/>
      <c r="X16565" s="287"/>
      <c r="AA16565" s="289"/>
    </row>
    <row r="16566" spans="23:27">
      <c r="W16566" s="288"/>
      <c r="X16566" s="287"/>
      <c r="AA16566" s="289"/>
    </row>
    <row r="16567" spans="23:27">
      <c r="W16567" s="288"/>
      <c r="X16567" s="287"/>
      <c r="AA16567" s="289"/>
    </row>
    <row r="16568" spans="23:27">
      <c r="W16568" s="288"/>
      <c r="X16568" s="287"/>
      <c r="AA16568" s="289"/>
    </row>
    <row r="16569" spans="23:27">
      <c r="W16569" s="288"/>
      <c r="X16569" s="287"/>
      <c r="AA16569" s="289"/>
    </row>
    <row r="16570" spans="23:27">
      <c r="W16570" s="288"/>
      <c r="X16570" s="287"/>
      <c r="AA16570" s="289"/>
    </row>
    <row r="16571" spans="23:27">
      <c r="W16571" s="288"/>
      <c r="X16571" s="287"/>
      <c r="AA16571" s="289"/>
    </row>
    <row r="16572" spans="23:27">
      <c r="W16572" s="288"/>
      <c r="X16572" s="287"/>
      <c r="AA16572" s="289"/>
    </row>
    <row r="16573" spans="23:27">
      <c r="W16573" s="288"/>
      <c r="X16573" s="287"/>
      <c r="AA16573" s="289"/>
    </row>
    <row r="16574" spans="23:27">
      <c r="W16574" s="288"/>
      <c r="X16574" s="287"/>
      <c r="AA16574" s="289"/>
    </row>
    <row r="16575" spans="23:27">
      <c r="W16575" s="288"/>
      <c r="X16575" s="287"/>
      <c r="AA16575" s="289"/>
    </row>
    <row r="16576" spans="23:27">
      <c r="W16576" s="288"/>
      <c r="X16576" s="287"/>
      <c r="AA16576" s="289"/>
    </row>
    <row r="16577" spans="23:27">
      <c r="W16577" s="288"/>
      <c r="X16577" s="287"/>
      <c r="AA16577" s="289"/>
    </row>
    <row r="16578" spans="23:27">
      <c r="W16578" s="288"/>
      <c r="X16578" s="287"/>
      <c r="AA16578" s="289"/>
    </row>
    <row r="16579" spans="23:27">
      <c r="W16579" s="288"/>
      <c r="X16579" s="287"/>
      <c r="AA16579" s="289"/>
    </row>
    <row r="16580" spans="23:27">
      <c r="W16580" s="288"/>
      <c r="X16580" s="287"/>
      <c r="AA16580" s="289"/>
    </row>
    <row r="16581" spans="23:27">
      <c r="W16581" s="288"/>
      <c r="X16581" s="287"/>
      <c r="AA16581" s="289"/>
    </row>
    <row r="16582" spans="23:27">
      <c r="W16582" s="288"/>
      <c r="X16582" s="287"/>
      <c r="AA16582" s="289"/>
    </row>
    <row r="16583" spans="23:27">
      <c r="W16583" s="288"/>
      <c r="X16583" s="287"/>
      <c r="AA16583" s="289"/>
    </row>
    <row r="16584" spans="23:27">
      <c r="W16584" s="288"/>
      <c r="X16584" s="287"/>
      <c r="AA16584" s="289"/>
    </row>
    <row r="16585" spans="23:27">
      <c r="W16585" s="288"/>
      <c r="X16585" s="287"/>
      <c r="AA16585" s="289"/>
    </row>
    <row r="16586" spans="23:27">
      <c r="W16586" s="288"/>
      <c r="X16586" s="287"/>
      <c r="AA16586" s="289"/>
    </row>
    <row r="16587" spans="23:27">
      <c r="W16587" s="288"/>
      <c r="X16587" s="287"/>
      <c r="AA16587" s="289"/>
    </row>
    <row r="16588" spans="23:27">
      <c r="W16588" s="288"/>
      <c r="X16588" s="287"/>
      <c r="AA16588" s="289"/>
    </row>
    <row r="16589" spans="23:27">
      <c r="W16589" s="288"/>
      <c r="X16589" s="287"/>
      <c r="AA16589" s="289"/>
    </row>
    <row r="16590" spans="23:27">
      <c r="W16590" s="288"/>
      <c r="X16590" s="287"/>
      <c r="AA16590" s="289"/>
    </row>
    <row r="16591" spans="23:27">
      <c r="W16591" s="288"/>
      <c r="X16591" s="287"/>
      <c r="AA16591" s="289"/>
    </row>
    <row r="16592" spans="23:27">
      <c r="W16592" s="288"/>
      <c r="X16592" s="287"/>
      <c r="AA16592" s="289"/>
    </row>
    <row r="16593" spans="23:27">
      <c r="W16593" s="288"/>
      <c r="X16593" s="287"/>
      <c r="AA16593" s="289"/>
    </row>
    <row r="16594" spans="23:27">
      <c r="W16594" s="288"/>
      <c r="X16594" s="287"/>
      <c r="AA16594" s="289"/>
    </row>
    <row r="16595" spans="23:27">
      <c r="W16595" s="288"/>
      <c r="X16595" s="287"/>
      <c r="AA16595" s="289"/>
    </row>
    <row r="16596" spans="23:27">
      <c r="W16596" s="288"/>
      <c r="X16596" s="287"/>
      <c r="AA16596" s="289"/>
    </row>
    <row r="16597" spans="23:27">
      <c r="W16597" s="288"/>
      <c r="X16597" s="287"/>
      <c r="AA16597" s="289"/>
    </row>
    <row r="16598" spans="23:27">
      <c r="W16598" s="288"/>
      <c r="X16598" s="287"/>
      <c r="AA16598" s="289"/>
    </row>
    <row r="16599" spans="23:27">
      <c r="W16599" s="288"/>
      <c r="X16599" s="287"/>
      <c r="AA16599" s="289"/>
    </row>
    <row r="16600" spans="23:27">
      <c r="W16600" s="288"/>
      <c r="X16600" s="287"/>
      <c r="AA16600" s="289"/>
    </row>
    <row r="16601" spans="23:27">
      <c r="W16601" s="288"/>
      <c r="X16601" s="287"/>
      <c r="AA16601" s="289"/>
    </row>
    <row r="16602" spans="23:27">
      <c r="W16602" s="288"/>
      <c r="X16602" s="287"/>
      <c r="AA16602" s="289"/>
    </row>
    <row r="16603" spans="23:27">
      <c r="W16603" s="288"/>
      <c r="X16603" s="287"/>
      <c r="AA16603" s="289"/>
    </row>
    <row r="16604" spans="23:27">
      <c r="W16604" s="288"/>
      <c r="X16604" s="287"/>
      <c r="AA16604" s="289"/>
    </row>
    <row r="16605" spans="23:27">
      <c r="W16605" s="288"/>
      <c r="X16605" s="287"/>
      <c r="AA16605" s="289"/>
    </row>
    <row r="16606" spans="23:27">
      <c r="W16606" s="288"/>
      <c r="X16606" s="287"/>
      <c r="AA16606" s="289"/>
    </row>
    <row r="16607" spans="23:27">
      <c r="W16607" s="288"/>
      <c r="X16607" s="287"/>
      <c r="AA16607" s="289"/>
    </row>
    <row r="16608" spans="23:27">
      <c r="W16608" s="288"/>
      <c r="X16608" s="287"/>
      <c r="AA16608" s="289"/>
    </row>
    <row r="16609" spans="23:27">
      <c r="W16609" s="288"/>
      <c r="X16609" s="287"/>
      <c r="AA16609" s="289"/>
    </row>
    <row r="16610" spans="23:27">
      <c r="W16610" s="288"/>
      <c r="X16610" s="287"/>
      <c r="AA16610" s="289"/>
    </row>
    <row r="16611" spans="23:27">
      <c r="W16611" s="288"/>
      <c r="X16611" s="287"/>
      <c r="AA16611" s="289"/>
    </row>
    <row r="16612" spans="23:27">
      <c r="W16612" s="288"/>
      <c r="X16612" s="287"/>
      <c r="AA16612" s="289"/>
    </row>
    <row r="16613" spans="23:27">
      <c r="W16613" s="288"/>
      <c r="X16613" s="287"/>
      <c r="AA16613" s="289"/>
    </row>
    <row r="16614" spans="23:27">
      <c r="W16614" s="288"/>
      <c r="X16614" s="287"/>
      <c r="AA16614" s="289"/>
    </row>
    <row r="16615" spans="23:27">
      <c r="W16615" s="288"/>
      <c r="X16615" s="287"/>
      <c r="AA16615" s="289"/>
    </row>
    <row r="16616" spans="23:27">
      <c r="W16616" s="288"/>
      <c r="X16616" s="287"/>
      <c r="AA16616" s="289"/>
    </row>
    <row r="16617" spans="23:27">
      <c r="W16617" s="288"/>
      <c r="X16617" s="287"/>
      <c r="AA16617" s="289"/>
    </row>
    <row r="16618" spans="23:27">
      <c r="W16618" s="288"/>
      <c r="X16618" s="287"/>
      <c r="AA16618" s="289"/>
    </row>
    <row r="16619" spans="23:27">
      <c r="W16619" s="288"/>
      <c r="X16619" s="287"/>
      <c r="AA16619" s="289"/>
    </row>
    <row r="16620" spans="23:27">
      <c r="W16620" s="288"/>
      <c r="X16620" s="287"/>
      <c r="AA16620" s="289"/>
    </row>
    <row r="16621" spans="23:27">
      <c r="W16621" s="288"/>
      <c r="X16621" s="287"/>
      <c r="AA16621" s="289"/>
    </row>
    <row r="16622" spans="23:27">
      <c r="W16622" s="288"/>
      <c r="X16622" s="287"/>
      <c r="AA16622" s="289"/>
    </row>
    <row r="16623" spans="23:27">
      <c r="W16623" s="288"/>
      <c r="X16623" s="287"/>
      <c r="AA16623" s="289"/>
    </row>
    <row r="16624" spans="23:27">
      <c r="W16624" s="288"/>
      <c r="X16624" s="287"/>
      <c r="AA16624" s="289"/>
    </row>
    <row r="16625" spans="23:27">
      <c r="W16625" s="288"/>
      <c r="X16625" s="287"/>
      <c r="AA16625" s="289"/>
    </row>
    <row r="16626" spans="23:27">
      <c r="W16626" s="288"/>
      <c r="X16626" s="287"/>
      <c r="AA16626" s="289"/>
    </row>
    <row r="16627" spans="23:27">
      <c r="W16627" s="288"/>
      <c r="X16627" s="287"/>
      <c r="AA16627" s="289"/>
    </row>
    <row r="16628" spans="23:27">
      <c r="W16628" s="288"/>
      <c r="X16628" s="287"/>
      <c r="AA16628" s="289"/>
    </row>
    <row r="16629" spans="23:27">
      <c r="W16629" s="288"/>
      <c r="X16629" s="287"/>
      <c r="AA16629" s="289"/>
    </row>
    <row r="16630" spans="23:27">
      <c r="W16630" s="288"/>
      <c r="X16630" s="287"/>
      <c r="AA16630" s="289"/>
    </row>
    <row r="16631" spans="23:27">
      <c r="W16631" s="288"/>
      <c r="X16631" s="287"/>
      <c r="AA16631" s="289"/>
    </row>
    <row r="16632" spans="23:27">
      <c r="W16632" s="288"/>
      <c r="X16632" s="287"/>
      <c r="AA16632" s="289"/>
    </row>
    <row r="16633" spans="23:27">
      <c r="W16633" s="288"/>
      <c r="X16633" s="287"/>
      <c r="AA16633" s="289"/>
    </row>
    <row r="16634" spans="23:27">
      <c r="W16634" s="288"/>
      <c r="X16634" s="287"/>
      <c r="AA16634" s="289"/>
    </row>
    <row r="16635" spans="23:27">
      <c r="W16635" s="288"/>
      <c r="X16635" s="287"/>
      <c r="AA16635" s="289"/>
    </row>
    <row r="16636" spans="23:27">
      <c r="W16636" s="288"/>
      <c r="X16636" s="287"/>
      <c r="AA16636" s="289"/>
    </row>
    <row r="16637" spans="23:27">
      <c r="W16637" s="288"/>
      <c r="X16637" s="287"/>
      <c r="AA16637" s="289"/>
    </row>
    <row r="16638" spans="23:27">
      <c r="W16638" s="288"/>
      <c r="X16638" s="287"/>
      <c r="AA16638" s="289"/>
    </row>
    <row r="16639" spans="23:27">
      <c r="W16639" s="288"/>
      <c r="X16639" s="287"/>
      <c r="AA16639" s="289"/>
    </row>
    <row r="16640" spans="23:27">
      <c r="W16640" s="288"/>
      <c r="X16640" s="287"/>
      <c r="AA16640" s="289"/>
    </row>
    <row r="16641" spans="23:27">
      <c r="W16641" s="288"/>
      <c r="X16641" s="287"/>
      <c r="AA16641" s="289"/>
    </row>
    <row r="16642" spans="23:27">
      <c r="W16642" s="288"/>
      <c r="X16642" s="287"/>
      <c r="AA16642" s="289"/>
    </row>
    <row r="16643" spans="23:27">
      <c r="W16643" s="288"/>
      <c r="X16643" s="287"/>
      <c r="AA16643" s="289"/>
    </row>
    <row r="16644" spans="23:27">
      <c r="W16644" s="288"/>
      <c r="X16644" s="287"/>
      <c r="AA16644" s="289"/>
    </row>
    <row r="16645" spans="23:27">
      <c r="W16645" s="288"/>
      <c r="X16645" s="287"/>
      <c r="AA16645" s="289"/>
    </row>
    <row r="16646" spans="23:27">
      <c r="W16646" s="288"/>
      <c r="X16646" s="287"/>
      <c r="AA16646" s="289"/>
    </row>
    <row r="16647" spans="23:27">
      <c r="W16647" s="288"/>
      <c r="X16647" s="287"/>
      <c r="AA16647" s="289"/>
    </row>
    <row r="16648" spans="23:27">
      <c r="W16648" s="288"/>
      <c r="X16648" s="287"/>
      <c r="AA16648" s="289"/>
    </row>
    <row r="16649" spans="23:27">
      <c r="W16649" s="288"/>
      <c r="X16649" s="287"/>
      <c r="AA16649" s="289"/>
    </row>
    <row r="16650" spans="23:27">
      <c r="W16650" s="288"/>
      <c r="X16650" s="287"/>
      <c r="AA16650" s="289"/>
    </row>
    <row r="16651" spans="23:27">
      <c r="W16651" s="288"/>
      <c r="X16651" s="287"/>
      <c r="AA16651" s="289"/>
    </row>
    <row r="16652" spans="23:27">
      <c r="W16652" s="288"/>
      <c r="X16652" s="287"/>
      <c r="AA16652" s="289"/>
    </row>
    <row r="16653" spans="23:27">
      <c r="W16653" s="288"/>
      <c r="X16653" s="287"/>
      <c r="AA16653" s="289"/>
    </row>
    <row r="16654" spans="23:27">
      <c r="W16654" s="288"/>
      <c r="X16654" s="287"/>
      <c r="AA16654" s="289"/>
    </row>
    <row r="16655" spans="23:27">
      <c r="W16655" s="288"/>
      <c r="X16655" s="287"/>
      <c r="AA16655" s="289"/>
    </row>
    <row r="16656" spans="23:27">
      <c r="W16656" s="288"/>
      <c r="X16656" s="287"/>
      <c r="AA16656" s="289"/>
    </row>
    <row r="16657" spans="23:27">
      <c r="W16657" s="288"/>
      <c r="X16657" s="287"/>
      <c r="AA16657" s="289"/>
    </row>
    <row r="16658" spans="23:27">
      <c r="W16658" s="288"/>
      <c r="X16658" s="287"/>
      <c r="AA16658" s="289"/>
    </row>
    <row r="16659" spans="23:27">
      <c r="W16659" s="288"/>
      <c r="X16659" s="287"/>
      <c r="AA16659" s="289"/>
    </row>
    <row r="16660" spans="23:27">
      <c r="W16660" s="288"/>
      <c r="X16660" s="287"/>
      <c r="AA16660" s="289"/>
    </row>
    <row r="16661" spans="23:27">
      <c r="W16661" s="288"/>
      <c r="X16661" s="287"/>
      <c r="AA16661" s="289"/>
    </row>
    <row r="16662" spans="23:27">
      <c r="W16662" s="288"/>
      <c r="X16662" s="287"/>
      <c r="AA16662" s="289"/>
    </row>
    <row r="16663" spans="23:27">
      <c r="W16663" s="288"/>
      <c r="X16663" s="287"/>
      <c r="AA16663" s="289"/>
    </row>
    <row r="16664" spans="23:27">
      <c r="W16664" s="288"/>
      <c r="X16664" s="287"/>
      <c r="AA16664" s="289"/>
    </row>
    <row r="16665" spans="23:27">
      <c r="W16665" s="288"/>
      <c r="X16665" s="287"/>
      <c r="AA16665" s="289"/>
    </row>
    <row r="16666" spans="23:27">
      <c r="W16666" s="288"/>
      <c r="X16666" s="287"/>
      <c r="AA16666" s="289"/>
    </row>
    <row r="16667" spans="23:27">
      <c r="W16667" s="288"/>
      <c r="X16667" s="287"/>
      <c r="AA16667" s="289"/>
    </row>
    <row r="16668" spans="23:27">
      <c r="W16668" s="288"/>
      <c r="X16668" s="287"/>
      <c r="AA16668" s="289"/>
    </row>
    <row r="16669" spans="23:27">
      <c r="W16669" s="288"/>
      <c r="X16669" s="287"/>
      <c r="AA16669" s="289"/>
    </row>
    <row r="16670" spans="23:27">
      <c r="W16670" s="288"/>
      <c r="X16670" s="287"/>
      <c r="AA16670" s="289"/>
    </row>
    <row r="16671" spans="23:27">
      <c r="W16671" s="288"/>
      <c r="X16671" s="287"/>
      <c r="AA16671" s="289"/>
    </row>
    <row r="16672" spans="23:27">
      <c r="W16672" s="288"/>
      <c r="X16672" s="287"/>
      <c r="AA16672" s="289"/>
    </row>
    <row r="16673" spans="23:27">
      <c r="W16673" s="288"/>
      <c r="X16673" s="287"/>
      <c r="AA16673" s="289"/>
    </row>
    <row r="16674" spans="23:27">
      <c r="W16674" s="288"/>
      <c r="X16674" s="287"/>
      <c r="AA16674" s="289"/>
    </row>
    <row r="16675" spans="23:27">
      <c r="W16675" s="288"/>
      <c r="X16675" s="287"/>
      <c r="AA16675" s="289"/>
    </row>
    <row r="16676" spans="23:27">
      <c r="W16676" s="288"/>
      <c r="X16676" s="287"/>
      <c r="AA16676" s="289"/>
    </row>
    <row r="16677" spans="23:27">
      <c r="W16677" s="288"/>
      <c r="X16677" s="287"/>
      <c r="AA16677" s="289"/>
    </row>
    <row r="16678" spans="23:27">
      <c r="W16678" s="288"/>
      <c r="X16678" s="287"/>
      <c r="AA16678" s="289"/>
    </row>
    <row r="16679" spans="23:27">
      <c r="W16679" s="288"/>
      <c r="X16679" s="287"/>
      <c r="AA16679" s="289"/>
    </row>
    <row r="16680" spans="23:27">
      <c r="W16680" s="288"/>
      <c r="X16680" s="287"/>
      <c r="AA16680" s="289"/>
    </row>
    <row r="16681" spans="23:27">
      <c r="W16681" s="288"/>
      <c r="X16681" s="287"/>
      <c r="AA16681" s="289"/>
    </row>
    <row r="16682" spans="23:27">
      <c r="W16682" s="288"/>
      <c r="X16682" s="287"/>
      <c r="AA16682" s="289"/>
    </row>
    <row r="16683" spans="23:27">
      <c r="W16683" s="288"/>
      <c r="X16683" s="287"/>
      <c r="AA16683" s="289"/>
    </row>
    <row r="16684" spans="23:27">
      <c r="W16684" s="288"/>
      <c r="X16684" s="287"/>
      <c r="AA16684" s="289"/>
    </row>
    <row r="16685" spans="23:27">
      <c r="W16685" s="288"/>
      <c r="X16685" s="287"/>
      <c r="AA16685" s="289"/>
    </row>
    <row r="16686" spans="23:27">
      <c r="W16686" s="288"/>
      <c r="X16686" s="287"/>
      <c r="AA16686" s="289"/>
    </row>
    <row r="16687" spans="23:27">
      <c r="W16687" s="288"/>
      <c r="X16687" s="287"/>
      <c r="AA16687" s="289"/>
    </row>
    <row r="16688" spans="23:27">
      <c r="W16688" s="288"/>
      <c r="X16688" s="287"/>
      <c r="AA16688" s="289"/>
    </row>
    <row r="16689" spans="23:27">
      <c r="W16689" s="288"/>
      <c r="X16689" s="287"/>
      <c r="AA16689" s="289"/>
    </row>
    <row r="16690" spans="23:27">
      <c r="W16690" s="288"/>
      <c r="X16690" s="287"/>
      <c r="AA16690" s="289"/>
    </row>
    <row r="16691" spans="23:27">
      <c r="W16691" s="288"/>
      <c r="X16691" s="287"/>
      <c r="AA16691" s="289"/>
    </row>
    <row r="16692" spans="23:27">
      <c r="W16692" s="288"/>
      <c r="X16692" s="287"/>
      <c r="AA16692" s="289"/>
    </row>
    <row r="16693" spans="23:27">
      <c r="W16693" s="288"/>
      <c r="X16693" s="287"/>
      <c r="AA16693" s="289"/>
    </row>
    <row r="16694" spans="23:27">
      <c r="W16694" s="288"/>
      <c r="X16694" s="287"/>
      <c r="AA16694" s="289"/>
    </row>
    <row r="16695" spans="23:27">
      <c r="W16695" s="288"/>
      <c r="X16695" s="287"/>
      <c r="AA16695" s="289"/>
    </row>
    <row r="16696" spans="23:27">
      <c r="W16696" s="288"/>
      <c r="X16696" s="287"/>
      <c r="AA16696" s="289"/>
    </row>
    <row r="16697" spans="23:27">
      <c r="W16697" s="288"/>
      <c r="X16697" s="287"/>
      <c r="AA16697" s="289"/>
    </row>
    <row r="16698" spans="23:27">
      <c r="W16698" s="288"/>
      <c r="X16698" s="287"/>
      <c r="AA16698" s="289"/>
    </row>
    <row r="16699" spans="23:27">
      <c r="W16699" s="288"/>
      <c r="X16699" s="287"/>
      <c r="AA16699" s="289"/>
    </row>
    <row r="16700" spans="23:27">
      <c r="W16700" s="288"/>
      <c r="X16700" s="287"/>
      <c r="AA16700" s="289"/>
    </row>
    <row r="16701" spans="23:27">
      <c r="W16701" s="288"/>
      <c r="X16701" s="287"/>
      <c r="AA16701" s="289"/>
    </row>
    <row r="16702" spans="23:27">
      <c r="W16702" s="288"/>
      <c r="X16702" s="287"/>
      <c r="AA16702" s="289"/>
    </row>
    <row r="16703" spans="23:27">
      <c r="W16703" s="288"/>
      <c r="X16703" s="287"/>
      <c r="AA16703" s="289"/>
    </row>
    <row r="16704" spans="23:27">
      <c r="W16704" s="288"/>
      <c r="X16704" s="287"/>
      <c r="AA16704" s="289"/>
    </row>
    <row r="16705" spans="23:27">
      <c r="W16705" s="288"/>
      <c r="X16705" s="287"/>
      <c r="AA16705" s="289"/>
    </row>
    <row r="16706" spans="23:27">
      <c r="W16706" s="288"/>
      <c r="X16706" s="287"/>
      <c r="AA16706" s="289"/>
    </row>
    <row r="16707" spans="23:27">
      <c r="W16707" s="288"/>
      <c r="X16707" s="287"/>
      <c r="AA16707" s="289"/>
    </row>
    <row r="16708" spans="23:27">
      <c r="W16708" s="288"/>
      <c r="X16708" s="287"/>
      <c r="AA16708" s="289"/>
    </row>
    <row r="16709" spans="23:27">
      <c r="W16709" s="288"/>
      <c r="X16709" s="287"/>
      <c r="AA16709" s="289"/>
    </row>
    <row r="16710" spans="23:27">
      <c r="W16710" s="288"/>
      <c r="X16710" s="287"/>
      <c r="AA16710" s="289"/>
    </row>
    <row r="16711" spans="23:27">
      <c r="W16711" s="288"/>
      <c r="X16711" s="287"/>
      <c r="AA16711" s="289"/>
    </row>
    <row r="16712" spans="23:27">
      <c r="W16712" s="288"/>
      <c r="X16712" s="287"/>
      <c r="AA16712" s="289"/>
    </row>
    <row r="16713" spans="23:27">
      <c r="W16713" s="288"/>
      <c r="X16713" s="287"/>
      <c r="AA16713" s="289"/>
    </row>
    <row r="16714" spans="23:27">
      <c r="W16714" s="288"/>
      <c r="X16714" s="287"/>
      <c r="AA16714" s="289"/>
    </row>
    <row r="16715" spans="23:27">
      <c r="W16715" s="288"/>
      <c r="X16715" s="287"/>
      <c r="AA16715" s="289"/>
    </row>
    <row r="16716" spans="23:27">
      <c r="W16716" s="288"/>
      <c r="X16716" s="287"/>
      <c r="AA16716" s="289"/>
    </row>
    <row r="16717" spans="23:27">
      <c r="W16717" s="288"/>
      <c r="X16717" s="287"/>
      <c r="AA16717" s="289"/>
    </row>
    <row r="16718" spans="23:27">
      <c r="W16718" s="288"/>
      <c r="X16718" s="287"/>
      <c r="AA16718" s="289"/>
    </row>
    <row r="16719" spans="23:27">
      <c r="W16719" s="288"/>
      <c r="X16719" s="287"/>
      <c r="AA16719" s="289"/>
    </row>
    <row r="16720" spans="23:27">
      <c r="W16720" s="288"/>
      <c r="X16720" s="287"/>
      <c r="AA16720" s="289"/>
    </row>
    <row r="16721" spans="23:27">
      <c r="W16721" s="288"/>
      <c r="X16721" s="287"/>
      <c r="AA16721" s="289"/>
    </row>
    <row r="16722" spans="23:27">
      <c r="W16722" s="288"/>
      <c r="X16722" s="287"/>
      <c r="AA16722" s="289"/>
    </row>
    <row r="16723" spans="23:27">
      <c r="W16723" s="288"/>
      <c r="X16723" s="287"/>
      <c r="AA16723" s="289"/>
    </row>
    <row r="16724" spans="23:27">
      <c r="W16724" s="288"/>
      <c r="X16724" s="287"/>
      <c r="AA16724" s="289"/>
    </row>
    <row r="16725" spans="23:27">
      <c r="W16725" s="288"/>
      <c r="X16725" s="287"/>
      <c r="AA16725" s="289"/>
    </row>
    <row r="16726" spans="23:27">
      <c r="W16726" s="288"/>
      <c r="X16726" s="287"/>
      <c r="AA16726" s="289"/>
    </row>
    <row r="16727" spans="23:27">
      <c r="W16727" s="288"/>
      <c r="X16727" s="287"/>
      <c r="AA16727" s="289"/>
    </row>
    <row r="16728" spans="23:27">
      <c r="W16728" s="288"/>
      <c r="X16728" s="287"/>
      <c r="AA16728" s="289"/>
    </row>
    <row r="16729" spans="23:27">
      <c r="W16729" s="288"/>
      <c r="X16729" s="287"/>
      <c r="AA16729" s="289"/>
    </row>
    <row r="16730" spans="23:27">
      <c r="W16730" s="288"/>
      <c r="X16730" s="287"/>
      <c r="AA16730" s="289"/>
    </row>
    <row r="16731" spans="23:27">
      <c r="W16731" s="288"/>
      <c r="X16731" s="287"/>
      <c r="AA16731" s="289"/>
    </row>
    <row r="16732" spans="23:27">
      <c r="W16732" s="288"/>
      <c r="X16732" s="287"/>
      <c r="AA16732" s="289"/>
    </row>
    <row r="16733" spans="23:27">
      <c r="W16733" s="288"/>
      <c r="X16733" s="287"/>
      <c r="AA16733" s="289"/>
    </row>
    <row r="16734" spans="23:27">
      <c r="W16734" s="288"/>
      <c r="X16734" s="287"/>
      <c r="AA16734" s="289"/>
    </row>
    <row r="16735" spans="23:27">
      <c r="W16735" s="288"/>
      <c r="X16735" s="287"/>
      <c r="AA16735" s="289"/>
    </row>
    <row r="16736" spans="23:27">
      <c r="W16736" s="288"/>
      <c r="X16736" s="287"/>
      <c r="AA16736" s="289"/>
    </row>
    <row r="16737" spans="23:27">
      <c r="W16737" s="288"/>
      <c r="X16737" s="287"/>
      <c r="AA16737" s="289"/>
    </row>
    <row r="16738" spans="23:27">
      <c r="W16738" s="288"/>
      <c r="X16738" s="287"/>
      <c r="AA16738" s="289"/>
    </row>
    <row r="16739" spans="23:27">
      <c r="W16739" s="288"/>
      <c r="X16739" s="287"/>
      <c r="AA16739" s="289"/>
    </row>
    <row r="16740" spans="23:27">
      <c r="W16740" s="288"/>
      <c r="X16740" s="287"/>
      <c r="AA16740" s="289"/>
    </row>
    <row r="16741" spans="23:27">
      <c r="W16741" s="288"/>
      <c r="X16741" s="287"/>
      <c r="AA16741" s="289"/>
    </row>
    <row r="16742" spans="23:27">
      <c r="W16742" s="288"/>
      <c r="X16742" s="287"/>
      <c r="AA16742" s="289"/>
    </row>
    <row r="16743" spans="23:27">
      <c r="W16743" s="288"/>
      <c r="X16743" s="287"/>
      <c r="AA16743" s="289"/>
    </row>
    <row r="16744" spans="23:27">
      <c r="W16744" s="288"/>
      <c r="X16744" s="287"/>
      <c r="AA16744" s="289"/>
    </row>
    <row r="16745" spans="23:27">
      <c r="W16745" s="288"/>
      <c r="X16745" s="287"/>
      <c r="AA16745" s="289"/>
    </row>
    <row r="16746" spans="23:27">
      <c r="W16746" s="288"/>
      <c r="X16746" s="287"/>
      <c r="AA16746" s="289"/>
    </row>
    <row r="16747" spans="23:27">
      <c r="W16747" s="288"/>
      <c r="X16747" s="287"/>
      <c r="AA16747" s="289"/>
    </row>
    <row r="16748" spans="23:27">
      <c r="W16748" s="288"/>
      <c r="X16748" s="287"/>
      <c r="AA16748" s="289"/>
    </row>
    <row r="16749" spans="23:27">
      <c r="W16749" s="288"/>
      <c r="X16749" s="287"/>
      <c r="AA16749" s="289"/>
    </row>
    <row r="16750" spans="23:27">
      <c r="W16750" s="288"/>
      <c r="X16750" s="287"/>
      <c r="AA16750" s="289"/>
    </row>
    <row r="16751" spans="23:27">
      <c r="W16751" s="288"/>
      <c r="X16751" s="287"/>
      <c r="AA16751" s="289"/>
    </row>
    <row r="16752" spans="23:27">
      <c r="W16752" s="288"/>
      <c r="X16752" s="287"/>
      <c r="AA16752" s="289"/>
    </row>
    <row r="16753" spans="23:27">
      <c r="W16753" s="288"/>
      <c r="X16753" s="287"/>
      <c r="AA16753" s="289"/>
    </row>
    <row r="16754" spans="23:27">
      <c r="W16754" s="288"/>
      <c r="X16754" s="287"/>
      <c r="AA16754" s="289"/>
    </row>
    <row r="16755" spans="23:27">
      <c r="W16755" s="288"/>
      <c r="X16755" s="287"/>
      <c r="AA16755" s="289"/>
    </row>
    <row r="16756" spans="23:27">
      <c r="W16756" s="288"/>
      <c r="X16756" s="287"/>
      <c r="AA16756" s="289"/>
    </row>
    <row r="16757" spans="23:27">
      <c r="W16757" s="288"/>
      <c r="X16757" s="287"/>
      <c r="AA16757" s="289"/>
    </row>
    <row r="16758" spans="23:27">
      <c r="W16758" s="288"/>
      <c r="X16758" s="287"/>
      <c r="AA16758" s="289"/>
    </row>
    <row r="16759" spans="23:27">
      <c r="W16759" s="288"/>
      <c r="X16759" s="287"/>
      <c r="AA16759" s="289"/>
    </row>
    <row r="16760" spans="23:27">
      <c r="W16760" s="288"/>
      <c r="X16760" s="287"/>
      <c r="AA16760" s="289"/>
    </row>
    <row r="16761" spans="23:27">
      <c r="W16761" s="288"/>
      <c r="X16761" s="287"/>
      <c r="AA16761" s="289"/>
    </row>
    <row r="16762" spans="23:27">
      <c r="W16762" s="288"/>
      <c r="X16762" s="287"/>
      <c r="AA16762" s="289"/>
    </row>
    <row r="16763" spans="23:27">
      <c r="W16763" s="288"/>
      <c r="X16763" s="287"/>
      <c r="AA16763" s="289"/>
    </row>
    <row r="16764" spans="23:27">
      <c r="W16764" s="288"/>
      <c r="X16764" s="287"/>
      <c r="AA16764" s="289"/>
    </row>
    <row r="16765" spans="23:27">
      <c r="W16765" s="288"/>
      <c r="X16765" s="287"/>
      <c r="AA16765" s="289"/>
    </row>
    <row r="16766" spans="23:27">
      <c r="W16766" s="288"/>
      <c r="X16766" s="287"/>
      <c r="AA16766" s="289"/>
    </row>
    <row r="16767" spans="23:27">
      <c r="W16767" s="288"/>
      <c r="X16767" s="287"/>
      <c r="AA16767" s="289"/>
    </row>
    <row r="16768" spans="23:27">
      <c r="W16768" s="288"/>
      <c r="X16768" s="287"/>
      <c r="AA16768" s="289"/>
    </row>
    <row r="16769" spans="23:27">
      <c r="W16769" s="288"/>
      <c r="X16769" s="287"/>
      <c r="AA16769" s="289"/>
    </row>
    <row r="16770" spans="23:27">
      <c r="W16770" s="288"/>
      <c r="X16770" s="287"/>
      <c r="AA16770" s="289"/>
    </row>
    <row r="16771" spans="23:27">
      <c r="W16771" s="288"/>
      <c r="X16771" s="287"/>
      <c r="AA16771" s="289"/>
    </row>
    <row r="16772" spans="23:27">
      <c r="W16772" s="288"/>
      <c r="X16772" s="287"/>
      <c r="AA16772" s="289"/>
    </row>
    <row r="16773" spans="23:27">
      <c r="W16773" s="288"/>
      <c r="X16773" s="287"/>
      <c r="AA16773" s="289"/>
    </row>
    <row r="16774" spans="23:27">
      <c r="W16774" s="288"/>
      <c r="X16774" s="287"/>
      <c r="AA16774" s="289"/>
    </row>
    <row r="16775" spans="23:27">
      <c r="W16775" s="288"/>
      <c r="X16775" s="287"/>
      <c r="AA16775" s="289"/>
    </row>
    <row r="16776" spans="23:27">
      <c r="W16776" s="288"/>
      <c r="X16776" s="287"/>
      <c r="AA16776" s="289"/>
    </row>
    <row r="16777" spans="23:27">
      <c r="W16777" s="288"/>
      <c r="X16777" s="287"/>
      <c r="AA16777" s="289"/>
    </row>
    <row r="16778" spans="23:27">
      <c r="W16778" s="288"/>
      <c r="X16778" s="287"/>
      <c r="AA16778" s="289"/>
    </row>
    <row r="16779" spans="23:27">
      <c r="W16779" s="288"/>
      <c r="X16779" s="287"/>
      <c r="AA16779" s="289"/>
    </row>
    <row r="16780" spans="23:27">
      <c r="W16780" s="288"/>
      <c r="X16780" s="287"/>
      <c r="AA16780" s="289"/>
    </row>
    <row r="16781" spans="23:27">
      <c r="W16781" s="288"/>
      <c r="X16781" s="287"/>
      <c r="AA16781" s="289"/>
    </row>
    <row r="16782" spans="23:27">
      <c r="W16782" s="288"/>
      <c r="X16782" s="287"/>
      <c r="AA16782" s="289"/>
    </row>
    <row r="16783" spans="23:27">
      <c r="W16783" s="288"/>
      <c r="X16783" s="287"/>
      <c r="AA16783" s="289"/>
    </row>
    <row r="16784" spans="23:27">
      <c r="W16784" s="288"/>
      <c r="X16784" s="287"/>
      <c r="AA16784" s="289"/>
    </row>
    <row r="16785" spans="23:27">
      <c r="W16785" s="288"/>
      <c r="X16785" s="287"/>
      <c r="AA16785" s="289"/>
    </row>
    <row r="16786" spans="23:27">
      <c r="W16786" s="288"/>
      <c r="X16786" s="287"/>
      <c r="AA16786" s="289"/>
    </row>
    <row r="16787" spans="23:27">
      <c r="W16787" s="288"/>
      <c r="X16787" s="287"/>
      <c r="AA16787" s="289"/>
    </row>
    <row r="16788" spans="23:27">
      <c r="W16788" s="288"/>
      <c r="X16788" s="287"/>
      <c r="AA16788" s="289"/>
    </row>
    <row r="16789" spans="23:27">
      <c r="W16789" s="288"/>
      <c r="X16789" s="287"/>
      <c r="AA16789" s="289"/>
    </row>
    <row r="16790" spans="23:27">
      <c r="W16790" s="288"/>
      <c r="X16790" s="287"/>
      <c r="AA16790" s="289"/>
    </row>
    <row r="16791" spans="23:27">
      <c r="W16791" s="288"/>
      <c r="X16791" s="287"/>
      <c r="AA16791" s="289"/>
    </row>
    <row r="16792" spans="23:27">
      <c r="W16792" s="288"/>
      <c r="X16792" s="287"/>
      <c r="AA16792" s="289"/>
    </row>
    <row r="16793" spans="23:27">
      <c r="W16793" s="288"/>
      <c r="X16793" s="287"/>
      <c r="AA16793" s="289"/>
    </row>
    <row r="16794" spans="23:27">
      <c r="W16794" s="288"/>
      <c r="X16794" s="287"/>
      <c r="AA16794" s="289"/>
    </row>
    <row r="16795" spans="23:27">
      <c r="W16795" s="288"/>
      <c r="X16795" s="287"/>
      <c r="AA16795" s="289"/>
    </row>
    <row r="16796" spans="23:27">
      <c r="W16796" s="288"/>
      <c r="X16796" s="287"/>
      <c r="AA16796" s="289"/>
    </row>
    <row r="16797" spans="23:27">
      <c r="W16797" s="288"/>
      <c r="X16797" s="287"/>
      <c r="AA16797" s="289"/>
    </row>
    <row r="16798" spans="23:27">
      <c r="W16798" s="288"/>
      <c r="X16798" s="287"/>
      <c r="AA16798" s="289"/>
    </row>
    <row r="16799" spans="23:27">
      <c r="W16799" s="288"/>
      <c r="X16799" s="287"/>
      <c r="AA16799" s="289"/>
    </row>
    <row r="16800" spans="23:27">
      <c r="W16800" s="288"/>
      <c r="X16800" s="287"/>
      <c r="AA16800" s="289"/>
    </row>
    <row r="16801" spans="23:27">
      <c r="W16801" s="288"/>
      <c r="X16801" s="287"/>
      <c r="AA16801" s="289"/>
    </row>
    <row r="16802" spans="23:27">
      <c r="W16802" s="288"/>
      <c r="X16802" s="287"/>
      <c r="AA16802" s="289"/>
    </row>
    <row r="16803" spans="23:27">
      <c r="W16803" s="288"/>
      <c r="X16803" s="287"/>
      <c r="AA16803" s="289"/>
    </row>
    <row r="16804" spans="23:27">
      <c r="W16804" s="288"/>
      <c r="X16804" s="287"/>
      <c r="AA16804" s="289"/>
    </row>
    <row r="16805" spans="23:27">
      <c r="W16805" s="288"/>
      <c r="X16805" s="287"/>
      <c r="AA16805" s="289"/>
    </row>
    <row r="16806" spans="23:27">
      <c r="W16806" s="288"/>
      <c r="X16806" s="287"/>
      <c r="AA16806" s="289"/>
    </row>
    <row r="16807" spans="23:27">
      <c r="W16807" s="288"/>
      <c r="X16807" s="287"/>
      <c r="AA16807" s="289"/>
    </row>
    <row r="16808" spans="23:27">
      <c r="W16808" s="288"/>
      <c r="X16808" s="287"/>
      <c r="AA16808" s="289"/>
    </row>
    <row r="16809" spans="23:27">
      <c r="W16809" s="288"/>
      <c r="X16809" s="287"/>
      <c r="AA16809" s="289"/>
    </row>
    <row r="16810" spans="23:27">
      <c r="W16810" s="288"/>
      <c r="X16810" s="287"/>
      <c r="AA16810" s="289"/>
    </row>
    <row r="16811" spans="23:27">
      <c r="W16811" s="288"/>
      <c r="X16811" s="287"/>
      <c r="AA16811" s="289"/>
    </row>
    <row r="16812" spans="23:27">
      <c r="W16812" s="288"/>
      <c r="X16812" s="287"/>
      <c r="AA16812" s="289"/>
    </row>
    <row r="16813" spans="23:27">
      <c r="W16813" s="288"/>
      <c r="X16813" s="287"/>
      <c r="AA16813" s="289"/>
    </row>
    <row r="16814" spans="23:27">
      <c r="W16814" s="288"/>
      <c r="X16814" s="287"/>
      <c r="AA16814" s="289"/>
    </row>
    <row r="16815" spans="23:27">
      <c r="W16815" s="288"/>
      <c r="X16815" s="287"/>
      <c r="AA16815" s="289"/>
    </row>
    <row r="16816" spans="23:27">
      <c r="W16816" s="288"/>
      <c r="X16816" s="287"/>
      <c r="AA16816" s="289"/>
    </row>
    <row r="16817" spans="23:27">
      <c r="W16817" s="288"/>
      <c r="X16817" s="287"/>
      <c r="AA16817" s="289"/>
    </row>
    <row r="16818" spans="23:27">
      <c r="W16818" s="288"/>
      <c r="X16818" s="287"/>
      <c r="AA16818" s="289"/>
    </row>
    <row r="16819" spans="23:27">
      <c r="W16819" s="288"/>
      <c r="X16819" s="287"/>
      <c r="AA16819" s="289"/>
    </row>
    <row r="16820" spans="23:27">
      <c r="W16820" s="288"/>
      <c r="X16820" s="287"/>
      <c r="AA16820" s="289"/>
    </row>
    <row r="16821" spans="23:27">
      <c r="W16821" s="288"/>
      <c r="X16821" s="287"/>
      <c r="AA16821" s="289"/>
    </row>
    <row r="16822" spans="23:27">
      <c r="W16822" s="288"/>
      <c r="X16822" s="287"/>
      <c r="AA16822" s="289"/>
    </row>
    <row r="16823" spans="23:27">
      <c r="W16823" s="288"/>
      <c r="X16823" s="287"/>
      <c r="AA16823" s="289"/>
    </row>
    <row r="16824" spans="23:27">
      <c r="W16824" s="288"/>
      <c r="X16824" s="287"/>
      <c r="AA16824" s="289"/>
    </row>
    <row r="16825" spans="23:27">
      <c r="W16825" s="288"/>
      <c r="X16825" s="287"/>
      <c r="AA16825" s="289"/>
    </row>
    <row r="16826" spans="23:27">
      <c r="W16826" s="288"/>
      <c r="X16826" s="287"/>
      <c r="AA16826" s="289"/>
    </row>
    <row r="16827" spans="23:27">
      <c r="W16827" s="288"/>
      <c r="X16827" s="287"/>
      <c r="AA16827" s="289"/>
    </row>
    <row r="16828" spans="23:27">
      <c r="W16828" s="288"/>
      <c r="X16828" s="287"/>
      <c r="AA16828" s="289"/>
    </row>
    <row r="16829" spans="23:27">
      <c r="W16829" s="288"/>
      <c r="X16829" s="287"/>
      <c r="AA16829" s="289"/>
    </row>
    <row r="16830" spans="23:27">
      <c r="W16830" s="288"/>
      <c r="X16830" s="287"/>
      <c r="AA16830" s="289"/>
    </row>
    <row r="16831" spans="23:27">
      <c r="W16831" s="288"/>
      <c r="X16831" s="287"/>
      <c r="AA16831" s="289"/>
    </row>
    <row r="16832" spans="23:27">
      <c r="W16832" s="288"/>
      <c r="X16832" s="287"/>
      <c r="AA16832" s="289"/>
    </row>
    <row r="16833" spans="23:27">
      <c r="W16833" s="288"/>
      <c r="X16833" s="287"/>
      <c r="AA16833" s="289"/>
    </row>
    <row r="16834" spans="23:27">
      <c r="W16834" s="288"/>
      <c r="X16834" s="287"/>
      <c r="AA16834" s="289"/>
    </row>
    <row r="16835" spans="23:27">
      <c r="W16835" s="288"/>
      <c r="X16835" s="287"/>
      <c r="AA16835" s="289"/>
    </row>
    <row r="16836" spans="23:27">
      <c r="W16836" s="288"/>
      <c r="X16836" s="287"/>
      <c r="AA16836" s="289"/>
    </row>
    <row r="16837" spans="23:27">
      <c r="W16837" s="288"/>
      <c r="X16837" s="287"/>
      <c r="AA16837" s="289"/>
    </row>
    <row r="16838" spans="23:27">
      <c r="W16838" s="288"/>
      <c r="X16838" s="287"/>
      <c r="AA16838" s="289"/>
    </row>
    <row r="16839" spans="23:27">
      <c r="W16839" s="288"/>
      <c r="X16839" s="287"/>
      <c r="AA16839" s="289"/>
    </row>
    <row r="16840" spans="23:27">
      <c r="W16840" s="288"/>
      <c r="X16840" s="287"/>
      <c r="AA16840" s="289"/>
    </row>
    <row r="16841" spans="23:27">
      <c r="W16841" s="288"/>
      <c r="X16841" s="287"/>
      <c r="AA16841" s="289"/>
    </row>
    <row r="16842" spans="23:27">
      <c r="W16842" s="288"/>
      <c r="X16842" s="287"/>
      <c r="AA16842" s="289"/>
    </row>
    <row r="16843" spans="23:27">
      <c r="W16843" s="288"/>
      <c r="X16843" s="287"/>
      <c r="AA16843" s="289"/>
    </row>
    <row r="16844" spans="23:27">
      <c r="W16844" s="288"/>
      <c r="X16844" s="287"/>
      <c r="AA16844" s="289"/>
    </row>
    <row r="16845" spans="23:27">
      <c r="W16845" s="288"/>
      <c r="X16845" s="287"/>
      <c r="AA16845" s="289"/>
    </row>
    <row r="16846" spans="23:27">
      <c r="W16846" s="288"/>
      <c r="X16846" s="287"/>
      <c r="AA16846" s="289"/>
    </row>
    <row r="16847" spans="23:27">
      <c r="W16847" s="288"/>
      <c r="X16847" s="287"/>
      <c r="AA16847" s="289"/>
    </row>
    <row r="16848" spans="23:27">
      <c r="W16848" s="288"/>
      <c r="X16848" s="287"/>
      <c r="AA16848" s="289"/>
    </row>
    <row r="16849" spans="23:27">
      <c r="W16849" s="288"/>
      <c r="X16849" s="287"/>
      <c r="AA16849" s="289"/>
    </row>
    <row r="16850" spans="23:27">
      <c r="W16850" s="288"/>
      <c r="X16850" s="287"/>
      <c r="AA16850" s="289"/>
    </row>
    <row r="16851" spans="23:27">
      <c r="W16851" s="288"/>
      <c r="X16851" s="287"/>
      <c r="AA16851" s="289"/>
    </row>
    <row r="16852" spans="23:27">
      <c r="W16852" s="288"/>
      <c r="X16852" s="287"/>
      <c r="AA16852" s="289"/>
    </row>
    <row r="16853" spans="23:27">
      <c r="W16853" s="288"/>
      <c r="X16853" s="287"/>
      <c r="AA16853" s="289"/>
    </row>
    <row r="16854" spans="23:27">
      <c r="W16854" s="288"/>
      <c r="X16854" s="287"/>
      <c r="AA16854" s="289"/>
    </row>
    <row r="16855" spans="23:27">
      <c r="W16855" s="288"/>
      <c r="X16855" s="287"/>
      <c r="AA16855" s="289"/>
    </row>
    <row r="16856" spans="23:27">
      <c r="W16856" s="288"/>
      <c r="X16856" s="287"/>
      <c r="AA16856" s="289"/>
    </row>
    <row r="16857" spans="23:27">
      <c r="W16857" s="288"/>
      <c r="X16857" s="287"/>
      <c r="AA16857" s="289"/>
    </row>
    <row r="16858" spans="23:27">
      <c r="W16858" s="288"/>
      <c r="X16858" s="287"/>
      <c r="AA16858" s="289"/>
    </row>
    <row r="16859" spans="23:27">
      <c r="W16859" s="288"/>
      <c r="X16859" s="287"/>
      <c r="AA16859" s="289"/>
    </row>
    <row r="16860" spans="23:27">
      <c r="W16860" s="288"/>
      <c r="X16860" s="287"/>
      <c r="AA16860" s="289"/>
    </row>
    <row r="16861" spans="23:27">
      <c r="W16861" s="288"/>
      <c r="X16861" s="287"/>
      <c r="AA16861" s="289"/>
    </row>
    <row r="16862" spans="23:27">
      <c r="W16862" s="288"/>
      <c r="X16862" s="287"/>
      <c r="AA16862" s="289"/>
    </row>
    <row r="16863" spans="23:27">
      <c r="W16863" s="288"/>
      <c r="X16863" s="287"/>
      <c r="AA16863" s="289"/>
    </row>
    <row r="16864" spans="23:27">
      <c r="W16864" s="288"/>
      <c r="X16864" s="287"/>
      <c r="AA16864" s="289"/>
    </row>
    <row r="16865" spans="23:27">
      <c r="W16865" s="288"/>
      <c r="X16865" s="287"/>
      <c r="AA16865" s="289"/>
    </row>
    <row r="16866" spans="23:27">
      <c r="W16866" s="288"/>
      <c r="X16866" s="287"/>
      <c r="AA16866" s="289"/>
    </row>
    <row r="16867" spans="23:27">
      <c r="W16867" s="288"/>
      <c r="X16867" s="287"/>
      <c r="AA16867" s="289"/>
    </row>
    <row r="16868" spans="23:27">
      <c r="W16868" s="288"/>
      <c r="X16868" s="287"/>
      <c r="AA16868" s="289"/>
    </row>
    <row r="16869" spans="23:27">
      <c r="W16869" s="288"/>
      <c r="X16869" s="287"/>
      <c r="AA16869" s="289"/>
    </row>
    <row r="16870" spans="23:27">
      <c r="W16870" s="288"/>
      <c r="X16870" s="287"/>
      <c r="AA16870" s="289"/>
    </row>
    <row r="16871" spans="23:27">
      <c r="W16871" s="288"/>
      <c r="X16871" s="287"/>
      <c r="AA16871" s="289"/>
    </row>
    <row r="16872" spans="23:27">
      <c r="W16872" s="288"/>
      <c r="X16872" s="287"/>
      <c r="AA16872" s="289"/>
    </row>
    <row r="16873" spans="23:27">
      <c r="W16873" s="288"/>
      <c r="X16873" s="287"/>
      <c r="AA16873" s="289"/>
    </row>
    <row r="16874" spans="23:27">
      <c r="W16874" s="288"/>
      <c r="X16874" s="287"/>
      <c r="AA16874" s="289"/>
    </row>
    <row r="16875" spans="23:27">
      <c r="W16875" s="288"/>
      <c r="X16875" s="287"/>
      <c r="AA16875" s="289"/>
    </row>
    <row r="16876" spans="23:27">
      <c r="W16876" s="288"/>
      <c r="X16876" s="287"/>
      <c r="AA16876" s="289"/>
    </row>
    <row r="16877" spans="23:27">
      <c r="W16877" s="288"/>
      <c r="X16877" s="287"/>
      <c r="AA16877" s="289"/>
    </row>
    <row r="16878" spans="23:27">
      <c r="W16878" s="288"/>
      <c r="X16878" s="287"/>
      <c r="AA16878" s="289"/>
    </row>
    <row r="16879" spans="23:27">
      <c r="W16879" s="288"/>
      <c r="X16879" s="287"/>
      <c r="AA16879" s="289"/>
    </row>
    <row r="16880" spans="23:27">
      <c r="W16880" s="288"/>
      <c r="X16880" s="287"/>
      <c r="AA16880" s="289"/>
    </row>
    <row r="16881" spans="23:27">
      <c r="W16881" s="288"/>
      <c r="X16881" s="287"/>
      <c r="AA16881" s="289"/>
    </row>
    <row r="16882" spans="23:27">
      <c r="W16882" s="288"/>
      <c r="X16882" s="287"/>
      <c r="AA16882" s="289"/>
    </row>
    <row r="16883" spans="23:27">
      <c r="W16883" s="288"/>
      <c r="X16883" s="287"/>
      <c r="AA16883" s="289"/>
    </row>
    <row r="16884" spans="23:27">
      <c r="W16884" s="288"/>
      <c r="X16884" s="287"/>
      <c r="AA16884" s="289"/>
    </row>
    <row r="16885" spans="23:27">
      <c r="W16885" s="288"/>
      <c r="X16885" s="287"/>
      <c r="AA16885" s="289"/>
    </row>
    <row r="16886" spans="23:27">
      <c r="W16886" s="288"/>
      <c r="X16886" s="287"/>
      <c r="AA16886" s="289"/>
    </row>
    <row r="16887" spans="23:27">
      <c r="W16887" s="288"/>
      <c r="X16887" s="287"/>
      <c r="AA16887" s="289"/>
    </row>
    <row r="16888" spans="23:27">
      <c r="W16888" s="288"/>
      <c r="X16888" s="287"/>
      <c r="AA16888" s="289"/>
    </row>
    <row r="16889" spans="23:27">
      <c r="W16889" s="288"/>
      <c r="X16889" s="287"/>
      <c r="AA16889" s="289"/>
    </row>
    <row r="16890" spans="23:27">
      <c r="W16890" s="288"/>
      <c r="X16890" s="287"/>
      <c r="AA16890" s="289"/>
    </row>
    <row r="16891" spans="23:27">
      <c r="W16891" s="288"/>
      <c r="X16891" s="287"/>
      <c r="AA16891" s="289"/>
    </row>
    <row r="16892" spans="23:27">
      <c r="W16892" s="288"/>
      <c r="X16892" s="287"/>
      <c r="AA16892" s="289"/>
    </row>
    <row r="16893" spans="23:27">
      <c r="W16893" s="288"/>
      <c r="X16893" s="287"/>
      <c r="AA16893" s="289"/>
    </row>
    <row r="16894" spans="23:27">
      <c r="W16894" s="288"/>
      <c r="X16894" s="287"/>
      <c r="AA16894" s="289"/>
    </row>
    <row r="16895" spans="23:27">
      <c r="W16895" s="288"/>
      <c r="X16895" s="287"/>
      <c r="AA16895" s="289"/>
    </row>
    <row r="16896" spans="23:27">
      <c r="W16896" s="288"/>
      <c r="X16896" s="287"/>
      <c r="AA16896" s="289"/>
    </row>
    <row r="16897" spans="23:27">
      <c r="W16897" s="288"/>
      <c r="X16897" s="287"/>
      <c r="AA16897" s="289"/>
    </row>
    <row r="16898" spans="23:27">
      <c r="W16898" s="288"/>
      <c r="X16898" s="287"/>
      <c r="AA16898" s="289"/>
    </row>
    <row r="16899" spans="23:27">
      <c r="W16899" s="288"/>
      <c r="X16899" s="287"/>
      <c r="AA16899" s="289"/>
    </row>
    <row r="16900" spans="23:27">
      <c r="W16900" s="288"/>
      <c r="X16900" s="287"/>
      <c r="AA16900" s="289"/>
    </row>
    <row r="16901" spans="23:27">
      <c r="W16901" s="288"/>
      <c r="X16901" s="287"/>
      <c r="AA16901" s="289"/>
    </row>
    <row r="16902" spans="23:27">
      <c r="W16902" s="288"/>
      <c r="X16902" s="287"/>
      <c r="AA16902" s="289"/>
    </row>
    <row r="16903" spans="23:27">
      <c r="W16903" s="288"/>
      <c r="X16903" s="287"/>
      <c r="AA16903" s="289"/>
    </row>
    <row r="16904" spans="23:27">
      <c r="W16904" s="288"/>
      <c r="X16904" s="287"/>
      <c r="AA16904" s="289"/>
    </row>
    <row r="16905" spans="23:27">
      <c r="W16905" s="288"/>
      <c r="X16905" s="287"/>
      <c r="AA16905" s="289"/>
    </row>
    <row r="16906" spans="23:27">
      <c r="W16906" s="288"/>
      <c r="X16906" s="287"/>
      <c r="AA16906" s="289"/>
    </row>
    <row r="16907" spans="23:27">
      <c r="W16907" s="288"/>
      <c r="X16907" s="287"/>
      <c r="AA16907" s="289"/>
    </row>
    <row r="16908" spans="23:27">
      <c r="W16908" s="288"/>
      <c r="X16908" s="287"/>
      <c r="AA16908" s="289"/>
    </row>
    <row r="16909" spans="23:27">
      <c r="W16909" s="288"/>
      <c r="X16909" s="287"/>
      <c r="AA16909" s="289"/>
    </row>
    <row r="16910" spans="23:27">
      <c r="W16910" s="288"/>
      <c r="X16910" s="287"/>
      <c r="AA16910" s="289"/>
    </row>
    <row r="16911" spans="23:27">
      <c r="W16911" s="288"/>
      <c r="X16911" s="287"/>
      <c r="AA16911" s="289"/>
    </row>
    <row r="16912" spans="23:27">
      <c r="W16912" s="288"/>
      <c r="X16912" s="287"/>
      <c r="AA16912" s="289"/>
    </row>
    <row r="16913" spans="23:27">
      <c r="W16913" s="288"/>
      <c r="X16913" s="287"/>
      <c r="AA16913" s="289"/>
    </row>
    <row r="16914" spans="23:27">
      <c r="W16914" s="288"/>
      <c r="X16914" s="287"/>
      <c r="AA16914" s="289"/>
    </row>
    <row r="16915" spans="23:27">
      <c r="W16915" s="288"/>
      <c r="X16915" s="287"/>
      <c r="AA16915" s="289"/>
    </row>
    <row r="16916" spans="23:27">
      <c r="W16916" s="288"/>
      <c r="X16916" s="287"/>
      <c r="AA16916" s="289"/>
    </row>
    <row r="16917" spans="23:27">
      <c r="W16917" s="288"/>
      <c r="X16917" s="287"/>
      <c r="AA16917" s="289"/>
    </row>
    <row r="16918" spans="23:27">
      <c r="W16918" s="288"/>
      <c r="X16918" s="287"/>
      <c r="AA16918" s="289"/>
    </row>
    <row r="16919" spans="23:27">
      <c r="W16919" s="288"/>
      <c r="X16919" s="287"/>
      <c r="AA16919" s="289"/>
    </row>
    <row r="16920" spans="23:27">
      <c r="W16920" s="288"/>
      <c r="X16920" s="287"/>
      <c r="AA16920" s="289"/>
    </row>
    <row r="16921" spans="23:27">
      <c r="W16921" s="288"/>
      <c r="X16921" s="287"/>
      <c r="AA16921" s="289"/>
    </row>
    <row r="16922" spans="23:27">
      <c r="W16922" s="288"/>
      <c r="X16922" s="287"/>
      <c r="AA16922" s="289"/>
    </row>
    <row r="16923" spans="23:27">
      <c r="W16923" s="288"/>
      <c r="X16923" s="287"/>
      <c r="AA16923" s="289"/>
    </row>
    <row r="16924" spans="23:27">
      <c r="W16924" s="288"/>
      <c r="X16924" s="287"/>
      <c r="AA16924" s="289"/>
    </row>
    <row r="16925" spans="23:27">
      <c r="W16925" s="288"/>
      <c r="X16925" s="287"/>
      <c r="AA16925" s="289"/>
    </row>
    <row r="16926" spans="23:27">
      <c r="W16926" s="288"/>
      <c r="X16926" s="287"/>
      <c r="AA16926" s="289"/>
    </row>
    <row r="16927" spans="23:27">
      <c r="W16927" s="288"/>
      <c r="X16927" s="287"/>
      <c r="AA16927" s="289"/>
    </row>
    <row r="16928" spans="23:27">
      <c r="W16928" s="288"/>
      <c r="X16928" s="287"/>
      <c r="AA16928" s="289"/>
    </row>
    <row r="16929" spans="23:27">
      <c r="W16929" s="288"/>
      <c r="X16929" s="287"/>
      <c r="AA16929" s="289"/>
    </row>
    <row r="16930" spans="23:27">
      <c r="W16930" s="288"/>
      <c r="X16930" s="287"/>
      <c r="AA16930" s="289"/>
    </row>
    <row r="16931" spans="23:27">
      <c r="W16931" s="288"/>
      <c r="X16931" s="287"/>
      <c r="AA16931" s="289"/>
    </row>
    <row r="16932" spans="23:27">
      <c r="W16932" s="288"/>
      <c r="X16932" s="287"/>
      <c r="AA16932" s="289"/>
    </row>
    <row r="16933" spans="23:27">
      <c r="W16933" s="288"/>
      <c r="X16933" s="287"/>
      <c r="AA16933" s="289"/>
    </row>
    <row r="16934" spans="23:27">
      <c r="W16934" s="288"/>
      <c r="X16934" s="287"/>
      <c r="AA16934" s="289"/>
    </row>
    <row r="16935" spans="23:27">
      <c r="W16935" s="288"/>
      <c r="X16935" s="287"/>
      <c r="AA16935" s="289"/>
    </row>
    <row r="16936" spans="23:27">
      <c r="W16936" s="288"/>
      <c r="X16936" s="287"/>
      <c r="AA16936" s="289"/>
    </row>
    <row r="16937" spans="23:27">
      <c r="W16937" s="288"/>
      <c r="X16937" s="287"/>
      <c r="AA16937" s="289"/>
    </row>
    <row r="16938" spans="23:27">
      <c r="W16938" s="288"/>
      <c r="X16938" s="287"/>
      <c r="AA16938" s="289"/>
    </row>
    <row r="16939" spans="23:27">
      <c r="W16939" s="288"/>
      <c r="X16939" s="287"/>
      <c r="AA16939" s="289"/>
    </row>
    <row r="16940" spans="23:27">
      <c r="W16940" s="288"/>
      <c r="X16940" s="287"/>
      <c r="AA16940" s="289"/>
    </row>
    <row r="16941" spans="23:27">
      <c r="W16941" s="288"/>
      <c r="X16941" s="287"/>
      <c r="AA16941" s="289"/>
    </row>
    <row r="16942" spans="23:27">
      <c r="W16942" s="288"/>
      <c r="X16942" s="287"/>
      <c r="AA16942" s="289"/>
    </row>
    <row r="16943" spans="23:27">
      <c r="W16943" s="288"/>
      <c r="X16943" s="287"/>
      <c r="AA16943" s="289"/>
    </row>
    <row r="16944" spans="23:27">
      <c r="W16944" s="288"/>
      <c r="X16944" s="287"/>
      <c r="AA16944" s="289"/>
    </row>
    <row r="16945" spans="23:27">
      <c r="W16945" s="288"/>
      <c r="X16945" s="287"/>
      <c r="AA16945" s="289"/>
    </row>
    <row r="16946" spans="23:27">
      <c r="W16946" s="288"/>
      <c r="X16946" s="287"/>
      <c r="AA16946" s="289"/>
    </row>
    <row r="16947" spans="23:27">
      <c r="W16947" s="288"/>
      <c r="X16947" s="287"/>
      <c r="AA16947" s="289"/>
    </row>
    <row r="16948" spans="23:27">
      <c r="W16948" s="288"/>
      <c r="X16948" s="287"/>
      <c r="AA16948" s="289"/>
    </row>
    <row r="16949" spans="23:27">
      <c r="W16949" s="288"/>
      <c r="X16949" s="287"/>
      <c r="AA16949" s="289"/>
    </row>
    <row r="16950" spans="23:27">
      <c r="W16950" s="288"/>
      <c r="X16950" s="287"/>
      <c r="AA16950" s="289"/>
    </row>
    <row r="16951" spans="23:27">
      <c r="W16951" s="288"/>
      <c r="X16951" s="287"/>
      <c r="AA16951" s="289"/>
    </row>
    <row r="16952" spans="23:27">
      <c r="W16952" s="288"/>
      <c r="X16952" s="287"/>
      <c r="AA16952" s="289"/>
    </row>
    <row r="16953" spans="23:27">
      <c r="W16953" s="288"/>
      <c r="X16953" s="287"/>
      <c r="AA16953" s="289"/>
    </row>
    <row r="16954" spans="23:27">
      <c r="W16954" s="288"/>
      <c r="X16954" s="287"/>
      <c r="AA16954" s="289"/>
    </row>
    <row r="16955" spans="23:27">
      <c r="W16955" s="288"/>
      <c r="X16955" s="287"/>
      <c r="AA16955" s="289"/>
    </row>
    <row r="16956" spans="23:27">
      <c r="W16956" s="288"/>
      <c r="X16956" s="287"/>
      <c r="AA16956" s="289"/>
    </row>
    <row r="16957" spans="23:27">
      <c r="W16957" s="288"/>
      <c r="X16957" s="287"/>
      <c r="AA16957" s="289"/>
    </row>
    <row r="16958" spans="23:27">
      <c r="W16958" s="288"/>
      <c r="X16958" s="287"/>
      <c r="AA16958" s="289"/>
    </row>
    <row r="16959" spans="23:27">
      <c r="W16959" s="288"/>
      <c r="X16959" s="287"/>
      <c r="AA16959" s="289"/>
    </row>
    <row r="16960" spans="23:27">
      <c r="W16960" s="288"/>
      <c r="X16960" s="287"/>
      <c r="AA16960" s="289"/>
    </row>
    <row r="16961" spans="23:27">
      <c r="W16961" s="288"/>
      <c r="X16961" s="287"/>
      <c r="AA16961" s="289"/>
    </row>
    <row r="16962" spans="23:27">
      <c r="W16962" s="288"/>
      <c r="X16962" s="287"/>
      <c r="AA16962" s="289"/>
    </row>
    <row r="16963" spans="23:27">
      <c r="W16963" s="288"/>
      <c r="X16963" s="287"/>
      <c r="AA16963" s="289"/>
    </row>
    <row r="16964" spans="23:27">
      <c r="W16964" s="288"/>
      <c r="X16964" s="287"/>
      <c r="AA16964" s="289"/>
    </row>
    <row r="16965" spans="23:27">
      <c r="W16965" s="288"/>
      <c r="X16965" s="287"/>
      <c r="AA16965" s="289"/>
    </row>
    <row r="16966" spans="23:27">
      <c r="W16966" s="288"/>
      <c r="X16966" s="287"/>
      <c r="AA16966" s="289"/>
    </row>
    <row r="16967" spans="23:27">
      <c r="W16967" s="288"/>
      <c r="X16967" s="287"/>
      <c r="AA16967" s="289"/>
    </row>
    <row r="16968" spans="23:27">
      <c r="W16968" s="288"/>
      <c r="X16968" s="287"/>
      <c r="AA16968" s="289"/>
    </row>
    <row r="16969" spans="23:27">
      <c r="W16969" s="288"/>
      <c r="X16969" s="287"/>
      <c r="AA16969" s="289"/>
    </row>
    <row r="16970" spans="23:27">
      <c r="W16970" s="288"/>
      <c r="X16970" s="287"/>
      <c r="AA16970" s="289"/>
    </row>
    <row r="16971" spans="23:27">
      <c r="W16971" s="288"/>
      <c r="X16971" s="287"/>
      <c r="AA16971" s="289"/>
    </row>
    <row r="16972" spans="23:27">
      <c r="W16972" s="288"/>
      <c r="X16972" s="287"/>
      <c r="AA16972" s="289"/>
    </row>
    <row r="16973" spans="23:27">
      <c r="W16973" s="288"/>
      <c r="X16973" s="287"/>
      <c r="AA16973" s="289"/>
    </row>
    <row r="16974" spans="23:27">
      <c r="W16974" s="288"/>
      <c r="X16974" s="287"/>
      <c r="AA16974" s="289"/>
    </row>
    <row r="16975" spans="23:27">
      <c r="W16975" s="288"/>
      <c r="X16975" s="287"/>
      <c r="AA16975" s="289"/>
    </row>
    <row r="16976" spans="23:27">
      <c r="W16976" s="288"/>
      <c r="X16976" s="287"/>
      <c r="AA16976" s="289"/>
    </row>
    <row r="16977" spans="23:27">
      <c r="W16977" s="288"/>
      <c r="X16977" s="287"/>
      <c r="AA16977" s="289"/>
    </row>
    <row r="16978" spans="23:27">
      <c r="W16978" s="288"/>
      <c r="X16978" s="287"/>
      <c r="AA16978" s="289"/>
    </row>
    <row r="16979" spans="23:27">
      <c r="W16979" s="288"/>
      <c r="X16979" s="287"/>
      <c r="AA16979" s="289"/>
    </row>
    <row r="16980" spans="23:27">
      <c r="W16980" s="288"/>
      <c r="X16980" s="287"/>
      <c r="AA16980" s="289"/>
    </row>
    <row r="16981" spans="23:27">
      <c r="W16981" s="288"/>
      <c r="X16981" s="287"/>
      <c r="AA16981" s="289"/>
    </row>
    <row r="16982" spans="23:27">
      <c r="W16982" s="288"/>
      <c r="X16982" s="287"/>
      <c r="AA16982" s="289"/>
    </row>
    <row r="16983" spans="23:27">
      <c r="W16983" s="288"/>
      <c r="X16983" s="287"/>
      <c r="AA16983" s="289"/>
    </row>
    <row r="16984" spans="23:27">
      <c r="W16984" s="288"/>
      <c r="X16984" s="287"/>
      <c r="AA16984" s="289"/>
    </row>
    <row r="16985" spans="23:27">
      <c r="W16985" s="288"/>
      <c r="X16985" s="287"/>
      <c r="AA16985" s="289"/>
    </row>
    <row r="16986" spans="23:27">
      <c r="W16986" s="288"/>
      <c r="X16986" s="287"/>
      <c r="AA16986" s="289"/>
    </row>
    <row r="16987" spans="23:27">
      <c r="W16987" s="288"/>
      <c r="X16987" s="287"/>
      <c r="AA16987" s="289"/>
    </row>
    <row r="16988" spans="23:27">
      <c r="W16988" s="288"/>
      <c r="X16988" s="287"/>
      <c r="AA16988" s="289"/>
    </row>
    <row r="16989" spans="23:27">
      <c r="W16989" s="288"/>
      <c r="X16989" s="287"/>
      <c r="AA16989" s="289"/>
    </row>
    <row r="16990" spans="23:27">
      <c r="W16990" s="288"/>
      <c r="X16990" s="287"/>
      <c r="AA16990" s="289"/>
    </row>
    <row r="16991" spans="23:27">
      <c r="W16991" s="288"/>
      <c r="X16991" s="287"/>
      <c r="AA16991" s="289"/>
    </row>
    <row r="16992" spans="23:27">
      <c r="W16992" s="288"/>
      <c r="X16992" s="287"/>
      <c r="AA16992" s="289"/>
    </row>
    <row r="16993" spans="23:27">
      <c r="W16993" s="288"/>
      <c r="X16993" s="287"/>
      <c r="AA16993" s="289"/>
    </row>
    <row r="16994" spans="23:27">
      <c r="W16994" s="288"/>
      <c r="X16994" s="287"/>
      <c r="AA16994" s="289"/>
    </row>
    <row r="16995" spans="23:27">
      <c r="W16995" s="288"/>
      <c r="X16995" s="287"/>
      <c r="AA16995" s="289"/>
    </row>
    <row r="16996" spans="23:27">
      <c r="W16996" s="288"/>
      <c r="X16996" s="287"/>
      <c r="AA16996" s="289"/>
    </row>
    <row r="16997" spans="23:27">
      <c r="W16997" s="288"/>
      <c r="X16997" s="287"/>
      <c r="AA16997" s="289"/>
    </row>
    <row r="16998" spans="23:27">
      <c r="W16998" s="288"/>
      <c r="X16998" s="287"/>
      <c r="AA16998" s="289"/>
    </row>
    <row r="16999" spans="23:27">
      <c r="W16999" s="288"/>
      <c r="X16999" s="287"/>
      <c r="AA16999" s="289"/>
    </row>
    <row r="17000" spans="23:27">
      <c r="W17000" s="288"/>
      <c r="X17000" s="287"/>
      <c r="AA17000" s="289"/>
    </row>
    <row r="17001" spans="23:27">
      <c r="W17001" s="288"/>
      <c r="X17001" s="287"/>
      <c r="AA17001" s="289"/>
    </row>
    <row r="17002" spans="23:27">
      <c r="W17002" s="288"/>
      <c r="X17002" s="287"/>
      <c r="AA17002" s="289"/>
    </row>
    <row r="17003" spans="23:27">
      <c r="W17003" s="288"/>
      <c r="X17003" s="287"/>
      <c r="AA17003" s="289"/>
    </row>
    <row r="17004" spans="23:27">
      <c r="W17004" s="288"/>
      <c r="X17004" s="287"/>
      <c r="AA17004" s="289"/>
    </row>
    <row r="17005" spans="23:27">
      <c r="W17005" s="288"/>
      <c r="X17005" s="287"/>
      <c r="AA17005" s="289"/>
    </row>
    <row r="17006" spans="23:27">
      <c r="W17006" s="288"/>
      <c r="X17006" s="287"/>
      <c r="AA17006" s="289"/>
    </row>
    <row r="17007" spans="23:27">
      <c r="W17007" s="288"/>
      <c r="X17007" s="287"/>
      <c r="AA17007" s="289"/>
    </row>
    <row r="17008" spans="23:27">
      <c r="W17008" s="288"/>
      <c r="X17008" s="287"/>
      <c r="AA17008" s="289"/>
    </row>
    <row r="17009" spans="23:27">
      <c r="W17009" s="288"/>
      <c r="X17009" s="287"/>
      <c r="AA17009" s="289"/>
    </row>
    <row r="17010" spans="23:27">
      <c r="W17010" s="288"/>
      <c r="X17010" s="287"/>
      <c r="AA17010" s="289"/>
    </row>
    <row r="17011" spans="23:27">
      <c r="W17011" s="288"/>
      <c r="X17011" s="287"/>
      <c r="AA17011" s="289"/>
    </row>
    <row r="17012" spans="23:27">
      <c r="W17012" s="288"/>
      <c r="X17012" s="287"/>
      <c r="AA17012" s="289"/>
    </row>
    <row r="17013" spans="23:27">
      <c r="W17013" s="288"/>
      <c r="X17013" s="287"/>
      <c r="AA17013" s="289"/>
    </row>
    <row r="17014" spans="23:27">
      <c r="W17014" s="288"/>
      <c r="X17014" s="287"/>
      <c r="AA17014" s="289"/>
    </row>
    <row r="17015" spans="23:27">
      <c r="W17015" s="288"/>
      <c r="X17015" s="287"/>
      <c r="AA17015" s="289"/>
    </row>
    <row r="17016" spans="23:27">
      <c r="W17016" s="288"/>
      <c r="X17016" s="287"/>
      <c r="AA17016" s="289"/>
    </row>
    <row r="17017" spans="23:27">
      <c r="W17017" s="288"/>
      <c r="X17017" s="287"/>
      <c r="AA17017" s="289"/>
    </row>
    <row r="17018" spans="23:27">
      <c r="W17018" s="288"/>
      <c r="X17018" s="287"/>
      <c r="AA17018" s="289"/>
    </row>
    <row r="17019" spans="23:27">
      <c r="W17019" s="288"/>
      <c r="X17019" s="287"/>
      <c r="AA17019" s="289"/>
    </row>
    <row r="17020" spans="23:27">
      <c r="W17020" s="288"/>
      <c r="X17020" s="287"/>
      <c r="AA17020" s="289"/>
    </row>
    <row r="17021" spans="23:27">
      <c r="W17021" s="288"/>
      <c r="X17021" s="287"/>
      <c r="AA17021" s="289"/>
    </row>
    <row r="17022" spans="23:27">
      <c r="W17022" s="288"/>
      <c r="X17022" s="287"/>
      <c r="AA17022" s="289"/>
    </row>
    <row r="17023" spans="23:27">
      <c r="W17023" s="288"/>
      <c r="X17023" s="287"/>
      <c r="AA17023" s="289"/>
    </row>
    <row r="17024" spans="23:27">
      <c r="W17024" s="288"/>
      <c r="X17024" s="287"/>
      <c r="AA17024" s="289"/>
    </row>
    <row r="17025" spans="23:27">
      <c r="W17025" s="288"/>
      <c r="X17025" s="287"/>
      <c r="AA17025" s="289"/>
    </row>
    <row r="17026" spans="23:27">
      <c r="W17026" s="288"/>
      <c r="X17026" s="287"/>
      <c r="AA17026" s="289"/>
    </row>
    <row r="17027" spans="23:27">
      <c r="W17027" s="288"/>
      <c r="X17027" s="287"/>
      <c r="AA17027" s="289"/>
    </row>
    <row r="17028" spans="23:27">
      <c r="W17028" s="288"/>
      <c r="X17028" s="287"/>
      <c r="AA17028" s="289"/>
    </row>
    <row r="17029" spans="23:27">
      <c r="W17029" s="288"/>
      <c r="X17029" s="287"/>
      <c r="AA17029" s="289"/>
    </row>
    <row r="17030" spans="23:27">
      <c r="W17030" s="288"/>
      <c r="X17030" s="287"/>
      <c r="AA17030" s="289"/>
    </row>
    <row r="17031" spans="23:27">
      <c r="W17031" s="288"/>
      <c r="X17031" s="287"/>
      <c r="AA17031" s="289"/>
    </row>
    <row r="17032" spans="23:27">
      <c r="W17032" s="288"/>
      <c r="X17032" s="287"/>
      <c r="AA17032" s="289"/>
    </row>
    <row r="17033" spans="23:27">
      <c r="W17033" s="288"/>
      <c r="X17033" s="287"/>
      <c r="AA17033" s="289"/>
    </row>
    <row r="17034" spans="23:27">
      <c r="W17034" s="288"/>
      <c r="X17034" s="287"/>
      <c r="AA17034" s="289"/>
    </row>
    <row r="17035" spans="23:27">
      <c r="W17035" s="288"/>
      <c r="X17035" s="287"/>
      <c r="AA17035" s="289"/>
    </row>
    <row r="17036" spans="23:27">
      <c r="W17036" s="288"/>
      <c r="X17036" s="287"/>
      <c r="AA17036" s="289"/>
    </row>
    <row r="17037" spans="23:27">
      <c r="W17037" s="288"/>
      <c r="X17037" s="287"/>
      <c r="AA17037" s="289"/>
    </row>
    <row r="17038" spans="23:27">
      <c r="W17038" s="288"/>
      <c r="X17038" s="287"/>
      <c r="AA17038" s="289"/>
    </row>
    <row r="17039" spans="23:27">
      <c r="W17039" s="288"/>
      <c r="X17039" s="287"/>
      <c r="AA17039" s="289"/>
    </row>
    <row r="17040" spans="23:27">
      <c r="W17040" s="288"/>
      <c r="X17040" s="287"/>
      <c r="AA17040" s="289"/>
    </row>
    <row r="17041" spans="23:27">
      <c r="W17041" s="288"/>
      <c r="X17041" s="287"/>
      <c r="AA17041" s="289"/>
    </row>
    <row r="17042" spans="23:27">
      <c r="W17042" s="288"/>
      <c r="X17042" s="287"/>
      <c r="AA17042" s="289"/>
    </row>
    <row r="17043" spans="23:27">
      <c r="W17043" s="288"/>
      <c r="X17043" s="287"/>
      <c r="AA17043" s="289"/>
    </row>
    <row r="17044" spans="23:27">
      <c r="W17044" s="288"/>
      <c r="X17044" s="287"/>
      <c r="AA17044" s="289"/>
    </row>
    <row r="17045" spans="23:27">
      <c r="W17045" s="288"/>
      <c r="X17045" s="287"/>
      <c r="AA17045" s="289"/>
    </row>
    <row r="17046" spans="23:27">
      <c r="W17046" s="288"/>
      <c r="X17046" s="287"/>
      <c r="AA17046" s="289"/>
    </row>
    <row r="17047" spans="23:27">
      <c r="W17047" s="288"/>
      <c r="X17047" s="287"/>
      <c r="AA17047" s="289"/>
    </row>
    <row r="17048" spans="23:27">
      <c r="W17048" s="288"/>
      <c r="X17048" s="287"/>
      <c r="AA17048" s="289"/>
    </row>
    <row r="17049" spans="23:27">
      <c r="W17049" s="288"/>
      <c r="X17049" s="287"/>
      <c r="AA17049" s="289"/>
    </row>
    <row r="17050" spans="23:27">
      <c r="W17050" s="288"/>
      <c r="X17050" s="287"/>
      <c r="AA17050" s="289"/>
    </row>
    <row r="17051" spans="23:27">
      <c r="W17051" s="288"/>
      <c r="X17051" s="287"/>
      <c r="AA17051" s="289"/>
    </row>
    <row r="17052" spans="23:27">
      <c r="W17052" s="288"/>
      <c r="X17052" s="287"/>
      <c r="AA17052" s="289"/>
    </row>
    <row r="17053" spans="23:27">
      <c r="W17053" s="288"/>
      <c r="X17053" s="287"/>
      <c r="AA17053" s="289"/>
    </row>
    <row r="17054" spans="23:27">
      <c r="W17054" s="288"/>
      <c r="X17054" s="287"/>
      <c r="AA17054" s="289"/>
    </row>
    <row r="17055" spans="23:27">
      <c r="W17055" s="288"/>
      <c r="X17055" s="287"/>
      <c r="AA17055" s="289"/>
    </row>
    <row r="17056" spans="23:27">
      <c r="W17056" s="288"/>
      <c r="X17056" s="287"/>
      <c r="AA17056" s="289"/>
    </row>
    <row r="17057" spans="23:27">
      <c r="W17057" s="288"/>
      <c r="X17057" s="287"/>
      <c r="AA17057" s="289"/>
    </row>
    <row r="17058" spans="23:27">
      <c r="W17058" s="288"/>
      <c r="X17058" s="287"/>
      <c r="AA17058" s="289"/>
    </row>
    <row r="17059" spans="23:27">
      <c r="W17059" s="288"/>
      <c r="X17059" s="287"/>
      <c r="AA17059" s="289"/>
    </row>
    <row r="17060" spans="23:27">
      <c r="W17060" s="288"/>
      <c r="X17060" s="287"/>
      <c r="AA17060" s="289"/>
    </row>
    <row r="17061" spans="23:27">
      <c r="W17061" s="288"/>
      <c r="X17061" s="287"/>
      <c r="AA17061" s="289"/>
    </row>
    <row r="17062" spans="23:27">
      <c r="W17062" s="288"/>
      <c r="X17062" s="287"/>
      <c r="AA17062" s="289"/>
    </row>
    <row r="17063" spans="23:27">
      <c r="W17063" s="288"/>
      <c r="X17063" s="287"/>
      <c r="AA17063" s="289"/>
    </row>
    <row r="17064" spans="23:27">
      <c r="W17064" s="288"/>
      <c r="X17064" s="287"/>
      <c r="AA17064" s="289"/>
    </row>
    <row r="17065" spans="23:27">
      <c r="W17065" s="288"/>
      <c r="X17065" s="287"/>
      <c r="AA17065" s="289"/>
    </row>
    <row r="17066" spans="23:27">
      <c r="W17066" s="288"/>
      <c r="X17066" s="287"/>
      <c r="AA17066" s="289"/>
    </row>
    <row r="17067" spans="23:27">
      <c r="W17067" s="288"/>
      <c r="X17067" s="287"/>
      <c r="AA17067" s="289"/>
    </row>
    <row r="17068" spans="23:27">
      <c r="W17068" s="288"/>
      <c r="X17068" s="287"/>
      <c r="AA17068" s="289"/>
    </row>
    <row r="17069" spans="23:27">
      <c r="W17069" s="288"/>
      <c r="X17069" s="287"/>
      <c r="AA17069" s="289"/>
    </row>
    <row r="17070" spans="23:27">
      <c r="W17070" s="288"/>
      <c r="X17070" s="287"/>
      <c r="AA17070" s="289"/>
    </row>
    <row r="17071" spans="23:27">
      <c r="W17071" s="288"/>
      <c r="X17071" s="287"/>
      <c r="AA17071" s="289"/>
    </row>
    <row r="17072" spans="23:27">
      <c r="W17072" s="288"/>
      <c r="X17072" s="287"/>
      <c r="AA17072" s="289"/>
    </row>
    <row r="17073" spans="23:27">
      <c r="W17073" s="288"/>
      <c r="X17073" s="287"/>
      <c r="AA17073" s="289"/>
    </row>
    <row r="17074" spans="23:27">
      <c r="W17074" s="288"/>
      <c r="X17074" s="287"/>
      <c r="AA17074" s="289"/>
    </row>
    <row r="17075" spans="23:27">
      <c r="W17075" s="288"/>
      <c r="X17075" s="287"/>
      <c r="AA17075" s="289"/>
    </row>
    <row r="17076" spans="23:27">
      <c r="W17076" s="288"/>
      <c r="X17076" s="287"/>
      <c r="AA17076" s="289"/>
    </row>
    <row r="17077" spans="23:27">
      <c r="W17077" s="288"/>
      <c r="X17077" s="287"/>
      <c r="AA17077" s="289"/>
    </row>
    <row r="17078" spans="23:27">
      <c r="W17078" s="288"/>
      <c r="X17078" s="287"/>
      <c r="AA17078" s="289"/>
    </row>
    <row r="17079" spans="23:27">
      <c r="W17079" s="288"/>
      <c r="X17079" s="287"/>
      <c r="AA17079" s="289"/>
    </row>
    <row r="17080" spans="23:27">
      <c r="W17080" s="288"/>
      <c r="X17080" s="287"/>
      <c r="AA17080" s="289"/>
    </row>
    <row r="17081" spans="23:27">
      <c r="W17081" s="288"/>
      <c r="X17081" s="287"/>
      <c r="AA17081" s="289"/>
    </row>
    <row r="17082" spans="23:27">
      <c r="W17082" s="288"/>
      <c r="X17082" s="287"/>
      <c r="AA17082" s="289"/>
    </row>
    <row r="17083" spans="23:27">
      <c r="W17083" s="288"/>
      <c r="X17083" s="287"/>
      <c r="AA17083" s="289"/>
    </row>
    <row r="17084" spans="23:27">
      <c r="W17084" s="288"/>
      <c r="X17084" s="287"/>
      <c r="AA17084" s="289"/>
    </row>
    <row r="17085" spans="23:27">
      <c r="W17085" s="288"/>
      <c r="X17085" s="287"/>
      <c r="AA17085" s="289"/>
    </row>
    <row r="17086" spans="23:27">
      <c r="W17086" s="288"/>
      <c r="X17086" s="287"/>
      <c r="AA17086" s="289"/>
    </row>
    <row r="17087" spans="23:27">
      <c r="W17087" s="288"/>
      <c r="X17087" s="287"/>
      <c r="AA17087" s="289"/>
    </row>
    <row r="17088" spans="23:27">
      <c r="W17088" s="288"/>
      <c r="X17088" s="287"/>
      <c r="AA17088" s="289"/>
    </row>
    <row r="17089" spans="23:27">
      <c r="W17089" s="288"/>
      <c r="X17089" s="287"/>
      <c r="AA17089" s="289"/>
    </row>
    <row r="17090" spans="23:27">
      <c r="W17090" s="288"/>
      <c r="X17090" s="287"/>
      <c r="AA17090" s="289"/>
    </row>
    <row r="17091" spans="23:27">
      <c r="W17091" s="288"/>
      <c r="X17091" s="287"/>
      <c r="AA17091" s="289"/>
    </row>
    <row r="17092" spans="23:27">
      <c r="W17092" s="288"/>
      <c r="X17092" s="287"/>
      <c r="AA17092" s="289"/>
    </row>
    <row r="17093" spans="23:27">
      <c r="W17093" s="288"/>
      <c r="X17093" s="287"/>
      <c r="AA17093" s="289"/>
    </row>
    <row r="17094" spans="23:27">
      <c r="W17094" s="288"/>
      <c r="X17094" s="287"/>
      <c r="AA17094" s="289"/>
    </row>
    <row r="17095" spans="23:27">
      <c r="W17095" s="288"/>
      <c r="X17095" s="287"/>
      <c r="AA17095" s="289"/>
    </row>
    <row r="17096" spans="23:27">
      <c r="W17096" s="288"/>
      <c r="X17096" s="287"/>
      <c r="AA17096" s="289"/>
    </row>
    <row r="17097" spans="23:27">
      <c r="W17097" s="288"/>
      <c r="X17097" s="287"/>
      <c r="AA17097" s="289"/>
    </row>
    <row r="17098" spans="23:27">
      <c r="W17098" s="288"/>
      <c r="X17098" s="287"/>
      <c r="AA17098" s="289"/>
    </row>
    <row r="17099" spans="23:27">
      <c r="W17099" s="288"/>
      <c r="X17099" s="287"/>
      <c r="AA17099" s="289"/>
    </row>
    <row r="17100" spans="23:27">
      <c r="W17100" s="288"/>
      <c r="X17100" s="287"/>
      <c r="AA17100" s="289"/>
    </row>
    <row r="17101" spans="23:27">
      <c r="W17101" s="288"/>
      <c r="X17101" s="287"/>
      <c r="AA17101" s="289"/>
    </row>
    <row r="17102" spans="23:27">
      <c r="W17102" s="288"/>
      <c r="X17102" s="287"/>
      <c r="AA17102" s="289"/>
    </row>
    <row r="17103" spans="23:27">
      <c r="W17103" s="288"/>
      <c r="X17103" s="287"/>
      <c r="AA17103" s="289"/>
    </row>
    <row r="17104" spans="23:27">
      <c r="W17104" s="288"/>
      <c r="X17104" s="287"/>
      <c r="AA17104" s="289"/>
    </row>
    <row r="17105" spans="23:27">
      <c r="W17105" s="288"/>
      <c r="X17105" s="287"/>
      <c r="AA17105" s="289"/>
    </row>
    <row r="17106" spans="23:27">
      <c r="W17106" s="288"/>
      <c r="X17106" s="287"/>
      <c r="AA17106" s="289"/>
    </row>
    <row r="17107" spans="23:27">
      <c r="W17107" s="288"/>
      <c r="X17107" s="287"/>
      <c r="AA17107" s="289"/>
    </row>
    <row r="17108" spans="23:27">
      <c r="W17108" s="288"/>
      <c r="X17108" s="287"/>
      <c r="AA17108" s="289"/>
    </row>
    <row r="17109" spans="23:27">
      <c r="W17109" s="288"/>
      <c r="X17109" s="287"/>
      <c r="AA17109" s="289"/>
    </row>
    <row r="17110" spans="23:27">
      <c r="W17110" s="288"/>
      <c r="X17110" s="287"/>
      <c r="AA17110" s="289"/>
    </row>
    <row r="17111" spans="23:27">
      <c r="W17111" s="288"/>
      <c r="X17111" s="287"/>
      <c r="AA17111" s="289"/>
    </row>
    <row r="17112" spans="23:27">
      <c r="W17112" s="288"/>
      <c r="X17112" s="287"/>
      <c r="AA17112" s="289"/>
    </row>
    <row r="17113" spans="23:27">
      <c r="W17113" s="288"/>
      <c r="X17113" s="287"/>
      <c r="AA17113" s="289"/>
    </row>
    <row r="17114" spans="23:27">
      <c r="W17114" s="288"/>
      <c r="X17114" s="287"/>
      <c r="AA17114" s="289"/>
    </row>
    <row r="17115" spans="23:27">
      <c r="W17115" s="288"/>
      <c r="X17115" s="287"/>
      <c r="AA17115" s="289"/>
    </row>
    <row r="17116" spans="23:27">
      <c r="W17116" s="288"/>
      <c r="X17116" s="287"/>
      <c r="AA17116" s="289"/>
    </row>
    <row r="17117" spans="23:27">
      <c r="W17117" s="288"/>
      <c r="X17117" s="287"/>
      <c r="AA17117" s="289"/>
    </row>
    <row r="17118" spans="23:27">
      <c r="W17118" s="288"/>
      <c r="X17118" s="287"/>
      <c r="AA17118" s="289"/>
    </row>
    <row r="17119" spans="23:27">
      <c r="W17119" s="288"/>
      <c r="X17119" s="287"/>
      <c r="AA17119" s="289"/>
    </row>
    <row r="17120" spans="23:27">
      <c r="W17120" s="288"/>
      <c r="X17120" s="287"/>
      <c r="AA17120" s="289"/>
    </row>
    <row r="17121" spans="23:27">
      <c r="W17121" s="288"/>
      <c r="X17121" s="287"/>
      <c r="AA17121" s="289"/>
    </row>
    <row r="17122" spans="23:27">
      <c r="W17122" s="288"/>
      <c r="X17122" s="287"/>
      <c r="AA17122" s="289"/>
    </row>
    <row r="17123" spans="23:27">
      <c r="W17123" s="288"/>
      <c r="X17123" s="287"/>
      <c r="AA17123" s="289"/>
    </row>
    <row r="17124" spans="23:27">
      <c r="W17124" s="288"/>
      <c r="X17124" s="287"/>
      <c r="AA17124" s="289"/>
    </row>
    <row r="17125" spans="23:27">
      <c r="W17125" s="288"/>
      <c r="X17125" s="287"/>
      <c r="AA17125" s="289"/>
    </row>
    <row r="17126" spans="23:27">
      <c r="W17126" s="288"/>
      <c r="X17126" s="287"/>
      <c r="AA17126" s="289"/>
    </row>
    <row r="17127" spans="23:27">
      <c r="W17127" s="288"/>
      <c r="X17127" s="287"/>
      <c r="AA17127" s="289"/>
    </row>
    <row r="17128" spans="23:27">
      <c r="W17128" s="288"/>
      <c r="X17128" s="287"/>
      <c r="AA17128" s="289"/>
    </row>
    <row r="17129" spans="23:27">
      <c r="W17129" s="288"/>
      <c r="X17129" s="287"/>
      <c r="AA17129" s="289"/>
    </row>
    <row r="17130" spans="23:27">
      <c r="W17130" s="288"/>
      <c r="X17130" s="287"/>
      <c r="AA17130" s="289"/>
    </row>
    <row r="17131" spans="23:27">
      <c r="W17131" s="288"/>
      <c r="X17131" s="287"/>
      <c r="AA17131" s="289"/>
    </row>
    <row r="17132" spans="23:27">
      <c r="W17132" s="288"/>
      <c r="X17132" s="287"/>
      <c r="AA17132" s="289"/>
    </row>
    <row r="17133" spans="23:27">
      <c r="W17133" s="288"/>
      <c r="X17133" s="287"/>
      <c r="AA17133" s="289"/>
    </row>
    <row r="17134" spans="23:27">
      <c r="W17134" s="288"/>
      <c r="X17134" s="287"/>
      <c r="AA17134" s="289"/>
    </row>
    <row r="17135" spans="23:27">
      <c r="W17135" s="288"/>
      <c r="X17135" s="287"/>
      <c r="AA17135" s="289"/>
    </row>
    <row r="17136" spans="23:27">
      <c r="W17136" s="288"/>
      <c r="X17136" s="287"/>
      <c r="AA17136" s="289"/>
    </row>
    <row r="17137" spans="23:27">
      <c r="W17137" s="288"/>
      <c r="X17137" s="287"/>
      <c r="AA17137" s="289"/>
    </row>
    <row r="17138" spans="23:27">
      <c r="W17138" s="288"/>
      <c r="X17138" s="287"/>
      <c r="AA17138" s="289"/>
    </row>
    <row r="17139" spans="23:27">
      <c r="W17139" s="288"/>
      <c r="X17139" s="287"/>
      <c r="AA17139" s="289"/>
    </row>
    <row r="17140" spans="23:27">
      <c r="W17140" s="288"/>
      <c r="X17140" s="287"/>
      <c r="AA17140" s="289"/>
    </row>
    <row r="17141" spans="23:27">
      <c r="W17141" s="288"/>
      <c r="X17141" s="287"/>
      <c r="AA17141" s="289"/>
    </row>
    <row r="17142" spans="23:27">
      <c r="W17142" s="288"/>
      <c r="X17142" s="287"/>
      <c r="AA17142" s="289"/>
    </row>
    <row r="17143" spans="23:27">
      <c r="W17143" s="288"/>
      <c r="X17143" s="287"/>
      <c r="AA17143" s="289"/>
    </row>
    <row r="17144" spans="23:27">
      <c r="W17144" s="288"/>
      <c r="X17144" s="287"/>
      <c r="AA17144" s="289"/>
    </row>
    <row r="17145" spans="23:27">
      <c r="W17145" s="288"/>
      <c r="X17145" s="287"/>
      <c r="AA17145" s="289"/>
    </row>
    <row r="17146" spans="23:27">
      <c r="W17146" s="288"/>
      <c r="X17146" s="287"/>
      <c r="AA17146" s="289"/>
    </row>
    <row r="17147" spans="23:27">
      <c r="W17147" s="288"/>
      <c r="X17147" s="287"/>
      <c r="AA17147" s="289"/>
    </row>
    <row r="17148" spans="23:27">
      <c r="W17148" s="288"/>
      <c r="X17148" s="287"/>
      <c r="AA17148" s="289"/>
    </row>
    <row r="17149" spans="23:27">
      <c r="W17149" s="288"/>
      <c r="X17149" s="287"/>
      <c r="AA17149" s="289"/>
    </row>
    <row r="17150" spans="23:27">
      <c r="W17150" s="288"/>
      <c r="X17150" s="287"/>
      <c r="AA17150" s="289"/>
    </row>
    <row r="17151" spans="23:27">
      <c r="W17151" s="288"/>
      <c r="X17151" s="287"/>
      <c r="AA17151" s="289"/>
    </row>
    <row r="17152" spans="23:27">
      <c r="W17152" s="288"/>
      <c r="X17152" s="287"/>
      <c r="AA17152" s="289"/>
    </row>
    <row r="17153" spans="23:27">
      <c r="W17153" s="288"/>
      <c r="X17153" s="287"/>
      <c r="AA17153" s="289"/>
    </row>
    <row r="17154" spans="23:27">
      <c r="W17154" s="288"/>
      <c r="X17154" s="287"/>
      <c r="AA17154" s="289"/>
    </row>
    <row r="17155" spans="23:27">
      <c r="W17155" s="288"/>
      <c r="X17155" s="287"/>
      <c r="AA17155" s="289"/>
    </row>
    <row r="17156" spans="23:27">
      <c r="W17156" s="288"/>
      <c r="X17156" s="287"/>
      <c r="AA17156" s="289"/>
    </row>
    <row r="17157" spans="23:27">
      <c r="W17157" s="288"/>
      <c r="X17157" s="287"/>
      <c r="AA17157" s="289"/>
    </row>
    <row r="17158" spans="23:27">
      <c r="W17158" s="288"/>
      <c r="X17158" s="287"/>
      <c r="AA17158" s="289"/>
    </row>
    <row r="17159" spans="23:27">
      <c r="W17159" s="288"/>
      <c r="X17159" s="287"/>
      <c r="AA17159" s="289"/>
    </row>
    <row r="17160" spans="23:27">
      <c r="W17160" s="288"/>
      <c r="X17160" s="287"/>
      <c r="AA17160" s="289"/>
    </row>
    <row r="17161" spans="23:27">
      <c r="W17161" s="288"/>
      <c r="X17161" s="287"/>
      <c r="AA17161" s="289"/>
    </row>
    <row r="17162" spans="23:27">
      <c r="W17162" s="288"/>
      <c r="X17162" s="287"/>
      <c r="AA17162" s="289"/>
    </row>
    <row r="17163" spans="23:27">
      <c r="W17163" s="288"/>
      <c r="X17163" s="287"/>
      <c r="AA17163" s="289"/>
    </row>
    <row r="17164" spans="23:27">
      <c r="W17164" s="288"/>
      <c r="X17164" s="287"/>
      <c r="AA17164" s="289"/>
    </row>
    <row r="17165" spans="23:27">
      <c r="W17165" s="288"/>
      <c r="X17165" s="287"/>
      <c r="AA17165" s="289"/>
    </row>
    <row r="17166" spans="23:27">
      <c r="W17166" s="288"/>
      <c r="X17166" s="287"/>
      <c r="AA17166" s="289"/>
    </row>
    <row r="17167" spans="23:27">
      <c r="W17167" s="288"/>
      <c r="X17167" s="287"/>
      <c r="AA17167" s="289"/>
    </row>
    <row r="17168" spans="23:27">
      <c r="W17168" s="288"/>
      <c r="X17168" s="287"/>
      <c r="AA17168" s="289"/>
    </row>
    <row r="17169" spans="23:27">
      <c r="W17169" s="288"/>
      <c r="X17169" s="287"/>
      <c r="AA17169" s="289"/>
    </row>
    <row r="17170" spans="23:27">
      <c r="W17170" s="288"/>
      <c r="X17170" s="287"/>
      <c r="AA17170" s="289"/>
    </row>
    <row r="17171" spans="23:27">
      <c r="W17171" s="288"/>
      <c r="X17171" s="287"/>
      <c r="AA17171" s="289"/>
    </row>
    <row r="17172" spans="23:27">
      <c r="W17172" s="288"/>
      <c r="X17172" s="287"/>
      <c r="AA17172" s="289"/>
    </row>
    <row r="17173" spans="23:27">
      <c r="W17173" s="288"/>
      <c r="X17173" s="287"/>
      <c r="AA17173" s="289"/>
    </row>
    <row r="17174" spans="23:27">
      <c r="W17174" s="288"/>
      <c r="X17174" s="287"/>
      <c r="AA17174" s="289"/>
    </row>
    <row r="17175" spans="23:27">
      <c r="W17175" s="288"/>
      <c r="X17175" s="287"/>
      <c r="AA17175" s="289"/>
    </row>
    <row r="17176" spans="23:27">
      <c r="W17176" s="288"/>
      <c r="X17176" s="287"/>
      <c r="AA17176" s="289"/>
    </row>
    <row r="17177" spans="23:27">
      <c r="W17177" s="288"/>
      <c r="X17177" s="287"/>
      <c r="AA17177" s="289"/>
    </row>
    <row r="17178" spans="23:27">
      <c r="W17178" s="288"/>
      <c r="X17178" s="287"/>
      <c r="AA17178" s="289"/>
    </row>
    <row r="17179" spans="23:27">
      <c r="W17179" s="288"/>
      <c r="X17179" s="287"/>
      <c r="AA17179" s="289"/>
    </row>
    <row r="17180" spans="23:27">
      <c r="W17180" s="288"/>
      <c r="X17180" s="287"/>
      <c r="AA17180" s="289"/>
    </row>
    <row r="17181" spans="23:27">
      <c r="W17181" s="288"/>
      <c r="X17181" s="287"/>
      <c r="AA17181" s="289"/>
    </row>
    <row r="17182" spans="23:27">
      <c r="W17182" s="288"/>
      <c r="X17182" s="287"/>
      <c r="AA17182" s="289"/>
    </row>
    <row r="17183" spans="23:27">
      <c r="W17183" s="288"/>
      <c r="X17183" s="287"/>
      <c r="AA17183" s="289"/>
    </row>
    <row r="17184" spans="23:27">
      <c r="W17184" s="288"/>
      <c r="X17184" s="287"/>
      <c r="AA17184" s="289"/>
    </row>
    <row r="17185" spans="23:27">
      <c r="W17185" s="288"/>
      <c r="X17185" s="287"/>
      <c r="AA17185" s="289"/>
    </row>
    <row r="17186" spans="23:27">
      <c r="W17186" s="288"/>
      <c r="X17186" s="287"/>
      <c r="AA17186" s="289"/>
    </row>
    <row r="17187" spans="23:27">
      <c r="W17187" s="288"/>
      <c r="X17187" s="287"/>
      <c r="AA17187" s="289"/>
    </row>
    <row r="17188" spans="23:27">
      <c r="W17188" s="288"/>
      <c r="X17188" s="287"/>
      <c r="AA17188" s="289"/>
    </row>
    <row r="17189" spans="23:27">
      <c r="W17189" s="288"/>
      <c r="X17189" s="287"/>
      <c r="AA17189" s="289"/>
    </row>
    <row r="17190" spans="23:27">
      <c r="W17190" s="288"/>
      <c r="X17190" s="287"/>
      <c r="AA17190" s="289"/>
    </row>
    <row r="17191" spans="23:27">
      <c r="W17191" s="288"/>
      <c r="X17191" s="287"/>
      <c r="AA17191" s="289"/>
    </row>
    <row r="17192" spans="23:27">
      <c r="W17192" s="288"/>
      <c r="X17192" s="287"/>
      <c r="AA17192" s="289"/>
    </row>
    <row r="17193" spans="23:27">
      <c r="W17193" s="288"/>
      <c r="X17193" s="287"/>
      <c r="AA17193" s="289"/>
    </row>
    <row r="17194" spans="23:27">
      <c r="W17194" s="288"/>
      <c r="X17194" s="287"/>
      <c r="AA17194" s="289"/>
    </row>
    <row r="17195" spans="23:27">
      <c r="W17195" s="288"/>
      <c r="X17195" s="287"/>
      <c r="AA17195" s="289"/>
    </row>
    <row r="17196" spans="23:27">
      <c r="W17196" s="288"/>
      <c r="X17196" s="287"/>
      <c r="AA17196" s="289"/>
    </row>
    <row r="17197" spans="23:27">
      <c r="W17197" s="288"/>
      <c r="X17197" s="287"/>
      <c r="AA17197" s="289"/>
    </row>
    <row r="17198" spans="23:27">
      <c r="W17198" s="288"/>
      <c r="X17198" s="287"/>
      <c r="AA17198" s="289"/>
    </row>
    <row r="17199" spans="23:27">
      <c r="W17199" s="288"/>
      <c r="X17199" s="287"/>
      <c r="AA17199" s="289"/>
    </row>
    <row r="17200" spans="23:27">
      <c r="W17200" s="288"/>
      <c r="X17200" s="287"/>
      <c r="AA17200" s="289"/>
    </row>
    <row r="17201" spans="23:27">
      <c r="W17201" s="288"/>
      <c r="X17201" s="287"/>
      <c r="AA17201" s="289"/>
    </row>
    <row r="17202" spans="23:27">
      <c r="W17202" s="288"/>
      <c r="X17202" s="287"/>
      <c r="AA17202" s="289"/>
    </row>
    <row r="17203" spans="23:27">
      <c r="W17203" s="288"/>
      <c r="X17203" s="287"/>
      <c r="AA17203" s="289"/>
    </row>
    <row r="17204" spans="23:27">
      <c r="W17204" s="288"/>
      <c r="X17204" s="287"/>
      <c r="AA17204" s="289"/>
    </row>
    <row r="17205" spans="23:27">
      <c r="W17205" s="288"/>
      <c r="X17205" s="287"/>
      <c r="AA17205" s="289"/>
    </row>
    <row r="17206" spans="23:27">
      <c r="W17206" s="288"/>
      <c r="X17206" s="287"/>
      <c r="AA17206" s="289"/>
    </row>
    <row r="17207" spans="23:27">
      <c r="W17207" s="288"/>
      <c r="X17207" s="287"/>
      <c r="AA17207" s="289"/>
    </row>
    <row r="17208" spans="23:27">
      <c r="W17208" s="288"/>
      <c r="X17208" s="287"/>
      <c r="AA17208" s="289"/>
    </row>
    <row r="17209" spans="23:27">
      <c r="W17209" s="288"/>
      <c r="X17209" s="287"/>
      <c r="AA17209" s="289"/>
    </row>
    <row r="17210" spans="23:27">
      <c r="W17210" s="288"/>
      <c r="X17210" s="287"/>
      <c r="AA17210" s="289"/>
    </row>
    <row r="17211" spans="23:27">
      <c r="W17211" s="288"/>
      <c r="X17211" s="287"/>
      <c r="AA17211" s="289"/>
    </row>
    <row r="17212" spans="23:27">
      <c r="W17212" s="288"/>
      <c r="X17212" s="287"/>
      <c r="AA17212" s="289"/>
    </row>
    <row r="17213" spans="23:27">
      <c r="W17213" s="288"/>
      <c r="X17213" s="287"/>
      <c r="AA17213" s="289"/>
    </row>
    <row r="17214" spans="23:27">
      <c r="W17214" s="288"/>
      <c r="X17214" s="287"/>
      <c r="AA17214" s="289"/>
    </row>
    <row r="17215" spans="23:27">
      <c r="W17215" s="288"/>
      <c r="X17215" s="287"/>
      <c r="AA17215" s="289"/>
    </row>
    <row r="17216" spans="23:27">
      <c r="W17216" s="288"/>
      <c r="X17216" s="287"/>
      <c r="AA17216" s="289"/>
    </row>
    <row r="17217" spans="23:27">
      <c r="W17217" s="288"/>
      <c r="X17217" s="287"/>
      <c r="AA17217" s="289"/>
    </row>
    <row r="17218" spans="23:27">
      <c r="W17218" s="288"/>
      <c r="X17218" s="287"/>
      <c r="AA17218" s="289"/>
    </row>
    <row r="17219" spans="23:27">
      <c r="W17219" s="288"/>
      <c r="X17219" s="287"/>
      <c r="AA17219" s="289"/>
    </row>
    <row r="17220" spans="23:27">
      <c r="W17220" s="288"/>
      <c r="X17220" s="287"/>
      <c r="AA17220" s="289"/>
    </row>
    <row r="17221" spans="23:27">
      <c r="W17221" s="288"/>
      <c r="X17221" s="287"/>
      <c r="AA17221" s="289"/>
    </row>
    <row r="17222" spans="23:27">
      <c r="W17222" s="288"/>
      <c r="X17222" s="287"/>
      <c r="AA17222" s="289"/>
    </row>
    <row r="17223" spans="23:27">
      <c r="W17223" s="288"/>
      <c r="X17223" s="287"/>
      <c r="AA17223" s="289"/>
    </row>
    <row r="17224" spans="23:27">
      <c r="W17224" s="288"/>
      <c r="X17224" s="287"/>
      <c r="AA17224" s="289"/>
    </row>
    <row r="17225" spans="23:27">
      <c r="W17225" s="288"/>
      <c r="X17225" s="287"/>
      <c r="AA17225" s="289"/>
    </row>
    <row r="17226" spans="23:27">
      <c r="W17226" s="288"/>
      <c r="X17226" s="287"/>
      <c r="AA17226" s="289"/>
    </row>
    <row r="17227" spans="23:27">
      <c r="W17227" s="288"/>
      <c r="X17227" s="287"/>
      <c r="AA17227" s="289"/>
    </row>
    <row r="17228" spans="23:27">
      <c r="W17228" s="288"/>
      <c r="X17228" s="287"/>
      <c r="AA17228" s="289"/>
    </row>
    <row r="17229" spans="23:27">
      <c r="W17229" s="288"/>
      <c r="X17229" s="287"/>
      <c r="AA17229" s="289"/>
    </row>
    <row r="17230" spans="23:27">
      <c r="W17230" s="288"/>
      <c r="X17230" s="287"/>
      <c r="AA17230" s="289"/>
    </row>
    <row r="17231" spans="23:27">
      <c r="W17231" s="288"/>
      <c r="X17231" s="287"/>
      <c r="AA17231" s="289"/>
    </row>
    <row r="17232" spans="23:27">
      <c r="W17232" s="288"/>
      <c r="X17232" s="287"/>
      <c r="AA17232" s="289"/>
    </row>
    <row r="17233" spans="23:27">
      <c r="W17233" s="288"/>
      <c r="X17233" s="287"/>
      <c r="AA17233" s="289"/>
    </row>
    <row r="17234" spans="23:27">
      <c r="W17234" s="288"/>
      <c r="X17234" s="287"/>
      <c r="AA17234" s="289"/>
    </row>
    <row r="17235" spans="23:27">
      <c r="W17235" s="288"/>
      <c r="X17235" s="287"/>
      <c r="AA17235" s="289"/>
    </row>
    <row r="17236" spans="23:27">
      <c r="W17236" s="288"/>
      <c r="X17236" s="287"/>
      <c r="AA17236" s="289"/>
    </row>
    <row r="17237" spans="23:27">
      <c r="W17237" s="288"/>
      <c r="X17237" s="287"/>
      <c r="AA17237" s="289"/>
    </row>
    <row r="17238" spans="23:27">
      <c r="W17238" s="288"/>
      <c r="X17238" s="287"/>
      <c r="AA17238" s="289"/>
    </row>
    <row r="17239" spans="23:27">
      <c r="W17239" s="288"/>
      <c r="X17239" s="287"/>
      <c r="AA17239" s="289"/>
    </row>
    <row r="17240" spans="23:27">
      <c r="W17240" s="288"/>
      <c r="X17240" s="287"/>
      <c r="AA17240" s="289"/>
    </row>
    <row r="17241" spans="23:27">
      <c r="W17241" s="288"/>
      <c r="X17241" s="287"/>
      <c r="AA17241" s="289"/>
    </row>
    <row r="17242" spans="23:27">
      <c r="W17242" s="288"/>
      <c r="X17242" s="287"/>
      <c r="AA17242" s="289"/>
    </row>
    <row r="17243" spans="23:27">
      <c r="W17243" s="288"/>
      <c r="X17243" s="287"/>
      <c r="AA17243" s="289"/>
    </row>
    <row r="17244" spans="23:27">
      <c r="W17244" s="288"/>
      <c r="X17244" s="287"/>
      <c r="AA17244" s="289"/>
    </row>
    <row r="17245" spans="23:27">
      <c r="W17245" s="288"/>
      <c r="X17245" s="287"/>
      <c r="AA17245" s="289"/>
    </row>
    <row r="17246" spans="23:27">
      <c r="W17246" s="288"/>
      <c r="X17246" s="287"/>
      <c r="AA17246" s="289"/>
    </row>
    <row r="17247" spans="23:27">
      <c r="W17247" s="288"/>
      <c r="X17247" s="287"/>
      <c r="AA17247" s="289"/>
    </row>
    <row r="17248" spans="23:27">
      <c r="W17248" s="288"/>
      <c r="X17248" s="287"/>
      <c r="AA17248" s="289"/>
    </row>
    <row r="17249" spans="23:27">
      <c r="W17249" s="288"/>
      <c r="X17249" s="287"/>
      <c r="AA17249" s="289"/>
    </row>
    <row r="17250" spans="23:27">
      <c r="W17250" s="288"/>
      <c r="X17250" s="287"/>
      <c r="AA17250" s="289"/>
    </row>
    <row r="17251" spans="23:27">
      <c r="W17251" s="288"/>
      <c r="X17251" s="287"/>
      <c r="AA17251" s="289"/>
    </row>
    <row r="17252" spans="23:27">
      <c r="W17252" s="288"/>
      <c r="X17252" s="287"/>
      <c r="AA17252" s="289"/>
    </row>
    <row r="17253" spans="23:27">
      <c r="W17253" s="288"/>
      <c r="X17253" s="287"/>
      <c r="AA17253" s="289"/>
    </row>
    <row r="17254" spans="23:27">
      <c r="W17254" s="288"/>
      <c r="X17254" s="287"/>
      <c r="AA17254" s="289"/>
    </row>
    <row r="17255" spans="23:27">
      <c r="W17255" s="288"/>
      <c r="X17255" s="287"/>
      <c r="AA17255" s="289"/>
    </row>
    <row r="17256" spans="23:27">
      <c r="W17256" s="288"/>
      <c r="X17256" s="287"/>
      <c r="AA17256" s="289"/>
    </row>
    <row r="17257" spans="23:27">
      <c r="W17257" s="288"/>
      <c r="X17257" s="287"/>
      <c r="AA17257" s="289"/>
    </row>
    <row r="17258" spans="23:27">
      <c r="W17258" s="288"/>
      <c r="X17258" s="287"/>
      <c r="AA17258" s="289"/>
    </row>
    <row r="17259" spans="23:27">
      <c r="W17259" s="288"/>
      <c r="X17259" s="287"/>
      <c r="AA17259" s="289"/>
    </row>
    <row r="17260" spans="23:27">
      <c r="W17260" s="288"/>
      <c r="X17260" s="287"/>
      <c r="AA17260" s="289"/>
    </row>
    <row r="17261" spans="23:27">
      <c r="W17261" s="288"/>
      <c r="X17261" s="287"/>
      <c r="AA17261" s="289"/>
    </row>
    <row r="17262" spans="23:27">
      <c r="W17262" s="288"/>
      <c r="X17262" s="287"/>
      <c r="AA17262" s="289"/>
    </row>
    <row r="17263" spans="23:27">
      <c r="W17263" s="288"/>
      <c r="X17263" s="287"/>
      <c r="AA17263" s="289"/>
    </row>
    <row r="17264" spans="23:27">
      <c r="W17264" s="288"/>
      <c r="X17264" s="287"/>
      <c r="AA17264" s="289"/>
    </row>
    <row r="17265" spans="23:27">
      <c r="W17265" s="288"/>
      <c r="X17265" s="287"/>
      <c r="AA17265" s="289"/>
    </row>
    <row r="17266" spans="23:27">
      <c r="W17266" s="288"/>
      <c r="X17266" s="287"/>
      <c r="AA17266" s="289"/>
    </row>
    <row r="17267" spans="23:27">
      <c r="W17267" s="288"/>
      <c r="X17267" s="287"/>
      <c r="AA17267" s="289"/>
    </row>
    <row r="17268" spans="23:27">
      <c r="W17268" s="288"/>
      <c r="X17268" s="287"/>
      <c r="AA17268" s="289"/>
    </row>
    <row r="17269" spans="23:27">
      <c r="W17269" s="288"/>
      <c r="X17269" s="287"/>
      <c r="AA17269" s="289"/>
    </row>
    <row r="17270" spans="23:27">
      <c r="W17270" s="288"/>
      <c r="X17270" s="287"/>
      <c r="AA17270" s="289"/>
    </row>
    <row r="17271" spans="23:27">
      <c r="W17271" s="288"/>
      <c r="X17271" s="287"/>
      <c r="AA17271" s="289"/>
    </row>
    <row r="17272" spans="23:27">
      <c r="W17272" s="288"/>
      <c r="X17272" s="287"/>
      <c r="AA17272" s="289"/>
    </row>
    <row r="17273" spans="23:27">
      <c r="W17273" s="288"/>
      <c r="X17273" s="287"/>
      <c r="AA17273" s="289"/>
    </row>
    <row r="17274" spans="23:27">
      <c r="W17274" s="288"/>
      <c r="X17274" s="287"/>
      <c r="AA17274" s="289"/>
    </row>
    <row r="17275" spans="23:27">
      <c r="W17275" s="288"/>
      <c r="X17275" s="287"/>
      <c r="AA17275" s="289"/>
    </row>
    <row r="17276" spans="23:27">
      <c r="W17276" s="288"/>
      <c r="X17276" s="287"/>
      <c r="AA17276" s="289"/>
    </row>
    <row r="17277" spans="23:27">
      <c r="W17277" s="288"/>
      <c r="X17277" s="287"/>
      <c r="AA17277" s="289"/>
    </row>
    <row r="17278" spans="23:27">
      <c r="W17278" s="288"/>
      <c r="X17278" s="287"/>
      <c r="AA17278" s="289"/>
    </row>
    <row r="17279" spans="23:27">
      <c r="W17279" s="288"/>
      <c r="X17279" s="287"/>
      <c r="AA17279" s="289"/>
    </row>
    <row r="17280" spans="23:27">
      <c r="W17280" s="288"/>
      <c r="X17280" s="287"/>
      <c r="AA17280" s="289"/>
    </row>
    <row r="17281" spans="23:27">
      <c r="W17281" s="288"/>
      <c r="X17281" s="287"/>
      <c r="AA17281" s="289"/>
    </row>
    <row r="17282" spans="23:27">
      <c r="W17282" s="288"/>
      <c r="X17282" s="287"/>
      <c r="AA17282" s="289"/>
    </row>
    <row r="17283" spans="23:27">
      <c r="W17283" s="288"/>
      <c r="X17283" s="287"/>
      <c r="AA17283" s="289"/>
    </row>
    <row r="17284" spans="23:27">
      <c r="W17284" s="288"/>
      <c r="X17284" s="287"/>
      <c r="AA17284" s="289"/>
    </row>
    <row r="17285" spans="23:27">
      <c r="W17285" s="288"/>
      <c r="X17285" s="287"/>
      <c r="AA17285" s="289"/>
    </row>
    <row r="17286" spans="23:27">
      <c r="W17286" s="288"/>
      <c r="X17286" s="287"/>
      <c r="AA17286" s="289"/>
    </row>
    <row r="17287" spans="23:27">
      <c r="W17287" s="288"/>
      <c r="X17287" s="287"/>
      <c r="AA17287" s="289"/>
    </row>
    <row r="17288" spans="23:27">
      <c r="W17288" s="288"/>
      <c r="X17288" s="287"/>
      <c r="AA17288" s="289"/>
    </row>
    <row r="17289" spans="23:27">
      <c r="W17289" s="288"/>
      <c r="X17289" s="287"/>
      <c r="AA17289" s="289"/>
    </row>
    <row r="17290" spans="23:27">
      <c r="W17290" s="288"/>
      <c r="X17290" s="287"/>
      <c r="AA17290" s="289"/>
    </row>
    <row r="17291" spans="23:27">
      <c r="W17291" s="288"/>
      <c r="X17291" s="287"/>
      <c r="AA17291" s="289"/>
    </row>
    <row r="17292" spans="23:27">
      <c r="W17292" s="288"/>
      <c r="X17292" s="287"/>
      <c r="AA17292" s="289"/>
    </row>
    <row r="17293" spans="23:27">
      <c r="W17293" s="288"/>
      <c r="X17293" s="287"/>
      <c r="AA17293" s="289"/>
    </row>
    <row r="17294" spans="23:27">
      <c r="W17294" s="288"/>
      <c r="X17294" s="287"/>
      <c r="AA17294" s="289"/>
    </row>
    <row r="17295" spans="23:27">
      <c r="W17295" s="288"/>
      <c r="X17295" s="287"/>
      <c r="AA17295" s="289"/>
    </row>
    <row r="17296" spans="23:27">
      <c r="W17296" s="288"/>
      <c r="X17296" s="287"/>
      <c r="AA17296" s="289"/>
    </row>
    <row r="17297" spans="23:27">
      <c r="W17297" s="288"/>
      <c r="X17297" s="287"/>
      <c r="AA17297" s="289"/>
    </row>
    <row r="17298" spans="23:27">
      <c r="W17298" s="288"/>
      <c r="X17298" s="287"/>
      <c r="AA17298" s="289"/>
    </row>
    <row r="17299" spans="23:27">
      <c r="W17299" s="288"/>
      <c r="X17299" s="287"/>
      <c r="AA17299" s="289"/>
    </row>
    <row r="17300" spans="23:27">
      <c r="W17300" s="288"/>
      <c r="X17300" s="287"/>
      <c r="AA17300" s="289"/>
    </row>
    <row r="17301" spans="23:27">
      <c r="W17301" s="288"/>
      <c r="X17301" s="287"/>
      <c r="AA17301" s="289"/>
    </row>
    <row r="17302" spans="23:27">
      <c r="W17302" s="288"/>
      <c r="X17302" s="287"/>
      <c r="AA17302" s="289"/>
    </row>
    <row r="17303" spans="23:27">
      <c r="W17303" s="288"/>
      <c r="X17303" s="287"/>
      <c r="AA17303" s="289"/>
    </row>
    <row r="17304" spans="23:27">
      <c r="W17304" s="288"/>
      <c r="X17304" s="287"/>
      <c r="AA17304" s="289"/>
    </row>
    <row r="17305" spans="23:27">
      <c r="W17305" s="288"/>
      <c r="X17305" s="287"/>
      <c r="AA17305" s="289"/>
    </row>
    <row r="17306" spans="23:27">
      <c r="W17306" s="288"/>
      <c r="X17306" s="287"/>
      <c r="AA17306" s="289"/>
    </row>
    <row r="17307" spans="23:27">
      <c r="W17307" s="288"/>
      <c r="X17307" s="287"/>
      <c r="AA17307" s="289"/>
    </row>
    <row r="17308" spans="23:27">
      <c r="W17308" s="288"/>
      <c r="X17308" s="287"/>
      <c r="AA17308" s="289"/>
    </row>
    <row r="17309" spans="23:27">
      <c r="W17309" s="288"/>
      <c r="X17309" s="287"/>
      <c r="AA17309" s="289"/>
    </row>
    <row r="17310" spans="23:27">
      <c r="W17310" s="288"/>
      <c r="X17310" s="287"/>
      <c r="AA17310" s="289"/>
    </row>
    <row r="17311" spans="23:27">
      <c r="W17311" s="288"/>
      <c r="X17311" s="287"/>
      <c r="AA17311" s="289"/>
    </row>
    <row r="17312" spans="23:27">
      <c r="W17312" s="288"/>
      <c r="X17312" s="287"/>
      <c r="AA17312" s="289"/>
    </row>
    <row r="17313" spans="23:27">
      <c r="W17313" s="288"/>
      <c r="X17313" s="287"/>
      <c r="AA17313" s="289"/>
    </row>
    <row r="17314" spans="23:27">
      <c r="W17314" s="288"/>
      <c r="X17314" s="287"/>
      <c r="AA17314" s="289"/>
    </row>
    <row r="17315" spans="23:27">
      <c r="W17315" s="288"/>
      <c r="X17315" s="287"/>
      <c r="AA17315" s="289"/>
    </row>
    <row r="17316" spans="23:27">
      <c r="W17316" s="288"/>
      <c r="X17316" s="287"/>
      <c r="AA17316" s="289"/>
    </row>
    <row r="17317" spans="23:27">
      <c r="W17317" s="288"/>
      <c r="X17317" s="287"/>
      <c r="AA17317" s="289"/>
    </row>
    <row r="17318" spans="23:27">
      <c r="W17318" s="288"/>
      <c r="X17318" s="287"/>
      <c r="AA17318" s="289"/>
    </row>
    <row r="17319" spans="23:27">
      <c r="W17319" s="288"/>
      <c r="X17319" s="287"/>
      <c r="AA17319" s="289"/>
    </row>
    <row r="17320" spans="23:27">
      <c r="W17320" s="288"/>
      <c r="X17320" s="287"/>
      <c r="AA17320" s="289"/>
    </row>
    <row r="17321" spans="23:27">
      <c r="W17321" s="288"/>
      <c r="X17321" s="287"/>
      <c r="AA17321" s="289"/>
    </row>
    <row r="17322" spans="23:27">
      <c r="W17322" s="288"/>
      <c r="X17322" s="287"/>
      <c r="AA17322" s="289"/>
    </row>
    <row r="17323" spans="23:27">
      <c r="W17323" s="288"/>
      <c r="X17323" s="287"/>
      <c r="AA17323" s="289"/>
    </row>
    <row r="17324" spans="23:27">
      <c r="W17324" s="288"/>
      <c r="X17324" s="287"/>
      <c r="AA17324" s="289"/>
    </row>
    <row r="17325" spans="23:27">
      <c r="W17325" s="288"/>
      <c r="X17325" s="287"/>
      <c r="AA17325" s="289"/>
    </row>
    <row r="17326" spans="23:27">
      <c r="W17326" s="288"/>
      <c r="X17326" s="287"/>
      <c r="AA17326" s="289"/>
    </row>
    <row r="17327" spans="23:27">
      <c r="W17327" s="288"/>
      <c r="X17327" s="287"/>
      <c r="AA17327" s="289"/>
    </row>
    <row r="17328" spans="23:27">
      <c r="W17328" s="288"/>
      <c r="X17328" s="287"/>
      <c r="AA17328" s="289"/>
    </row>
    <row r="17329" spans="23:27">
      <c r="W17329" s="288"/>
      <c r="X17329" s="287"/>
      <c r="AA17329" s="289"/>
    </row>
    <row r="17330" spans="23:27">
      <c r="W17330" s="288"/>
      <c r="X17330" s="287"/>
      <c r="AA17330" s="289"/>
    </row>
    <row r="17331" spans="23:27">
      <c r="W17331" s="288"/>
      <c r="X17331" s="287"/>
      <c r="AA17331" s="289"/>
    </row>
    <row r="17332" spans="23:27">
      <c r="W17332" s="288"/>
      <c r="X17332" s="287"/>
      <c r="AA17332" s="289"/>
    </row>
    <row r="17333" spans="23:27">
      <c r="W17333" s="288"/>
      <c r="X17333" s="287"/>
      <c r="AA17333" s="289"/>
    </row>
    <row r="17334" spans="23:27">
      <c r="W17334" s="288"/>
      <c r="X17334" s="287"/>
      <c r="AA17334" s="289"/>
    </row>
    <row r="17335" spans="23:27">
      <c r="W17335" s="288"/>
      <c r="X17335" s="287"/>
      <c r="AA17335" s="289"/>
    </row>
    <row r="17336" spans="23:27">
      <c r="W17336" s="288"/>
      <c r="X17336" s="287"/>
      <c r="AA17336" s="289"/>
    </row>
    <row r="17337" spans="23:27">
      <c r="W17337" s="288"/>
      <c r="X17337" s="287"/>
      <c r="AA17337" s="289"/>
    </row>
    <row r="17338" spans="23:27">
      <c r="W17338" s="288"/>
      <c r="X17338" s="287"/>
      <c r="AA17338" s="289"/>
    </row>
    <row r="17339" spans="23:27">
      <c r="W17339" s="288"/>
      <c r="X17339" s="287"/>
      <c r="AA17339" s="289"/>
    </row>
    <row r="17340" spans="23:27">
      <c r="W17340" s="288"/>
      <c r="X17340" s="287"/>
      <c r="AA17340" s="289"/>
    </row>
    <row r="17341" spans="23:27">
      <c r="W17341" s="288"/>
      <c r="X17341" s="287"/>
      <c r="AA17341" s="289"/>
    </row>
    <row r="17342" spans="23:27">
      <c r="W17342" s="288"/>
      <c r="X17342" s="287"/>
      <c r="AA17342" s="289"/>
    </row>
    <row r="17343" spans="23:27">
      <c r="W17343" s="288"/>
      <c r="X17343" s="287"/>
      <c r="AA17343" s="289"/>
    </row>
    <row r="17344" spans="23:27">
      <c r="W17344" s="288"/>
      <c r="X17344" s="287"/>
      <c r="AA17344" s="289"/>
    </row>
    <row r="17345" spans="23:27">
      <c r="W17345" s="288"/>
      <c r="X17345" s="287"/>
      <c r="AA17345" s="289"/>
    </row>
    <row r="17346" spans="23:27">
      <c r="W17346" s="288"/>
      <c r="X17346" s="287"/>
      <c r="AA17346" s="289"/>
    </row>
    <row r="17347" spans="23:27">
      <c r="W17347" s="288"/>
      <c r="X17347" s="287"/>
      <c r="AA17347" s="289"/>
    </row>
    <row r="17348" spans="23:27">
      <c r="W17348" s="288"/>
      <c r="X17348" s="287"/>
      <c r="AA17348" s="289"/>
    </row>
    <row r="17349" spans="23:27">
      <c r="W17349" s="288"/>
      <c r="X17349" s="287"/>
      <c r="AA17349" s="289"/>
    </row>
    <row r="17350" spans="23:27">
      <c r="W17350" s="288"/>
      <c r="X17350" s="287"/>
      <c r="AA17350" s="289"/>
    </row>
    <row r="17351" spans="23:27">
      <c r="W17351" s="288"/>
      <c r="X17351" s="287"/>
      <c r="AA17351" s="289"/>
    </row>
    <row r="17352" spans="23:27">
      <c r="W17352" s="288"/>
      <c r="X17352" s="287"/>
      <c r="AA17352" s="289"/>
    </row>
    <row r="17353" spans="23:27">
      <c r="W17353" s="288"/>
      <c r="X17353" s="287"/>
      <c r="AA17353" s="289"/>
    </row>
    <row r="17354" spans="23:27">
      <c r="W17354" s="288"/>
      <c r="X17354" s="287"/>
      <c r="AA17354" s="289"/>
    </row>
    <row r="17355" spans="23:27">
      <c r="W17355" s="288"/>
      <c r="X17355" s="287"/>
      <c r="AA17355" s="289"/>
    </row>
    <row r="17356" spans="23:27">
      <c r="W17356" s="288"/>
      <c r="X17356" s="287"/>
      <c r="AA17356" s="289"/>
    </row>
    <row r="17357" spans="23:27">
      <c r="W17357" s="288"/>
      <c r="X17357" s="287"/>
      <c r="AA17357" s="289"/>
    </row>
    <row r="17358" spans="23:27">
      <c r="W17358" s="288"/>
      <c r="X17358" s="287"/>
      <c r="AA17358" s="289"/>
    </row>
    <row r="17359" spans="23:27">
      <c r="W17359" s="288"/>
      <c r="X17359" s="287"/>
      <c r="AA17359" s="289"/>
    </row>
    <row r="17360" spans="23:27">
      <c r="W17360" s="288"/>
      <c r="X17360" s="287"/>
      <c r="AA17360" s="289"/>
    </row>
    <row r="17361" spans="23:27">
      <c r="W17361" s="288"/>
      <c r="X17361" s="287"/>
      <c r="AA17361" s="289"/>
    </row>
    <row r="17362" spans="23:27">
      <c r="W17362" s="288"/>
      <c r="X17362" s="287"/>
      <c r="AA17362" s="289"/>
    </row>
    <row r="17363" spans="23:27">
      <c r="W17363" s="288"/>
      <c r="X17363" s="287"/>
      <c r="AA17363" s="289"/>
    </row>
    <row r="17364" spans="23:27">
      <c r="W17364" s="288"/>
      <c r="X17364" s="287"/>
      <c r="AA17364" s="289"/>
    </row>
    <row r="17365" spans="23:27">
      <c r="W17365" s="288"/>
      <c r="X17365" s="287"/>
      <c r="AA17365" s="289"/>
    </row>
    <row r="17366" spans="23:27">
      <c r="W17366" s="288"/>
      <c r="X17366" s="287"/>
      <c r="AA17366" s="289"/>
    </row>
    <row r="17367" spans="23:27">
      <c r="W17367" s="288"/>
      <c r="X17367" s="287"/>
      <c r="AA17367" s="289"/>
    </row>
    <row r="17368" spans="23:27">
      <c r="W17368" s="288"/>
      <c r="X17368" s="287"/>
      <c r="AA17368" s="289"/>
    </row>
    <row r="17369" spans="23:27">
      <c r="W17369" s="288"/>
      <c r="X17369" s="287"/>
      <c r="AA17369" s="289"/>
    </row>
    <row r="17370" spans="23:27">
      <c r="W17370" s="288"/>
      <c r="X17370" s="287"/>
      <c r="AA17370" s="289"/>
    </row>
    <row r="17371" spans="23:27">
      <c r="W17371" s="288"/>
      <c r="X17371" s="287"/>
      <c r="AA17371" s="289"/>
    </row>
    <row r="17372" spans="23:27">
      <c r="W17372" s="288"/>
      <c r="X17372" s="287"/>
      <c r="AA17372" s="289"/>
    </row>
    <row r="17373" spans="23:27">
      <c r="W17373" s="288"/>
      <c r="X17373" s="287"/>
      <c r="AA17373" s="289"/>
    </row>
    <row r="17374" spans="23:27">
      <c r="W17374" s="288"/>
      <c r="X17374" s="287"/>
      <c r="AA17374" s="289"/>
    </row>
    <row r="17375" spans="23:27">
      <c r="W17375" s="288"/>
      <c r="X17375" s="287"/>
      <c r="AA17375" s="289"/>
    </row>
    <row r="17376" spans="23:27">
      <c r="W17376" s="288"/>
      <c r="X17376" s="287"/>
      <c r="AA17376" s="289"/>
    </row>
    <row r="17377" spans="23:27">
      <c r="W17377" s="288"/>
      <c r="X17377" s="287"/>
      <c r="AA17377" s="289"/>
    </row>
    <row r="17378" spans="23:27">
      <c r="W17378" s="288"/>
      <c r="X17378" s="287"/>
      <c r="AA17378" s="289"/>
    </row>
    <row r="17379" spans="23:27">
      <c r="W17379" s="288"/>
      <c r="X17379" s="287"/>
      <c r="AA17379" s="289"/>
    </row>
    <row r="17380" spans="23:27">
      <c r="W17380" s="288"/>
      <c r="X17380" s="287"/>
      <c r="AA17380" s="289"/>
    </row>
    <row r="17381" spans="23:27">
      <c r="W17381" s="288"/>
      <c r="X17381" s="287"/>
      <c r="AA17381" s="289"/>
    </row>
    <row r="17382" spans="23:27">
      <c r="W17382" s="288"/>
      <c r="X17382" s="287"/>
      <c r="AA17382" s="289"/>
    </row>
    <row r="17383" spans="23:27">
      <c r="W17383" s="288"/>
      <c r="X17383" s="287"/>
      <c r="AA17383" s="289"/>
    </row>
    <row r="17384" spans="23:27">
      <c r="W17384" s="288"/>
      <c r="X17384" s="287"/>
      <c r="AA17384" s="289"/>
    </row>
    <row r="17385" spans="23:27">
      <c r="W17385" s="288"/>
      <c r="X17385" s="287"/>
      <c r="AA17385" s="289"/>
    </row>
    <row r="17386" spans="23:27">
      <c r="W17386" s="288"/>
      <c r="X17386" s="287"/>
      <c r="AA17386" s="289"/>
    </row>
    <row r="17387" spans="23:27">
      <c r="W17387" s="288"/>
      <c r="X17387" s="287"/>
      <c r="AA17387" s="289"/>
    </row>
    <row r="17388" spans="23:27">
      <c r="W17388" s="288"/>
      <c r="X17388" s="287"/>
      <c r="AA17388" s="289"/>
    </row>
    <row r="17389" spans="23:27">
      <c r="W17389" s="288"/>
      <c r="X17389" s="287"/>
      <c r="AA17389" s="289"/>
    </row>
    <row r="17390" spans="23:27">
      <c r="W17390" s="288"/>
      <c r="X17390" s="287"/>
      <c r="AA17390" s="289"/>
    </row>
    <row r="17391" spans="23:27">
      <c r="W17391" s="288"/>
      <c r="X17391" s="287"/>
      <c r="AA17391" s="289"/>
    </row>
    <row r="17392" spans="23:27">
      <c r="W17392" s="288"/>
      <c r="X17392" s="287"/>
      <c r="AA17392" s="289"/>
    </row>
    <row r="17393" spans="23:27">
      <c r="W17393" s="288"/>
      <c r="X17393" s="287"/>
      <c r="AA17393" s="289"/>
    </row>
    <row r="17394" spans="23:27">
      <c r="W17394" s="288"/>
      <c r="X17394" s="287"/>
      <c r="AA17394" s="289"/>
    </row>
    <row r="17395" spans="23:27">
      <c r="W17395" s="288"/>
      <c r="X17395" s="287"/>
      <c r="AA17395" s="289"/>
    </row>
    <row r="17396" spans="23:27">
      <c r="W17396" s="288"/>
      <c r="X17396" s="287"/>
      <c r="AA17396" s="289"/>
    </row>
    <row r="17397" spans="23:27">
      <c r="W17397" s="288"/>
      <c r="X17397" s="287"/>
      <c r="AA17397" s="289"/>
    </row>
    <row r="17398" spans="23:27">
      <c r="W17398" s="288"/>
      <c r="X17398" s="287"/>
      <c r="AA17398" s="289"/>
    </row>
    <row r="17399" spans="23:27">
      <c r="W17399" s="288"/>
      <c r="X17399" s="287"/>
      <c r="AA17399" s="289"/>
    </row>
    <row r="17400" spans="23:27">
      <c r="W17400" s="288"/>
      <c r="X17400" s="287"/>
      <c r="AA17400" s="289"/>
    </row>
    <row r="17401" spans="23:27">
      <c r="W17401" s="288"/>
      <c r="X17401" s="287"/>
      <c r="AA17401" s="289"/>
    </row>
    <row r="17402" spans="23:27">
      <c r="W17402" s="288"/>
      <c r="X17402" s="287"/>
      <c r="AA17402" s="289"/>
    </row>
    <row r="17403" spans="23:27">
      <c r="W17403" s="288"/>
      <c r="X17403" s="287"/>
      <c r="AA17403" s="289"/>
    </row>
    <row r="17404" spans="23:27">
      <c r="W17404" s="288"/>
      <c r="X17404" s="287"/>
      <c r="AA17404" s="289"/>
    </row>
    <row r="17405" spans="23:27">
      <c r="W17405" s="288"/>
      <c r="X17405" s="287"/>
      <c r="AA17405" s="289"/>
    </row>
    <row r="17406" spans="23:27">
      <c r="W17406" s="288"/>
      <c r="X17406" s="287"/>
      <c r="AA17406" s="289"/>
    </row>
    <row r="17407" spans="23:27">
      <c r="W17407" s="288"/>
      <c r="X17407" s="287"/>
      <c r="AA17407" s="289"/>
    </row>
    <row r="17408" spans="23:27">
      <c r="W17408" s="288"/>
      <c r="X17408" s="287"/>
      <c r="AA17408" s="289"/>
    </row>
    <row r="17409" spans="23:27">
      <c r="W17409" s="288"/>
      <c r="X17409" s="287"/>
      <c r="AA17409" s="289"/>
    </row>
    <row r="17410" spans="23:27">
      <c r="W17410" s="288"/>
      <c r="X17410" s="287"/>
      <c r="AA17410" s="289"/>
    </row>
    <row r="17411" spans="23:27">
      <c r="W17411" s="288"/>
      <c r="X17411" s="287"/>
      <c r="AA17411" s="289"/>
    </row>
    <row r="17412" spans="23:27">
      <c r="W17412" s="288"/>
      <c r="X17412" s="287"/>
      <c r="AA17412" s="289"/>
    </row>
    <row r="17413" spans="23:27">
      <c r="W17413" s="288"/>
      <c r="X17413" s="287"/>
      <c r="AA17413" s="289"/>
    </row>
    <row r="17414" spans="23:27">
      <c r="W17414" s="288"/>
      <c r="X17414" s="287"/>
      <c r="AA17414" s="289"/>
    </row>
    <row r="17415" spans="23:27">
      <c r="W17415" s="288"/>
      <c r="X17415" s="287"/>
      <c r="AA17415" s="289"/>
    </row>
    <row r="17416" spans="23:27">
      <c r="W17416" s="288"/>
      <c r="X17416" s="287"/>
      <c r="AA17416" s="289"/>
    </row>
    <row r="17417" spans="23:27">
      <c r="W17417" s="288"/>
      <c r="X17417" s="287"/>
      <c r="AA17417" s="289"/>
    </row>
    <row r="17418" spans="23:27">
      <c r="W17418" s="288"/>
      <c r="X17418" s="287"/>
      <c r="AA17418" s="289"/>
    </row>
    <row r="17419" spans="23:27">
      <c r="W17419" s="288"/>
      <c r="X17419" s="287"/>
      <c r="AA17419" s="289"/>
    </row>
    <row r="17420" spans="23:27">
      <c r="W17420" s="288"/>
      <c r="X17420" s="287"/>
      <c r="AA17420" s="289"/>
    </row>
    <row r="17421" spans="23:27">
      <c r="W17421" s="288"/>
      <c r="X17421" s="287"/>
      <c r="AA17421" s="289"/>
    </row>
    <row r="17422" spans="23:27">
      <c r="W17422" s="288"/>
      <c r="X17422" s="287"/>
      <c r="AA17422" s="289"/>
    </row>
    <row r="17423" spans="23:27">
      <c r="W17423" s="288"/>
      <c r="X17423" s="287"/>
      <c r="AA17423" s="289"/>
    </row>
    <row r="17424" spans="23:27">
      <c r="W17424" s="288"/>
      <c r="X17424" s="287"/>
      <c r="AA17424" s="289"/>
    </row>
    <row r="17425" spans="23:27">
      <c r="W17425" s="288"/>
      <c r="X17425" s="287"/>
      <c r="AA17425" s="289"/>
    </row>
    <row r="17426" spans="23:27">
      <c r="W17426" s="288"/>
      <c r="X17426" s="287"/>
      <c r="AA17426" s="289"/>
    </row>
    <row r="17427" spans="23:27">
      <c r="W17427" s="288"/>
      <c r="X17427" s="287"/>
      <c r="AA17427" s="289"/>
    </row>
    <row r="17428" spans="23:27">
      <c r="W17428" s="288"/>
      <c r="X17428" s="287"/>
      <c r="AA17428" s="289"/>
    </row>
    <row r="17429" spans="23:27">
      <c r="W17429" s="288"/>
      <c r="X17429" s="287"/>
      <c r="AA17429" s="289"/>
    </row>
    <row r="17430" spans="23:27">
      <c r="W17430" s="288"/>
      <c r="X17430" s="287"/>
      <c r="AA17430" s="289"/>
    </row>
    <row r="17431" spans="23:27">
      <c r="W17431" s="288"/>
      <c r="X17431" s="287"/>
      <c r="AA17431" s="289"/>
    </row>
    <row r="17432" spans="23:27">
      <c r="W17432" s="288"/>
      <c r="X17432" s="287"/>
      <c r="AA17432" s="289"/>
    </row>
    <row r="17433" spans="23:27">
      <c r="W17433" s="288"/>
      <c r="X17433" s="287"/>
      <c r="AA17433" s="289"/>
    </row>
    <row r="17434" spans="23:27">
      <c r="W17434" s="288"/>
      <c r="X17434" s="287"/>
      <c r="AA17434" s="289"/>
    </row>
    <row r="17435" spans="23:27">
      <c r="W17435" s="288"/>
      <c r="X17435" s="287"/>
      <c r="AA17435" s="289"/>
    </row>
    <row r="17436" spans="23:27">
      <c r="W17436" s="288"/>
      <c r="X17436" s="287"/>
      <c r="AA17436" s="289"/>
    </row>
    <row r="17437" spans="23:27">
      <c r="W17437" s="288"/>
      <c r="X17437" s="287"/>
      <c r="AA17437" s="289"/>
    </row>
    <row r="17438" spans="23:27">
      <c r="W17438" s="288"/>
      <c r="X17438" s="287"/>
      <c r="AA17438" s="289"/>
    </row>
    <row r="17439" spans="23:27">
      <c r="W17439" s="288"/>
      <c r="X17439" s="287"/>
      <c r="AA17439" s="289"/>
    </row>
    <row r="17440" spans="23:27">
      <c r="W17440" s="288"/>
      <c r="X17440" s="287"/>
      <c r="AA17440" s="289"/>
    </row>
    <row r="17441" spans="23:27">
      <c r="W17441" s="288"/>
      <c r="X17441" s="287"/>
      <c r="AA17441" s="289"/>
    </row>
    <row r="17442" spans="23:27">
      <c r="W17442" s="288"/>
      <c r="X17442" s="287"/>
      <c r="AA17442" s="289"/>
    </row>
    <row r="17443" spans="23:27">
      <c r="W17443" s="288"/>
      <c r="X17443" s="287"/>
      <c r="AA17443" s="289"/>
    </row>
    <row r="17444" spans="23:27">
      <c r="W17444" s="288"/>
      <c r="X17444" s="287"/>
      <c r="AA17444" s="289"/>
    </row>
    <row r="17445" spans="23:27">
      <c r="W17445" s="288"/>
      <c r="X17445" s="287"/>
      <c r="AA17445" s="289"/>
    </row>
    <row r="17446" spans="23:27">
      <c r="W17446" s="288"/>
      <c r="X17446" s="287"/>
      <c r="AA17446" s="289"/>
    </row>
    <row r="17447" spans="23:27">
      <c r="W17447" s="288"/>
      <c r="X17447" s="287"/>
      <c r="AA17447" s="289"/>
    </row>
    <row r="17448" spans="23:27">
      <c r="W17448" s="288"/>
      <c r="X17448" s="287"/>
      <c r="AA17448" s="289"/>
    </row>
    <row r="17449" spans="23:27">
      <c r="W17449" s="288"/>
      <c r="X17449" s="287"/>
      <c r="AA17449" s="289"/>
    </row>
    <row r="17450" spans="23:27">
      <c r="W17450" s="288"/>
      <c r="X17450" s="287"/>
      <c r="AA17450" s="289"/>
    </row>
    <row r="17451" spans="23:27">
      <c r="W17451" s="288"/>
      <c r="X17451" s="287"/>
      <c r="AA17451" s="289"/>
    </row>
    <row r="17452" spans="23:27">
      <c r="W17452" s="288"/>
      <c r="X17452" s="287"/>
      <c r="AA17452" s="289"/>
    </row>
    <row r="17453" spans="23:27">
      <c r="W17453" s="288"/>
      <c r="X17453" s="287"/>
      <c r="AA17453" s="289"/>
    </row>
    <row r="17454" spans="23:27">
      <c r="W17454" s="288"/>
      <c r="X17454" s="287"/>
      <c r="AA17454" s="289"/>
    </row>
    <row r="17455" spans="23:27">
      <c r="W17455" s="288"/>
      <c r="X17455" s="287"/>
      <c r="AA17455" s="289"/>
    </row>
    <row r="17456" spans="23:27">
      <c r="W17456" s="288"/>
      <c r="X17456" s="287"/>
      <c r="AA17456" s="289"/>
    </row>
    <row r="17457" spans="23:27">
      <c r="W17457" s="288"/>
      <c r="X17457" s="287"/>
      <c r="AA17457" s="289"/>
    </row>
    <row r="17458" spans="23:27">
      <c r="W17458" s="288"/>
      <c r="X17458" s="287"/>
      <c r="AA17458" s="289"/>
    </row>
    <row r="17459" spans="23:27">
      <c r="W17459" s="288"/>
      <c r="X17459" s="287"/>
      <c r="AA17459" s="289"/>
    </row>
    <row r="17460" spans="23:27">
      <c r="W17460" s="288"/>
      <c r="X17460" s="287"/>
      <c r="AA17460" s="289"/>
    </row>
    <row r="17461" spans="23:27">
      <c r="W17461" s="288"/>
      <c r="X17461" s="287"/>
      <c r="AA17461" s="289"/>
    </row>
    <row r="17462" spans="23:27">
      <c r="W17462" s="288"/>
      <c r="X17462" s="287"/>
      <c r="AA17462" s="289"/>
    </row>
    <row r="17463" spans="23:27">
      <c r="W17463" s="288"/>
      <c r="X17463" s="287"/>
      <c r="AA17463" s="289"/>
    </row>
    <row r="17464" spans="23:27">
      <c r="W17464" s="288"/>
      <c r="X17464" s="287"/>
      <c r="AA17464" s="289"/>
    </row>
    <row r="17465" spans="23:27">
      <c r="W17465" s="288"/>
      <c r="X17465" s="287"/>
      <c r="AA17465" s="289"/>
    </row>
    <row r="17466" spans="23:27">
      <c r="W17466" s="288"/>
      <c r="X17466" s="287"/>
      <c r="AA17466" s="289"/>
    </row>
    <row r="17467" spans="23:27">
      <c r="W17467" s="288"/>
      <c r="X17467" s="287"/>
      <c r="AA17467" s="289"/>
    </row>
    <row r="17468" spans="23:27">
      <c r="W17468" s="288"/>
      <c r="X17468" s="287"/>
      <c r="AA17468" s="289"/>
    </row>
    <row r="17469" spans="23:27">
      <c r="W17469" s="288"/>
      <c r="X17469" s="287"/>
      <c r="AA17469" s="289"/>
    </row>
    <row r="17470" spans="23:27">
      <c r="W17470" s="288"/>
      <c r="X17470" s="287"/>
      <c r="AA17470" s="289"/>
    </row>
    <row r="17471" spans="23:27">
      <c r="W17471" s="288"/>
      <c r="X17471" s="287"/>
      <c r="AA17471" s="289"/>
    </row>
    <row r="17472" spans="23:27">
      <c r="W17472" s="288"/>
      <c r="X17472" s="287"/>
      <c r="AA17472" s="289"/>
    </row>
    <row r="17473" spans="23:27">
      <c r="W17473" s="288"/>
      <c r="X17473" s="287"/>
      <c r="AA17473" s="289"/>
    </row>
    <row r="17474" spans="23:27">
      <c r="W17474" s="288"/>
      <c r="X17474" s="287"/>
      <c r="AA17474" s="289"/>
    </row>
    <row r="17475" spans="23:27">
      <c r="W17475" s="288"/>
      <c r="X17475" s="287"/>
      <c r="AA17475" s="289"/>
    </row>
    <row r="17476" spans="23:27">
      <c r="W17476" s="288"/>
      <c r="X17476" s="287"/>
      <c r="AA17476" s="289"/>
    </row>
    <row r="17477" spans="23:27">
      <c r="W17477" s="288"/>
      <c r="X17477" s="287"/>
      <c r="AA17477" s="289"/>
    </row>
    <row r="17478" spans="23:27">
      <c r="W17478" s="288"/>
      <c r="X17478" s="287"/>
      <c r="AA17478" s="289"/>
    </row>
    <row r="17479" spans="23:27">
      <c r="W17479" s="288"/>
      <c r="X17479" s="287"/>
      <c r="AA17479" s="289"/>
    </row>
    <row r="17480" spans="23:27">
      <c r="W17480" s="288"/>
      <c r="X17480" s="287"/>
      <c r="AA17480" s="289"/>
    </row>
    <row r="17481" spans="23:27">
      <c r="W17481" s="288"/>
      <c r="X17481" s="287"/>
      <c r="AA17481" s="289"/>
    </row>
    <row r="17482" spans="23:27">
      <c r="W17482" s="288"/>
      <c r="X17482" s="287"/>
      <c r="AA17482" s="289"/>
    </row>
    <row r="17483" spans="23:27">
      <c r="W17483" s="288"/>
      <c r="X17483" s="287"/>
      <c r="AA17483" s="289"/>
    </row>
    <row r="17484" spans="23:27">
      <c r="W17484" s="288"/>
      <c r="X17484" s="287"/>
      <c r="AA17484" s="289"/>
    </row>
    <row r="17485" spans="23:27">
      <c r="W17485" s="288"/>
      <c r="X17485" s="287"/>
      <c r="AA17485" s="289"/>
    </row>
    <row r="17486" spans="23:27">
      <c r="W17486" s="288"/>
      <c r="X17486" s="287"/>
      <c r="AA17486" s="289"/>
    </row>
    <row r="17487" spans="23:27">
      <c r="W17487" s="288"/>
      <c r="X17487" s="287"/>
      <c r="AA17487" s="289"/>
    </row>
    <row r="17488" spans="23:27">
      <c r="W17488" s="288"/>
      <c r="X17488" s="287"/>
      <c r="AA17488" s="289"/>
    </row>
    <row r="17489" spans="23:27">
      <c r="W17489" s="288"/>
      <c r="X17489" s="287"/>
      <c r="AA17489" s="289"/>
    </row>
    <row r="17490" spans="23:27">
      <c r="W17490" s="288"/>
      <c r="X17490" s="287"/>
      <c r="AA17490" s="289"/>
    </row>
    <row r="17491" spans="23:27">
      <c r="W17491" s="288"/>
      <c r="X17491" s="287"/>
      <c r="AA17491" s="289"/>
    </row>
    <row r="17492" spans="23:27">
      <c r="W17492" s="288"/>
      <c r="X17492" s="287"/>
      <c r="AA17492" s="289"/>
    </row>
    <row r="17493" spans="23:27">
      <c r="W17493" s="288"/>
      <c r="X17493" s="287"/>
      <c r="AA17493" s="289"/>
    </row>
    <row r="17494" spans="23:27">
      <c r="W17494" s="288"/>
      <c r="X17494" s="287"/>
      <c r="AA17494" s="289"/>
    </row>
    <row r="17495" spans="23:27">
      <c r="W17495" s="288"/>
      <c r="X17495" s="287"/>
      <c r="AA17495" s="289"/>
    </row>
    <row r="17496" spans="23:27">
      <c r="W17496" s="288"/>
      <c r="X17496" s="287"/>
      <c r="AA17496" s="289"/>
    </row>
    <row r="17497" spans="23:27">
      <c r="W17497" s="288"/>
      <c r="X17497" s="287"/>
      <c r="AA17497" s="289"/>
    </row>
    <row r="17498" spans="23:27">
      <c r="W17498" s="288"/>
      <c r="X17498" s="287"/>
      <c r="AA17498" s="289"/>
    </row>
    <row r="17499" spans="23:27">
      <c r="W17499" s="288"/>
      <c r="X17499" s="287"/>
      <c r="AA17499" s="289"/>
    </row>
    <row r="17500" spans="23:27">
      <c r="W17500" s="288"/>
      <c r="X17500" s="287"/>
      <c r="AA17500" s="289"/>
    </row>
    <row r="17501" spans="23:27">
      <c r="W17501" s="288"/>
      <c r="X17501" s="287"/>
      <c r="AA17501" s="289"/>
    </row>
    <row r="17502" spans="23:27">
      <c r="W17502" s="288"/>
      <c r="X17502" s="287"/>
      <c r="AA17502" s="289"/>
    </row>
    <row r="17503" spans="23:27">
      <c r="W17503" s="288"/>
      <c r="X17503" s="287"/>
      <c r="AA17503" s="289"/>
    </row>
    <row r="17504" spans="23:27">
      <c r="W17504" s="288"/>
      <c r="X17504" s="287"/>
      <c r="AA17504" s="289"/>
    </row>
    <row r="17505" spans="23:27">
      <c r="W17505" s="288"/>
      <c r="X17505" s="287"/>
      <c r="AA17505" s="289"/>
    </row>
    <row r="17506" spans="23:27">
      <c r="W17506" s="288"/>
      <c r="X17506" s="287"/>
      <c r="AA17506" s="289"/>
    </row>
    <row r="17507" spans="23:27">
      <c r="W17507" s="288"/>
      <c r="X17507" s="287"/>
      <c r="AA17507" s="289"/>
    </row>
    <row r="17508" spans="23:27">
      <c r="W17508" s="288"/>
      <c r="X17508" s="287"/>
      <c r="AA17508" s="289"/>
    </row>
    <row r="17509" spans="23:27">
      <c r="W17509" s="288"/>
      <c r="X17509" s="287"/>
      <c r="AA17509" s="289"/>
    </row>
    <row r="17510" spans="23:27">
      <c r="W17510" s="288"/>
      <c r="X17510" s="287"/>
      <c r="AA17510" s="289"/>
    </row>
    <row r="17511" spans="23:27">
      <c r="W17511" s="288"/>
      <c r="X17511" s="287"/>
      <c r="AA17511" s="289"/>
    </row>
    <row r="17512" spans="23:27">
      <c r="W17512" s="288"/>
      <c r="X17512" s="287"/>
      <c r="AA17512" s="289"/>
    </row>
    <row r="17513" spans="23:27">
      <c r="W17513" s="288"/>
      <c r="X17513" s="287"/>
      <c r="AA17513" s="289"/>
    </row>
    <row r="17514" spans="23:27">
      <c r="W17514" s="288"/>
      <c r="X17514" s="287"/>
      <c r="AA17514" s="289"/>
    </row>
    <row r="17515" spans="23:27">
      <c r="W17515" s="288"/>
      <c r="X17515" s="287"/>
      <c r="AA17515" s="289"/>
    </row>
    <row r="17516" spans="23:27">
      <c r="W17516" s="288"/>
      <c r="X17516" s="287"/>
      <c r="AA17516" s="289"/>
    </row>
    <row r="17517" spans="23:27">
      <c r="W17517" s="288"/>
      <c r="X17517" s="287"/>
      <c r="AA17517" s="289"/>
    </row>
    <row r="17518" spans="23:27">
      <c r="W17518" s="288"/>
      <c r="X17518" s="287"/>
      <c r="AA17518" s="289"/>
    </row>
    <row r="17519" spans="23:27">
      <c r="W17519" s="288"/>
      <c r="X17519" s="287"/>
      <c r="AA17519" s="289"/>
    </row>
    <row r="17520" spans="23:27">
      <c r="W17520" s="288"/>
      <c r="X17520" s="287"/>
      <c r="AA17520" s="289"/>
    </row>
    <row r="17521" spans="23:27">
      <c r="W17521" s="288"/>
      <c r="X17521" s="287"/>
      <c r="AA17521" s="289"/>
    </row>
    <row r="17522" spans="23:27">
      <c r="W17522" s="288"/>
      <c r="X17522" s="287"/>
      <c r="AA17522" s="289"/>
    </row>
    <row r="17523" spans="23:27">
      <c r="W17523" s="288"/>
      <c r="X17523" s="287"/>
      <c r="AA17523" s="289"/>
    </row>
    <row r="17524" spans="23:27">
      <c r="W17524" s="288"/>
      <c r="X17524" s="287"/>
      <c r="AA17524" s="289"/>
    </row>
    <row r="17525" spans="23:27">
      <c r="W17525" s="288"/>
      <c r="X17525" s="287"/>
      <c r="AA17525" s="289"/>
    </row>
    <row r="17526" spans="23:27">
      <c r="W17526" s="288"/>
      <c r="X17526" s="287"/>
      <c r="AA17526" s="289"/>
    </row>
    <row r="17527" spans="23:27">
      <c r="W17527" s="288"/>
      <c r="X17527" s="287"/>
      <c r="AA17527" s="289"/>
    </row>
    <row r="17528" spans="23:27">
      <c r="W17528" s="288"/>
      <c r="X17528" s="287"/>
      <c r="AA17528" s="289"/>
    </row>
    <row r="17529" spans="23:27">
      <c r="W17529" s="288"/>
      <c r="X17529" s="287"/>
      <c r="AA17529" s="289"/>
    </row>
    <row r="17530" spans="23:27">
      <c r="W17530" s="288"/>
      <c r="X17530" s="287"/>
      <c r="AA17530" s="289"/>
    </row>
    <row r="17531" spans="23:27">
      <c r="W17531" s="288"/>
      <c r="X17531" s="287"/>
      <c r="AA17531" s="289"/>
    </row>
    <row r="17532" spans="23:27">
      <c r="W17532" s="288"/>
      <c r="X17532" s="287"/>
      <c r="AA17532" s="289"/>
    </row>
    <row r="17533" spans="23:27">
      <c r="W17533" s="288"/>
      <c r="X17533" s="287"/>
      <c r="AA17533" s="289"/>
    </row>
    <row r="17534" spans="23:27">
      <c r="W17534" s="288"/>
      <c r="X17534" s="287"/>
      <c r="AA17534" s="289"/>
    </row>
    <row r="17535" spans="23:27">
      <c r="W17535" s="288"/>
      <c r="X17535" s="287"/>
      <c r="AA17535" s="289"/>
    </row>
    <row r="17536" spans="23:27">
      <c r="W17536" s="288"/>
      <c r="X17536" s="287"/>
      <c r="AA17536" s="289"/>
    </row>
    <row r="17537" spans="23:27">
      <c r="W17537" s="288"/>
      <c r="X17537" s="287"/>
      <c r="AA17537" s="289"/>
    </row>
    <row r="17538" spans="23:27">
      <c r="W17538" s="288"/>
      <c r="X17538" s="287"/>
      <c r="AA17538" s="289"/>
    </row>
    <row r="17539" spans="23:27">
      <c r="W17539" s="288"/>
      <c r="X17539" s="287"/>
      <c r="AA17539" s="289"/>
    </row>
    <row r="17540" spans="23:27">
      <c r="W17540" s="288"/>
      <c r="X17540" s="287"/>
      <c r="AA17540" s="289"/>
    </row>
    <row r="17541" spans="23:27">
      <c r="W17541" s="288"/>
      <c r="X17541" s="287"/>
      <c r="AA17541" s="289"/>
    </row>
    <row r="17542" spans="23:27">
      <c r="W17542" s="288"/>
      <c r="X17542" s="287"/>
      <c r="AA17542" s="289"/>
    </row>
    <row r="17543" spans="23:27">
      <c r="W17543" s="288"/>
      <c r="X17543" s="287"/>
      <c r="AA17543" s="289"/>
    </row>
    <row r="17544" spans="23:27">
      <c r="W17544" s="288"/>
      <c r="X17544" s="287"/>
      <c r="AA17544" s="289"/>
    </row>
    <row r="17545" spans="23:27">
      <c r="W17545" s="288"/>
      <c r="X17545" s="287"/>
      <c r="AA17545" s="289"/>
    </row>
    <row r="17546" spans="23:27">
      <c r="W17546" s="288"/>
      <c r="X17546" s="287"/>
      <c r="AA17546" s="289"/>
    </row>
    <row r="17547" spans="23:27">
      <c r="W17547" s="288"/>
      <c r="X17547" s="287"/>
      <c r="AA17547" s="289"/>
    </row>
    <row r="17548" spans="23:27">
      <c r="W17548" s="288"/>
      <c r="X17548" s="287"/>
      <c r="AA17548" s="289"/>
    </row>
    <row r="17549" spans="23:27">
      <c r="W17549" s="288"/>
      <c r="X17549" s="287"/>
      <c r="AA17549" s="289"/>
    </row>
    <row r="17550" spans="23:27">
      <c r="W17550" s="288"/>
      <c r="X17550" s="287"/>
      <c r="AA17550" s="289"/>
    </row>
    <row r="17551" spans="23:27">
      <c r="W17551" s="288"/>
      <c r="X17551" s="287"/>
      <c r="AA17551" s="289"/>
    </row>
    <row r="17552" spans="23:27">
      <c r="W17552" s="288"/>
      <c r="X17552" s="287"/>
      <c r="AA17552" s="289"/>
    </row>
    <row r="17553" spans="23:27">
      <c r="W17553" s="288"/>
      <c r="X17553" s="287"/>
      <c r="AA17553" s="289"/>
    </row>
    <row r="17554" spans="23:27">
      <c r="W17554" s="288"/>
      <c r="X17554" s="287"/>
      <c r="AA17554" s="289"/>
    </row>
    <row r="17555" spans="23:27">
      <c r="W17555" s="288"/>
      <c r="X17555" s="287"/>
      <c r="AA17555" s="289"/>
    </row>
    <row r="17556" spans="23:27">
      <c r="W17556" s="288"/>
      <c r="X17556" s="287"/>
      <c r="AA17556" s="289"/>
    </row>
    <row r="17557" spans="23:27">
      <c r="W17557" s="288"/>
      <c r="X17557" s="287"/>
      <c r="AA17557" s="289"/>
    </row>
    <row r="17558" spans="23:27">
      <c r="W17558" s="288"/>
      <c r="X17558" s="287"/>
      <c r="AA17558" s="289"/>
    </row>
    <row r="17559" spans="23:27">
      <c r="W17559" s="288"/>
      <c r="X17559" s="287"/>
      <c r="AA17559" s="289"/>
    </row>
    <row r="17560" spans="23:27">
      <c r="W17560" s="288"/>
      <c r="X17560" s="287"/>
      <c r="AA17560" s="289"/>
    </row>
    <row r="17561" spans="23:27">
      <c r="W17561" s="288"/>
      <c r="X17561" s="287"/>
      <c r="AA17561" s="289"/>
    </row>
    <row r="17562" spans="23:27">
      <c r="W17562" s="288"/>
      <c r="X17562" s="287"/>
      <c r="AA17562" s="289"/>
    </row>
    <row r="17563" spans="23:27">
      <c r="W17563" s="288"/>
      <c r="X17563" s="287"/>
      <c r="AA17563" s="289"/>
    </row>
    <row r="17564" spans="23:27">
      <c r="W17564" s="288"/>
      <c r="X17564" s="287"/>
      <c r="AA17564" s="289"/>
    </row>
    <row r="17565" spans="23:27">
      <c r="W17565" s="288"/>
      <c r="X17565" s="287"/>
      <c r="AA17565" s="289"/>
    </row>
    <row r="17566" spans="23:27">
      <c r="W17566" s="288"/>
      <c r="X17566" s="287"/>
      <c r="AA17566" s="289"/>
    </row>
    <row r="17567" spans="23:27">
      <c r="W17567" s="288"/>
      <c r="X17567" s="287"/>
      <c r="AA17567" s="289"/>
    </row>
    <row r="17568" spans="23:27">
      <c r="W17568" s="288"/>
      <c r="X17568" s="287"/>
      <c r="AA17568" s="289"/>
    </row>
    <row r="17569" spans="23:27">
      <c r="W17569" s="288"/>
      <c r="X17569" s="287"/>
      <c r="AA17569" s="289"/>
    </row>
    <row r="17570" spans="23:27">
      <c r="W17570" s="288"/>
      <c r="X17570" s="287"/>
      <c r="AA17570" s="289"/>
    </row>
    <row r="17571" spans="23:27">
      <c r="W17571" s="288"/>
      <c r="X17571" s="287"/>
      <c r="AA17571" s="289"/>
    </row>
    <row r="17572" spans="23:27">
      <c r="W17572" s="288"/>
      <c r="X17572" s="287"/>
      <c r="AA17572" s="289"/>
    </row>
    <row r="17573" spans="23:27">
      <c r="W17573" s="288"/>
      <c r="X17573" s="287"/>
      <c r="AA17573" s="289"/>
    </row>
    <row r="17574" spans="23:27">
      <c r="W17574" s="288"/>
      <c r="X17574" s="287"/>
      <c r="AA17574" s="289"/>
    </row>
    <row r="17575" spans="23:27">
      <c r="W17575" s="288"/>
      <c r="X17575" s="287"/>
      <c r="AA17575" s="289"/>
    </row>
    <row r="17576" spans="23:27">
      <c r="W17576" s="288"/>
      <c r="X17576" s="287"/>
      <c r="AA17576" s="289"/>
    </row>
    <row r="17577" spans="23:27">
      <c r="W17577" s="288"/>
      <c r="X17577" s="287"/>
      <c r="AA17577" s="289"/>
    </row>
    <row r="17578" spans="23:27">
      <c r="W17578" s="288"/>
      <c r="X17578" s="287"/>
      <c r="AA17578" s="289"/>
    </row>
    <row r="17579" spans="23:27">
      <c r="W17579" s="288"/>
      <c r="X17579" s="287"/>
      <c r="AA17579" s="289"/>
    </row>
    <row r="17580" spans="23:27">
      <c r="W17580" s="288"/>
      <c r="X17580" s="287"/>
      <c r="AA17580" s="289"/>
    </row>
    <row r="17581" spans="23:27">
      <c r="W17581" s="288"/>
      <c r="X17581" s="287"/>
      <c r="AA17581" s="289"/>
    </row>
    <row r="17582" spans="23:27">
      <c r="W17582" s="288"/>
      <c r="X17582" s="287"/>
      <c r="AA17582" s="289"/>
    </row>
    <row r="17583" spans="23:27">
      <c r="W17583" s="288"/>
      <c r="X17583" s="287"/>
      <c r="AA17583" s="289"/>
    </row>
    <row r="17584" spans="23:27">
      <c r="W17584" s="288"/>
      <c r="X17584" s="287"/>
      <c r="AA17584" s="289"/>
    </row>
    <row r="17585" spans="23:27">
      <c r="W17585" s="288"/>
      <c r="X17585" s="287"/>
      <c r="AA17585" s="289"/>
    </row>
    <row r="17586" spans="23:27">
      <c r="W17586" s="288"/>
      <c r="X17586" s="287"/>
      <c r="AA17586" s="289"/>
    </row>
    <row r="17587" spans="23:27">
      <c r="W17587" s="288"/>
      <c r="X17587" s="287"/>
      <c r="AA17587" s="289"/>
    </row>
    <row r="17588" spans="23:27">
      <c r="W17588" s="288"/>
      <c r="X17588" s="287"/>
      <c r="AA17588" s="289"/>
    </row>
    <row r="17589" spans="23:27">
      <c r="W17589" s="288"/>
      <c r="X17589" s="287"/>
      <c r="AA17589" s="289"/>
    </row>
    <row r="17590" spans="23:27">
      <c r="W17590" s="288"/>
      <c r="X17590" s="287"/>
      <c r="AA17590" s="289"/>
    </row>
    <row r="17591" spans="23:27">
      <c r="W17591" s="288"/>
      <c r="X17591" s="287"/>
      <c r="AA17591" s="289"/>
    </row>
    <row r="17592" spans="23:27">
      <c r="W17592" s="288"/>
      <c r="X17592" s="287"/>
      <c r="AA17592" s="289"/>
    </row>
    <row r="17593" spans="23:27">
      <c r="W17593" s="288"/>
      <c r="X17593" s="287"/>
      <c r="AA17593" s="289"/>
    </row>
    <row r="17594" spans="23:27">
      <c r="W17594" s="288"/>
      <c r="X17594" s="287"/>
      <c r="AA17594" s="289"/>
    </row>
    <row r="17595" spans="23:27">
      <c r="W17595" s="288"/>
      <c r="X17595" s="287"/>
      <c r="AA17595" s="289"/>
    </row>
    <row r="17596" spans="23:27">
      <c r="W17596" s="288"/>
      <c r="X17596" s="287"/>
      <c r="AA17596" s="289"/>
    </row>
    <row r="17597" spans="23:27">
      <c r="W17597" s="288"/>
      <c r="X17597" s="287"/>
      <c r="AA17597" s="289"/>
    </row>
    <row r="17598" spans="23:27">
      <c r="W17598" s="288"/>
      <c r="X17598" s="287"/>
      <c r="AA17598" s="289"/>
    </row>
    <row r="17599" spans="23:27">
      <c r="W17599" s="288"/>
      <c r="X17599" s="287"/>
      <c r="AA17599" s="289"/>
    </row>
    <row r="17600" spans="23:27">
      <c r="W17600" s="288"/>
      <c r="X17600" s="287"/>
      <c r="AA17600" s="289"/>
    </row>
    <row r="17601" spans="23:27">
      <c r="W17601" s="288"/>
      <c r="X17601" s="287"/>
      <c r="AA17601" s="289"/>
    </row>
    <row r="17602" spans="23:27">
      <c r="W17602" s="288"/>
      <c r="X17602" s="287"/>
      <c r="AA17602" s="289"/>
    </row>
    <row r="17603" spans="23:27">
      <c r="W17603" s="288"/>
      <c r="X17603" s="287"/>
      <c r="AA17603" s="289"/>
    </row>
    <row r="17604" spans="23:27">
      <c r="W17604" s="288"/>
      <c r="X17604" s="287"/>
      <c r="AA17604" s="289"/>
    </row>
    <row r="17605" spans="23:27">
      <c r="W17605" s="288"/>
      <c r="X17605" s="287"/>
      <c r="AA17605" s="289"/>
    </row>
    <row r="17606" spans="23:27">
      <c r="W17606" s="288"/>
      <c r="X17606" s="287"/>
      <c r="AA17606" s="289"/>
    </row>
    <row r="17607" spans="23:27">
      <c r="W17607" s="288"/>
      <c r="X17607" s="287"/>
      <c r="AA17607" s="289"/>
    </row>
    <row r="17608" spans="23:27">
      <c r="W17608" s="288"/>
      <c r="X17608" s="287"/>
      <c r="AA17608" s="289"/>
    </row>
    <row r="17609" spans="23:27">
      <c r="W17609" s="288"/>
      <c r="X17609" s="287"/>
      <c r="AA17609" s="289"/>
    </row>
    <row r="17610" spans="23:27">
      <c r="W17610" s="288"/>
      <c r="X17610" s="287"/>
      <c r="AA17610" s="289"/>
    </row>
    <row r="17611" spans="23:27">
      <c r="W17611" s="288"/>
      <c r="X17611" s="287"/>
      <c r="AA17611" s="289"/>
    </row>
    <row r="17612" spans="23:27">
      <c r="W17612" s="288"/>
      <c r="X17612" s="287"/>
      <c r="AA17612" s="289"/>
    </row>
    <row r="17613" spans="23:27">
      <c r="W17613" s="288"/>
      <c r="X17613" s="287"/>
      <c r="AA17613" s="289"/>
    </row>
    <row r="17614" spans="23:27">
      <c r="W17614" s="288"/>
      <c r="X17614" s="287"/>
      <c r="AA17614" s="289"/>
    </row>
    <row r="17615" spans="23:27">
      <c r="W17615" s="288"/>
      <c r="X17615" s="287"/>
      <c r="AA17615" s="289"/>
    </row>
    <row r="17616" spans="23:27">
      <c r="W17616" s="288"/>
      <c r="X17616" s="287"/>
      <c r="AA17616" s="289"/>
    </row>
    <row r="17617" spans="23:27">
      <c r="W17617" s="288"/>
      <c r="X17617" s="287"/>
      <c r="AA17617" s="289"/>
    </row>
    <row r="17618" spans="23:27">
      <c r="W17618" s="288"/>
      <c r="X17618" s="287"/>
      <c r="AA17618" s="289"/>
    </row>
    <row r="17619" spans="23:27">
      <c r="W17619" s="288"/>
      <c r="X17619" s="287"/>
      <c r="AA17619" s="289"/>
    </row>
    <row r="17620" spans="23:27">
      <c r="W17620" s="288"/>
      <c r="X17620" s="287"/>
      <c r="AA17620" s="289"/>
    </row>
    <row r="17621" spans="23:27">
      <c r="W17621" s="288"/>
      <c r="X17621" s="287"/>
      <c r="AA17621" s="289"/>
    </row>
    <row r="17622" spans="23:27">
      <c r="W17622" s="288"/>
      <c r="X17622" s="287"/>
      <c r="AA17622" s="289"/>
    </row>
    <row r="17623" spans="23:27">
      <c r="W17623" s="288"/>
      <c r="X17623" s="287"/>
      <c r="AA17623" s="289"/>
    </row>
    <row r="17624" spans="23:27">
      <c r="W17624" s="288"/>
      <c r="X17624" s="287"/>
      <c r="AA17624" s="289"/>
    </row>
    <row r="17625" spans="23:27">
      <c r="W17625" s="288"/>
      <c r="X17625" s="287"/>
      <c r="AA17625" s="289"/>
    </row>
    <row r="17626" spans="23:27">
      <c r="W17626" s="288"/>
      <c r="X17626" s="287"/>
      <c r="AA17626" s="289"/>
    </row>
    <row r="17627" spans="23:27">
      <c r="W17627" s="288"/>
      <c r="X17627" s="287"/>
      <c r="AA17627" s="289"/>
    </row>
    <row r="17628" spans="23:27">
      <c r="W17628" s="288"/>
      <c r="X17628" s="287"/>
      <c r="AA17628" s="289"/>
    </row>
    <row r="17629" spans="23:27">
      <c r="W17629" s="288"/>
      <c r="X17629" s="287"/>
      <c r="AA17629" s="289"/>
    </row>
    <row r="17630" spans="23:27">
      <c r="W17630" s="288"/>
      <c r="X17630" s="287"/>
      <c r="AA17630" s="289"/>
    </row>
    <row r="17631" spans="23:27">
      <c r="W17631" s="288"/>
      <c r="X17631" s="287"/>
      <c r="AA17631" s="289"/>
    </row>
    <row r="17632" spans="23:27">
      <c r="W17632" s="288"/>
      <c r="X17632" s="287"/>
      <c r="AA17632" s="289"/>
    </row>
    <row r="17633" spans="23:27">
      <c r="W17633" s="288"/>
      <c r="X17633" s="287"/>
      <c r="AA17633" s="289"/>
    </row>
    <row r="17634" spans="23:27">
      <c r="W17634" s="288"/>
      <c r="X17634" s="287"/>
      <c r="AA17634" s="289"/>
    </row>
    <row r="17635" spans="23:27">
      <c r="W17635" s="288"/>
      <c r="X17635" s="287"/>
      <c r="AA17635" s="289"/>
    </row>
    <row r="17636" spans="23:27">
      <c r="W17636" s="288"/>
      <c r="X17636" s="287"/>
      <c r="AA17636" s="289"/>
    </row>
    <row r="17637" spans="23:27">
      <c r="W17637" s="288"/>
      <c r="X17637" s="287"/>
      <c r="AA17637" s="289"/>
    </row>
    <row r="17638" spans="23:27">
      <c r="W17638" s="288"/>
      <c r="X17638" s="287"/>
      <c r="AA17638" s="289"/>
    </row>
    <row r="17639" spans="23:27">
      <c r="W17639" s="288"/>
      <c r="X17639" s="287"/>
      <c r="AA17639" s="289"/>
    </row>
    <row r="17640" spans="23:27">
      <c r="W17640" s="288"/>
      <c r="X17640" s="287"/>
      <c r="AA17640" s="289"/>
    </row>
    <row r="17641" spans="23:27">
      <c r="W17641" s="288"/>
      <c r="X17641" s="287"/>
      <c r="AA17641" s="289"/>
    </row>
    <row r="17642" spans="23:27">
      <c r="W17642" s="288"/>
      <c r="X17642" s="287"/>
      <c r="AA17642" s="289"/>
    </row>
    <row r="17643" spans="23:27">
      <c r="W17643" s="288"/>
      <c r="X17643" s="287"/>
      <c r="AA17643" s="289"/>
    </row>
    <row r="17644" spans="23:27">
      <c r="W17644" s="288"/>
      <c r="X17644" s="287"/>
      <c r="AA17644" s="289"/>
    </row>
    <row r="17645" spans="23:27">
      <c r="W17645" s="288"/>
      <c r="X17645" s="287"/>
      <c r="AA17645" s="289"/>
    </row>
    <row r="17646" spans="23:27">
      <c r="W17646" s="288"/>
      <c r="X17646" s="287"/>
      <c r="AA17646" s="289"/>
    </row>
    <row r="17647" spans="23:27">
      <c r="W17647" s="288"/>
      <c r="X17647" s="287"/>
      <c r="AA17647" s="289"/>
    </row>
    <row r="17648" spans="23:27">
      <c r="W17648" s="288"/>
      <c r="X17648" s="287"/>
      <c r="AA17648" s="289"/>
    </row>
    <row r="17649" spans="23:27">
      <c r="W17649" s="288"/>
      <c r="X17649" s="287"/>
      <c r="AA17649" s="289"/>
    </row>
    <row r="17650" spans="23:27">
      <c r="W17650" s="288"/>
      <c r="X17650" s="287"/>
      <c r="AA17650" s="289"/>
    </row>
    <row r="17651" spans="23:27">
      <c r="W17651" s="288"/>
      <c r="X17651" s="287"/>
      <c r="AA17651" s="289"/>
    </row>
    <row r="17652" spans="23:27">
      <c r="W17652" s="288"/>
      <c r="X17652" s="287"/>
      <c r="AA17652" s="289"/>
    </row>
    <row r="17653" spans="23:27">
      <c r="W17653" s="288"/>
      <c r="X17653" s="287"/>
      <c r="AA17653" s="289"/>
    </row>
    <row r="17654" spans="23:27">
      <c r="W17654" s="288"/>
      <c r="X17654" s="287"/>
      <c r="AA17654" s="289"/>
    </row>
    <row r="17655" spans="23:27">
      <c r="W17655" s="288"/>
      <c r="X17655" s="287"/>
      <c r="AA17655" s="289"/>
    </row>
    <row r="17656" spans="23:27">
      <c r="W17656" s="288"/>
      <c r="X17656" s="287"/>
      <c r="AA17656" s="289"/>
    </row>
    <row r="17657" spans="23:27">
      <c r="W17657" s="288"/>
      <c r="X17657" s="287"/>
      <c r="AA17657" s="289"/>
    </row>
    <row r="17658" spans="23:27">
      <c r="W17658" s="288"/>
      <c r="X17658" s="287"/>
      <c r="AA17658" s="289"/>
    </row>
    <row r="17659" spans="23:27">
      <c r="W17659" s="288"/>
      <c r="X17659" s="287"/>
      <c r="AA17659" s="289"/>
    </row>
    <row r="17660" spans="23:27">
      <c r="W17660" s="288"/>
      <c r="X17660" s="287"/>
      <c r="AA17660" s="289"/>
    </row>
    <row r="17661" spans="23:27">
      <c r="W17661" s="288"/>
      <c r="X17661" s="287"/>
      <c r="AA17661" s="289"/>
    </row>
    <row r="17662" spans="23:27">
      <c r="W17662" s="288"/>
      <c r="X17662" s="287"/>
      <c r="AA17662" s="289"/>
    </row>
    <row r="17663" spans="23:27">
      <c r="W17663" s="288"/>
      <c r="X17663" s="287"/>
      <c r="AA17663" s="289"/>
    </row>
    <row r="17664" spans="23:27">
      <c r="W17664" s="288"/>
      <c r="X17664" s="287"/>
      <c r="AA17664" s="289"/>
    </row>
    <row r="17665" spans="23:27">
      <c r="W17665" s="288"/>
      <c r="X17665" s="287"/>
      <c r="AA17665" s="289"/>
    </row>
    <row r="17666" spans="23:27">
      <c r="W17666" s="288"/>
      <c r="X17666" s="287"/>
      <c r="AA17666" s="289"/>
    </row>
    <row r="17667" spans="23:27">
      <c r="W17667" s="288"/>
      <c r="X17667" s="287"/>
      <c r="AA17667" s="289"/>
    </row>
    <row r="17668" spans="23:27">
      <c r="W17668" s="288"/>
      <c r="X17668" s="287"/>
      <c r="AA17668" s="289"/>
    </row>
    <row r="17669" spans="23:27">
      <c r="W17669" s="288"/>
      <c r="X17669" s="287"/>
      <c r="AA17669" s="289"/>
    </row>
    <row r="17670" spans="23:27">
      <c r="W17670" s="288"/>
      <c r="X17670" s="287"/>
      <c r="AA17670" s="289"/>
    </row>
    <row r="17671" spans="23:27">
      <c r="W17671" s="288"/>
      <c r="X17671" s="287"/>
      <c r="AA17671" s="289"/>
    </row>
    <row r="17672" spans="23:27">
      <c r="W17672" s="288"/>
      <c r="X17672" s="287"/>
      <c r="AA17672" s="289"/>
    </row>
    <row r="17673" spans="23:27">
      <c r="W17673" s="288"/>
      <c r="X17673" s="287"/>
      <c r="AA17673" s="289"/>
    </row>
    <row r="17674" spans="23:27">
      <c r="W17674" s="288"/>
      <c r="X17674" s="287"/>
      <c r="AA17674" s="289"/>
    </row>
    <row r="17675" spans="23:27">
      <c r="W17675" s="288"/>
      <c r="X17675" s="287"/>
      <c r="AA17675" s="289"/>
    </row>
    <row r="17676" spans="23:27">
      <c r="W17676" s="288"/>
      <c r="X17676" s="287"/>
      <c r="AA17676" s="289"/>
    </row>
    <row r="17677" spans="23:27">
      <c r="W17677" s="288"/>
      <c r="X17677" s="287"/>
      <c r="AA17677" s="289"/>
    </row>
    <row r="17678" spans="23:27">
      <c r="W17678" s="288"/>
      <c r="X17678" s="287"/>
      <c r="AA17678" s="289"/>
    </row>
    <row r="17679" spans="23:27">
      <c r="W17679" s="288"/>
      <c r="X17679" s="287"/>
      <c r="AA17679" s="289"/>
    </row>
    <row r="17680" spans="23:27">
      <c r="W17680" s="288"/>
      <c r="X17680" s="287"/>
      <c r="AA17680" s="289"/>
    </row>
    <row r="17681" spans="23:27">
      <c r="W17681" s="288"/>
      <c r="X17681" s="287"/>
      <c r="AA17681" s="289"/>
    </row>
    <row r="17682" spans="23:27">
      <c r="W17682" s="288"/>
      <c r="X17682" s="287"/>
      <c r="AA17682" s="289"/>
    </row>
    <row r="17683" spans="23:27">
      <c r="W17683" s="288"/>
      <c r="X17683" s="287"/>
      <c r="AA17683" s="289"/>
    </row>
    <row r="17684" spans="23:27">
      <c r="W17684" s="288"/>
      <c r="X17684" s="287"/>
      <c r="AA17684" s="289"/>
    </row>
    <row r="17685" spans="23:27">
      <c r="W17685" s="288"/>
      <c r="X17685" s="287"/>
      <c r="AA17685" s="289"/>
    </row>
    <row r="17686" spans="23:27">
      <c r="W17686" s="288"/>
      <c r="X17686" s="287"/>
      <c r="AA17686" s="289"/>
    </row>
    <row r="17687" spans="23:27">
      <c r="W17687" s="288"/>
      <c r="X17687" s="287"/>
      <c r="AA17687" s="289"/>
    </row>
    <row r="17688" spans="23:27">
      <c r="W17688" s="288"/>
      <c r="X17688" s="287"/>
      <c r="AA17688" s="289"/>
    </row>
    <row r="17689" spans="23:27">
      <c r="W17689" s="288"/>
      <c r="X17689" s="287"/>
      <c r="AA17689" s="289"/>
    </row>
    <row r="17690" spans="23:27">
      <c r="W17690" s="288"/>
      <c r="X17690" s="287"/>
      <c r="AA17690" s="289"/>
    </row>
    <row r="17691" spans="23:27">
      <c r="W17691" s="288"/>
      <c r="X17691" s="287"/>
      <c r="AA17691" s="289"/>
    </row>
    <row r="17692" spans="23:27">
      <c r="W17692" s="288"/>
      <c r="X17692" s="287"/>
      <c r="AA17692" s="289"/>
    </row>
    <row r="17693" spans="23:27">
      <c r="W17693" s="288"/>
      <c r="X17693" s="287"/>
      <c r="AA17693" s="289"/>
    </row>
    <row r="17694" spans="23:27">
      <c r="W17694" s="288"/>
      <c r="X17694" s="287"/>
      <c r="AA17694" s="289"/>
    </row>
    <row r="17695" spans="23:27">
      <c r="W17695" s="288"/>
      <c r="X17695" s="287"/>
      <c r="AA17695" s="289"/>
    </row>
    <row r="17696" spans="23:27">
      <c r="W17696" s="288"/>
      <c r="X17696" s="287"/>
      <c r="AA17696" s="289"/>
    </row>
    <row r="17697" spans="23:27">
      <c r="W17697" s="288"/>
      <c r="X17697" s="287"/>
      <c r="AA17697" s="289"/>
    </row>
    <row r="17698" spans="23:27">
      <c r="W17698" s="288"/>
      <c r="X17698" s="287"/>
      <c r="AA17698" s="289"/>
    </row>
    <row r="17699" spans="23:27">
      <c r="W17699" s="288"/>
      <c r="X17699" s="287"/>
      <c r="AA17699" s="289"/>
    </row>
    <row r="17700" spans="23:27">
      <c r="W17700" s="288"/>
      <c r="X17700" s="287"/>
      <c r="AA17700" s="289"/>
    </row>
    <row r="17701" spans="23:27">
      <c r="W17701" s="288"/>
      <c r="X17701" s="287"/>
      <c r="AA17701" s="289"/>
    </row>
    <row r="17702" spans="23:27">
      <c r="W17702" s="288"/>
      <c r="X17702" s="287"/>
      <c r="AA17702" s="289"/>
    </row>
    <row r="17703" spans="23:27">
      <c r="W17703" s="288"/>
      <c r="X17703" s="287"/>
      <c r="AA17703" s="289"/>
    </row>
    <row r="17704" spans="23:27">
      <c r="W17704" s="288"/>
      <c r="X17704" s="287"/>
      <c r="AA17704" s="289"/>
    </row>
    <row r="17705" spans="23:27">
      <c r="W17705" s="288"/>
      <c r="X17705" s="287"/>
      <c r="AA17705" s="289"/>
    </row>
    <row r="17706" spans="23:27">
      <c r="W17706" s="288"/>
      <c r="X17706" s="287"/>
      <c r="AA17706" s="289"/>
    </row>
    <row r="17707" spans="23:27">
      <c r="W17707" s="288"/>
      <c r="X17707" s="287"/>
      <c r="AA17707" s="289"/>
    </row>
    <row r="17708" spans="23:27">
      <c r="W17708" s="288"/>
      <c r="X17708" s="287"/>
      <c r="AA17708" s="289"/>
    </row>
    <row r="17709" spans="23:27">
      <c r="W17709" s="288"/>
      <c r="X17709" s="287"/>
      <c r="AA17709" s="289"/>
    </row>
    <row r="17710" spans="23:27">
      <c r="W17710" s="288"/>
      <c r="X17710" s="287"/>
      <c r="AA17710" s="289"/>
    </row>
    <row r="17711" spans="23:27">
      <c r="W17711" s="288"/>
      <c r="X17711" s="287"/>
      <c r="AA17711" s="289"/>
    </row>
    <row r="17712" spans="23:27">
      <c r="W17712" s="288"/>
      <c r="X17712" s="287"/>
      <c r="AA17712" s="289"/>
    </row>
    <row r="17713" spans="23:27">
      <c r="W17713" s="288"/>
      <c r="X17713" s="287"/>
      <c r="AA17713" s="289"/>
    </row>
    <row r="17714" spans="23:27">
      <c r="W17714" s="288"/>
      <c r="X17714" s="287"/>
      <c r="AA17714" s="289"/>
    </row>
    <row r="17715" spans="23:27">
      <c r="W17715" s="288"/>
      <c r="X17715" s="287"/>
      <c r="AA17715" s="289"/>
    </row>
    <row r="17716" spans="23:27">
      <c r="W17716" s="288"/>
      <c r="X17716" s="287"/>
      <c r="AA17716" s="289"/>
    </row>
    <row r="17717" spans="23:27">
      <c r="W17717" s="288"/>
      <c r="X17717" s="287"/>
      <c r="AA17717" s="289"/>
    </row>
    <row r="17718" spans="23:27">
      <c r="W17718" s="288"/>
      <c r="X17718" s="287"/>
      <c r="AA17718" s="289"/>
    </row>
    <row r="17719" spans="23:27">
      <c r="W17719" s="288"/>
      <c r="X17719" s="287"/>
      <c r="AA17719" s="289"/>
    </row>
    <row r="17720" spans="23:27">
      <c r="W17720" s="288"/>
      <c r="X17720" s="287"/>
      <c r="AA17720" s="289"/>
    </row>
    <row r="17721" spans="23:27">
      <c r="W17721" s="288"/>
      <c r="X17721" s="287"/>
      <c r="AA17721" s="289"/>
    </row>
    <row r="17722" spans="23:27">
      <c r="W17722" s="288"/>
      <c r="X17722" s="287"/>
      <c r="AA17722" s="289"/>
    </row>
    <row r="17723" spans="23:27">
      <c r="W17723" s="288"/>
      <c r="X17723" s="287"/>
      <c r="AA17723" s="289"/>
    </row>
    <row r="17724" spans="23:27">
      <c r="W17724" s="288"/>
      <c r="X17724" s="287"/>
      <c r="AA17724" s="289"/>
    </row>
    <row r="17725" spans="23:27">
      <c r="W17725" s="288"/>
      <c r="X17725" s="287"/>
      <c r="AA17725" s="289"/>
    </row>
    <row r="17726" spans="23:27">
      <c r="W17726" s="288"/>
      <c r="X17726" s="287"/>
      <c r="AA17726" s="289"/>
    </row>
    <row r="17727" spans="23:27">
      <c r="W17727" s="288"/>
      <c r="X17727" s="287"/>
      <c r="AA17727" s="289"/>
    </row>
    <row r="17728" spans="23:27">
      <c r="W17728" s="288"/>
      <c r="X17728" s="287"/>
      <c r="AA17728" s="289"/>
    </row>
    <row r="17729" spans="23:27">
      <c r="W17729" s="288"/>
      <c r="X17729" s="287"/>
      <c r="AA17729" s="289"/>
    </row>
    <row r="17730" spans="23:27">
      <c r="W17730" s="288"/>
      <c r="X17730" s="287"/>
      <c r="AA17730" s="289"/>
    </row>
    <row r="17731" spans="23:27">
      <c r="W17731" s="288"/>
      <c r="X17731" s="287"/>
      <c r="AA17731" s="289"/>
    </row>
    <row r="17732" spans="23:27">
      <c r="W17732" s="288"/>
      <c r="X17732" s="287"/>
      <c r="AA17732" s="289"/>
    </row>
    <row r="17733" spans="23:27">
      <c r="W17733" s="288"/>
      <c r="X17733" s="287"/>
      <c r="AA17733" s="289"/>
    </row>
    <row r="17734" spans="23:27">
      <c r="W17734" s="288"/>
      <c r="X17734" s="287"/>
      <c r="AA17734" s="289"/>
    </row>
    <row r="17735" spans="23:27">
      <c r="W17735" s="288"/>
      <c r="X17735" s="287"/>
      <c r="AA17735" s="289"/>
    </row>
    <row r="17736" spans="23:27">
      <c r="W17736" s="288"/>
      <c r="X17736" s="287"/>
      <c r="AA17736" s="289"/>
    </row>
    <row r="17737" spans="23:27">
      <c r="W17737" s="288"/>
      <c r="X17737" s="287"/>
      <c r="AA17737" s="289"/>
    </row>
    <row r="17738" spans="23:27">
      <c r="W17738" s="288"/>
      <c r="X17738" s="287"/>
      <c r="AA17738" s="289"/>
    </row>
    <row r="17739" spans="23:27">
      <c r="W17739" s="288"/>
      <c r="X17739" s="287"/>
      <c r="AA17739" s="289"/>
    </row>
    <row r="17740" spans="23:27">
      <c r="W17740" s="288"/>
      <c r="X17740" s="287"/>
      <c r="AA17740" s="289"/>
    </row>
    <row r="17741" spans="23:27">
      <c r="W17741" s="288"/>
      <c r="X17741" s="287"/>
      <c r="AA17741" s="289"/>
    </row>
    <row r="17742" spans="23:27">
      <c r="W17742" s="288"/>
      <c r="X17742" s="287"/>
      <c r="AA17742" s="289"/>
    </row>
    <row r="17743" spans="23:27">
      <c r="W17743" s="288"/>
      <c r="X17743" s="287"/>
      <c r="AA17743" s="289"/>
    </row>
    <row r="17744" spans="23:27">
      <c r="W17744" s="288"/>
      <c r="X17744" s="287"/>
      <c r="AA17744" s="289"/>
    </row>
    <row r="17745" spans="23:27">
      <c r="W17745" s="288"/>
      <c r="X17745" s="287"/>
      <c r="AA17745" s="289"/>
    </row>
    <row r="17746" spans="23:27">
      <c r="W17746" s="288"/>
      <c r="X17746" s="287"/>
      <c r="AA17746" s="289"/>
    </row>
    <row r="17747" spans="23:27">
      <c r="W17747" s="288"/>
      <c r="X17747" s="287"/>
      <c r="AA17747" s="289"/>
    </row>
    <row r="17748" spans="23:27">
      <c r="W17748" s="288"/>
      <c r="X17748" s="287"/>
      <c r="AA17748" s="289"/>
    </row>
    <row r="17749" spans="23:27">
      <c r="W17749" s="288"/>
      <c r="X17749" s="287"/>
      <c r="AA17749" s="289"/>
    </row>
    <row r="17750" spans="23:27">
      <c r="W17750" s="288"/>
      <c r="X17750" s="287"/>
      <c r="AA17750" s="289"/>
    </row>
    <row r="17751" spans="23:27">
      <c r="W17751" s="288"/>
      <c r="X17751" s="287"/>
      <c r="AA17751" s="289"/>
    </row>
    <row r="17752" spans="23:27">
      <c r="W17752" s="288"/>
      <c r="X17752" s="287"/>
      <c r="AA17752" s="289"/>
    </row>
    <row r="17753" spans="23:27">
      <c r="W17753" s="288"/>
      <c r="X17753" s="287"/>
      <c r="AA17753" s="289"/>
    </row>
    <row r="17754" spans="23:27">
      <c r="W17754" s="288"/>
      <c r="X17754" s="287"/>
      <c r="AA17754" s="289"/>
    </row>
    <row r="17755" spans="23:27">
      <c r="W17755" s="288"/>
      <c r="X17755" s="287"/>
      <c r="AA17755" s="289"/>
    </row>
    <row r="17756" spans="23:27">
      <c r="W17756" s="288"/>
      <c r="X17756" s="287"/>
      <c r="AA17756" s="289"/>
    </row>
    <row r="17757" spans="23:27">
      <c r="W17757" s="288"/>
      <c r="X17757" s="287"/>
      <c r="AA17757" s="289"/>
    </row>
    <row r="17758" spans="23:27">
      <c r="W17758" s="288"/>
      <c r="X17758" s="287"/>
      <c r="AA17758" s="289"/>
    </row>
    <row r="17759" spans="23:27">
      <c r="W17759" s="288"/>
      <c r="X17759" s="287"/>
      <c r="AA17759" s="289"/>
    </row>
    <row r="17760" spans="23:27">
      <c r="W17760" s="288"/>
      <c r="X17760" s="287"/>
      <c r="AA17760" s="289"/>
    </row>
    <row r="17761" spans="23:27">
      <c r="W17761" s="288"/>
      <c r="X17761" s="287"/>
      <c r="AA17761" s="289"/>
    </row>
    <row r="17762" spans="23:27">
      <c r="W17762" s="288"/>
      <c r="X17762" s="287"/>
      <c r="AA17762" s="289"/>
    </row>
    <row r="17763" spans="23:27">
      <c r="W17763" s="288"/>
      <c r="X17763" s="287"/>
      <c r="AA17763" s="289"/>
    </row>
    <row r="17764" spans="23:27">
      <c r="W17764" s="288"/>
      <c r="X17764" s="287"/>
      <c r="AA17764" s="289"/>
    </row>
    <row r="17765" spans="23:27">
      <c r="W17765" s="288"/>
      <c r="X17765" s="287"/>
      <c r="AA17765" s="289"/>
    </row>
    <row r="17766" spans="23:27">
      <c r="W17766" s="288"/>
      <c r="X17766" s="287"/>
      <c r="AA17766" s="289"/>
    </row>
    <row r="17767" spans="23:27">
      <c r="W17767" s="288"/>
      <c r="X17767" s="287"/>
      <c r="AA17767" s="289"/>
    </row>
    <row r="17768" spans="23:27">
      <c r="W17768" s="288"/>
      <c r="X17768" s="287"/>
      <c r="AA17768" s="289"/>
    </row>
    <row r="17769" spans="23:27">
      <c r="W17769" s="288"/>
      <c r="X17769" s="287"/>
      <c r="AA17769" s="289"/>
    </row>
    <row r="17770" spans="23:27">
      <c r="W17770" s="288"/>
      <c r="X17770" s="287"/>
      <c r="AA17770" s="289"/>
    </row>
    <row r="17771" spans="23:27">
      <c r="W17771" s="288"/>
      <c r="X17771" s="287"/>
      <c r="AA17771" s="289"/>
    </row>
    <row r="17772" spans="23:27">
      <c r="W17772" s="288"/>
      <c r="X17772" s="287"/>
      <c r="AA17772" s="289"/>
    </row>
    <row r="17773" spans="23:27">
      <c r="W17773" s="288"/>
      <c r="X17773" s="287"/>
      <c r="AA17773" s="289"/>
    </row>
    <row r="17774" spans="23:27">
      <c r="W17774" s="288"/>
      <c r="X17774" s="287"/>
      <c r="AA17774" s="289"/>
    </row>
    <row r="17775" spans="23:27">
      <c r="W17775" s="288"/>
      <c r="X17775" s="287"/>
      <c r="AA17775" s="289"/>
    </row>
    <row r="17776" spans="23:27">
      <c r="W17776" s="288"/>
      <c r="X17776" s="287"/>
      <c r="AA17776" s="289"/>
    </row>
    <row r="17777" spans="23:27">
      <c r="W17777" s="288"/>
      <c r="X17777" s="287"/>
      <c r="AA17777" s="289"/>
    </row>
    <row r="17778" spans="23:27">
      <c r="W17778" s="288"/>
      <c r="X17778" s="287"/>
      <c r="AA17778" s="289"/>
    </row>
    <row r="17779" spans="23:27">
      <c r="W17779" s="288"/>
      <c r="X17779" s="287"/>
      <c r="AA17779" s="289"/>
    </row>
    <row r="17780" spans="23:27">
      <c r="W17780" s="288"/>
      <c r="X17780" s="287"/>
      <c r="AA17780" s="289"/>
    </row>
    <row r="17781" spans="23:27">
      <c r="W17781" s="288"/>
      <c r="X17781" s="287"/>
      <c r="AA17781" s="289"/>
    </row>
    <row r="17782" spans="23:27">
      <c r="W17782" s="288"/>
      <c r="X17782" s="287"/>
      <c r="AA17782" s="289"/>
    </row>
    <row r="17783" spans="23:27">
      <c r="W17783" s="288"/>
      <c r="X17783" s="287"/>
      <c r="AA17783" s="289"/>
    </row>
    <row r="17784" spans="23:27">
      <c r="W17784" s="288"/>
      <c r="X17784" s="287"/>
      <c r="AA17784" s="289"/>
    </row>
    <row r="17785" spans="23:27">
      <c r="W17785" s="288"/>
      <c r="X17785" s="287"/>
      <c r="AA17785" s="289"/>
    </row>
    <row r="17786" spans="23:27">
      <c r="W17786" s="288"/>
      <c r="X17786" s="287"/>
      <c r="AA17786" s="289"/>
    </row>
    <row r="17787" spans="23:27">
      <c r="W17787" s="288"/>
      <c r="X17787" s="287"/>
      <c r="AA17787" s="289"/>
    </row>
    <row r="17788" spans="23:27">
      <c r="W17788" s="288"/>
      <c r="X17788" s="287"/>
      <c r="AA17788" s="289"/>
    </row>
    <row r="17789" spans="23:27">
      <c r="W17789" s="288"/>
      <c r="X17789" s="287"/>
      <c r="AA17789" s="289"/>
    </row>
    <row r="17790" spans="23:27">
      <c r="W17790" s="288"/>
      <c r="X17790" s="287"/>
      <c r="AA17790" s="289"/>
    </row>
    <row r="17791" spans="23:27">
      <c r="W17791" s="288"/>
      <c r="X17791" s="287"/>
      <c r="AA17791" s="289"/>
    </row>
    <row r="17792" spans="23:27">
      <c r="W17792" s="288"/>
      <c r="X17792" s="287"/>
      <c r="AA17792" s="289"/>
    </row>
    <row r="17793" spans="23:27">
      <c r="W17793" s="288"/>
      <c r="X17793" s="287"/>
      <c r="AA17793" s="289"/>
    </row>
    <row r="17794" spans="23:27">
      <c r="W17794" s="288"/>
      <c r="X17794" s="287"/>
      <c r="AA17794" s="289"/>
    </row>
    <row r="17795" spans="23:27">
      <c r="W17795" s="288"/>
      <c r="X17795" s="287"/>
      <c r="AA17795" s="289"/>
    </row>
    <row r="17796" spans="23:27">
      <c r="W17796" s="288"/>
      <c r="X17796" s="287"/>
      <c r="AA17796" s="289"/>
    </row>
    <row r="17797" spans="23:27">
      <c r="W17797" s="288"/>
      <c r="X17797" s="287"/>
      <c r="AA17797" s="289"/>
    </row>
    <row r="17798" spans="23:27">
      <c r="W17798" s="288"/>
      <c r="X17798" s="287"/>
      <c r="AA17798" s="289"/>
    </row>
    <row r="17799" spans="23:27">
      <c r="W17799" s="288"/>
      <c r="X17799" s="287"/>
      <c r="AA17799" s="289"/>
    </row>
    <row r="17800" spans="23:27">
      <c r="W17800" s="288"/>
      <c r="X17800" s="287"/>
      <c r="AA17800" s="289"/>
    </row>
    <row r="17801" spans="23:27">
      <c r="W17801" s="288"/>
      <c r="X17801" s="287"/>
      <c r="AA17801" s="289"/>
    </row>
    <row r="17802" spans="23:27">
      <c r="W17802" s="288"/>
      <c r="X17802" s="287"/>
      <c r="AA17802" s="289"/>
    </row>
    <row r="17803" spans="23:27">
      <c r="W17803" s="288"/>
      <c r="X17803" s="287"/>
      <c r="AA17803" s="289"/>
    </row>
    <row r="17804" spans="23:27">
      <c r="W17804" s="288"/>
      <c r="X17804" s="287"/>
      <c r="AA17804" s="289"/>
    </row>
    <row r="17805" spans="23:27">
      <c r="W17805" s="288"/>
      <c r="X17805" s="287"/>
      <c r="AA17805" s="289"/>
    </row>
    <row r="17806" spans="23:27">
      <c r="W17806" s="288"/>
      <c r="X17806" s="287"/>
      <c r="AA17806" s="289"/>
    </row>
    <row r="17807" spans="23:27">
      <c r="W17807" s="288"/>
      <c r="X17807" s="287"/>
      <c r="AA17807" s="289"/>
    </row>
    <row r="17808" spans="23:27">
      <c r="W17808" s="288"/>
      <c r="X17808" s="287"/>
      <c r="AA17808" s="289"/>
    </row>
    <row r="17809" spans="23:27">
      <c r="W17809" s="288"/>
      <c r="X17809" s="287"/>
      <c r="AA17809" s="289"/>
    </row>
    <row r="17810" spans="23:27">
      <c r="W17810" s="288"/>
      <c r="X17810" s="287"/>
      <c r="AA17810" s="289"/>
    </row>
    <row r="17811" spans="23:27">
      <c r="W17811" s="288"/>
      <c r="X17811" s="287"/>
      <c r="AA17811" s="289"/>
    </row>
    <row r="17812" spans="23:27">
      <c r="W17812" s="288"/>
      <c r="X17812" s="287"/>
      <c r="AA17812" s="289"/>
    </row>
    <row r="17813" spans="23:27">
      <c r="W17813" s="288"/>
      <c r="X17813" s="287"/>
      <c r="AA17813" s="289"/>
    </row>
    <row r="17814" spans="23:27">
      <c r="W17814" s="288"/>
      <c r="X17814" s="287"/>
      <c r="AA17814" s="289"/>
    </row>
    <row r="17815" spans="23:27">
      <c r="W17815" s="288"/>
      <c r="X17815" s="287"/>
      <c r="AA17815" s="289"/>
    </row>
    <row r="17816" spans="23:27">
      <c r="W17816" s="288"/>
      <c r="X17816" s="287"/>
      <c r="AA17816" s="289"/>
    </row>
    <row r="17817" spans="23:27">
      <c r="W17817" s="288"/>
      <c r="X17817" s="287"/>
      <c r="AA17817" s="289"/>
    </row>
    <row r="17818" spans="23:27">
      <c r="W17818" s="288"/>
      <c r="X17818" s="287"/>
      <c r="AA17818" s="289"/>
    </row>
    <row r="17819" spans="23:27">
      <c r="W17819" s="288"/>
      <c r="X17819" s="287"/>
      <c r="AA17819" s="289"/>
    </row>
    <row r="17820" spans="23:27">
      <c r="W17820" s="288"/>
      <c r="X17820" s="287"/>
      <c r="AA17820" s="289"/>
    </row>
    <row r="17821" spans="23:27">
      <c r="W17821" s="288"/>
      <c r="X17821" s="287"/>
      <c r="AA17821" s="289"/>
    </row>
    <row r="17822" spans="23:27">
      <c r="W17822" s="288"/>
      <c r="X17822" s="287"/>
      <c r="AA17822" s="289"/>
    </row>
    <row r="17823" spans="23:27">
      <c r="W17823" s="288"/>
      <c r="X17823" s="287"/>
      <c r="AA17823" s="289"/>
    </row>
    <row r="17824" spans="23:27">
      <c r="W17824" s="288"/>
      <c r="X17824" s="287"/>
      <c r="AA17824" s="289"/>
    </row>
    <row r="17825" spans="23:27">
      <c r="W17825" s="288"/>
      <c r="X17825" s="287"/>
      <c r="AA17825" s="289"/>
    </row>
    <row r="17826" spans="23:27">
      <c r="W17826" s="288"/>
      <c r="X17826" s="287"/>
      <c r="AA17826" s="289"/>
    </row>
    <row r="17827" spans="23:27">
      <c r="W17827" s="288"/>
      <c r="X17827" s="287"/>
      <c r="AA17827" s="289"/>
    </row>
    <row r="17828" spans="23:27">
      <c r="W17828" s="288"/>
      <c r="X17828" s="287"/>
      <c r="AA17828" s="289"/>
    </row>
    <row r="17829" spans="23:27">
      <c r="W17829" s="288"/>
      <c r="X17829" s="287"/>
      <c r="AA17829" s="289"/>
    </row>
    <row r="17830" spans="23:27">
      <c r="W17830" s="288"/>
      <c r="X17830" s="287"/>
      <c r="AA17830" s="289"/>
    </row>
    <row r="17831" spans="23:27">
      <c r="W17831" s="288"/>
      <c r="X17831" s="287"/>
      <c r="AA17831" s="289"/>
    </row>
    <row r="17832" spans="23:27">
      <c r="W17832" s="288"/>
      <c r="X17832" s="287"/>
      <c r="AA17832" s="289"/>
    </row>
    <row r="17833" spans="23:27">
      <c r="W17833" s="288"/>
      <c r="X17833" s="287"/>
      <c r="AA17833" s="289"/>
    </row>
    <row r="17834" spans="23:27">
      <c r="W17834" s="288"/>
      <c r="X17834" s="287"/>
      <c r="AA17834" s="289"/>
    </row>
    <row r="17835" spans="23:27">
      <c r="W17835" s="288"/>
      <c r="X17835" s="287"/>
      <c r="AA17835" s="289"/>
    </row>
    <row r="17836" spans="23:27">
      <c r="W17836" s="288"/>
      <c r="X17836" s="287"/>
      <c r="AA17836" s="289"/>
    </row>
    <row r="17837" spans="23:27">
      <c r="W17837" s="288"/>
      <c r="X17837" s="287"/>
      <c r="AA17837" s="289"/>
    </row>
    <row r="17838" spans="23:27">
      <c r="W17838" s="288"/>
      <c r="X17838" s="287"/>
      <c r="AA17838" s="289"/>
    </row>
    <row r="17839" spans="23:27">
      <c r="W17839" s="288"/>
      <c r="X17839" s="287"/>
      <c r="AA17839" s="289"/>
    </row>
    <row r="17840" spans="23:27">
      <c r="W17840" s="288"/>
      <c r="X17840" s="287"/>
      <c r="AA17840" s="289"/>
    </row>
    <row r="17841" spans="23:27">
      <c r="W17841" s="288"/>
      <c r="X17841" s="287"/>
      <c r="AA17841" s="289"/>
    </row>
    <row r="17842" spans="23:27">
      <c r="W17842" s="288"/>
      <c r="X17842" s="287"/>
      <c r="AA17842" s="289"/>
    </row>
    <row r="17843" spans="23:27">
      <c r="W17843" s="288"/>
      <c r="X17843" s="287"/>
      <c r="AA17843" s="289"/>
    </row>
    <row r="17844" spans="23:27">
      <c r="W17844" s="288"/>
      <c r="X17844" s="287"/>
      <c r="AA17844" s="289"/>
    </row>
    <row r="17845" spans="23:27">
      <c r="W17845" s="288"/>
      <c r="X17845" s="287"/>
      <c r="AA17845" s="289"/>
    </row>
    <row r="17846" spans="23:27">
      <c r="W17846" s="288"/>
      <c r="X17846" s="287"/>
      <c r="AA17846" s="289"/>
    </row>
    <row r="17847" spans="23:27">
      <c r="W17847" s="288"/>
      <c r="X17847" s="287"/>
      <c r="AA17847" s="289"/>
    </row>
    <row r="17848" spans="23:27">
      <c r="W17848" s="288"/>
      <c r="X17848" s="287"/>
      <c r="AA17848" s="289"/>
    </row>
    <row r="17849" spans="23:27">
      <c r="W17849" s="288"/>
      <c r="X17849" s="287"/>
      <c r="AA17849" s="289"/>
    </row>
    <row r="17850" spans="23:27">
      <c r="W17850" s="288"/>
      <c r="X17850" s="287"/>
      <c r="AA17850" s="289"/>
    </row>
    <row r="17851" spans="23:27">
      <c r="W17851" s="288"/>
      <c r="X17851" s="287"/>
      <c r="AA17851" s="289"/>
    </row>
    <row r="17852" spans="23:27">
      <c r="W17852" s="288"/>
      <c r="X17852" s="287"/>
      <c r="AA17852" s="289"/>
    </row>
    <row r="17853" spans="23:27">
      <c r="W17853" s="288"/>
      <c r="X17853" s="287"/>
      <c r="AA17853" s="289"/>
    </row>
    <row r="17854" spans="23:27">
      <c r="W17854" s="288"/>
      <c r="X17854" s="287"/>
      <c r="AA17854" s="289"/>
    </row>
    <row r="17855" spans="23:27">
      <c r="W17855" s="288"/>
      <c r="X17855" s="287"/>
      <c r="AA17855" s="289"/>
    </row>
    <row r="17856" spans="23:27">
      <c r="W17856" s="288"/>
      <c r="X17856" s="287"/>
      <c r="AA17856" s="289"/>
    </row>
    <row r="17857" spans="23:27">
      <c r="W17857" s="288"/>
      <c r="X17857" s="287"/>
      <c r="AA17857" s="289"/>
    </row>
    <row r="17858" spans="23:27">
      <c r="W17858" s="288"/>
      <c r="X17858" s="287"/>
      <c r="AA17858" s="289"/>
    </row>
    <row r="17859" spans="23:27">
      <c r="W17859" s="288"/>
      <c r="X17859" s="287"/>
      <c r="AA17859" s="289"/>
    </row>
    <row r="17860" spans="23:27">
      <c r="W17860" s="288"/>
      <c r="X17860" s="287"/>
      <c r="AA17860" s="289"/>
    </row>
    <row r="17861" spans="23:27">
      <c r="W17861" s="288"/>
      <c r="X17861" s="287"/>
      <c r="AA17861" s="289"/>
    </row>
    <row r="17862" spans="23:27">
      <c r="W17862" s="288"/>
      <c r="X17862" s="287"/>
      <c r="AA17862" s="289"/>
    </row>
    <row r="17863" spans="23:27">
      <c r="W17863" s="288"/>
      <c r="X17863" s="287"/>
      <c r="AA17863" s="289"/>
    </row>
    <row r="17864" spans="23:27">
      <c r="W17864" s="288"/>
      <c r="X17864" s="287"/>
      <c r="AA17864" s="289"/>
    </row>
    <row r="17865" spans="23:27">
      <c r="W17865" s="288"/>
      <c r="X17865" s="287"/>
      <c r="AA17865" s="289"/>
    </row>
    <row r="17866" spans="23:27">
      <c r="W17866" s="288"/>
      <c r="X17866" s="287"/>
      <c r="AA17866" s="289"/>
    </row>
    <row r="17867" spans="23:27">
      <c r="W17867" s="288"/>
      <c r="X17867" s="287"/>
      <c r="AA17867" s="289"/>
    </row>
    <row r="17868" spans="23:27">
      <c r="W17868" s="288"/>
      <c r="X17868" s="287"/>
      <c r="AA17868" s="289"/>
    </row>
    <row r="17869" spans="23:27">
      <c r="W17869" s="288"/>
      <c r="X17869" s="287"/>
      <c r="AA17869" s="289"/>
    </row>
    <row r="17870" spans="23:27">
      <c r="W17870" s="288"/>
      <c r="X17870" s="287"/>
      <c r="AA17870" s="289"/>
    </row>
    <row r="17871" spans="23:27">
      <c r="W17871" s="288"/>
      <c r="X17871" s="287"/>
      <c r="AA17871" s="289"/>
    </row>
    <row r="17872" spans="23:27">
      <c r="W17872" s="288"/>
      <c r="X17872" s="287"/>
      <c r="AA17872" s="289"/>
    </row>
    <row r="17873" spans="23:27">
      <c r="W17873" s="288"/>
      <c r="X17873" s="287"/>
      <c r="AA17873" s="289"/>
    </row>
    <row r="17874" spans="23:27">
      <c r="W17874" s="288"/>
      <c r="X17874" s="287"/>
      <c r="AA17874" s="289"/>
    </row>
    <row r="17875" spans="23:27">
      <c r="W17875" s="288"/>
      <c r="X17875" s="287"/>
      <c r="AA17875" s="289"/>
    </row>
    <row r="17876" spans="23:27">
      <c r="W17876" s="288"/>
      <c r="X17876" s="287"/>
      <c r="AA17876" s="289"/>
    </row>
    <row r="17877" spans="23:27">
      <c r="W17877" s="288"/>
      <c r="X17877" s="287"/>
      <c r="AA17877" s="289"/>
    </row>
    <row r="17878" spans="23:27">
      <c r="W17878" s="288"/>
      <c r="X17878" s="287"/>
      <c r="AA17878" s="289"/>
    </row>
    <row r="17879" spans="23:27">
      <c r="W17879" s="288"/>
      <c r="X17879" s="287"/>
      <c r="AA17879" s="289"/>
    </row>
    <row r="17880" spans="23:27">
      <c r="W17880" s="288"/>
      <c r="X17880" s="287"/>
      <c r="AA17880" s="289"/>
    </row>
    <row r="17881" spans="23:27">
      <c r="W17881" s="288"/>
      <c r="X17881" s="287"/>
      <c r="AA17881" s="289"/>
    </row>
    <row r="17882" spans="23:27">
      <c r="W17882" s="288"/>
      <c r="X17882" s="287"/>
      <c r="AA17882" s="289"/>
    </row>
    <row r="17883" spans="23:27">
      <c r="W17883" s="288"/>
      <c r="X17883" s="287"/>
      <c r="AA17883" s="289"/>
    </row>
    <row r="17884" spans="23:27">
      <c r="W17884" s="288"/>
      <c r="X17884" s="287"/>
      <c r="AA17884" s="289"/>
    </row>
    <row r="17885" spans="23:27">
      <c r="W17885" s="288"/>
      <c r="X17885" s="287"/>
      <c r="AA17885" s="289"/>
    </row>
    <row r="17886" spans="23:27">
      <c r="W17886" s="288"/>
      <c r="X17886" s="287"/>
      <c r="AA17886" s="289"/>
    </row>
    <row r="17887" spans="23:27">
      <c r="W17887" s="288"/>
      <c r="X17887" s="287"/>
      <c r="AA17887" s="289"/>
    </row>
    <row r="17888" spans="23:27">
      <c r="W17888" s="288"/>
      <c r="X17888" s="287"/>
      <c r="AA17888" s="289"/>
    </row>
    <row r="17889" spans="23:27">
      <c r="W17889" s="288"/>
      <c r="X17889" s="287"/>
      <c r="AA17889" s="289"/>
    </row>
    <row r="17890" spans="23:27">
      <c r="W17890" s="288"/>
      <c r="X17890" s="287"/>
      <c r="AA17890" s="289"/>
    </row>
    <row r="17891" spans="23:27">
      <c r="W17891" s="288"/>
      <c r="X17891" s="287"/>
      <c r="AA17891" s="289"/>
    </row>
    <row r="17892" spans="23:27">
      <c r="W17892" s="288"/>
      <c r="X17892" s="287"/>
      <c r="AA17892" s="289"/>
    </row>
    <row r="17893" spans="23:27">
      <c r="W17893" s="288"/>
      <c r="X17893" s="287"/>
      <c r="AA17893" s="289"/>
    </row>
    <row r="17894" spans="23:27">
      <c r="W17894" s="288"/>
      <c r="X17894" s="287"/>
      <c r="AA17894" s="289"/>
    </row>
    <row r="17895" spans="23:27">
      <c r="W17895" s="288"/>
      <c r="X17895" s="287"/>
      <c r="AA17895" s="289"/>
    </row>
    <row r="17896" spans="23:27">
      <c r="W17896" s="288"/>
      <c r="X17896" s="287"/>
      <c r="AA17896" s="289"/>
    </row>
    <row r="17897" spans="23:27">
      <c r="W17897" s="288"/>
      <c r="X17897" s="287"/>
      <c r="AA17897" s="289"/>
    </row>
    <row r="17898" spans="23:27">
      <c r="W17898" s="288"/>
      <c r="X17898" s="287"/>
      <c r="AA17898" s="289"/>
    </row>
    <row r="17899" spans="23:27">
      <c r="W17899" s="288"/>
      <c r="X17899" s="287"/>
      <c r="AA17899" s="289"/>
    </row>
    <row r="17900" spans="23:27">
      <c r="W17900" s="288"/>
      <c r="X17900" s="287"/>
      <c r="AA17900" s="289"/>
    </row>
    <row r="17901" spans="23:27">
      <c r="W17901" s="288"/>
      <c r="X17901" s="287"/>
      <c r="AA17901" s="289"/>
    </row>
    <row r="17902" spans="23:27">
      <c r="W17902" s="288"/>
      <c r="X17902" s="287"/>
      <c r="AA17902" s="289"/>
    </row>
    <row r="17903" spans="23:27">
      <c r="W17903" s="288"/>
      <c r="X17903" s="287"/>
      <c r="AA17903" s="289"/>
    </row>
    <row r="17904" spans="23:27">
      <c r="W17904" s="288"/>
      <c r="X17904" s="287"/>
      <c r="AA17904" s="289"/>
    </row>
    <row r="17905" spans="23:27">
      <c r="W17905" s="288"/>
      <c r="X17905" s="287"/>
      <c r="AA17905" s="289"/>
    </row>
    <row r="17906" spans="23:27">
      <c r="W17906" s="288"/>
      <c r="X17906" s="287"/>
      <c r="AA17906" s="289"/>
    </row>
    <row r="17907" spans="23:27">
      <c r="W17907" s="288"/>
      <c r="X17907" s="287"/>
      <c r="AA17907" s="289"/>
    </row>
    <row r="17908" spans="23:27">
      <c r="W17908" s="288"/>
      <c r="X17908" s="287"/>
      <c r="AA17908" s="289"/>
    </row>
    <row r="17909" spans="23:27">
      <c r="W17909" s="288"/>
      <c r="X17909" s="287"/>
      <c r="AA17909" s="289"/>
    </row>
    <row r="17910" spans="23:27">
      <c r="W17910" s="288"/>
      <c r="X17910" s="287"/>
      <c r="AA17910" s="289"/>
    </row>
    <row r="17911" spans="23:27">
      <c r="W17911" s="288"/>
      <c r="X17911" s="287"/>
      <c r="AA17911" s="289"/>
    </row>
    <row r="17912" spans="23:27">
      <c r="W17912" s="288"/>
      <c r="X17912" s="287"/>
      <c r="AA17912" s="289"/>
    </row>
    <row r="17913" spans="23:27">
      <c r="W17913" s="288"/>
      <c r="X17913" s="287"/>
      <c r="AA17913" s="289"/>
    </row>
    <row r="17914" spans="23:27">
      <c r="W17914" s="288"/>
      <c r="X17914" s="287"/>
      <c r="AA17914" s="289"/>
    </row>
    <row r="17915" spans="23:27">
      <c r="W17915" s="288"/>
      <c r="X17915" s="287"/>
      <c r="AA17915" s="289"/>
    </row>
    <row r="17916" spans="23:27">
      <c r="W17916" s="288"/>
      <c r="X17916" s="287"/>
      <c r="AA17916" s="289"/>
    </row>
    <row r="17917" spans="23:27">
      <c r="W17917" s="288"/>
      <c r="X17917" s="287"/>
      <c r="AA17917" s="289"/>
    </row>
    <row r="17918" spans="23:27">
      <c r="W17918" s="288"/>
      <c r="X17918" s="287"/>
      <c r="AA17918" s="289"/>
    </row>
    <row r="17919" spans="23:27">
      <c r="W17919" s="288"/>
      <c r="X17919" s="287"/>
      <c r="AA17919" s="289"/>
    </row>
    <row r="17920" spans="23:27">
      <c r="W17920" s="288"/>
      <c r="X17920" s="287"/>
      <c r="AA17920" s="289"/>
    </row>
    <row r="17921" spans="23:27">
      <c r="W17921" s="288"/>
      <c r="X17921" s="287"/>
      <c r="AA17921" s="289"/>
    </row>
    <row r="17922" spans="23:27">
      <c r="W17922" s="288"/>
      <c r="X17922" s="287"/>
      <c r="AA17922" s="289"/>
    </row>
    <row r="17923" spans="23:27">
      <c r="W17923" s="288"/>
      <c r="X17923" s="287"/>
      <c r="AA17923" s="289"/>
    </row>
    <row r="17924" spans="23:27">
      <c r="W17924" s="288"/>
      <c r="X17924" s="287"/>
      <c r="AA17924" s="289"/>
    </row>
    <row r="17925" spans="23:27">
      <c r="W17925" s="288"/>
      <c r="X17925" s="287"/>
      <c r="AA17925" s="289"/>
    </row>
    <row r="17926" spans="23:27">
      <c r="W17926" s="288"/>
      <c r="X17926" s="287"/>
      <c r="AA17926" s="289"/>
    </row>
    <row r="17927" spans="23:27">
      <c r="W17927" s="288"/>
      <c r="X17927" s="287"/>
      <c r="AA17927" s="289"/>
    </row>
    <row r="17928" spans="23:27">
      <c r="W17928" s="288"/>
      <c r="X17928" s="287"/>
      <c r="AA17928" s="289"/>
    </row>
    <row r="17929" spans="23:27">
      <c r="W17929" s="288"/>
      <c r="X17929" s="287"/>
      <c r="AA17929" s="289"/>
    </row>
    <row r="17930" spans="23:27">
      <c r="W17930" s="288"/>
      <c r="X17930" s="287"/>
      <c r="AA17930" s="289"/>
    </row>
    <row r="17931" spans="23:27">
      <c r="W17931" s="288"/>
      <c r="X17931" s="287"/>
      <c r="AA17931" s="289"/>
    </row>
    <row r="17932" spans="23:27">
      <c r="W17932" s="288"/>
      <c r="X17932" s="287"/>
      <c r="AA17932" s="289"/>
    </row>
    <row r="17933" spans="23:27">
      <c r="W17933" s="288"/>
      <c r="X17933" s="287"/>
      <c r="AA17933" s="289"/>
    </row>
    <row r="17934" spans="23:27">
      <c r="W17934" s="288"/>
      <c r="X17934" s="287"/>
      <c r="AA17934" s="289"/>
    </row>
    <row r="17935" spans="23:27">
      <c r="W17935" s="288"/>
      <c r="X17935" s="287"/>
      <c r="AA17935" s="289"/>
    </row>
    <row r="17936" spans="23:27">
      <c r="W17936" s="288"/>
      <c r="X17936" s="287"/>
      <c r="AA17936" s="289"/>
    </row>
    <row r="17937" spans="23:27">
      <c r="W17937" s="288"/>
      <c r="X17937" s="287"/>
      <c r="AA17937" s="289"/>
    </row>
    <row r="17938" spans="23:27">
      <c r="W17938" s="288"/>
      <c r="X17938" s="287"/>
      <c r="AA17938" s="289"/>
    </row>
    <row r="17939" spans="23:27">
      <c r="W17939" s="288"/>
      <c r="X17939" s="287"/>
      <c r="AA17939" s="289"/>
    </row>
    <row r="17940" spans="23:27">
      <c r="W17940" s="288"/>
      <c r="X17940" s="287"/>
      <c r="AA17940" s="289"/>
    </row>
    <row r="17941" spans="23:27">
      <c r="W17941" s="288"/>
      <c r="X17941" s="287"/>
      <c r="AA17941" s="289"/>
    </row>
    <row r="17942" spans="23:27">
      <c r="W17942" s="288"/>
      <c r="X17942" s="287"/>
      <c r="AA17942" s="289"/>
    </row>
    <row r="17943" spans="23:27">
      <c r="W17943" s="288"/>
      <c r="X17943" s="287"/>
      <c r="AA17943" s="289"/>
    </row>
    <row r="17944" spans="23:27">
      <c r="W17944" s="288"/>
      <c r="X17944" s="287"/>
      <c r="AA17944" s="289"/>
    </row>
    <row r="17945" spans="23:27">
      <c r="W17945" s="288"/>
      <c r="X17945" s="287"/>
      <c r="AA17945" s="289"/>
    </row>
    <row r="17946" spans="23:27">
      <c r="W17946" s="288"/>
      <c r="X17946" s="287"/>
      <c r="AA17946" s="289"/>
    </row>
    <row r="17947" spans="23:27">
      <c r="W17947" s="288"/>
      <c r="X17947" s="287"/>
      <c r="AA17947" s="289"/>
    </row>
    <row r="17948" spans="23:27">
      <c r="W17948" s="288"/>
      <c r="X17948" s="287"/>
      <c r="AA17948" s="289"/>
    </row>
    <row r="17949" spans="23:27">
      <c r="W17949" s="288"/>
      <c r="X17949" s="287"/>
      <c r="AA17949" s="289"/>
    </row>
    <row r="17950" spans="23:27">
      <c r="W17950" s="288"/>
      <c r="X17950" s="287"/>
      <c r="AA17950" s="289"/>
    </row>
    <row r="17951" spans="23:27">
      <c r="W17951" s="288"/>
      <c r="X17951" s="287"/>
      <c r="AA17951" s="289"/>
    </row>
    <row r="17952" spans="23:27">
      <c r="W17952" s="288"/>
      <c r="X17952" s="287"/>
      <c r="AA17952" s="289"/>
    </row>
    <row r="17953" spans="23:27">
      <c r="W17953" s="288"/>
      <c r="X17953" s="287"/>
      <c r="AA17953" s="289"/>
    </row>
    <row r="17954" spans="23:27">
      <c r="W17954" s="288"/>
      <c r="X17954" s="287"/>
      <c r="AA17954" s="289"/>
    </row>
    <row r="17955" spans="23:27">
      <c r="W17955" s="288"/>
      <c r="X17955" s="287"/>
      <c r="AA17955" s="289"/>
    </row>
    <row r="17956" spans="23:27">
      <c r="W17956" s="288"/>
      <c r="X17956" s="287"/>
      <c r="AA17956" s="289"/>
    </row>
    <row r="17957" spans="23:27">
      <c r="W17957" s="288"/>
      <c r="X17957" s="287"/>
      <c r="AA17957" s="289"/>
    </row>
    <row r="17958" spans="23:27">
      <c r="W17958" s="288"/>
      <c r="X17958" s="287"/>
      <c r="AA17958" s="289"/>
    </row>
    <row r="17959" spans="23:27">
      <c r="W17959" s="288"/>
      <c r="X17959" s="287"/>
      <c r="AA17959" s="289"/>
    </row>
    <row r="17960" spans="23:27">
      <c r="W17960" s="288"/>
      <c r="X17960" s="287"/>
      <c r="AA17960" s="289"/>
    </row>
    <row r="17961" spans="23:27">
      <c r="W17961" s="288"/>
      <c r="X17961" s="287"/>
      <c r="AA17961" s="289"/>
    </row>
    <row r="17962" spans="23:27">
      <c r="W17962" s="288"/>
      <c r="X17962" s="287"/>
      <c r="AA17962" s="289"/>
    </row>
    <row r="17963" spans="23:27">
      <c r="W17963" s="288"/>
      <c r="X17963" s="287"/>
      <c r="AA17963" s="289"/>
    </row>
    <row r="17964" spans="23:27">
      <c r="W17964" s="288"/>
      <c r="X17964" s="287"/>
      <c r="AA17964" s="289"/>
    </row>
    <row r="17965" spans="23:27">
      <c r="W17965" s="288"/>
      <c r="X17965" s="287"/>
      <c r="AA17965" s="289"/>
    </row>
    <row r="17966" spans="23:27">
      <c r="W17966" s="288"/>
      <c r="X17966" s="287"/>
      <c r="AA17966" s="289"/>
    </row>
    <row r="17967" spans="23:27">
      <c r="W17967" s="288"/>
      <c r="X17967" s="287"/>
      <c r="AA17967" s="289"/>
    </row>
    <row r="17968" spans="23:27">
      <c r="W17968" s="288"/>
      <c r="X17968" s="287"/>
      <c r="AA17968" s="289"/>
    </row>
    <row r="17969" spans="23:27">
      <c r="W17969" s="288"/>
      <c r="X17969" s="287"/>
      <c r="AA17969" s="289"/>
    </row>
    <row r="17970" spans="23:27">
      <c r="W17970" s="288"/>
      <c r="X17970" s="287"/>
      <c r="AA17970" s="289"/>
    </row>
    <row r="17971" spans="23:27">
      <c r="W17971" s="288"/>
      <c r="X17971" s="287"/>
      <c r="AA17971" s="289"/>
    </row>
    <row r="17972" spans="23:27">
      <c r="W17972" s="288"/>
      <c r="X17972" s="287"/>
      <c r="AA17972" s="289"/>
    </row>
    <row r="17973" spans="23:27">
      <c r="W17973" s="288"/>
      <c r="X17973" s="287"/>
      <c r="AA17973" s="289"/>
    </row>
    <row r="17974" spans="23:27">
      <c r="W17974" s="288"/>
      <c r="X17974" s="287"/>
      <c r="AA17974" s="289"/>
    </row>
    <row r="17975" spans="23:27">
      <c r="W17975" s="288"/>
      <c r="X17975" s="287"/>
      <c r="AA17975" s="289"/>
    </row>
    <row r="17976" spans="23:27">
      <c r="W17976" s="288"/>
      <c r="X17976" s="287"/>
      <c r="AA17976" s="289"/>
    </row>
    <row r="17977" spans="23:27">
      <c r="W17977" s="288"/>
      <c r="X17977" s="287"/>
      <c r="AA17977" s="289"/>
    </row>
    <row r="17978" spans="23:27">
      <c r="W17978" s="288"/>
      <c r="X17978" s="287"/>
      <c r="AA17978" s="289"/>
    </row>
    <row r="17979" spans="23:27">
      <c r="W17979" s="288"/>
      <c r="X17979" s="287"/>
      <c r="AA17979" s="289"/>
    </row>
    <row r="17980" spans="23:27">
      <c r="W17980" s="288"/>
      <c r="X17980" s="287"/>
      <c r="AA17980" s="289"/>
    </row>
    <row r="17981" spans="23:27">
      <c r="W17981" s="288"/>
      <c r="X17981" s="287"/>
      <c r="AA17981" s="289"/>
    </row>
    <row r="17982" spans="23:27">
      <c r="W17982" s="288"/>
      <c r="X17982" s="287"/>
      <c r="AA17982" s="289"/>
    </row>
    <row r="17983" spans="23:27">
      <c r="W17983" s="288"/>
      <c r="X17983" s="287"/>
      <c r="AA17983" s="289"/>
    </row>
    <row r="17984" spans="23:27">
      <c r="W17984" s="288"/>
      <c r="X17984" s="287"/>
      <c r="AA17984" s="289"/>
    </row>
    <row r="17985" spans="23:27">
      <c r="W17985" s="288"/>
      <c r="X17985" s="287"/>
      <c r="AA17985" s="289"/>
    </row>
    <row r="17986" spans="23:27">
      <c r="W17986" s="288"/>
      <c r="X17986" s="287"/>
      <c r="AA17986" s="289"/>
    </row>
    <row r="17987" spans="23:27">
      <c r="W17987" s="288"/>
      <c r="X17987" s="287"/>
      <c r="AA17987" s="289"/>
    </row>
    <row r="17988" spans="23:27">
      <c r="W17988" s="288"/>
      <c r="X17988" s="287"/>
      <c r="AA17988" s="289"/>
    </row>
    <row r="17989" spans="23:27">
      <c r="W17989" s="288"/>
      <c r="X17989" s="287"/>
      <c r="AA17989" s="289"/>
    </row>
    <row r="17990" spans="23:27">
      <c r="W17990" s="288"/>
      <c r="X17990" s="287"/>
      <c r="AA17990" s="289"/>
    </row>
    <row r="17991" spans="23:27">
      <c r="W17991" s="288"/>
      <c r="X17991" s="287"/>
      <c r="AA17991" s="289"/>
    </row>
    <row r="17992" spans="23:27">
      <c r="W17992" s="288"/>
      <c r="X17992" s="287"/>
      <c r="AA17992" s="289"/>
    </row>
    <row r="17993" spans="23:27">
      <c r="W17993" s="288"/>
      <c r="X17993" s="287"/>
      <c r="AA17993" s="289"/>
    </row>
    <row r="17994" spans="23:27">
      <c r="W17994" s="288"/>
      <c r="X17994" s="287"/>
      <c r="AA17994" s="289"/>
    </row>
    <row r="17995" spans="23:27">
      <c r="W17995" s="288"/>
      <c r="X17995" s="287"/>
      <c r="AA17995" s="289"/>
    </row>
    <row r="17996" spans="23:27">
      <c r="W17996" s="288"/>
      <c r="X17996" s="287"/>
      <c r="AA17996" s="289"/>
    </row>
    <row r="17997" spans="23:27">
      <c r="W17997" s="288"/>
      <c r="X17997" s="287"/>
      <c r="AA17997" s="289"/>
    </row>
    <row r="17998" spans="23:27">
      <c r="W17998" s="288"/>
      <c r="X17998" s="287"/>
      <c r="AA17998" s="289"/>
    </row>
    <row r="17999" spans="23:27">
      <c r="W17999" s="288"/>
      <c r="X17999" s="287"/>
      <c r="AA17999" s="289"/>
    </row>
    <row r="18000" spans="23:27">
      <c r="W18000" s="288"/>
      <c r="X18000" s="287"/>
      <c r="AA18000" s="289"/>
    </row>
    <row r="18001" spans="23:27">
      <c r="W18001" s="288"/>
      <c r="X18001" s="287"/>
      <c r="AA18001" s="289"/>
    </row>
    <row r="18002" spans="23:27">
      <c r="W18002" s="288"/>
      <c r="X18002" s="287"/>
      <c r="AA18002" s="289"/>
    </row>
    <row r="18003" spans="23:27">
      <c r="W18003" s="288"/>
      <c r="X18003" s="287"/>
      <c r="AA18003" s="289"/>
    </row>
    <row r="18004" spans="23:27">
      <c r="W18004" s="288"/>
      <c r="X18004" s="287"/>
      <c r="AA18004" s="289"/>
    </row>
    <row r="18005" spans="23:27">
      <c r="W18005" s="288"/>
      <c r="X18005" s="287"/>
      <c r="AA18005" s="289"/>
    </row>
    <row r="18006" spans="23:27">
      <c r="W18006" s="288"/>
      <c r="X18006" s="287"/>
      <c r="AA18006" s="289"/>
    </row>
    <row r="18007" spans="23:27">
      <c r="W18007" s="288"/>
      <c r="X18007" s="287"/>
      <c r="AA18007" s="289"/>
    </row>
    <row r="18008" spans="23:27">
      <c r="W18008" s="288"/>
      <c r="X18008" s="287"/>
      <c r="AA18008" s="289"/>
    </row>
    <row r="18009" spans="23:27">
      <c r="W18009" s="288"/>
      <c r="X18009" s="287"/>
      <c r="AA18009" s="289"/>
    </row>
    <row r="18010" spans="23:27">
      <c r="W18010" s="288"/>
      <c r="X18010" s="287"/>
      <c r="AA18010" s="289"/>
    </row>
    <row r="18011" spans="23:27">
      <c r="W18011" s="288"/>
      <c r="X18011" s="287"/>
      <c r="AA18011" s="289"/>
    </row>
    <row r="18012" spans="23:27">
      <c r="W18012" s="288"/>
      <c r="X18012" s="287"/>
      <c r="AA18012" s="289"/>
    </row>
    <row r="18013" spans="23:27">
      <c r="W18013" s="288"/>
      <c r="X18013" s="287"/>
      <c r="AA18013" s="289"/>
    </row>
    <row r="18014" spans="23:27">
      <c r="W18014" s="288"/>
      <c r="X18014" s="287"/>
      <c r="AA18014" s="289"/>
    </row>
    <row r="18015" spans="23:27">
      <c r="W18015" s="288"/>
      <c r="X18015" s="287"/>
      <c r="AA18015" s="289"/>
    </row>
    <row r="18016" spans="23:27">
      <c r="W18016" s="288"/>
      <c r="X18016" s="287"/>
      <c r="AA18016" s="289"/>
    </row>
    <row r="18017" spans="23:27">
      <c r="W18017" s="288"/>
      <c r="X18017" s="287"/>
      <c r="AA18017" s="289"/>
    </row>
    <row r="18018" spans="23:27">
      <c r="W18018" s="288"/>
      <c r="X18018" s="287"/>
      <c r="AA18018" s="289"/>
    </row>
    <row r="18019" spans="23:27">
      <c r="W18019" s="288"/>
      <c r="X18019" s="287"/>
      <c r="AA18019" s="289"/>
    </row>
    <row r="18020" spans="23:27">
      <c r="W18020" s="288"/>
      <c r="X18020" s="287"/>
      <c r="AA18020" s="289"/>
    </row>
    <row r="18021" spans="23:27">
      <c r="W18021" s="288"/>
      <c r="X18021" s="287"/>
      <c r="AA18021" s="289"/>
    </row>
    <row r="18022" spans="23:27">
      <c r="W18022" s="288"/>
      <c r="X18022" s="287"/>
      <c r="AA18022" s="289"/>
    </row>
    <row r="18023" spans="23:27">
      <c r="W18023" s="288"/>
      <c r="X18023" s="287"/>
      <c r="AA18023" s="289"/>
    </row>
    <row r="18024" spans="23:27">
      <c r="W18024" s="288"/>
      <c r="X18024" s="287"/>
      <c r="AA18024" s="289"/>
    </row>
    <row r="18025" spans="23:27">
      <c r="W18025" s="288"/>
      <c r="X18025" s="287"/>
      <c r="AA18025" s="289"/>
    </row>
    <row r="18026" spans="23:27">
      <c r="W18026" s="288"/>
      <c r="X18026" s="287"/>
      <c r="AA18026" s="289"/>
    </row>
    <row r="18027" spans="23:27">
      <c r="W18027" s="288"/>
      <c r="X18027" s="287"/>
      <c r="AA18027" s="289"/>
    </row>
    <row r="18028" spans="23:27">
      <c r="W18028" s="288"/>
      <c r="X18028" s="287"/>
      <c r="AA18028" s="289"/>
    </row>
    <row r="18029" spans="23:27">
      <c r="W18029" s="288"/>
      <c r="X18029" s="287"/>
      <c r="AA18029" s="289"/>
    </row>
    <row r="18030" spans="23:27">
      <c r="W18030" s="288"/>
      <c r="X18030" s="287"/>
      <c r="AA18030" s="289"/>
    </row>
    <row r="18031" spans="23:27">
      <c r="W18031" s="288"/>
      <c r="X18031" s="287"/>
      <c r="AA18031" s="289"/>
    </row>
    <row r="18032" spans="23:27">
      <c r="W18032" s="288"/>
      <c r="X18032" s="287"/>
      <c r="AA18032" s="289"/>
    </row>
    <row r="18033" spans="23:27">
      <c r="W18033" s="288"/>
      <c r="X18033" s="287"/>
      <c r="AA18033" s="289"/>
    </row>
    <row r="18034" spans="23:27">
      <c r="W18034" s="288"/>
      <c r="X18034" s="287"/>
      <c r="AA18034" s="289"/>
    </row>
    <row r="18035" spans="23:27">
      <c r="W18035" s="288"/>
      <c r="X18035" s="287"/>
      <c r="AA18035" s="289"/>
    </row>
    <row r="18036" spans="23:27">
      <c r="W18036" s="288"/>
      <c r="X18036" s="287"/>
      <c r="AA18036" s="289"/>
    </row>
    <row r="18037" spans="23:27">
      <c r="W18037" s="288"/>
      <c r="X18037" s="287"/>
      <c r="AA18037" s="289"/>
    </row>
    <row r="18038" spans="23:27">
      <c r="W18038" s="288"/>
      <c r="X18038" s="287"/>
      <c r="AA18038" s="289"/>
    </row>
    <row r="18039" spans="23:27">
      <c r="W18039" s="288"/>
      <c r="X18039" s="287"/>
      <c r="AA18039" s="289"/>
    </row>
    <row r="18040" spans="23:27">
      <c r="W18040" s="288"/>
      <c r="X18040" s="287"/>
      <c r="AA18040" s="289"/>
    </row>
    <row r="18041" spans="23:27">
      <c r="W18041" s="288"/>
      <c r="X18041" s="287"/>
      <c r="AA18041" s="289"/>
    </row>
    <row r="18042" spans="23:27">
      <c r="W18042" s="288"/>
      <c r="X18042" s="287"/>
      <c r="AA18042" s="289"/>
    </row>
    <row r="18043" spans="23:27">
      <c r="W18043" s="288"/>
      <c r="X18043" s="287"/>
      <c r="AA18043" s="289"/>
    </row>
    <row r="18044" spans="23:27">
      <c r="W18044" s="288"/>
      <c r="X18044" s="287"/>
      <c r="AA18044" s="289"/>
    </row>
    <row r="18045" spans="23:27">
      <c r="W18045" s="288"/>
      <c r="X18045" s="287"/>
      <c r="AA18045" s="289"/>
    </row>
    <row r="18046" spans="23:27">
      <c r="W18046" s="288"/>
      <c r="X18046" s="287"/>
      <c r="AA18046" s="289"/>
    </row>
    <row r="18047" spans="23:27">
      <c r="W18047" s="288"/>
      <c r="X18047" s="287"/>
      <c r="AA18047" s="289"/>
    </row>
    <row r="18048" spans="23:27">
      <c r="W18048" s="288"/>
      <c r="X18048" s="287"/>
      <c r="AA18048" s="289"/>
    </row>
    <row r="18049" spans="23:27">
      <c r="W18049" s="288"/>
      <c r="X18049" s="287"/>
      <c r="AA18049" s="289"/>
    </row>
    <row r="18050" spans="23:27">
      <c r="W18050" s="288"/>
      <c r="X18050" s="287"/>
      <c r="AA18050" s="289"/>
    </row>
    <row r="18051" spans="23:27">
      <c r="W18051" s="288"/>
      <c r="X18051" s="287"/>
      <c r="AA18051" s="289"/>
    </row>
    <row r="18052" spans="23:27">
      <c r="W18052" s="288"/>
      <c r="X18052" s="287"/>
      <c r="AA18052" s="289"/>
    </row>
    <row r="18053" spans="23:27">
      <c r="W18053" s="288"/>
      <c r="X18053" s="287"/>
      <c r="AA18053" s="289"/>
    </row>
    <row r="18054" spans="23:27">
      <c r="W18054" s="288"/>
      <c r="X18054" s="287"/>
      <c r="AA18054" s="289"/>
    </row>
    <row r="18055" spans="23:27">
      <c r="W18055" s="288"/>
      <c r="X18055" s="287"/>
      <c r="AA18055" s="289"/>
    </row>
    <row r="18056" spans="23:27">
      <c r="W18056" s="288"/>
      <c r="X18056" s="287"/>
      <c r="AA18056" s="289"/>
    </row>
    <row r="18057" spans="23:27">
      <c r="W18057" s="288"/>
      <c r="X18057" s="287"/>
      <c r="AA18057" s="289"/>
    </row>
    <row r="18058" spans="23:27">
      <c r="W18058" s="288"/>
      <c r="X18058" s="287"/>
      <c r="AA18058" s="289"/>
    </row>
    <row r="18059" spans="23:27">
      <c r="W18059" s="288"/>
      <c r="X18059" s="287"/>
      <c r="AA18059" s="289"/>
    </row>
    <row r="18060" spans="23:27">
      <c r="W18060" s="288"/>
      <c r="X18060" s="287"/>
      <c r="AA18060" s="289"/>
    </row>
    <row r="18061" spans="23:27">
      <c r="W18061" s="288"/>
      <c r="X18061" s="287"/>
      <c r="AA18061" s="289"/>
    </row>
    <row r="18062" spans="23:27">
      <c r="W18062" s="288"/>
      <c r="X18062" s="287"/>
      <c r="AA18062" s="289"/>
    </row>
    <row r="18063" spans="23:27">
      <c r="W18063" s="288"/>
      <c r="X18063" s="287"/>
      <c r="AA18063" s="289"/>
    </row>
    <row r="18064" spans="23:27">
      <c r="W18064" s="288"/>
      <c r="X18064" s="287"/>
      <c r="AA18064" s="289"/>
    </row>
    <row r="18065" spans="23:27">
      <c r="W18065" s="288"/>
      <c r="X18065" s="287"/>
      <c r="AA18065" s="289"/>
    </row>
    <row r="18066" spans="23:27">
      <c r="W18066" s="288"/>
      <c r="X18066" s="287"/>
      <c r="AA18066" s="289"/>
    </row>
    <row r="18067" spans="23:27">
      <c r="W18067" s="288"/>
      <c r="X18067" s="287"/>
      <c r="AA18067" s="289"/>
    </row>
    <row r="18068" spans="23:27">
      <c r="W18068" s="288"/>
      <c r="X18068" s="287"/>
      <c r="AA18068" s="289"/>
    </row>
    <row r="18069" spans="23:27">
      <c r="W18069" s="288"/>
      <c r="X18069" s="287"/>
      <c r="AA18069" s="289"/>
    </row>
    <row r="18070" spans="23:27">
      <c r="W18070" s="288"/>
      <c r="X18070" s="287"/>
      <c r="AA18070" s="289"/>
    </row>
    <row r="18071" spans="23:27">
      <c r="W18071" s="288"/>
      <c r="X18071" s="287"/>
      <c r="AA18071" s="289"/>
    </row>
    <row r="18072" spans="23:27">
      <c r="W18072" s="288"/>
      <c r="X18072" s="287"/>
      <c r="AA18072" s="289"/>
    </row>
    <row r="18073" spans="23:27">
      <c r="W18073" s="288"/>
      <c r="X18073" s="287"/>
      <c r="AA18073" s="289"/>
    </row>
    <row r="18074" spans="23:27">
      <c r="W18074" s="288"/>
      <c r="X18074" s="287"/>
      <c r="AA18074" s="289"/>
    </row>
    <row r="18075" spans="23:27">
      <c r="W18075" s="288"/>
      <c r="X18075" s="287"/>
      <c r="AA18075" s="289"/>
    </row>
    <row r="18076" spans="23:27">
      <c r="W18076" s="288"/>
      <c r="X18076" s="287"/>
      <c r="AA18076" s="289"/>
    </row>
    <row r="18077" spans="23:27">
      <c r="W18077" s="288"/>
      <c r="X18077" s="287"/>
      <c r="AA18077" s="289"/>
    </row>
    <row r="18078" spans="23:27">
      <c r="W18078" s="288"/>
      <c r="X18078" s="287"/>
      <c r="AA18078" s="289"/>
    </row>
    <row r="18079" spans="23:27">
      <c r="W18079" s="288"/>
      <c r="X18079" s="287"/>
      <c r="AA18079" s="289"/>
    </row>
    <row r="18080" spans="23:27">
      <c r="W18080" s="288"/>
      <c r="X18080" s="287"/>
      <c r="AA18080" s="289"/>
    </row>
    <row r="18081" spans="23:27">
      <c r="W18081" s="288"/>
      <c r="X18081" s="287"/>
      <c r="AA18081" s="289"/>
    </row>
    <row r="18082" spans="23:27">
      <c r="W18082" s="288"/>
      <c r="X18082" s="287"/>
      <c r="AA18082" s="289"/>
    </row>
    <row r="18083" spans="23:27">
      <c r="W18083" s="288"/>
      <c r="X18083" s="287"/>
      <c r="AA18083" s="289"/>
    </row>
    <row r="18084" spans="23:27">
      <c r="W18084" s="288"/>
      <c r="X18084" s="287"/>
      <c r="AA18084" s="289"/>
    </row>
    <row r="18085" spans="23:27">
      <c r="W18085" s="288"/>
      <c r="X18085" s="287"/>
      <c r="AA18085" s="289"/>
    </row>
    <row r="18086" spans="23:27">
      <c r="W18086" s="288"/>
      <c r="X18086" s="287"/>
      <c r="AA18086" s="289"/>
    </row>
    <row r="18087" spans="23:27">
      <c r="W18087" s="288"/>
      <c r="X18087" s="287"/>
      <c r="AA18087" s="289"/>
    </row>
    <row r="18088" spans="23:27">
      <c r="W18088" s="288"/>
      <c r="X18088" s="287"/>
      <c r="AA18088" s="289"/>
    </row>
    <row r="18089" spans="23:27">
      <c r="W18089" s="288"/>
      <c r="X18089" s="287"/>
      <c r="AA18089" s="289"/>
    </row>
    <row r="18090" spans="23:27">
      <c r="W18090" s="288"/>
      <c r="X18090" s="287"/>
      <c r="AA18090" s="289"/>
    </row>
    <row r="18091" spans="23:27">
      <c r="W18091" s="288"/>
      <c r="X18091" s="287"/>
      <c r="AA18091" s="289"/>
    </row>
    <row r="18092" spans="23:27">
      <c r="W18092" s="288"/>
      <c r="X18092" s="287"/>
      <c r="AA18092" s="289"/>
    </row>
    <row r="18093" spans="23:27">
      <c r="W18093" s="288"/>
      <c r="X18093" s="287"/>
      <c r="AA18093" s="289"/>
    </row>
    <row r="18094" spans="23:27">
      <c r="W18094" s="288"/>
      <c r="X18094" s="287"/>
      <c r="AA18094" s="289"/>
    </row>
    <row r="18095" spans="23:27">
      <c r="W18095" s="288"/>
      <c r="X18095" s="287"/>
      <c r="AA18095" s="289"/>
    </row>
    <row r="18096" spans="23:27">
      <c r="W18096" s="288"/>
      <c r="X18096" s="287"/>
      <c r="AA18096" s="289"/>
    </row>
    <row r="18097" spans="23:27">
      <c r="W18097" s="288"/>
      <c r="X18097" s="287"/>
      <c r="AA18097" s="289"/>
    </row>
    <row r="18098" spans="23:27">
      <c r="W18098" s="288"/>
      <c r="X18098" s="287"/>
      <c r="AA18098" s="289"/>
    </row>
    <row r="18099" spans="23:27">
      <c r="W18099" s="288"/>
      <c r="X18099" s="287"/>
      <c r="AA18099" s="289"/>
    </row>
    <row r="18100" spans="23:27">
      <c r="W18100" s="288"/>
      <c r="X18100" s="287"/>
      <c r="AA18100" s="289"/>
    </row>
    <row r="18101" spans="23:27">
      <c r="W18101" s="288"/>
      <c r="X18101" s="287"/>
      <c r="AA18101" s="289"/>
    </row>
    <row r="18102" spans="23:27">
      <c r="W18102" s="288"/>
      <c r="X18102" s="287"/>
      <c r="AA18102" s="289"/>
    </row>
    <row r="18103" spans="23:27">
      <c r="W18103" s="288"/>
      <c r="X18103" s="287"/>
      <c r="AA18103" s="289"/>
    </row>
    <row r="18104" spans="23:27">
      <c r="W18104" s="288"/>
      <c r="X18104" s="287"/>
      <c r="AA18104" s="289"/>
    </row>
    <row r="18105" spans="23:27">
      <c r="W18105" s="288"/>
      <c r="X18105" s="287"/>
      <c r="AA18105" s="289"/>
    </row>
    <row r="18106" spans="23:27">
      <c r="W18106" s="288"/>
      <c r="X18106" s="287"/>
      <c r="AA18106" s="289"/>
    </row>
    <row r="18107" spans="23:27">
      <c r="W18107" s="288"/>
      <c r="X18107" s="287"/>
      <c r="AA18107" s="289"/>
    </row>
    <row r="18108" spans="23:27">
      <c r="W18108" s="288"/>
      <c r="X18108" s="287"/>
      <c r="AA18108" s="289"/>
    </row>
    <row r="18109" spans="23:27">
      <c r="W18109" s="288"/>
      <c r="X18109" s="287"/>
      <c r="AA18109" s="289"/>
    </row>
    <row r="18110" spans="23:27">
      <c r="W18110" s="288"/>
      <c r="X18110" s="287"/>
      <c r="AA18110" s="289"/>
    </row>
    <row r="18111" spans="23:27">
      <c r="W18111" s="288"/>
      <c r="X18111" s="287"/>
      <c r="AA18111" s="289"/>
    </row>
    <row r="18112" spans="23:27">
      <c r="W18112" s="288"/>
      <c r="X18112" s="287"/>
      <c r="AA18112" s="289"/>
    </row>
    <row r="18113" spans="23:27">
      <c r="W18113" s="288"/>
      <c r="X18113" s="287"/>
      <c r="AA18113" s="289"/>
    </row>
    <row r="18114" spans="23:27">
      <c r="W18114" s="288"/>
      <c r="X18114" s="287"/>
      <c r="AA18114" s="289"/>
    </row>
    <row r="18115" spans="23:27">
      <c r="W18115" s="288"/>
      <c r="X18115" s="287"/>
      <c r="AA18115" s="289"/>
    </row>
    <row r="18116" spans="23:27">
      <c r="W18116" s="288"/>
      <c r="X18116" s="287"/>
      <c r="AA18116" s="289"/>
    </row>
    <row r="18117" spans="23:27">
      <c r="W18117" s="288"/>
      <c r="X18117" s="287"/>
      <c r="AA18117" s="289"/>
    </row>
    <row r="18118" spans="23:27">
      <c r="W18118" s="288"/>
      <c r="X18118" s="287"/>
      <c r="AA18118" s="289"/>
    </row>
    <row r="18119" spans="23:27">
      <c r="W18119" s="288"/>
      <c r="X18119" s="287"/>
      <c r="AA18119" s="289"/>
    </row>
    <row r="18120" spans="23:27">
      <c r="W18120" s="288"/>
      <c r="X18120" s="287"/>
      <c r="AA18120" s="289"/>
    </row>
    <row r="18121" spans="23:27">
      <c r="W18121" s="288"/>
      <c r="X18121" s="287"/>
      <c r="AA18121" s="289"/>
    </row>
    <row r="18122" spans="23:27">
      <c r="W18122" s="288"/>
      <c r="X18122" s="287"/>
      <c r="AA18122" s="289"/>
    </row>
    <row r="18123" spans="23:27">
      <c r="W18123" s="288"/>
      <c r="X18123" s="287"/>
      <c r="AA18123" s="289"/>
    </row>
    <row r="18124" spans="23:27">
      <c r="W18124" s="288"/>
      <c r="X18124" s="287"/>
      <c r="AA18124" s="289"/>
    </row>
    <row r="18125" spans="23:27">
      <c r="W18125" s="288"/>
      <c r="X18125" s="287"/>
      <c r="AA18125" s="289"/>
    </row>
    <row r="18126" spans="23:27">
      <c r="W18126" s="288"/>
      <c r="X18126" s="287"/>
      <c r="AA18126" s="289"/>
    </row>
    <row r="18127" spans="23:27">
      <c r="W18127" s="288"/>
      <c r="X18127" s="287"/>
      <c r="AA18127" s="289"/>
    </row>
    <row r="18128" spans="23:27">
      <c r="W18128" s="288"/>
      <c r="X18128" s="287"/>
      <c r="AA18128" s="289"/>
    </row>
    <row r="18129" spans="23:27">
      <c r="W18129" s="288"/>
      <c r="X18129" s="287"/>
      <c r="AA18129" s="289"/>
    </row>
    <row r="18130" spans="23:27">
      <c r="W18130" s="288"/>
      <c r="X18130" s="287"/>
      <c r="AA18130" s="289"/>
    </row>
    <row r="18131" spans="23:27">
      <c r="W18131" s="288"/>
      <c r="X18131" s="287"/>
      <c r="AA18131" s="289"/>
    </row>
    <row r="18132" spans="23:27">
      <c r="W18132" s="288"/>
      <c r="X18132" s="287"/>
      <c r="AA18132" s="289"/>
    </row>
    <row r="18133" spans="23:27">
      <c r="W18133" s="288"/>
      <c r="X18133" s="287"/>
      <c r="AA18133" s="289"/>
    </row>
    <row r="18134" spans="23:27">
      <c r="W18134" s="288"/>
      <c r="X18134" s="287"/>
      <c r="AA18134" s="289"/>
    </row>
    <row r="18135" spans="23:27">
      <c r="W18135" s="288"/>
      <c r="X18135" s="287"/>
      <c r="AA18135" s="289"/>
    </row>
    <row r="18136" spans="23:27">
      <c r="W18136" s="288"/>
      <c r="X18136" s="287"/>
      <c r="AA18136" s="289"/>
    </row>
    <row r="18137" spans="23:27">
      <c r="W18137" s="288"/>
      <c r="X18137" s="287"/>
      <c r="AA18137" s="289"/>
    </row>
    <row r="18138" spans="23:27">
      <c r="W18138" s="288"/>
      <c r="X18138" s="287"/>
      <c r="AA18138" s="289"/>
    </row>
    <row r="18139" spans="23:27">
      <c r="W18139" s="288"/>
      <c r="X18139" s="287"/>
      <c r="AA18139" s="289"/>
    </row>
    <row r="18140" spans="23:27">
      <c r="W18140" s="288"/>
      <c r="X18140" s="287"/>
      <c r="AA18140" s="289"/>
    </row>
    <row r="18141" spans="23:27">
      <c r="W18141" s="288"/>
      <c r="X18141" s="287"/>
      <c r="AA18141" s="289"/>
    </row>
    <row r="18142" spans="23:27">
      <c r="W18142" s="288"/>
      <c r="X18142" s="287"/>
      <c r="AA18142" s="289"/>
    </row>
    <row r="18143" spans="23:27">
      <c r="W18143" s="288"/>
      <c r="X18143" s="287"/>
      <c r="AA18143" s="289"/>
    </row>
    <row r="18144" spans="23:27">
      <c r="W18144" s="288"/>
      <c r="X18144" s="287"/>
      <c r="AA18144" s="289"/>
    </row>
    <row r="18145" spans="23:27">
      <c r="W18145" s="288"/>
      <c r="X18145" s="287"/>
      <c r="AA18145" s="289"/>
    </row>
    <row r="18146" spans="23:27">
      <c r="W18146" s="288"/>
      <c r="X18146" s="287"/>
      <c r="AA18146" s="289"/>
    </row>
    <row r="18147" spans="23:27">
      <c r="W18147" s="288"/>
      <c r="X18147" s="287"/>
      <c r="AA18147" s="289"/>
    </row>
    <row r="18148" spans="23:27">
      <c r="W18148" s="288"/>
      <c r="X18148" s="287"/>
      <c r="AA18148" s="289"/>
    </row>
    <row r="18149" spans="23:27">
      <c r="W18149" s="288"/>
      <c r="X18149" s="287"/>
      <c r="AA18149" s="289"/>
    </row>
    <row r="18150" spans="23:27">
      <c r="W18150" s="288"/>
      <c r="X18150" s="287"/>
      <c r="AA18150" s="289"/>
    </row>
    <row r="18151" spans="23:27">
      <c r="W18151" s="288"/>
      <c r="X18151" s="287"/>
      <c r="AA18151" s="289"/>
    </row>
    <row r="18152" spans="23:27">
      <c r="W18152" s="288"/>
      <c r="X18152" s="287"/>
      <c r="AA18152" s="289"/>
    </row>
    <row r="18153" spans="23:27">
      <c r="W18153" s="288"/>
      <c r="X18153" s="287"/>
      <c r="AA18153" s="289"/>
    </row>
    <row r="18154" spans="23:27">
      <c r="W18154" s="288"/>
      <c r="X18154" s="287"/>
      <c r="AA18154" s="289"/>
    </row>
    <row r="18155" spans="23:27">
      <c r="W18155" s="288"/>
      <c r="X18155" s="287"/>
      <c r="AA18155" s="289"/>
    </row>
    <row r="18156" spans="23:27">
      <c r="W18156" s="288"/>
      <c r="X18156" s="287"/>
      <c r="AA18156" s="289"/>
    </row>
    <row r="18157" spans="23:27">
      <c r="W18157" s="288"/>
      <c r="X18157" s="287"/>
      <c r="AA18157" s="289"/>
    </row>
    <row r="18158" spans="23:27">
      <c r="W18158" s="288"/>
      <c r="X18158" s="287"/>
      <c r="AA18158" s="289"/>
    </row>
    <row r="18159" spans="23:27">
      <c r="W18159" s="288"/>
      <c r="X18159" s="287"/>
      <c r="AA18159" s="289"/>
    </row>
    <row r="18160" spans="23:27">
      <c r="W18160" s="288"/>
      <c r="X18160" s="287"/>
      <c r="AA18160" s="289"/>
    </row>
    <row r="18161" spans="23:27">
      <c r="W18161" s="288"/>
      <c r="X18161" s="287"/>
      <c r="AA18161" s="289"/>
    </row>
    <row r="18162" spans="23:27">
      <c r="W18162" s="288"/>
      <c r="X18162" s="287"/>
      <c r="AA18162" s="289"/>
    </row>
    <row r="18163" spans="23:27">
      <c r="W18163" s="288"/>
      <c r="X18163" s="287"/>
      <c r="AA18163" s="289"/>
    </row>
    <row r="18164" spans="23:27">
      <c r="W18164" s="288"/>
      <c r="X18164" s="287"/>
      <c r="AA18164" s="289"/>
    </row>
    <row r="18165" spans="23:27">
      <c r="W18165" s="288"/>
      <c r="X18165" s="287"/>
      <c r="AA18165" s="289"/>
    </row>
    <row r="18166" spans="23:27">
      <c r="W18166" s="288"/>
      <c r="X18166" s="287"/>
      <c r="AA18166" s="289"/>
    </row>
    <row r="18167" spans="23:27">
      <c r="W18167" s="288"/>
      <c r="X18167" s="287"/>
      <c r="AA18167" s="289"/>
    </row>
    <row r="18168" spans="23:27">
      <c r="W18168" s="288"/>
      <c r="X18168" s="287"/>
      <c r="AA18168" s="289"/>
    </row>
    <row r="18169" spans="23:27">
      <c r="W18169" s="288"/>
      <c r="X18169" s="287"/>
      <c r="AA18169" s="289"/>
    </row>
    <row r="18170" spans="23:27">
      <c r="W18170" s="288"/>
      <c r="X18170" s="287"/>
      <c r="AA18170" s="289"/>
    </row>
    <row r="18171" spans="23:27">
      <c r="W18171" s="288"/>
      <c r="X18171" s="287"/>
      <c r="AA18171" s="289"/>
    </row>
    <row r="18172" spans="23:27">
      <c r="W18172" s="288"/>
      <c r="X18172" s="287"/>
      <c r="AA18172" s="289"/>
    </row>
    <row r="18173" spans="23:27">
      <c r="W18173" s="288"/>
      <c r="X18173" s="287"/>
      <c r="AA18173" s="289"/>
    </row>
    <row r="18174" spans="23:27">
      <c r="W18174" s="288"/>
      <c r="X18174" s="287"/>
      <c r="AA18174" s="289"/>
    </row>
    <row r="18175" spans="23:27">
      <c r="W18175" s="288"/>
      <c r="X18175" s="287"/>
      <c r="AA18175" s="289"/>
    </row>
    <row r="18176" spans="23:27">
      <c r="W18176" s="288"/>
      <c r="X18176" s="287"/>
      <c r="AA18176" s="289"/>
    </row>
    <row r="18177" spans="23:27">
      <c r="W18177" s="288"/>
      <c r="X18177" s="287"/>
      <c r="AA18177" s="289"/>
    </row>
    <row r="18178" spans="23:27">
      <c r="W18178" s="288"/>
      <c r="X18178" s="287"/>
      <c r="AA18178" s="289"/>
    </row>
    <row r="18179" spans="23:27">
      <c r="W18179" s="288"/>
      <c r="X18179" s="287"/>
      <c r="AA18179" s="289"/>
    </row>
    <row r="18180" spans="23:27">
      <c r="W18180" s="288"/>
      <c r="X18180" s="287"/>
      <c r="AA18180" s="289"/>
    </row>
    <row r="18181" spans="23:27">
      <c r="W18181" s="288"/>
      <c r="X18181" s="287"/>
      <c r="AA18181" s="289"/>
    </row>
    <row r="18182" spans="23:27">
      <c r="W18182" s="288"/>
      <c r="X18182" s="287"/>
      <c r="AA18182" s="289"/>
    </row>
    <row r="18183" spans="23:27">
      <c r="W18183" s="288"/>
      <c r="X18183" s="287"/>
      <c r="AA18183" s="289"/>
    </row>
    <row r="18184" spans="23:27">
      <c r="W18184" s="288"/>
      <c r="X18184" s="287"/>
      <c r="AA18184" s="289"/>
    </row>
    <row r="18185" spans="23:27">
      <c r="W18185" s="288"/>
      <c r="X18185" s="287"/>
      <c r="AA18185" s="289"/>
    </row>
    <row r="18186" spans="23:27">
      <c r="W18186" s="288"/>
      <c r="X18186" s="287"/>
      <c r="AA18186" s="289"/>
    </row>
    <row r="18187" spans="23:27">
      <c r="W18187" s="288"/>
      <c r="X18187" s="287"/>
      <c r="AA18187" s="289"/>
    </row>
    <row r="18188" spans="23:27">
      <c r="W18188" s="288"/>
      <c r="X18188" s="287"/>
      <c r="AA18188" s="289"/>
    </row>
    <row r="18189" spans="23:27">
      <c r="W18189" s="288"/>
      <c r="X18189" s="287"/>
      <c r="AA18189" s="289"/>
    </row>
    <row r="18190" spans="23:27">
      <c r="W18190" s="288"/>
      <c r="X18190" s="287"/>
      <c r="AA18190" s="289"/>
    </row>
    <row r="18191" spans="23:27">
      <c r="W18191" s="288"/>
      <c r="X18191" s="287"/>
      <c r="AA18191" s="289"/>
    </row>
    <row r="18192" spans="23:27">
      <c r="W18192" s="288"/>
      <c r="X18192" s="287"/>
      <c r="AA18192" s="289"/>
    </row>
    <row r="18193" spans="23:27">
      <c r="W18193" s="288"/>
      <c r="X18193" s="287"/>
      <c r="AA18193" s="289"/>
    </row>
    <row r="18194" spans="23:27">
      <c r="W18194" s="288"/>
      <c r="X18194" s="287"/>
      <c r="AA18194" s="289"/>
    </row>
    <row r="18195" spans="23:27">
      <c r="W18195" s="288"/>
      <c r="X18195" s="287"/>
      <c r="AA18195" s="289"/>
    </row>
    <row r="18196" spans="23:27">
      <c r="W18196" s="288"/>
      <c r="X18196" s="287"/>
      <c r="AA18196" s="289"/>
    </row>
    <row r="18197" spans="23:27">
      <c r="W18197" s="288"/>
      <c r="X18197" s="287"/>
      <c r="AA18197" s="289"/>
    </row>
    <row r="18198" spans="23:27">
      <c r="W18198" s="288"/>
      <c r="X18198" s="287"/>
      <c r="AA18198" s="289"/>
    </row>
    <row r="18199" spans="23:27">
      <c r="W18199" s="288"/>
      <c r="X18199" s="287"/>
      <c r="AA18199" s="289"/>
    </row>
    <row r="18200" spans="23:27">
      <c r="W18200" s="288"/>
      <c r="X18200" s="287"/>
      <c r="AA18200" s="289"/>
    </row>
    <row r="18201" spans="23:27">
      <c r="W18201" s="288"/>
      <c r="X18201" s="287"/>
      <c r="AA18201" s="289"/>
    </row>
    <row r="18202" spans="23:27">
      <c r="W18202" s="288"/>
      <c r="X18202" s="287"/>
      <c r="AA18202" s="289"/>
    </row>
    <row r="18203" spans="23:27">
      <c r="W18203" s="288"/>
      <c r="X18203" s="287"/>
      <c r="AA18203" s="289"/>
    </row>
    <row r="18204" spans="23:27">
      <c r="W18204" s="288"/>
      <c r="X18204" s="287"/>
      <c r="AA18204" s="289"/>
    </row>
    <row r="18205" spans="23:27">
      <c r="W18205" s="288"/>
      <c r="X18205" s="287"/>
      <c r="AA18205" s="289"/>
    </row>
    <row r="18206" spans="23:27">
      <c r="W18206" s="288"/>
      <c r="X18206" s="287"/>
      <c r="AA18206" s="289"/>
    </row>
    <row r="18207" spans="23:27">
      <c r="W18207" s="288"/>
      <c r="X18207" s="287"/>
      <c r="AA18207" s="289"/>
    </row>
    <row r="18208" spans="23:27">
      <c r="W18208" s="288"/>
      <c r="X18208" s="287"/>
      <c r="AA18208" s="289"/>
    </row>
    <row r="18209" spans="23:27">
      <c r="W18209" s="288"/>
      <c r="X18209" s="287"/>
      <c r="AA18209" s="289"/>
    </row>
    <row r="18210" spans="23:27">
      <c r="W18210" s="288"/>
      <c r="X18210" s="287"/>
      <c r="AA18210" s="289"/>
    </row>
    <row r="18211" spans="23:27">
      <c r="W18211" s="288"/>
      <c r="X18211" s="287"/>
      <c r="AA18211" s="289"/>
    </row>
    <row r="18212" spans="23:27">
      <c r="W18212" s="288"/>
      <c r="X18212" s="287"/>
      <c r="AA18212" s="289"/>
    </row>
    <row r="18213" spans="23:27">
      <c r="W18213" s="288"/>
      <c r="X18213" s="287"/>
      <c r="AA18213" s="289"/>
    </row>
    <row r="18214" spans="23:27">
      <c r="W18214" s="288"/>
      <c r="X18214" s="287"/>
      <c r="AA18214" s="289"/>
    </row>
    <row r="18215" spans="23:27">
      <c r="W18215" s="288"/>
      <c r="X18215" s="287"/>
      <c r="AA18215" s="289"/>
    </row>
    <row r="18216" spans="23:27">
      <c r="W18216" s="288"/>
      <c r="X18216" s="287"/>
      <c r="AA18216" s="289"/>
    </row>
    <row r="18217" spans="23:27">
      <c r="W18217" s="288"/>
      <c r="X18217" s="287"/>
      <c r="AA18217" s="289"/>
    </row>
    <row r="18218" spans="23:27">
      <c r="W18218" s="288"/>
      <c r="X18218" s="287"/>
      <c r="AA18218" s="289"/>
    </row>
    <row r="18219" spans="23:27">
      <c r="W18219" s="288"/>
      <c r="X18219" s="287"/>
      <c r="AA18219" s="289"/>
    </row>
    <row r="18220" spans="23:27">
      <c r="W18220" s="288"/>
      <c r="X18220" s="287"/>
      <c r="AA18220" s="289"/>
    </row>
    <row r="18221" spans="23:27">
      <c r="W18221" s="288"/>
      <c r="X18221" s="287"/>
      <c r="AA18221" s="289"/>
    </row>
    <row r="18222" spans="23:27">
      <c r="W18222" s="288"/>
      <c r="X18222" s="287"/>
      <c r="AA18222" s="289"/>
    </row>
    <row r="18223" spans="23:27">
      <c r="W18223" s="288"/>
      <c r="X18223" s="287"/>
      <c r="AA18223" s="289"/>
    </row>
    <row r="18224" spans="23:27">
      <c r="W18224" s="288"/>
      <c r="X18224" s="287"/>
      <c r="AA18224" s="289"/>
    </row>
    <row r="18225" spans="23:27">
      <c r="W18225" s="288"/>
      <c r="X18225" s="287"/>
      <c r="AA18225" s="289"/>
    </row>
    <row r="18226" spans="23:27">
      <c r="W18226" s="288"/>
      <c r="X18226" s="287"/>
      <c r="AA18226" s="289"/>
    </row>
    <row r="18227" spans="23:27">
      <c r="W18227" s="288"/>
      <c r="X18227" s="287"/>
      <c r="AA18227" s="289"/>
    </row>
    <row r="18228" spans="23:27">
      <c r="W18228" s="288"/>
      <c r="X18228" s="287"/>
      <c r="AA18228" s="289"/>
    </row>
    <row r="18229" spans="23:27">
      <c r="W18229" s="288"/>
      <c r="X18229" s="287"/>
      <c r="AA18229" s="289"/>
    </row>
    <row r="18230" spans="23:27">
      <c r="W18230" s="288"/>
      <c r="X18230" s="287"/>
      <c r="AA18230" s="289"/>
    </row>
    <row r="18231" spans="23:27">
      <c r="W18231" s="288"/>
      <c r="X18231" s="287"/>
      <c r="AA18231" s="289"/>
    </row>
    <row r="18232" spans="23:27">
      <c r="W18232" s="288"/>
      <c r="X18232" s="287"/>
      <c r="AA18232" s="289"/>
    </row>
    <row r="18233" spans="23:27">
      <c r="W18233" s="288"/>
      <c r="X18233" s="287"/>
      <c r="AA18233" s="289"/>
    </row>
    <row r="18234" spans="23:27">
      <c r="W18234" s="288"/>
      <c r="X18234" s="287"/>
      <c r="AA18234" s="289"/>
    </row>
    <row r="18235" spans="23:27">
      <c r="W18235" s="288"/>
      <c r="X18235" s="287"/>
      <c r="AA18235" s="289"/>
    </row>
    <row r="18236" spans="23:27">
      <c r="W18236" s="288"/>
      <c r="X18236" s="287"/>
      <c r="AA18236" s="289"/>
    </row>
    <row r="18237" spans="23:27">
      <c r="W18237" s="288"/>
      <c r="X18237" s="287"/>
      <c r="AA18237" s="289"/>
    </row>
    <row r="18238" spans="23:27">
      <c r="W18238" s="288"/>
      <c r="X18238" s="287"/>
      <c r="AA18238" s="289"/>
    </row>
    <row r="18239" spans="23:27">
      <c r="W18239" s="288"/>
      <c r="X18239" s="287"/>
      <c r="AA18239" s="289"/>
    </row>
    <row r="18240" spans="23:27">
      <c r="W18240" s="288"/>
      <c r="X18240" s="287"/>
      <c r="AA18240" s="289"/>
    </row>
    <row r="18241" spans="23:27">
      <c r="W18241" s="288"/>
      <c r="X18241" s="287"/>
      <c r="AA18241" s="289"/>
    </row>
    <row r="18242" spans="23:27">
      <c r="W18242" s="288"/>
      <c r="X18242" s="287"/>
      <c r="AA18242" s="289"/>
    </row>
    <row r="18243" spans="23:27">
      <c r="W18243" s="288"/>
      <c r="X18243" s="287"/>
      <c r="AA18243" s="289"/>
    </row>
    <row r="18244" spans="23:27">
      <c r="W18244" s="288"/>
      <c r="X18244" s="287"/>
      <c r="AA18244" s="289"/>
    </row>
    <row r="18245" spans="23:27">
      <c r="W18245" s="288"/>
      <c r="X18245" s="287"/>
      <c r="AA18245" s="289"/>
    </row>
    <row r="18246" spans="23:27">
      <c r="W18246" s="288"/>
      <c r="X18246" s="287"/>
      <c r="AA18246" s="289"/>
    </row>
    <row r="18247" spans="23:27">
      <c r="W18247" s="288"/>
      <c r="X18247" s="287"/>
      <c r="AA18247" s="289"/>
    </row>
    <row r="18248" spans="23:27">
      <c r="W18248" s="288"/>
      <c r="X18248" s="287"/>
      <c r="AA18248" s="289"/>
    </row>
    <row r="18249" spans="23:27">
      <c r="W18249" s="288"/>
      <c r="X18249" s="287"/>
      <c r="AA18249" s="289"/>
    </row>
    <row r="18250" spans="23:27">
      <c r="W18250" s="288"/>
      <c r="X18250" s="287"/>
      <c r="AA18250" s="289"/>
    </row>
    <row r="18251" spans="23:27">
      <c r="W18251" s="288"/>
      <c r="X18251" s="287"/>
      <c r="AA18251" s="289"/>
    </row>
    <row r="18252" spans="23:27">
      <c r="W18252" s="288"/>
      <c r="X18252" s="287"/>
      <c r="AA18252" s="289"/>
    </row>
    <row r="18253" spans="23:27">
      <c r="W18253" s="288"/>
      <c r="X18253" s="287"/>
      <c r="AA18253" s="289"/>
    </row>
    <row r="18254" spans="23:27">
      <c r="W18254" s="288"/>
      <c r="X18254" s="287"/>
      <c r="AA18254" s="289"/>
    </row>
    <row r="18255" spans="23:27">
      <c r="W18255" s="288"/>
      <c r="X18255" s="287"/>
      <c r="AA18255" s="289"/>
    </row>
    <row r="18256" spans="23:27">
      <c r="W18256" s="288"/>
      <c r="X18256" s="287"/>
      <c r="AA18256" s="289"/>
    </row>
    <row r="18257" spans="23:27">
      <c r="W18257" s="288"/>
      <c r="X18257" s="287"/>
      <c r="AA18257" s="289"/>
    </row>
    <row r="18258" spans="23:27">
      <c r="W18258" s="288"/>
      <c r="X18258" s="287"/>
      <c r="AA18258" s="289"/>
    </row>
    <row r="18259" spans="23:27">
      <c r="W18259" s="288"/>
      <c r="X18259" s="287"/>
      <c r="AA18259" s="289"/>
    </row>
    <row r="18260" spans="23:27">
      <c r="W18260" s="288"/>
      <c r="X18260" s="287"/>
      <c r="AA18260" s="289"/>
    </row>
    <row r="18261" spans="23:27">
      <c r="W18261" s="288"/>
      <c r="X18261" s="287"/>
      <c r="AA18261" s="289"/>
    </row>
    <row r="18262" spans="23:27">
      <c r="W18262" s="288"/>
      <c r="X18262" s="287"/>
      <c r="AA18262" s="289"/>
    </row>
    <row r="18263" spans="23:27">
      <c r="W18263" s="288"/>
      <c r="X18263" s="287"/>
      <c r="AA18263" s="289"/>
    </row>
    <row r="18264" spans="23:27">
      <c r="W18264" s="288"/>
      <c r="X18264" s="287"/>
      <c r="AA18264" s="289"/>
    </row>
    <row r="18265" spans="23:27">
      <c r="W18265" s="288"/>
      <c r="X18265" s="287"/>
      <c r="AA18265" s="289"/>
    </row>
    <row r="18266" spans="23:27">
      <c r="W18266" s="288"/>
      <c r="X18266" s="287"/>
      <c r="AA18266" s="289"/>
    </row>
    <row r="18267" spans="23:27">
      <c r="W18267" s="288"/>
      <c r="X18267" s="287"/>
      <c r="AA18267" s="289"/>
    </row>
    <row r="18268" spans="23:27">
      <c r="W18268" s="288"/>
      <c r="X18268" s="287"/>
      <c r="AA18268" s="289"/>
    </row>
    <row r="18269" spans="23:27">
      <c r="W18269" s="288"/>
      <c r="X18269" s="287"/>
      <c r="AA18269" s="289"/>
    </row>
    <row r="18270" spans="23:27">
      <c r="W18270" s="288"/>
      <c r="X18270" s="287"/>
      <c r="AA18270" s="289"/>
    </row>
    <row r="18271" spans="23:27">
      <c r="W18271" s="288"/>
      <c r="X18271" s="287"/>
      <c r="AA18271" s="289"/>
    </row>
    <row r="18272" spans="23:27">
      <c r="W18272" s="288"/>
      <c r="X18272" s="287"/>
      <c r="AA18272" s="289"/>
    </row>
    <row r="18273" spans="23:27">
      <c r="W18273" s="288"/>
      <c r="X18273" s="287"/>
      <c r="AA18273" s="289"/>
    </row>
    <row r="18274" spans="23:27">
      <c r="W18274" s="288"/>
      <c r="X18274" s="287"/>
      <c r="AA18274" s="289"/>
    </row>
    <row r="18275" spans="23:27">
      <c r="W18275" s="288"/>
      <c r="X18275" s="287"/>
      <c r="AA18275" s="289"/>
    </row>
    <row r="18276" spans="23:27">
      <c r="W18276" s="288"/>
      <c r="X18276" s="287"/>
      <c r="AA18276" s="289"/>
    </row>
    <row r="18277" spans="23:27">
      <c r="W18277" s="288"/>
      <c r="X18277" s="287"/>
      <c r="AA18277" s="289"/>
    </row>
    <row r="18278" spans="23:27">
      <c r="W18278" s="288"/>
      <c r="X18278" s="287"/>
      <c r="AA18278" s="289"/>
    </row>
    <row r="18279" spans="23:27">
      <c r="W18279" s="288"/>
      <c r="X18279" s="287"/>
      <c r="AA18279" s="289"/>
    </row>
    <row r="18280" spans="23:27">
      <c r="W18280" s="288"/>
      <c r="X18280" s="287"/>
      <c r="AA18280" s="289"/>
    </row>
    <row r="18281" spans="23:27">
      <c r="W18281" s="288"/>
      <c r="X18281" s="287"/>
      <c r="AA18281" s="289"/>
    </row>
    <row r="18282" spans="23:27">
      <c r="W18282" s="288"/>
      <c r="X18282" s="287"/>
      <c r="AA18282" s="289"/>
    </row>
    <row r="18283" spans="23:27">
      <c r="W18283" s="288"/>
      <c r="X18283" s="287"/>
      <c r="AA18283" s="289"/>
    </row>
    <row r="18284" spans="23:27">
      <c r="W18284" s="288"/>
      <c r="X18284" s="287"/>
      <c r="AA18284" s="289"/>
    </row>
    <row r="18285" spans="23:27">
      <c r="W18285" s="288"/>
      <c r="X18285" s="287"/>
      <c r="AA18285" s="289"/>
    </row>
    <row r="18286" spans="23:27">
      <c r="W18286" s="288"/>
      <c r="X18286" s="287"/>
      <c r="AA18286" s="289"/>
    </row>
    <row r="18287" spans="23:27">
      <c r="W18287" s="288"/>
      <c r="X18287" s="287"/>
      <c r="AA18287" s="289"/>
    </row>
    <row r="18288" spans="23:27">
      <c r="W18288" s="288"/>
      <c r="X18288" s="287"/>
      <c r="AA18288" s="289"/>
    </row>
    <row r="18289" spans="23:27">
      <c r="W18289" s="288"/>
      <c r="X18289" s="287"/>
      <c r="AA18289" s="289"/>
    </row>
    <row r="18290" spans="23:27">
      <c r="W18290" s="288"/>
      <c r="X18290" s="287"/>
      <c r="AA18290" s="289"/>
    </row>
    <row r="18291" spans="23:27">
      <c r="W18291" s="288"/>
      <c r="X18291" s="287"/>
      <c r="AA18291" s="289"/>
    </row>
    <row r="18292" spans="23:27">
      <c r="W18292" s="288"/>
      <c r="X18292" s="287"/>
      <c r="AA18292" s="289"/>
    </row>
    <row r="18293" spans="23:27">
      <c r="W18293" s="288"/>
      <c r="X18293" s="287"/>
      <c r="AA18293" s="289"/>
    </row>
    <row r="18294" spans="23:27">
      <c r="W18294" s="288"/>
      <c r="X18294" s="287"/>
      <c r="AA18294" s="289"/>
    </row>
    <row r="18295" spans="23:27">
      <c r="W18295" s="288"/>
      <c r="X18295" s="287"/>
      <c r="AA18295" s="289"/>
    </row>
    <row r="18296" spans="23:27">
      <c r="W18296" s="288"/>
      <c r="X18296" s="287"/>
      <c r="AA18296" s="289"/>
    </row>
    <row r="18297" spans="23:27">
      <c r="W18297" s="288"/>
      <c r="X18297" s="287"/>
      <c r="AA18297" s="289"/>
    </row>
    <row r="18298" spans="23:27">
      <c r="W18298" s="288"/>
      <c r="X18298" s="287"/>
      <c r="AA18298" s="289"/>
    </row>
    <row r="18299" spans="23:27">
      <c r="W18299" s="288"/>
      <c r="X18299" s="287"/>
      <c r="AA18299" s="289"/>
    </row>
    <row r="18300" spans="23:27">
      <c r="W18300" s="288"/>
      <c r="X18300" s="287"/>
      <c r="AA18300" s="289"/>
    </row>
    <row r="18301" spans="23:27">
      <c r="W18301" s="288"/>
      <c r="X18301" s="287"/>
      <c r="AA18301" s="289"/>
    </row>
    <row r="18302" spans="23:27">
      <c r="W18302" s="288"/>
      <c r="X18302" s="287"/>
      <c r="AA18302" s="289"/>
    </row>
    <row r="18303" spans="23:27">
      <c r="W18303" s="288"/>
      <c r="X18303" s="287"/>
      <c r="AA18303" s="289"/>
    </row>
    <row r="18304" spans="23:27">
      <c r="W18304" s="288"/>
      <c r="X18304" s="287"/>
      <c r="AA18304" s="289"/>
    </row>
    <row r="18305" spans="23:27">
      <c r="W18305" s="288"/>
      <c r="X18305" s="287"/>
      <c r="AA18305" s="289"/>
    </row>
    <row r="18306" spans="23:27">
      <c r="W18306" s="288"/>
      <c r="X18306" s="287"/>
      <c r="AA18306" s="289"/>
    </row>
    <row r="18307" spans="23:27">
      <c r="W18307" s="288"/>
      <c r="X18307" s="287"/>
      <c r="AA18307" s="289"/>
    </row>
    <row r="18308" spans="23:27">
      <c r="W18308" s="288"/>
      <c r="X18308" s="287"/>
      <c r="AA18308" s="289"/>
    </row>
    <row r="18309" spans="23:27">
      <c r="W18309" s="288"/>
      <c r="X18309" s="287"/>
      <c r="AA18309" s="289"/>
    </row>
    <row r="18310" spans="23:27">
      <c r="W18310" s="288"/>
      <c r="X18310" s="287"/>
      <c r="AA18310" s="289"/>
    </row>
    <row r="18311" spans="23:27">
      <c r="W18311" s="288"/>
      <c r="X18311" s="287"/>
      <c r="AA18311" s="289"/>
    </row>
    <row r="18312" spans="23:27">
      <c r="W18312" s="288"/>
      <c r="X18312" s="287"/>
      <c r="AA18312" s="289"/>
    </row>
    <row r="18313" spans="23:27">
      <c r="W18313" s="288"/>
      <c r="X18313" s="287"/>
      <c r="AA18313" s="289"/>
    </row>
    <row r="18314" spans="23:27">
      <c r="W18314" s="288"/>
      <c r="X18314" s="287"/>
      <c r="AA18314" s="289"/>
    </row>
    <row r="18315" spans="23:27">
      <c r="W18315" s="288"/>
      <c r="X18315" s="287"/>
      <c r="AA18315" s="289"/>
    </row>
    <row r="18316" spans="23:27">
      <c r="W18316" s="288"/>
      <c r="X18316" s="287"/>
      <c r="AA18316" s="289"/>
    </row>
    <row r="18317" spans="23:27">
      <c r="W18317" s="288"/>
      <c r="X18317" s="287"/>
      <c r="AA18317" s="289"/>
    </row>
    <row r="18318" spans="23:27">
      <c r="W18318" s="288"/>
      <c r="X18318" s="287"/>
      <c r="AA18318" s="289"/>
    </row>
    <row r="18319" spans="23:27">
      <c r="W18319" s="288"/>
      <c r="X18319" s="287"/>
      <c r="AA18319" s="289"/>
    </row>
    <row r="18320" spans="23:27">
      <c r="W18320" s="288"/>
      <c r="X18320" s="287"/>
      <c r="AA18320" s="289"/>
    </row>
    <row r="18321" spans="23:27">
      <c r="W18321" s="288"/>
      <c r="X18321" s="287"/>
      <c r="AA18321" s="289"/>
    </row>
    <row r="18322" spans="23:27">
      <c r="W18322" s="288"/>
      <c r="X18322" s="287"/>
      <c r="AA18322" s="289"/>
    </row>
    <row r="18323" spans="23:27">
      <c r="W18323" s="288"/>
      <c r="X18323" s="287"/>
      <c r="AA18323" s="289"/>
    </row>
    <row r="18324" spans="23:27">
      <c r="W18324" s="288"/>
      <c r="X18324" s="287"/>
      <c r="AA18324" s="289"/>
    </row>
    <row r="18325" spans="23:27">
      <c r="W18325" s="288"/>
      <c r="X18325" s="287"/>
      <c r="AA18325" s="289"/>
    </row>
    <row r="18326" spans="23:27">
      <c r="W18326" s="288"/>
      <c r="X18326" s="287"/>
      <c r="AA18326" s="289"/>
    </row>
    <row r="18327" spans="23:27">
      <c r="W18327" s="288"/>
      <c r="X18327" s="287"/>
      <c r="AA18327" s="289"/>
    </row>
    <row r="18328" spans="23:27">
      <c r="W18328" s="288"/>
      <c r="X18328" s="287"/>
      <c r="AA18328" s="289"/>
    </row>
    <row r="18329" spans="23:27">
      <c r="W18329" s="288"/>
      <c r="X18329" s="287"/>
      <c r="AA18329" s="289"/>
    </row>
    <row r="18330" spans="23:27">
      <c r="W18330" s="288"/>
      <c r="X18330" s="287"/>
      <c r="AA18330" s="289"/>
    </row>
    <row r="18331" spans="23:27">
      <c r="W18331" s="288"/>
      <c r="X18331" s="287"/>
      <c r="AA18331" s="289"/>
    </row>
    <row r="18332" spans="23:27">
      <c r="W18332" s="288"/>
      <c r="X18332" s="287"/>
      <c r="AA18332" s="289"/>
    </row>
    <row r="18333" spans="23:27">
      <c r="W18333" s="288"/>
      <c r="X18333" s="287"/>
      <c r="AA18333" s="289"/>
    </row>
    <row r="18334" spans="23:27">
      <c r="W18334" s="288"/>
      <c r="X18334" s="287"/>
      <c r="AA18334" s="289"/>
    </row>
    <row r="18335" spans="23:27">
      <c r="W18335" s="288"/>
      <c r="X18335" s="287"/>
      <c r="AA18335" s="289"/>
    </row>
    <row r="18336" spans="23:27">
      <c r="W18336" s="288"/>
      <c r="X18336" s="287"/>
      <c r="AA18336" s="289"/>
    </row>
    <row r="18337" spans="23:27">
      <c r="W18337" s="288"/>
      <c r="X18337" s="287"/>
      <c r="AA18337" s="289"/>
    </row>
    <row r="18338" spans="23:27">
      <c r="W18338" s="288"/>
      <c r="X18338" s="287"/>
      <c r="AA18338" s="289"/>
    </row>
    <row r="18339" spans="23:27">
      <c r="W18339" s="288"/>
      <c r="X18339" s="287"/>
      <c r="AA18339" s="289"/>
    </row>
    <row r="18340" spans="23:27">
      <c r="W18340" s="288"/>
      <c r="X18340" s="287"/>
      <c r="AA18340" s="289"/>
    </row>
    <row r="18341" spans="23:27">
      <c r="W18341" s="288"/>
      <c r="X18341" s="287"/>
      <c r="AA18341" s="289"/>
    </row>
    <row r="18342" spans="23:27">
      <c r="W18342" s="288"/>
      <c r="X18342" s="287"/>
      <c r="AA18342" s="289"/>
    </row>
    <row r="18343" spans="23:27">
      <c r="W18343" s="288"/>
      <c r="X18343" s="287"/>
      <c r="AA18343" s="289"/>
    </row>
    <row r="18344" spans="23:27">
      <c r="W18344" s="288"/>
      <c r="X18344" s="287"/>
      <c r="AA18344" s="289"/>
    </row>
    <row r="18345" spans="23:27">
      <c r="W18345" s="288"/>
      <c r="X18345" s="287"/>
      <c r="AA18345" s="289"/>
    </row>
    <row r="18346" spans="23:27">
      <c r="W18346" s="288"/>
      <c r="X18346" s="287"/>
      <c r="AA18346" s="289"/>
    </row>
    <row r="18347" spans="23:27">
      <c r="W18347" s="288"/>
      <c r="X18347" s="287"/>
      <c r="AA18347" s="289"/>
    </row>
    <row r="18348" spans="23:27">
      <c r="W18348" s="288"/>
      <c r="X18348" s="287"/>
      <c r="AA18348" s="289"/>
    </row>
    <row r="18349" spans="23:27">
      <c r="W18349" s="288"/>
      <c r="X18349" s="287"/>
      <c r="AA18349" s="289"/>
    </row>
    <row r="18350" spans="23:27">
      <c r="W18350" s="288"/>
      <c r="X18350" s="287"/>
      <c r="AA18350" s="289"/>
    </row>
    <row r="18351" spans="23:27">
      <c r="W18351" s="288"/>
      <c r="X18351" s="287"/>
      <c r="AA18351" s="289"/>
    </row>
    <row r="18352" spans="23:27">
      <c r="W18352" s="288"/>
      <c r="X18352" s="287"/>
      <c r="AA18352" s="289"/>
    </row>
    <row r="18353" spans="23:27">
      <c r="W18353" s="288"/>
      <c r="X18353" s="287"/>
      <c r="AA18353" s="289"/>
    </row>
    <row r="18354" spans="23:27">
      <c r="W18354" s="288"/>
      <c r="X18354" s="287"/>
      <c r="AA18354" s="289"/>
    </row>
    <row r="18355" spans="23:27">
      <c r="W18355" s="288"/>
      <c r="X18355" s="287"/>
      <c r="AA18355" s="289"/>
    </row>
    <row r="18356" spans="23:27">
      <c r="W18356" s="288"/>
      <c r="X18356" s="287"/>
      <c r="AA18356" s="289"/>
    </row>
    <row r="18357" spans="23:27">
      <c r="W18357" s="288"/>
      <c r="X18357" s="287"/>
      <c r="AA18357" s="289"/>
    </row>
    <row r="18358" spans="23:27">
      <c r="W18358" s="288"/>
      <c r="X18358" s="287"/>
      <c r="AA18358" s="289"/>
    </row>
    <row r="18359" spans="23:27">
      <c r="W18359" s="288"/>
      <c r="X18359" s="287"/>
      <c r="AA18359" s="289"/>
    </row>
    <row r="18360" spans="23:27">
      <c r="W18360" s="288"/>
      <c r="X18360" s="287"/>
      <c r="AA18360" s="289"/>
    </row>
    <row r="18361" spans="23:27">
      <c r="W18361" s="288"/>
      <c r="X18361" s="287"/>
      <c r="AA18361" s="289"/>
    </row>
    <row r="18362" spans="23:27">
      <c r="W18362" s="288"/>
      <c r="X18362" s="287"/>
      <c r="AA18362" s="289"/>
    </row>
    <row r="18363" spans="23:27">
      <c r="W18363" s="288"/>
      <c r="X18363" s="287"/>
      <c r="AA18363" s="289"/>
    </row>
    <row r="18364" spans="23:27">
      <c r="W18364" s="288"/>
      <c r="X18364" s="287"/>
      <c r="AA18364" s="289"/>
    </row>
    <row r="18365" spans="23:27">
      <c r="W18365" s="288"/>
      <c r="X18365" s="287"/>
      <c r="AA18365" s="289"/>
    </row>
    <row r="18366" spans="23:27">
      <c r="W18366" s="288"/>
      <c r="X18366" s="287"/>
      <c r="AA18366" s="289"/>
    </row>
    <row r="18367" spans="23:27">
      <c r="W18367" s="288"/>
      <c r="X18367" s="287"/>
      <c r="AA18367" s="289"/>
    </row>
    <row r="18368" spans="23:27">
      <c r="W18368" s="288"/>
      <c r="X18368" s="287"/>
      <c r="AA18368" s="289"/>
    </row>
    <row r="18369" spans="23:27">
      <c r="W18369" s="288"/>
      <c r="X18369" s="287"/>
      <c r="AA18369" s="289"/>
    </row>
    <row r="18370" spans="23:27">
      <c r="W18370" s="288"/>
      <c r="X18370" s="287"/>
      <c r="AA18370" s="289"/>
    </row>
    <row r="18371" spans="23:27">
      <c r="W18371" s="288"/>
      <c r="X18371" s="287"/>
      <c r="AA18371" s="289"/>
    </row>
    <row r="18372" spans="23:27">
      <c r="W18372" s="288"/>
      <c r="X18372" s="287"/>
      <c r="AA18372" s="289"/>
    </row>
    <row r="18373" spans="23:27">
      <c r="W18373" s="288"/>
      <c r="X18373" s="287"/>
      <c r="AA18373" s="289"/>
    </row>
    <row r="18374" spans="23:27">
      <c r="W18374" s="288"/>
      <c r="X18374" s="287"/>
      <c r="AA18374" s="289"/>
    </row>
    <row r="18375" spans="23:27">
      <c r="W18375" s="288"/>
      <c r="X18375" s="287"/>
      <c r="AA18375" s="289"/>
    </row>
    <row r="18376" spans="23:27">
      <c r="W18376" s="288"/>
      <c r="X18376" s="287"/>
      <c r="AA18376" s="289"/>
    </row>
    <row r="18377" spans="23:27">
      <c r="W18377" s="288"/>
      <c r="X18377" s="287"/>
      <c r="AA18377" s="289"/>
    </row>
    <row r="18378" spans="23:27">
      <c r="W18378" s="288"/>
      <c r="X18378" s="287"/>
      <c r="AA18378" s="289"/>
    </row>
    <row r="18379" spans="23:27">
      <c r="W18379" s="288"/>
      <c r="X18379" s="287"/>
      <c r="AA18379" s="289"/>
    </row>
    <row r="18380" spans="23:27">
      <c r="W18380" s="288"/>
      <c r="X18380" s="287"/>
      <c r="AA18380" s="289"/>
    </row>
    <row r="18381" spans="23:27">
      <c r="W18381" s="288"/>
      <c r="X18381" s="287"/>
      <c r="AA18381" s="289"/>
    </row>
    <row r="18382" spans="23:27">
      <c r="W18382" s="288"/>
      <c r="X18382" s="287"/>
      <c r="AA18382" s="289"/>
    </row>
    <row r="18383" spans="23:27">
      <c r="W18383" s="288"/>
      <c r="X18383" s="287"/>
      <c r="AA18383" s="289"/>
    </row>
    <row r="18384" spans="23:27">
      <c r="W18384" s="288"/>
      <c r="X18384" s="287"/>
      <c r="AA18384" s="289"/>
    </row>
    <row r="18385" spans="23:27">
      <c r="W18385" s="288"/>
      <c r="X18385" s="287"/>
      <c r="AA18385" s="289"/>
    </row>
    <row r="18386" spans="23:27">
      <c r="W18386" s="288"/>
      <c r="X18386" s="287"/>
      <c r="AA18386" s="289"/>
    </row>
    <row r="18387" spans="23:27">
      <c r="W18387" s="288"/>
      <c r="X18387" s="287"/>
      <c r="AA18387" s="289"/>
    </row>
    <row r="18388" spans="23:27">
      <c r="W18388" s="288"/>
      <c r="X18388" s="287"/>
      <c r="AA18388" s="289"/>
    </row>
    <row r="18389" spans="23:27">
      <c r="W18389" s="288"/>
      <c r="X18389" s="287"/>
      <c r="AA18389" s="289"/>
    </row>
    <row r="18390" spans="23:27">
      <c r="W18390" s="288"/>
      <c r="X18390" s="287"/>
      <c r="AA18390" s="289"/>
    </row>
    <row r="18391" spans="23:27">
      <c r="W18391" s="288"/>
      <c r="X18391" s="287"/>
      <c r="AA18391" s="289"/>
    </row>
    <row r="18392" spans="23:27">
      <c r="W18392" s="288"/>
      <c r="X18392" s="287"/>
      <c r="AA18392" s="289"/>
    </row>
    <row r="18393" spans="23:27">
      <c r="W18393" s="288"/>
      <c r="X18393" s="287"/>
      <c r="AA18393" s="289"/>
    </row>
    <row r="18394" spans="23:27">
      <c r="W18394" s="288"/>
      <c r="X18394" s="287"/>
      <c r="AA18394" s="289"/>
    </row>
    <row r="18395" spans="23:27">
      <c r="W18395" s="288"/>
      <c r="X18395" s="287"/>
      <c r="AA18395" s="289"/>
    </row>
    <row r="18396" spans="23:27">
      <c r="W18396" s="288"/>
      <c r="X18396" s="287"/>
      <c r="AA18396" s="289"/>
    </row>
    <row r="18397" spans="23:27">
      <c r="W18397" s="288"/>
      <c r="X18397" s="287"/>
      <c r="AA18397" s="289"/>
    </row>
    <row r="18398" spans="23:27">
      <c r="W18398" s="288"/>
      <c r="X18398" s="287"/>
      <c r="AA18398" s="289"/>
    </row>
    <row r="18399" spans="23:27">
      <c r="W18399" s="288"/>
      <c r="X18399" s="287"/>
      <c r="AA18399" s="289"/>
    </row>
    <row r="18400" spans="23:27">
      <c r="W18400" s="288"/>
      <c r="X18400" s="287"/>
      <c r="AA18400" s="289"/>
    </row>
    <row r="18401" spans="23:27">
      <c r="W18401" s="288"/>
      <c r="X18401" s="287"/>
      <c r="AA18401" s="289"/>
    </row>
    <row r="18402" spans="23:27">
      <c r="W18402" s="288"/>
      <c r="X18402" s="287"/>
      <c r="AA18402" s="289"/>
    </row>
    <row r="18403" spans="23:27">
      <c r="W18403" s="288"/>
      <c r="X18403" s="287"/>
      <c r="AA18403" s="289"/>
    </row>
    <row r="18404" spans="23:27">
      <c r="W18404" s="288"/>
      <c r="X18404" s="287"/>
      <c r="AA18404" s="289"/>
    </row>
    <row r="18405" spans="23:27">
      <c r="W18405" s="288"/>
      <c r="X18405" s="287"/>
      <c r="AA18405" s="289"/>
    </row>
    <row r="18406" spans="23:27">
      <c r="W18406" s="288"/>
      <c r="X18406" s="287"/>
      <c r="AA18406" s="289"/>
    </row>
    <row r="18407" spans="23:27">
      <c r="W18407" s="288"/>
      <c r="X18407" s="287"/>
      <c r="AA18407" s="289"/>
    </row>
    <row r="18408" spans="23:27">
      <c r="W18408" s="288"/>
      <c r="X18408" s="287"/>
      <c r="AA18408" s="289"/>
    </row>
    <row r="18409" spans="23:27">
      <c r="W18409" s="288"/>
      <c r="X18409" s="287"/>
      <c r="AA18409" s="289"/>
    </row>
    <row r="18410" spans="23:27">
      <c r="W18410" s="288"/>
      <c r="X18410" s="287"/>
      <c r="AA18410" s="289"/>
    </row>
    <row r="18411" spans="23:27">
      <c r="W18411" s="288"/>
      <c r="X18411" s="287"/>
      <c r="AA18411" s="289"/>
    </row>
    <row r="18412" spans="23:27">
      <c r="W18412" s="288"/>
      <c r="X18412" s="287"/>
      <c r="AA18412" s="289"/>
    </row>
    <row r="18413" spans="23:27">
      <c r="W18413" s="288"/>
      <c r="X18413" s="287"/>
      <c r="AA18413" s="289"/>
    </row>
    <row r="18414" spans="23:27">
      <c r="W18414" s="288"/>
      <c r="X18414" s="287"/>
      <c r="AA18414" s="289"/>
    </row>
    <row r="18415" spans="23:27">
      <c r="W18415" s="288"/>
      <c r="X18415" s="287"/>
      <c r="AA18415" s="289"/>
    </row>
    <row r="18416" spans="23:27">
      <c r="W18416" s="288"/>
      <c r="X18416" s="287"/>
      <c r="AA18416" s="289"/>
    </row>
    <row r="18417" spans="23:27">
      <c r="W18417" s="288"/>
      <c r="X18417" s="287"/>
      <c r="AA18417" s="289"/>
    </row>
    <row r="18418" spans="23:27">
      <c r="W18418" s="288"/>
      <c r="X18418" s="287"/>
      <c r="AA18418" s="289"/>
    </row>
    <row r="18419" spans="23:27">
      <c r="W18419" s="288"/>
      <c r="X18419" s="287"/>
      <c r="AA18419" s="289"/>
    </row>
    <row r="18420" spans="23:27">
      <c r="W18420" s="288"/>
      <c r="X18420" s="287"/>
      <c r="AA18420" s="289"/>
    </row>
    <row r="18421" spans="23:27">
      <c r="W18421" s="288"/>
      <c r="X18421" s="287"/>
      <c r="AA18421" s="289"/>
    </row>
    <row r="18422" spans="23:27">
      <c r="W18422" s="288"/>
      <c r="X18422" s="287"/>
      <c r="AA18422" s="289"/>
    </row>
    <row r="18423" spans="23:27">
      <c r="W18423" s="288"/>
      <c r="X18423" s="287"/>
      <c r="AA18423" s="289"/>
    </row>
    <row r="18424" spans="23:27">
      <c r="W18424" s="288"/>
      <c r="X18424" s="287"/>
      <c r="AA18424" s="289"/>
    </row>
    <row r="18425" spans="23:27">
      <c r="W18425" s="288"/>
      <c r="X18425" s="287"/>
      <c r="AA18425" s="289"/>
    </row>
    <row r="18426" spans="23:27">
      <c r="W18426" s="288"/>
      <c r="X18426" s="287"/>
      <c r="AA18426" s="289"/>
    </row>
    <row r="18427" spans="23:27">
      <c r="W18427" s="288"/>
      <c r="X18427" s="287"/>
      <c r="AA18427" s="289"/>
    </row>
    <row r="18428" spans="23:27">
      <c r="W18428" s="288"/>
      <c r="X18428" s="287"/>
      <c r="AA18428" s="289"/>
    </row>
    <row r="18429" spans="23:27">
      <c r="W18429" s="288"/>
      <c r="X18429" s="287"/>
      <c r="AA18429" s="289"/>
    </row>
    <row r="18430" spans="23:27">
      <c r="W18430" s="288"/>
      <c r="X18430" s="287"/>
      <c r="AA18430" s="289"/>
    </row>
    <row r="18431" spans="23:27">
      <c r="W18431" s="288"/>
      <c r="X18431" s="287"/>
      <c r="AA18431" s="289"/>
    </row>
    <row r="18432" spans="23:27">
      <c r="W18432" s="288"/>
      <c r="X18432" s="287"/>
      <c r="AA18432" s="289"/>
    </row>
    <row r="18433" spans="23:27">
      <c r="W18433" s="288"/>
      <c r="X18433" s="287"/>
      <c r="AA18433" s="289"/>
    </row>
    <row r="18434" spans="23:27">
      <c r="W18434" s="288"/>
      <c r="X18434" s="287"/>
      <c r="AA18434" s="289"/>
    </row>
    <row r="18435" spans="23:27">
      <c r="W18435" s="288"/>
      <c r="X18435" s="287"/>
      <c r="AA18435" s="289"/>
    </row>
    <row r="18436" spans="23:27">
      <c r="W18436" s="288"/>
      <c r="X18436" s="287"/>
      <c r="AA18436" s="289"/>
    </row>
    <row r="18437" spans="23:27">
      <c r="W18437" s="288"/>
      <c r="X18437" s="287"/>
      <c r="AA18437" s="289"/>
    </row>
    <row r="18438" spans="23:27">
      <c r="W18438" s="288"/>
      <c r="X18438" s="287"/>
      <c r="AA18438" s="289"/>
    </row>
    <row r="18439" spans="23:27">
      <c r="W18439" s="288"/>
      <c r="X18439" s="287"/>
      <c r="AA18439" s="289"/>
    </row>
    <row r="18440" spans="23:27">
      <c r="W18440" s="288"/>
      <c r="X18440" s="287"/>
      <c r="AA18440" s="289"/>
    </row>
    <row r="18441" spans="23:27">
      <c r="W18441" s="288"/>
      <c r="X18441" s="287"/>
      <c r="AA18441" s="289"/>
    </row>
    <row r="18442" spans="23:27">
      <c r="W18442" s="288"/>
      <c r="X18442" s="287"/>
      <c r="AA18442" s="289"/>
    </row>
    <row r="18443" spans="23:27">
      <c r="W18443" s="288"/>
      <c r="X18443" s="287"/>
      <c r="AA18443" s="289"/>
    </row>
    <row r="18444" spans="23:27">
      <c r="W18444" s="288"/>
      <c r="X18444" s="287"/>
      <c r="AA18444" s="289"/>
    </row>
    <row r="18445" spans="23:27">
      <c r="W18445" s="288"/>
      <c r="X18445" s="287"/>
      <c r="AA18445" s="289"/>
    </row>
    <row r="18446" spans="23:27">
      <c r="W18446" s="288"/>
      <c r="X18446" s="287"/>
      <c r="AA18446" s="289"/>
    </row>
    <row r="18447" spans="23:27">
      <c r="W18447" s="288"/>
      <c r="X18447" s="287"/>
      <c r="AA18447" s="289"/>
    </row>
    <row r="18448" spans="23:27">
      <c r="W18448" s="288"/>
      <c r="X18448" s="287"/>
      <c r="AA18448" s="289"/>
    </row>
    <row r="18449" spans="23:27">
      <c r="W18449" s="288"/>
      <c r="X18449" s="287"/>
      <c r="AA18449" s="289"/>
    </row>
    <row r="18450" spans="23:27">
      <c r="W18450" s="288"/>
      <c r="X18450" s="287"/>
      <c r="AA18450" s="289"/>
    </row>
    <row r="18451" spans="23:27">
      <c r="W18451" s="288"/>
      <c r="X18451" s="287"/>
      <c r="AA18451" s="289"/>
    </row>
    <row r="18452" spans="23:27">
      <c r="W18452" s="288"/>
      <c r="X18452" s="287"/>
      <c r="AA18452" s="289"/>
    </row>
    <row r="18453" spans="23:27">
      <c r="W18453" s="288"/>
      <c r="X18453" s="287"/>
      <c r="AA18453" s="289"/>
    </row>
    <row r="18454" spans="23:27">
      <c r="W18454" s="288"/>
      <c r="X18454" s="287"/>
      <c r="AA18454" s="289"/>
    </row>
    <row r="18455" spans="23:27">
      <c r="W18455" s="288"/>
      <c r="X18455" s="287"/>
      <c r="AA18455" s="289"/>
    </row>
    <row r="18456" spans="23:27">
      <c r="W18456" s="288"/>
      <c r="X18456" s="287"/>
      <c r="AA18456" s="289"/>
    </row>
    <row r="18457" spans="23:27">
      <c r="W18457" s="288"/>
      <c r="X18457" s="287"/>
      <c r="AA18457" s="289"/>
    </row>
    <row r="18458" spans="23:27">
      <c r="W18458" s="288"/>
      <c r="X18458" s="287"/>
      <c r="AA18458" s="289"/>
    </row>
    <row r="18459" spans="23:27">
      <c r="W18459" s="288"/>
      <c r="X18459" s="287"/>
      <c r="AA18459" s="289"/>
    </row>
    <row r="18460" spans="23:27">
      <c r="W18460" s="288"/>
      <c r="X18460" s="287"/>
      <c r="AA18460" s="289"/>
    </row>
    <row r="18461" spans="23:27">
      <c r="W18461" s="288"/>
      <c r="X18461" s="287"/>
      <c r="AA18461" s="289"/>
    </row>
    <row r="18462" spans="23:27">
      <c r="W18462" s="288"/>
      <c r="X18462" s="287"/>
      <c r="AA18462" s="289"/>
    </row>
    <row r="18463" spans="23:27">
      <c r="W18463" s="288"/>
      <c r="X18463" s="287"/>
      <c r="AA18463" s="289"/>
    </row>
    <row r="18464" spans="23:27">
      <c r="W18464" s="288"/>
      <c r="X18464" s="287"/>
      <c r="AA18464" s="289"/>
    </row>
    <row r="18465" spans="23:27">
      <c r="W18465" s="288"/>
      <c r="X18465" s="287"/>
      <c r="AA18465" s="289"/>
    </row>
    <row r="18466" spans="23:27">
      <c r="W18466" s="288"/>
      <c r="X18466" s="287"/>
      <c r="AA18466" s="289"/>
    </row>
    <row r="18467" spans="23:27">
      <c r="W18467" s="288"/>
      <c r="X18467" s="287"/>
      <c r="AA18467" s="289"/>
    </row>
    <row r="18468" spans="23:27">
      <c r="W18468" s="288"/>
      <c r="X18468" s="287"/>
      <c r="AA18468" s="289"/>
    </row>
    <row r="18469" spans="23:27">
      <c r="W18469" s="288"/>
      <c r="X18469" s="287"/>
      <c r="AA18469" s="289"/>
    </row>
    <row r="18470" spans="23:27">
      <c r="W18470" s="288"/>
      <c r="X18470" s="287"/>
      <c r="AA18470" s="289"/>
    </row>
    <row r="18471" spans="23:27">
      <c r="W18471" s="288"/>
      <c r="X18471" s="287"/>
      <c r="AA18471" s="289"/>
    </row>
    <row r="18472" spans="23:27">
      <c r="W18472" s="288"/>
      <c r="X18472" s="287"/>
      <c r="AA18472" s="289"/>
    </row>
    <row r="18473" spans="23:27">
      <c r="W18473" s="288"/>
      <c r="X18473" s="287"/>
      <c r="AA18473" s="289"/>
    </row>
    <row r="18474" spans="23:27">
      <c r="W18474" s="288"/>
      <c r="X18474" s="287"/>
      <c r="AA18474" s="289"/>
    </row>
    <row r="18475" spans="23:27">
      <c r="W18475" s="288"/>
      <c r="X18475" s="287"/>
      <c r="AA18475" s="289"/>
    </row>
    <row r="18476" spans="23:27">
      <c r="W18476" s="288"/>
      <c r="X18476" s="287"/>
      <c r="AA18476" s="289"/>
    </row>
    <row r="18477" spans="23:27">
      <c r="W18477" s="288"/>
      <c r="X18477" s="287"/>
      <c r="AA18477" s="289"/>
    </row>
    <row r="18478" spans="23:27">
      <c r="W18478" s="288"/>
      <c r="X18478" s="287"/>
      <c r="AA18478" s="289"/>
    </row>
    <row r="18479" spans="23:27">
      <c r="W18479" s="288"/>
      <c r="X18479" s="287"/>
      <c r="AA18479" s="289"/>
    </row>
    <row r="18480" spans="23:27">
      <c r="W18480" s="288"/>
      <c r="X18480" s="287"/>
      <c r="AA18480" s="289"/>
    </row>
    <row r="18481" spans="23:27">
      <c r="W18481" s="288"/>
      <c r="X18481" s="287"/>
      <c r="AA18481" s="289"/>
    </row>
    <row r="18482" spans="23:27">
      <c r="W18482" s="288"/>
      <c r="X18482" s="287"/>
      <c r="AA18482" s="289"/>
    </row>
    <row r="18483" spans="23:27">
      <c r="W18483" s="288"/>
      <c r="X18483" s="287"/>
      <c r="AA18483" s="289"/>
    </row>
    <row r="18484" spans="23:27">
      <c r="W18484" s="288"/>
      <c r="X18484" s="287"/>
      <c r="AA18484" s="289"/>
    </row>
    <row r="18485" spans="23:27">
      <c r="W18485" s="288"/>
      <c r="X18485" s="287"/>
      <c r="AA18485" s="289"/>
    </row>
    <row r="18486" spans="23:27">
      <c r="W18486" s="288"/>
      <c r="X18486" s="287"/>
      <c r="AA18486" s="289"/>
    </row>
    <row r="18487" spans="23:27">
      <c r="W18487" s="288"/>
      <c r="X18487" s="287"/>
      <c r="AA18487" s="289"/>
    </row>
    <row r="18488" spans="23:27">
      <c r="W18488" s="288"/>
      <c r="X18488" s="287"/>
      <c r="AA18488" s="289"/>
    </row>
    <row r="18489" spans="23:27">
      <c r="W18489" s="288"/>
      <c r="X18489" s="287"/>
      <c r="AA18489" s="289"/>
    </row>
    <row r="18490" spans="23:27">
      <c r="W18490" s="288"/>
      <c r="X18490" s="287"/>
      <c r="AA18490" s="289"/>
    </row>
    <row r="18491" spans="23:27">
      <c r="W18491" s="288"/>
      <c r="X18491" s="287"/>
      <c r="AA18491" s="289"/>
    </row>
    <row r="18492" spans="23:27">
      <c r="W18492" s="288"/>
      <c r="X18492" s="287"/>
      <c r="AA18492" s="289"/>
    </row>
    <row r="18493" spans="23:27">
      <c r="W18493" s="288"/>
      <c r="X18493" s="287"/>
      <c r="AA18493" s="289"/>
    </row>
    <row r="18494" spans="23:27">
      <c r="W18494" s="288"/>
      <c r="X18494" s="287"/>
      <c r="AA18494" s="289"/>
    </row>
    <row r="18495" spans="23:27">
      <c r="W18495" s="288"/>
      <c r="X18495" s="287"/>
      <c r="AA18495" s="289"/>
    </row>
    <row r="18496" spans="23:27">
      <c r="W18496" s="288"/>
      <c r="X18496" s="287"/>
      <c r="AA18496" s="289"/>
    </row>
    <row r="18497" spans="23:27">
      <c r="W18497" s="288"/>
      <c r="X18497" s="287"/>
      <c r="AA18497" s="289"/>
    </row>
    <row r="18498" spans="23:27">
      <c r="W18498" s="288"/>
      <c r="X18498" s="287"/>
      <c r="AA18498" s="289"/>
    </row>
    <row r="18499" spans="23:27">
      <c r="W18499" s="288"/>
      <c r="X18499" s="287"/>
      <c r="AA18499" s="289"/>
    </row>
    <row r="18500" spans="23:27">
      <c r="W18500" s="288"/>
      <c r="X18500" s="287"/>
      <c r="AA18500" s="289"/>
    </row>
    <row r="18501" spans="23:27">
      <c r="W18501" s="288"/>
      <c r="X18501" s="287"/>
      <c r="AA18501" s="289"/>
    </row>
    <row r="18502" spans="23:27">
      <c r="W18502" s="288"/>
      <c r="X18502" s="287"/>
      <c r="AA18502" s="289"/>
    </row>
    <row r="18503" spans="23:27">
      <c r="W18503" s="288"/>
      <c r="X18503" s="287"/>
      <c r="AA18503" s="289"/>
    </row>
    <row r="18504" spans="23:27">
      <c r="W18504" s="288"/>
      <c r="X18504" s="287"/>
      <c r="AA18504" s="289"/>
    </row>
    <row r="18505" spans="23:27">
      <c r="W18505" s="288"/>
      <c r="X18505" s="287"/>
      <c r="AA18505" s="289"/>
    </row>
    <row r="18506" spans="23:27">
      <c r="W18506" s="288"/>
      <c r="X18506" s="287"/>
      <c r="AA18506" s="289"/>
    </row>
    <row r="18507" spans="23:27">
      <c r="W18507" s="288"/>
      <c r="X18507" s="287"/>
      <c r="AA18507" s="289"/>
    </row>
    <row r="18508" spans="23:27">
      <c r="W18508" s="288"/>
      <c r="X18508" s="287"/>
      <c r="AA18508" s="289"/>
    </row>
    <row r="18509" spans="23:27">
      <c r="W18509" s="288"/>
      <c r="X18509" s="287"/>
      <c r="AA18509" s="289"/>
    </row>
    <row r="18510" spans="23:27">
      <c r="W18510" s="288"/>
      <c r="X18510" s="287"/>
      <c r="AA18510" s="289"/>
    </row>
    <row r="18511" spans="23:27">
      <c r="W18511" s="288"/>
      <c r="X18511" s="287"/>
      <c r="AA18511" s="289"/>
    </row>
    <row r="18512" spans="23:27">
      <c r="W18512" s="288"/>
      <c r="X18512" s="287"/>
      <c r="AA18512" s="289"/>
    </row>
    <row r="18513" spans="23:27">
      <c r="W18513" s="288"/>
      <c r="X18513" s="287"/>
      <c r="AA18513" s="289"/>
    </row>
    <row r="18514" spans="23:27">
      <c r="W18514" s="288"/>
      <c r="X18514" s="287"/>
      <c r="AA18514" s="289"/>
    </row>
    <row r="18515" spans="23:27">
      <c r="W18515" s="288"/>
      <c r="X18515" s="287"/>
      <c r="AA18515" s="289"/>
    </row>
    <row r="18516" spans="23:27">
      <c r="W18516" s="288"/>
      <c r="X18516" s="287"/>
      <c r="AA18516" s="289"/>
    </row>
    <row r="18517" spans="23:27">
      <c r="W18517" s="288"/>
      <c r="X18517" s="287"/>
      <c r="AA18517" s="289"/>
    </row>
    <row r="18518" spans="23:27">
      <c r="W18518" s="288"/>
      <c r="X18518" s="287"/>
      <c r="AA18518" s="289"/>
    </row>
    <row r="18519" spans="23:27">
      <c r="W18519" s="288"/>
      <c r="X18519" s="287"/>
      <c r="AA18519" s="289"/>
    </row>
    <row r="18520" spans="23:27">
      <c r="W18520" s="288"/>
      <c r="X18520" s="287"/>
      <c r="AA18520" s="289"/>
    </row>
    <row r="18521" spans="23:27">
      <c r="W18521" s="288"/>
      <c r="X18521" s="287"/>
      <c r="AA18521" s="289"/>
    </row>
    <row r="18522" spans="23:27">
      <c r="W18522" s="288"/>
      <c r="X18522" s="287"/>
      <c r="AA18522" s="289"/>
    </row>
    <row r="18523" spans="23:27">
      <c r="W18523" s="288"/>
      <c r="X18523" s="287"/>
      <c r="AA18523" s="289"/>
    </row>
    <row r="18524" spans="23:27">
      <c r="W18524" s="288"/>
      <c r="X18524" s="287"/>
      <c r="AA18524" s="289"/>
    </row>
    <row r="18525" spans="23:27">
      <c r="W18525" s="288"/>
      <c r="X18525" s="287"/>
      <c r="AA18525" s="289"/>
    </row>
    <row r="18526" spans="23:27">
      <c r="W18526" s="288"/>
      <c r="X18526" s="287"/>
      <c r="AA18526" s="289"/>
    </row>
    <row r="18527" spans="23:27">
      <c r="W18527" s="288"/>
      <c r="X18527" s="287"/>
      <c r="AA18527" s="289"/>
    </row>
    <row r="18528" spans="23:27">
      <c r="W18528" s="288"/>
      <c r="X18528" s="287"/>
      <c r="AA18528" s="289"/>
    </row>
    <row r="18529" spans="23:27">
      <c r="W18529" s="288"/>
      <c r="X18529" s="287"/>
      <c r="AA18529" s="289"/>
    </row>
    <row r="18530" spans="23:27">
      <c r="W18530" s="288"/>
      <c r="X18530" s="287"/>
      <c r="AA18530" s="289"/>
    </row>
    <row r="18531" spans="23:27">
      <c r="W18531" s="288"/>
      <c r="X18531" s="287"/>
      <c r="AA18531" s="289"/>
    </row>
    <row r="18532" spans="23:27">
      <c r="W18532" s="288"/>
      <c r="X18532" s="287"/>
      <c r="AA18532" s="289"/>
    </row>
    <row r="18533" spans="23:27">
      <c r="W18533" s="288"/>
      <c r="X18533" s="287"/>
      <c r="AA18533" s="289"/>
    </row>
    <row r="18534" spans="23:27">
      <c r="W18534" s="288"/>
      <c r="X18534" s="287"/>
      <c r="AA18534" s="289"/>
    </row>
    <row r="18535" spans="23:27">
      <c r="W18535" s="288"/>
      <c r="X18535" s="287"/>
      <c r="AA18535" s="289"/>
    </row>
    <row r="18536" spans="23:27">
      <c r="W18536" s="288"/>
      <c r="X18536" s="287"/>
      <c r="AA18536" s="289"/>
    </row>
    <row r="18537" spans="23:27">
      <c r="W18537" s="288"/>
      <c r="X18537" s="287"/>
      <c r="AA18537" s="289"/>
    </row>
    <row r="18538" spans="23:27">
      <c r="W18538" s="288"/>
      <c r="X18538" s="287"/>
      <c r="AA18538" s="289"/>
    </row>
    <row r="18539" spans="23:27">
      <c r="W18539" s="288"/>
      <c r="X18539" s="287"/>
      <c r="AA18539" s="289"/>
    </row>
    <row r="18540" spans="23:27">
      <c r="W18540" s="288"/>
      <c r="X18540" s="287"/>
      <c r="AA18540" s="289"/>
    </row>
    <row r="18541" spans="23:27">
      <c r="W18541" s="288"/>
      <c r="X18541" s="287"/>
      <c r="AA18541" s="289"/>
    </row>
    <row r="18542" spans="23:27">
      <c r="W18542" s="288"/>
      <c r="X18542" s="287"/>
      <c r="AA18542" s="289"/>
    </row>
    <row r="18543" spans="23:27">
      <c r="W18543" s="288"/>
      <c r="X18543" s="287"/>
      <c r="AA18543" s="289"/>
    </row>
    <row r="18544" spans="23:27">
      <c r="W18544" s="288"/>
      <c r="X18544" s="287"/>
      <c r="AA18544" s="289"/>
    </row>
    <row r="18545" spans="23:27">
      <c r="W18545" s="288"/>
      <c r="X18545" s="287"/>
      <c r="AA18545" s="289"/>
    </row>
    <row r="18546" spans="23:27">
      <c r="W18546" s="288"/>
      <c r="X18546" s="287"/>
      <c r="AA18546" s="289"/>
    </row>
    <row r="18547" spans="23:27">
      <c r="W18547" s="288"/>
      <c r="X18547" s="287"/>
      <c r="AA18547" s="289"/>
    </row>
    <row r="18548" spans="23:27">
      <c r="W18548" s="288"/>
      <c r="X18548" s="287"/>
      <c r="AA18548" s="289"/>
    </row>
    <row r="18549" spans="23:27">
      <c r="W18549" s="288"/>
      <c r="X18549" s="287"/>
      <c r="AA18549" s="289"/>
    </row>
    <row r="18550" spans="23:27">
      <c r="W18550" s="288"/>
      <c r="X18550" s="287"/>
      <c r="AA18550" s="289"/>
    </row>
    <row r="18551" spans="23:27">
      <c r="W18551" s="288"/>
      <c r="X18551" s="287"/>
      <c r="AA18551" s="289"/>
    </row>
    <row r="18552" spans="23:27">
      <c r="W18552" s="288"/>
      <c r="X18552" s="287"/>
      <c r="AA18552" s="289"/>
    </row>
    <row r="18553" spans="23:27">
      <c r="W18553" s="288"/>
      <c r="X18553" s="287"/>
      <c r="AA18553" s="289"/>
    </row>
    <row r="18554" spans="23:27">
      <c r="W18554" s="288"/>
      <c r="X18554" s="287"/>
      <c r="AA18554" s="289"/>
    </row>
    <row r="18555" spans="23:27">
      <c r="W18555" s="288"/>
      <c r="X18555" s="287"/>
      <c r="AA18555" s="289"/>
    </row>
    <row r="18556" spans="23:27">
      <c r="W18556" s="288"/>
      <c r="X18556" s="287"/>
      <c r="AA18556" s="289"/>
    </row>
    <row r="18557" spans="23:27">
      <c r="W18557" s="288"/>
      <c r="X18557" s="287"/>
      <c r="AA18557" s="289"/>
    </row>
    <row r="18558" spans="23:27">
      <c r="W18558" s="288"/>
      <c r="X18558" s="287"/>
      <c r="AA18558" s="289"/>
    </row>
    <row r="18559" spans="23:27">
      <c r="W18559" s="288"/>
      <c r="X18559" s="287"/>
      <c r="AA18559" s="289"/>
    </row>
    <row r="18560" spans="23:27">
      <c r="W18560" s="288"/>
      <c r="X18560" s="287"/>
      <c r="AA18560" s="289"/>
    </row>
    <row r="18561" spans="23:27">
      <c r="W18561" s="288"/>
      <c r="X18561" s="287"/>
      <c r="AA18561" s="289"/>
    </row>
    <row r="18562" spans="23:27">
      <c r="W18562" s="288"/>
      <c r="X18562" s="287"/>
      <c r="AA18562" s="289"/>
    </row>
    <row r="18563" spans="23:27">
      <c r="W18563" s="288"/>
      <c r="X18563" s="287"/>
      <c r="AA18563" s="289"/>
    </row>
    <row r="18564" spans="23:27">
      <c r="W18564" s="288"/>
      <c r="X18564" s="287"/>
      <c r="AA18564" s="289"/>
    </row>
    <row r="18565" spans="23:27">
      <c r="W18565" s="288"/>
      <c r="X18565" s="287"/>
      <c r="AA18565" s="289"/>
    </row>
    <row r="18566" spans="23:27">
      <c r="W18566" s="288"/>
      <c r="X18566" s="287"/>
      <c r="AA18566" s="289"/>
    </row>
    <row r="18567" spans="23:27">
      <c r="W18567" s="288"/>
      <c r="X18567" s="287"/>
      <c r="AA18567" s="289"/>
    </row>
    <row r="18568" spans="23:27">
      <c r="W18568" s="288"/>
      <c r="X18568" s="287"/>
      <c r="AA18568" s="289"/>
    </row>
    <row r="18569" spans="23:27">
      <c r="W18569" s="288"/>
      <c r="X18569" s="287"/>
      <c r="AA18569" s="289"/>
    </row>
    <row r="18570" spans="23:27">
      <c r="W18570" s="288"/>
      <c r="X18570" s="287"/>
      <c r="AA18570" s="289"/>
    </row>
    <row r="18571" spans="23:27">
      <c r="W18571" s="288"/>
      <c r="X18571" s="287"/>
      <c r="AA18571" s="289"/>
    </row>
    <row r="18572" spans="23:27">
      <c r="W18572" s="288"/>
      <c r="X18572" s="287"/>
      <c r="AA18572" s="289"/>
    </row>
    <row r="18573" spans="23:27">
      <c r="W18573" s="288"/>
      <c r="X18573" s="287"/>
      <c r="AA18573" s="289"/>
    </row>
    <row r="18574" spans="23:27">
      <c r="W18574" s="288"/>
      <c r="X18574" s="287"/>
      <c r="AA18574" s="289"/>
    </row>
    <row r="18575" spans="23:27">
      <c r="W18575" s="288"/>
      <c r="X18575" s="287"/>
      <c r="AA18575" s="289"/>
    </row>
    <row r="18576" spans="23:27">
      <c r="W18576" s="288"/>
      <c r="X18576" s="287"/>
      <c r="AA18576" s="289"/>
    </row>
    <row r="18577" spans="23:27">
      <c r="W18577" s="288"/>
      <c r="X18577" s="287"/>
      <c r="AA18577" s="289"/>
    </row>
    <row r="18578" spans="23:27">
      <c r="W18578" s="288"/>
      <c r="X18578" s="287"/>
      <c r="AA18578" s="289"/>
    </row>
    <row r="18579" spans="23:27">
      <c r="W18579" s="288"/>
      <c r="X18579" s="287"/>
      <c r="AA18579" s="289"/>
    </row>
    <row r="18580" spans="23:27">
      <c r="W18580" s="288"/>
      <c r="X18580" s="287"/>
      <c r="AA18580" s="289"/>
    </row>
    <row r="18581" spans="23:27">
      <c r="W18581" s="288"/>
      <c r="X18581" s="287"/>
      <c r="AA18581" s="289"/>
    </row>
    <row r="18582" spans="23:27">
      <c r="W18582" s="288"/>
      <c r="X18582" s="287"/>
      <c r="AA18582" s="289"/>
    </row>
    <row r="18583" spans="23:27">
      <c r="W18583" s="288"/>
      <c r="X18583" s="287"/>
      <c r="AA18583" s="289"/>
    </row>
    <row r="18584" spans="23:27">
      <c r="W18584" s="288"/>
      <c r="X18584" s="287"/>
      <c r="AA18584" s="289"/>
    </row>
    <row r="18585" spans="23:27">
      <c r="W18585" s="288"/>
      <c r="X18585" s="287"/>
      <c r="AA18585" s="289"/>
    </row>
    <row r="18586" spans="23:27">
      <c r="W18586" s="288"/>
      <c r="X18586" s="287"/>
      <c r="AA18586" s="289"/>
    </row>
    <row r="18587" spans="23:27">
      <c r="W18587" s="288"/>
      <c r="X18587" s="287"/>
      <c r="AA18587" s="289"/>
    </row>
    <row r="18588" spans="23:27">
      <c r="W18588" s="288"/>
      <c r="X18588" s="287"/>
      <c r="AA18588" s="289"/>
    </row>
    <row r="18589" spans="23:27">
      <c r="W18589" s="288"/>
      <c r="X18589" s="287"/>
      <c r="AA18589" s="289"/>
    </row>
    <row r="18590" spans="23:27">
      <c r="W18590" s="288"/>
      <c r="X18590" s="287"/>
      <c r="AA18590" s="289"/>
    </row>
    <row r="18591" spans="23:27">
      <c r="W18591" s="288"/>
      <c r="X18591" s="287"/>
      <c r="AA18591" s="289"/>
    </row>
    <row r="18592" spans="23:27">
      <c r="W18592" s="288"/>
      <c r="X18592" s="287"/>
      <c r="AA18592" s="289"/>
    </row>
    <row r="18593" spans="23:27">
      <c r="W18593" s="288"/>
      <c r="X18593" s="287"/>
      <c r="AA18593" s="289"/>
    </row>
    <row r="18594" spans="23:27">
      <c r="W18594" s="288"/>
      <c r="X18594" s="287"/>
      <c r="AA18594" s="289"/>
    </row>
    <row r="18595" spans="23:27">
      <c r="W18595" s="288"/>
      <c r="X18595" s="287"/>
      <c r="AA18595" s="289"/>
    </row>
    <row r="18596" spans="23:27">
      <c r="W18596" s="288"/>
      <c r="X18596" s="287"/>
      <c r="AA18596" s="289"/>
    </row>
    <row r="18597" spans="23:27">
      <c r="W18597" s="288"/>
      <c r="X18597" s="287"/>
      <c r="AA18597" s="289"/>
    </row>
    <row r="18598" spans="23:27">
      <c r="W18598" s="288"/>
      <c r="X18598" s="287"/>
      <c r="AA18598" s="289"/>
    </row>
    <row r="18599" spans="23:27">
      <c r="W18599" s="288"/>
      <c r="X18599" s="287"/>
      <c r="AA18599" s="289"/>
    </row>
    <row r="18600" spans="23:27">
      <c r="W18600" s="288"/>
      <c r="X18600" s="287"/>
      <c r="AA18600" s="289"/>
    </row>
    <row r="18601" spans="23:27">
      <c r="W18601" s="288"/>
      <c r="X18601" s="287"/>
      <c r="AA18601" s="289"/>
    </row>
    <row r="18602" spans="23:27">
      <c r="W18602" s="288"/>
      <c r="X18602" s="287"/>
      <c r="AA18602" s="289"/>
    </row>
    <row r="18603" spans="23:27">
      <c r="W18603" s="288"/>
      <c r="X18603" s="287"/>
      <c r="AA18603" s="289"/>
    </row>
    <row r="18604" spans="23:27">
      <c r="W18604" s="288"/>
      <c r="X18604" s="287"/>
      <c r="AA18604" s="289"/>
    </row>
    <row r="18605" spans="23:27">
      <c r="W18605" s="288"/>
      <c r="X18605" s="287"/>
      <c r="AA18605" s="289"/>
    </row>
    <row r="18606" spans="23:27">
      <c r="W18606" s="288"/>
      <c r="X18606" s="287"/>
      <c r="AA18606" s="289"/>
    </row>
    <row r="18607" spans="23:27">
      <c r="W18607" s="288"/>
      <c r="X18607" s="287"/>
      <c r="AA18607" s="289"/>
    </row>
    <row r="18608" spans="23:27">
      <c r="W18608" s="288"/>
      <c r="X18608" s="287"/>
      <c r="AA18608" s="289"/>
    </row>
    <row r="18609" spans="23:27">
      <c r="W18609" s="288"/>
      <c r="X18609" s="287"/>
      <c r="AA18609" s="289"/>
    </row>
    <row r="18610" spans="23:27">
      <c r="W18610" s="288"/>
      <c r="X18610" s="287"/>
      <c r="AA18610" s="289"/>
    </row>
    <row r="18611" spans="23:27">
      <c r="W18611" s="288"/>
      <c r="X18611" s="287"/>
      <c r="AA18611" s="289"/>
    </row>
    <row r="18612" spans="23:27">
      <c r="W18612" s="288"/>
      <c r="X18612" s="287"/>
      <c r="AA18612" s="289"/>
    </row>
    <row r="18613" spans="23:27">
      <c r="W18613" s="288"/>
      <c r="X18613" s="287"/>
      <c r="AA18613" s="289"/>
    </row>
    <row r="18614" spans="23:27">
      <c r="W18614" s="288"/>
      <c r="X18614" s="287"/>
      <c r="AA18614" s="289"/>
    </row>
    <row r="18615" spans="23:27">
      <c r="W18615" s="288"/>
      <c r="X18615" s="287"/>
      <c r="AA18615" s="289"/>
    </row>
    <row r="18616" spans="23:27">
      <c r="W18616" s="288"/>
      <c r="X18616" s="287"/>
      <c r="AA18616" s="289"/>
    </row>
    <row r="18617" spans="23:27">
      <c r="W18617" s="288"/>
      <c r="X18617" s="287"/>
      <c r="AA18617" s="289"/>
    </row>
    <row r="18618" spans="23:27">
      <c r="W18618" s="288"/>
      <c r="X18618" s="287"/>
      <c r="AA18618" s="289"/>
    </row>
    <row r="18619" spans="23:27">
      <c r="W18619" s="288"/>
      <c r="X18619" s="287"/>
      <c r="AA18619" s="289"/>
    </row>
    <row r="18620" spans="23:27">
      <c r="W18620" s="288"/>
      <c r="X18620" s="287"/>
      <c r="AA18620" s="289"/>
    </row>
    <row r="18621" spans="23:27">
      <c r="W18621" s="288"/>
      <c r="X18621" s="287"/>
      <c r="AA18621" s="289"/>
    </row>
    <row r="18622" spans="23:27">
      <c r="W18622" s="288"/>
      <c r="X18622" s="287"/>
      <c r="AA18622" s="289"/>
    </row>
    <row r="18623" spans="23:27">
      <c r="W18623" s="288"/>
      <c r="X18623" s="287"/>
      <c r="AA18623" s="289"/>
    </row>
    <row r="18624" spans="23:27">
      <c r="W18624" s="288"/>
      <c r="X18624" s="287"/>
      <c r="AA18624" s="289"/>
    </row>
    <row r="18625" spans="23:27">
      <c r="W18625" s="288"/>
      <c r="X18625" s="287"/>
      <c r="AA18625" s="289"/>
    </row>
    <row r="18626" spans="23:27">
      <c r="W18626" s="288"/>
      <c r="X18626" s="287"/>
      <c r="AA18626" s="289"/>
    </row>
    <row r="18627" spans="23:27">
      <c r="W18627" s="288"/>
      <c r="X18627" s="287"/>
      <c r="AA18627" s="289"/>
    </row>
    <row r="18628" spans="23:27">
      <c r="W18628" s="288"/>
      <c r="X18628" s="287"/>
      <c r="AA18628" s="289"/>
    </row>
    <row r="18629" spans="23:27">
      <c r="W18629" s="288"/>
      <c r="X18629" s="287"/>
      <c r="AA18629" s="289"/>
    </row>
    <row r="18630" spans="23:27">
      <c r="W18630" s="288"/>
      <c r="X18630" s="287"/>
      <c r="AA18630" s="289"/>
    </row>
    <row r="18631" spans="23:27">
      <c r="W18631" s="288"/>
      <c r="X18631" s="287"/>
      <c r="AA18631" s="289"/>
    </row>
    <row r="18632" spans="23:27">
      <c r="W18632" s="288"/>
      <c r="X18632" s="287"/>
      <c r="AA18632" s="289"/>
    </row>
    <row r="18633" spans="23:27">
      <c r="W18633" s="288"/>
      <c r="X18633" s="287"/>
      <c r="AA18633" s="289"/>
    </row>
    <row r="18634" spans="23:27">
      <c r="W18634" s="288"/>
      <c r="X18634" s="287"/>
      <c r="AA18634" s="289"/>
    </row>
    <row r="18635" spans="23:27">
      <c r="W18635" s="288"/>
      <c r="X18635" s="287"/>
      <c r="AA18635" s="289"/>
    </row>
    <row r="18636" spans="23:27">
      <c r="W18636" s="288"/>
      <c r="X18636" s="287"/>
      <c r="AA18636" s="289"/>
    </row>
    <row r="18637" spans="23:27">
      <c r="W18637" s="288"/>
      <c r="X18637" s="287"/>
      <c r="AA18637" s="289"/>
    </row>
    <row r="18638" spans="23:27">
      <c r="W18638" s="288"/>
      <c r="X18638" s="287"/>
      <c r="AA18638" s="289"/>
    </row>
    <row r="18639" spans="23:27">
      <c r="W18639" s="288"/>
      <c r="X18639" s="287"/>
      <c r="AA18639" s="289"/>
    </row>
    <row r="18640" spans="23:27">
      <c r="W18640" s="288"/>
      <c r="X18640" s="287"/>
      <c r="AA18640" s="289"/>
    </row>
    <row r="18641" spans="23:27">
      <c r="W18641" s="288"/>
      <c r="X18641" s="287"/>
      <c r="AA18641" s="289"/>
    </row>
    <row r="18642" spans="23:27">
      <c r="W18642" s="288"/>
      <c r="X18642" s="287"/>
      <c r="AA18642" s="289"/>
    </row>
    <row r="18643" spans="23:27">
      <c r="W18643" s="288"/>
      <c r="X18643" s="287"/>
      <c r="AA18643" s="289"/>
    </row>
    <row r="18644" spans="23:27">
      <c r="W18644" s="288"/>
      <c r="X18644" s="287"/>
      <c r="AA18644" s="289"/>
    </row>
    <row r="18645" spans="23:27">
      <c r="W18645" s="288"/>
      <c r="X18645" s="287"/>
      <c r="AA18645" s="289"/>
    </row>
    <row r="18646" spans="23:27">
      <c r="W18646" s="288"/>
      <c r="X18646" s="287"/>
      <c r="AA18646" s="289"/>
    </row>
    <row r="18647" spans="23:27">
      <c r="W18647" s="288"/>
      <c r="X18647" s="287"/>
      <c r="AA18647" s="289"/>
    </row>
    <row r="18648" spans="23:27">
      <c r="W18648" s="288"/>
      <c r="X18648" s="287"/>
      <c r="AA18648" s="289"/>
    </row>
    <row r="18649" spans="23:27">
      <c r="W18649" s="288"/>
      <c r="X18649" s="287"/>
      <c r="AA18649" s="289"/>
    </row>
    <row r="18650" spans="23:27">
      <c r="W18650" s="288"/>
      <c r="X18650" s="287"/>
      <c r="AA18650" s="289"/>
    </row>
    <row r="18651" spans="23:27">
      <c r="W18651" s="288"/>
      <c r="X18651" s="287"/>
      <c r="AA18651" s="289"/>
    </row>
    <row r="18652" spans="23:27">
      <c r="W18652" s="288"/>
      <c r="X18652" s="287"/>
      <c r="AA18652" s="289"/>
    </row>
    <row r="18653" spans="23:27">
      <c r="W18653" s="288"/>
      <c r="X18653" s="287"/>
      <c r="AA18653" s="289"/>
    </row>
    <row r="18654" spans="23:27">
      <c r="W18654" s="288"/>
      <c r="X18654" s="287"/>
      <c r="AA18654" s="289"/>
    </row>
    <row r="18655" spans="23:27">
      <c r="W18655" s="288"/>
      <c r="X18655" s="287"/>
      <c r="AA18655" s="289"/>
    </row>
    <row r="18656" spans="23:27">
      <c r="W18656" s="288"/>
      <c r="X18656" s="287"/>
      <c r="AA18656" s="289"/>
    </row>
    <row r="18657" spans="23:27">
      <c r="W18657" s="288"/>
      <c r="X18657" s="287"/>
      <c r="AA18657" s="289"/>
    </row>
    <row r="18658" spans="23:27">
      <c r="W18658" s="288"/>
      <c r="X18658" s="287"/>
      <c r="AA18658" s="289"/>
    </row>
    <row r="18659" spans="23:27">
      <c r="W18659" s="288"/>
      <c r="X18659" s="287"/>
      <c r="AA18659" s="289"/>
    </row>
    <row r="18660" spans="23:27">
      <c r="W18660" s="288"/>
      <c r="X18660" s="287"/>
      <c r="AA18660" s="289"/>
    </row>
    <row r="18661" spans="23:27">
      <c r="W18661" s="288"/>
      <c r="X18661" s="287"/>
      <c r="AA18661" s="289"/>
    </row>
    <row r="18662" spans="23:27">
      <c r="W18662" s="288"/>
      <c r="X18662" s="287"/>
      <c r="AA18662" s="289"/>
    </row>
    <row r="18663" spans="23:27">
      <c r="W18663" s="288"/>
      <c r="X18663" s="287"/>
      <c r="AA18663" s="289"/>
    </row>
    <row r="18664" spans="23:27">
      <c r="W18664" s="288"/>
      <c r="X18664" s="287"/>
      <c r="AA18664" s="289"/>
    </row>
    <row r="18665" spans="23:27">
      <c r="W18665" s="288"/>
      <c r="X18665" s="287"/>
      <c r="AA18665" s="289"/>
    </row>
    <row r="18666" spans="23:27">
      <c r="W18666" s="288"/>
      <c r="X18666" s="287"/>
      <c r="AA18666" s="289"/>
    </row>
    <row r="18667" spans="23:27">
      <c r="W18667" s="288"/>
      <c r="X18667" s="287"/>
      <c r="AA18667" s="289"/>
    </row>
    <row r="18668" spans="23:27">
      <c r="W18668" s="288"/>
      <c r="X18668" s="287"/>
      <c r="AA18668" s="289"/>
    </row>
    <row r="18669" spans="23:27">
      <c r="W18669" s="288"/>
      <c r="X18669" s="287"/>
      <c r="AA18669" s="289"/>
    </row>
    <row r="18670" spans="23:27">
      <c r="W18670" s="288"/>
      <c r="X18670" s="287"/>
      <c r="AA18670" s="289"/>
    </row>
    <row r="18671" spans="23:27">
      <c r="W18671" s="288"/>
      <c r="X18671" s="287"/>
      <c r="AA18671" s="289"/>
    </row>
    <row r="18672" spans="23:27">
      <c r="W18672" s="288"/>
      <c r="X18672" s="287"/>
      <c r="AA18672" s="289"/>
    </row>
    <row r="18673" spans="23:27">
      <c r="W18673" s="288"/>
      <c r="X18673" s="287"/>
      <c r="AA18673" s="289"/>
    </row>
    <row r="18674" spans="23:27">
      <c r="W18674" s="288"/>
      <c r="X18674" s="287"/>
      <c r="AA18674" s="289"/>
    </row>
    <row r="18675" spans="23:27">
      <c r="W18675" s="288"/>
      <c r="X18675" s="287"/>
      <c r="AA18675" s="289"/>
    </row>
    <row r="18676" spans="23:27">
      <c r="W18676" s="288"/>
      <c r="X18676" s="287"/>
      <c r="AA18676" s="289"/>
    </row>
    <row r="18677" spans="23:27">
      <c r="W18677" s="288"/>
      <c r="X18677" s="287"/>
      <c r="AA18677" s="289"/>
    </row>
    <row r="18678" spans="23:27">
      <c r="W18678" s="288"/>
      <c r="X18678" s="287"/>
      <c r="AA18678" s="289"/>
    </row>
    <row r="18679" spans="23:27">
      <c r="W18679" s="288"/>
      <c r="X18679" s="287"/>
      <c r="AA18679" s="289"/>
    </row>
    <row r="18680" spans="23:27">
      <c r="W18680" s="288"/>
      <c r="X18680" s="287"/>
      <c r="AA18680" s="289"/>
    </row>
    <row r="18681" spans="23:27">
      <c r="W18681" s="288"/>
      <c r="X18681" s="287"/>
      <c r="AA18681" s="289"/>
    </row>
    <row r="18682" spans="23:27">
      <c r="W18682" s="288"/>
      <c r="X18682" s="287"/>
      <c r="AA18682" s="289"/>
    </row>
    <row r="18683" spans="23:27">
      <c r="W18683" s="288"/>
      <c r="X18683" s="287"/>
      <c r="AA18683" s="289"/>
    </row>
    <row r="18684" spans="23:27">
      <c r="W18684" s="288"/>
      <c r="X18684" s="287"/>
      <c r="AA18684" s="289"/>
    </row>
    <row r="18685" spans="23:27">
      <c r="W18685" s="288"/>
      <c r="X18685" s="287"/>
      <c r="AA18685" s="289"/>
    </row>
    <row r="18686" spans="23:27">
      <c r="W18686" s="288"/>
      <c r="X18686" s="287"/>
      <c r="AA18686" s="289"/>
    </row>
    <row r="18687" spans="23:27">
      <c r="W18687" s="288"/>
      <c r="X18687" s="287"/>
      <c r="AA18687" s="289"/>
    </row>
    <row r="18688" spans="23:27">
      <c r="W18688" s="288"/>
      <c r="X18688" s="287"/>
      <c r="AA18688" s="289"/>
    </row>
    <row r="18689" spans="23:27">
      <c r="W18689" s="288"/>
      <c r="X18689" s="287"/>
      <c r="AA18689" s="289"/>
    </row>
    <row r="18690" spans="23:27">
      <c r="W18690" s="288"/>
      <c r="X18690" s="287"/>
      <c r="AA18690" s="289"/>
    </row>
    <row r="18691" spans="23:27">
      <c r="W18691" s="288"/>
      <c r="X18691" s="287"/>
      <c r="AA18691" s="289"/>
    </row>
    <row r="18692" spans="23:27">
      <c r="W18692" s="288"/>
      <c r="X18692" s="287"/>
      <c r="AA18692" s="289"/>
    </row>
    <row r="18693" spans="23:27">
      <c r="W18693" s="288"/>
      <c r="X18693" s="287"/>
      <c r="AA18693" s="289"/>
    </row>
    <row r="18694" spans="23:27">
      <c r="W18694" s="288"/>
      <c r="X18694" s="287"/>
      <c r="AA18694" s="289"/>
    </row>
    <row r="18695" spans="23:27">
      <c r="W18695" s="288"/>
      <c r="X18695" s="287"/>
      <c r="AA18695" s="289"/>
    </row>
    <row r="18696" spans="23:27">
      <c r="W18696" s="288"/>
      <c r="X18696" s="287"/>
      <c r="AA18696" s="289"/>
    </row>
    <row r="18697" spans="23:27">
      <c r="W18697" s="288"/>
      <c r="X18697" s="287"/>
      <c r="AA18697" s="289"/>
    </row>
    <row r="18698" spans="23:27">
      <c r="W18698" s="288"/>
      <c r="X18698" s="287"/>
      <c r="AA18698" s="289"/>
    </row>
    <row r="18699" spans="23:27">
      <c r="W18699" s="288"/>
      <c r="X18699" s="287"/>
      <c r="AA18699" s="289"/>
    </row>
    <row r="18700" spans="23:27">
      <c r="W18700" s="288"/>
      <c r="X18700" s="287"/>
      <c r="AA18700" s="289"/>
    </row>
    <row r="18701" spans="23:27">
      <c r="W18701" s="288"/>
      <c r="X18701" s="287"/>
      <c r="AA18701" s="289"/>
    </row>
    <row r="18702" spans="23:27">
      <c r="W18702" s="288"/>
      <c r="X18702" s="287"/>
      <c r="AA18702" s="289"/>
    </row>
    <row r="18703" spans="23:27">
      <c r="W18703" s="288"/>
      <c r="X18703" s="287"/>
      <c r="AA18703" s="289"/>
    </row>
    <row r="18704" spans="23:27">
      <c r="W18704" s="288"/>
      <c r="X18704" s="287"/>
      <c r="AA18704" s="289"/>
    </row>
    <row r="18705" spans="23:27">
      <c r="W18705" s="288"/>
      <c r="X18705" s="287"/>
      <c r="AA18705" s="289"/>
    </row>
    <row r="18706" spans="23:27">
      <c r="W18706" s="288"/>
      <c r="X18706" s="287"/>
      <c r="AA18706" s="289"/>
    </row>
    <row r="18707" spans="23:27">
      <c r="W18707" s="288"/>
      <c r="X18707" s="287"/>
      <c r="AA18707" s="289"/>
    </row>
    <row r="18708" spans="23:27">
      <c r="W18708" s="288"/>
      <c r="X18708" s="287"/>
      <c r="AA18708" s="289"/>
    </row>
    <row r="18709" spans="23:27">
      <c r="W18709" s="288"/>
      <c r="X18709" s="287"/>
      <c r="AA18709" s="289"/>
    </row>
    <row r="18710" spans="23:27">
      <c r="W18710" s="288"/>
      <c r="X18710" s="287"/>
      <c r="AA18710" s="289"/>
    </row>
    <row r="18711" spans="23:27">
      <c r="W18711" s="288"/>
      <c r="X18711" s="287"/>
      <c r="AA18711" s="289"/>
    </row>
    <row r="18712" spans="23:27">
      <c r="W18712" s="288"/>
      <c r="X18712" s="287"/>
      <c r="AA18712" s="289"/>
    </row>
    <row r="18713" spans="23:27">
      <c r="W18713" s="288"/>
      <c r="X18713" s="287"/>
      <c r="AA18713" s="289"/>
    </row>
    <row r="18714" spans="23:27">
      <c r="W18714" s="288"/>
      <c r="X18714" s="287"/>
      <c r="AA18714" s="289"/>
    </row>
    <row r="18715" spans="23:27">
      <c r="W18715" s="288"/>
      <c r="X18715" s="287"/>
      <c r="AA18715" s="289"/>
    </row>
    <row r="18716" spans="23:27">
      <c r="W18716" s="288"/>
      <c r="X18716" s="287"/>
      <c r="AA18716" s="289"/>
    </row>
    <row r="18717" spans="23:27">
      <c r="W18717" s="288"/>
      <c r="X18717" s="287"/>
      <c r="AA18717" s="289"/>
    </row>
    <row r="18718" spans="23:27">
      <c r="W18718" s="288"/>
      <c r="X18718" s="287"/>
      <c r="AA18718" s="289"/>
    </row>
    <row r="18719" spans="23:27">
      <c r="W18719" s="288"/>
      <c r="X18719" s="287"/>
      <c r="AA18719" s="289"/>
    </row>
    <row r="18720" spans="23:27">
      <c r="W18720" s="288"/>
      <c r="X18720" s="287"/>
      <c r="AA18720" s="289"/>
    </row>
    <row r="18721" spans="23:27">
      <c r="W18721" s="288"/>
      <c r="X18721" s="287"/>
      <c r="AA18721" s="289"/>
    </row>
    <row r="18722" spans="23:27">
      <c r="W18722" s="288"/>
      <c r="X18722" s="287"/>
      <c r="AA18722" s="289"/>
    </row>
    <row r="18723" spans="23:27">
      <c r="W18723" s="288"/>
      <c r="X18723" s="287"/>
      <c r="AA18723" s="289"/>
    </row>
    <row r="18724" spans="23:27">
      <c r="W18724" s="288"/>
      <c r="X18724" s="287"/>
      <c r="AA18724" s="289"/>
    </row>
    <row r="18725" spans="23:27">
      <c r="W18725" s="288"/>
      <c r="X18725" s="287"/>
      <c r="AA18725" s="289"/>
    </row>
    <row r="18726" spans="23:27">
      <c r="W18726" s="288"/>
      <c r="X18726" s="287"/>
      <c r="AA18726" s="289"/>
    </row>
    <row r="18727" spans="23:27">
      <c r="W18727" s="288"/>
      <c r="X18727" s="287"/>
      <c r="AA18727" s="289"/>
    </row>
    <row r="18728" spans="23:27">
      <c r="W18728" s="288"/>
      <c r="X18728" s="287"/>
      <c r="AA18728" s="289"/>
    </row>
    <row r="18729" spans="23:27">
      <c r="W18729" s="288"/>
      <c r="X18729" s="287"/>
      <c r="AA18729" s="289"/>
    </row>
    <row r="18730" spans="23:27">
      <c r="W18730" s="288"/>
      <c r="X18730" s="287"/>
      <c r="AA18730" s="289"/>
    </row>
    <row r="18731" spans="23:27">
      <c r="W18731" s="288"/>
      <c r="X18731" s="287"/>
      <c r="AA18731" s="289"/>
    </row>
    <row r="18732" spans="23:27">
      <c r="W18732" s="288"/>
      <c r="X18732" s="287"/>
      <c r="AA18732" s="289"/>
    </row>
    <row r="18733" spans="23:27">
      <c r="W18733" s="288"/>
      <c r="X18733" s="287"/>
      <c r="AA18733" s="289"/>
    </row>
    <row r="18734" spans="23:27">
      <c r="W18734" s="288"/>
      <c r="X18734" s="287"/>
      <c r="AA18734" s="289"/>
    </row>
    <row r="18735" spans="23:27">
      <c r="W18735" s="288"/>
      <c r="X18735" s="287"/>
      <c r="AA18735" s="289"/>
    </row>
    <row r="18736" spans="23:27">
      <c r="W18736" s="288"/>
      <c r="X18736" s="287"/>
      <c r="AA18736" s="289"/>
    </row>
    <row r="18737" spans="23:27">
      <c r="W18737" s="288"/>
      <c r="X18737" s="287"/>
      <c r="AA18737" s="289"/>
    </row>
    <row r="18738" spans="23:27">
      <c r="W18738" s="288"/>
      <c r="X18738" s="287"/>
      <c r="AA18738" s="289"/>
    </row>
    <row r="18739" spans="23:27">
      <c r="W18739" s="288"/>
      <c r="X18739" s="287"/>
      <c r="AA18739" s="289"/>
    </row>
    <row r="18740" spans="23:27">
      <c r="W18740" s="288"/>
      <c r="X18740" s="287"/>
      <c r="AA18740" s="289"/>
    </row>
    <row r="18741" spans="23:27">
      <c r="W18741" s="288"/>
      <c r="X18741" s="287"/>
      <c r="AA18741" s="289"/>
    </row>
    <row r="18742" spans="23:27">
      <c r="W18742" s="288"/>
      <c r="X18742" s="287"/>
      <c r="AA18742" s="289"/>
    </row>
    <row r="18743" spans="23:27">
      <c r="W18743" s="288"/>
      <c r="X18743" s="287"/>
      <c r="AA18743" s="289"/>
    </row>
    <row r="18744" spans="23:27">
      <c r="W18744" s="288"/>
      <c r="X18744" s="287"/>
      <c r="AA18744" s="289"/>
    </row>
    <row r="18745" spans="23:27">
      <c r="W18745" s="288"/>
      <c r="X18745" s="287"/>
      <c r="AA18745" s="289"/>
    </row>
    <row r="18746" spans="23:27">
      <c r="W18746" s="288"/>
      <c r="X18746" s="287"/>
      <c r="AA18746" s="289"/>
    </row>
    <row r="18747" spans="23:27">
      <c r="W18747" s="288"/>
      <c r="X18747" s="287"/>
      <c r="AA18747" s="289"/>
    </row>
    <row r="18748" spans="23:27">
      <c r="W18748" s="288"/>
      <c r="X18748" s="287"/>
      <c r="AA18748" s="289"/>
    </row>
    <row r="18749" spans="23:27">
      <c r="W18749" s="288"/>
      <c r="X18749" s="287"/>
      <c r="AA18749" s="289"/>
    </row>
    <row r="18750" spans="23:27">
      <c r="W18750" s="288"/>
      <c r="X18750" s="287"/>
      <c r="AA18750" s="289"/>
    </row>
    <row r="18751" spans="23:27">
      <c r="W18751" s="288"/>
      <c r="X18751" s="287"/>
      <c r="AA18751" s="289"/>
    </row>
    <row r="18752" spans="23:27">
      <c r="W18752" s="288"/>
      <c r="X18752" s="287"/>
      <c r="AA18752" s="289"/>
    </row>
    <row r="18753" spans="23:27">
      <c r="W18753" s="288"/>
      <c r="X18753" s="287"/>
      <c r="AA18753" s="289"/>
    </row>
    <row r="18754" spans="23:27">
      <c r="W18754" s="288"/>
      <c r="X18754" s="287"/>
      <c r="AA18754" s="289"/>
    </row>
    <row r="18755" spans="23:27">
      <c r="W18755" s="288"/>
      <c r="X18755" s="287"/>
      <c r="AA18755" s="289"/>
    </row>
    <row r="18756" spans="23:27">
      <c r="W18756" s="288"/>
      <c r="X18756" s="287"/>
      <c r="AA18756" s="289"/>
    </row>
    <row r="18757" spans="23:27">
      <c r="W18757" s="288"/>
      <c r="X18757" s="287"/>
      <c r="AA18757" s="289"/>
    </row>
    <row r="18758" spans="23:27">
      <c r="W18758" s="288"/>
      <c r="X18758" s="287"/>
      <c r="AA18758" s="289"/>
    </row>
    <row r="18759" spans="23:27">
      <c r="W18759" s="288"/>
      <c r="X18759" s="287"/>
      <c r="AA18759" s="289"/>
    </row>
    <row r="18760" spans="23:27">
      <c r="W18760" s="288"/>
      <c r="X18760" s="287"/>
      <c r="AA18760" s="289"/>
    </row>
    <row r="18761" spans="23:27">
      <c r="W18761" s="288"/>
      <c r="X18761" s="287"/>
      <c r="AA18761" s="289"/>
    </row>
    <row r="18762" spans="23:27">
      <c r="W18762" s="288"/>
      <c r="X18762" s="287"/>
      <c r="AA18762" s="289"/>
    </row>
    <row r="18763" spans="23:27">
      <c r="W18763" s="288"/>
      <c r="X18763" s="287"/>
      <c r="AA18763" s="289"/>
    </row>
    <row r="18764" spans="23:27">
      <c r="W18764" s="288"/>
      <c r="X18764" s="287"/>
      <c r="AA18764" s="289"/>
    </row>
    <row r="18765" spans="23:27">
      <c r="W18765" s="288"/>
      <c r="X18765" s="287"/>
      <c r="AA18765" s="289"/>
    </row>
    <row r="18766" spans="23:27">
      <c r="W18766" s="288"/>
      <c r="X18766" s="287"/>
      <c r="AA18766" s="289"/>
    </row>
    <row r="18767" spans="23:27">
      <c r="W18767" s="288"/>
      <c r="X18767" s="287"/>
      <c r="AA18767" s="289"/>
    </row>
    <row r="18768" spans="23:27">
      <c r="W18768" s="288"/>
      <c r="X18768" s="287"/>
      <c r="AA18768" s="289"/>
    </row>
    <row r="18769" spans="23:27">
      <c r="W18769" s="288"/>
      <c r="X18769" s="287"/>
      <c r="AA18769" s="289"/>
    </row>
    <row r="18770" spans="23:27">
      <c r="W18770" s="288"/>
      <c r="X18770" s="287"/>
      <c r="AA18770" s="289"/>
    </row>
    <row r="18771" spans="23:27">
      <c r="W18771" s="288"/>
      <c r="X18771" s="287"/>
      <c r="AA18771" s="289"/>
    </row>
    <row r="18772" spans="23:27">
      <c r="W18772" s="288"/>
      <c r="X18772" s="287"/>
      <c r="AA18772" s="289"/>
    </row>
    <row r="18773" spans="23:27">
      <c r="W18773" s="288"/>
      <c r="X18773" s="287"/>
      <c r="AA18773" s="289"/>
    </row>
    <row r="18774" spans="23:27">
      <c r="W18774" s="288"/>
      <c r="X18774" s="287"/>
      <c r="AA18774" s="289"/>
    </row>
    <row r="18775" spans="23:27">
      <c r="W18775" s="288"/>
      <c r="X18775" s="287"/>
      <c r="AA18775" s="289"/>
    </row>
    <row r="18776" spans="23:27">
      <c r="W18776" s="288"/>
      <c r="X18776" s="287"/>
      <c r="AA18776" s="289"/>
    </row>
    <row r="18777" spans="23:27">
      <c r="W18777" s="288"/>
      <c r="X18777" s="287"/>
      <c r="AA18777" s="289"/>
    </row>
    <row r="18778" spans="23:27">
      <c r="W18778" s="288"/>
      <c r="X18778" s="287"/>
      <c r="AA18778" s="289"/>
    </row>
    <row r="18779" spans="23:27">
      <c r="W18779" s="288"/>
      <c r="X18779" s="287"/>
      <c r="AA18779" s="289"/>
    </row>
    <row r="18780" spans="23:27">
      <c r="W18780" s="288"/>
      <c r="X18780" s="287"/>
      <c r="AA18780" s="289"/>
    </row>
    <row r="18781" spans="23:27">
      <c r="W18781" s="288"/>
      <c r="X18781" s="287"/>
      <c r="AA18781" s="289"/>
    </row>
    <row r="18782" spans="23:27">
      <c r="W18782" s="288"/>
      <c r="X18782" s="287"/>
      <c r="AA18782" s="289"/>
    </row>
    <row r="18783" spans="23:27">
      <c r="W18783" s="288"/>
      <c r="X18783" s="287"/>
      <c r="AA18783" s="289"/>
    </row>
    <row r="18784" spans="23:27">
      <c r="W18784" s="288"/>
      <c r="X18784" s="287"/>
      <c r="AA18784" s="289"/>
    </row>
    <row r="18785" spans="23:27">
      <c r="W18785" s="288"/>
      <c r="X18785" s="287"/>
      <c r="AA18785" s="289"/>
    </row>
    <row r="18786" spans="23:27">
      <c r="W18786" s="288"/>
      <c r="X18786" s="287"/>
      <c r="AA18786" s="289"/>
    </row>
    <row r="18787" spans="23:27">
      <c r="W18787" s="288"/>
      <c r="X18787" s="287"/>
      <c r="AA18787" s="289"/>
    </row>
    <row r="18788" spans="23:27">
      <c r="W18788" s="288"/>
      <c r="X18788" s="287"/>
      <c r="AA18788" s="289"/>
    </row>
    <row r="18789" spans="23:27">
      <c r="W18789" s="288"/>
      <c r="X18789" s="287"/>
      <c r="AA18789" s="289"/>
    </row>
    <row r="18790" spans="23:27">
      <c r="W18790" s="288"/>
      <c r="X18790" s="287"/>
      <c r="AA18790" s="289"/>
    </row>
    <row r="18791" spans="23:27">
      <c r="W18791" s="288"/>
      <c r="X18791" s="287"/>
      <c r="AA18791" s="289"/>
    </row>
    <row r="18792" spans="23:27">
      <c r="W18792" s="288"/>
      <c r="X18792" s="287"/>
      <c r="AA18792" s="289"/>
    </row>
    <row r="18793" spans="23:27">
      <c r="W18793" s="288"/>
      <c r="X18793" s="287"/>
      <c r="AA18793" s="289"/>
    </row>
    <row r="18794" spans="23:27">
      <c r="W18794" s="288"/>
      <c r="X18794" s="287"/>
      <c r="AA18794" s="289"/>
    </row>
    <row r="18795" spans="23:27">
      <c r="W18795" s="288"/>
      <c r="X18795" s="287"/>
      <c r="AA18795" s="289"/>
    </row>
    <row r="18796" spans="23:27">
      <c r="W18796" s="288"/>
      <c r="X18796" s="287"/>
      <c r="AA18796" s="289"/>
    </row>
    <row r="18797" spans="23:27">
      <c r="W18797" s="288"/>
      <c r="X18797" s="287"/>
      <c r="AA18797" s="289"/>
    </row>
    <row r="18798" spans="23:27">
      <c r="W18798" s="288"/>
      <c r="X18798" s="287"/>
      <c r="AA18798" s="289"/>
    </row>
    <row r="18799" spans="23:27">
      <c r="W18799" s="288"/>
      <c r="X18799" s="287"/>
      <c r="AA18799" s="289"/>
    </row>
    <row r="18800" spans="23:27">
      <c r="W18800" s="288"/>
      <c r="X18800" s="287"/>
      <c r="AA18800" s="289"/>
    </row>
    <row r="18801" spans="23:27">
      <c r="W18801" s="288"/>
      <c r="X18801" s="287"/>
      <c r="AA18801" s="289"/>
    </row>
    <row r="18802" spans="23:27">
      <c r="W18802" s="288"/>
      <c r="X18802" s="287"/>
      <c r="AA18802" s="289"/>
    </row>
    <row r="18803" spans="23:27">
      <c r="W18803" s="288"/>
      <c r="X18803" s="287"/>
      <c r="AA18803" s="289"/>
    </row>
    <row r="18804" spans="23:27">
      <c r="W18804" s="288"/>
      <c r="X18804" s="287"/>
      <c r="AA18804" s="289"/>
    </row>
    <row r="18805" spans="23:27">
      <c r="W18805" s="288"/>
      <c r="X18805" s="287"/>
      <c r="AA18805" s="289"/>
    </row>
    <row r="18806" spans="23:27">
      <c r="W18806" s="288"/>
      <c r="X18806" s="287"/>
      <c r="AA18806" s="289"/>
    </row>
    <row r="18807" spans="23:27">
      <c r="W18807" s="288"/>
      <c r="X18807" s="287"/>
      <c r="AA18807" s="289"/>
    </row>
    <row r="18808" spans="23:27">
      <c r="W18808" s="288"/>
      <c r="X18808" s="287"/>
      <c r="AA18808" s="289"/>
    </row>
    <row r="18809" spans="23:27">
      <c r="W18809" s="288"/>
      <c r="X18809" s="287"/>
      <c r="AA18809" s="289"/>
    </row>
    <row r="18810" spans="23:27">
      <c r="W18810" s="288"/>
      <c r="X18810" s="287"/>
      <c r="AA18810" s="289"/>
    </row>
    <row r="18811" spans="23:27">
      <c r="W18811" s="288"/>
      <c r="X18811" s="287"/>
      <c r="AA18811" s="289"/>
    </row>
    <row r="18812" spans="23:27">
      <c r="W18812" s="288"/>
      <c r="X18812" s="287"/>
      <c r="AA18812" s="289"/>
    </row>
    <row r="18813" spans="23:27">
      <c r="W18813" s="288"/>
      <c r="X18813" s="287"/>
      <c r="AA18813" s="289"/>
    </row>
    <row r="18814" spans="23:27">
      <c r="W18814" s="288"/>
      <c r="X18814" s="287"/>
      <c r="AA18814" s="289"/>
    </row>
    <row r="18815" spans="23:27">
      <c r="W18815" s="288"/>
      <c r="X18815" s="287"/>
      <c r="AA18815" s="289"/>
    </row>
    <row r="18816" spans="23:27">
      <c r="W18816" s="288"/>
      <c r="X18816" s="287"/>
      <c r="AA18816" s="289"/>
    </row>
    <row r="18817" spans="23:27">
      <c r="W18817" s="288"/>
      <c r="X18817" s="287"/>
      <c r="AA18817" s="289"/>
    </row>
    <row r="18818" spans="23:27">
      <c r="W18818" s="288"/>
      <c r="X18818" s="287"/>
      <c r="AA18818" s="289"/>
    </row>
    <row r="18819" spans="23:27">
      <c r="W18819" s="288"/>
      <c r="X18819" s="287"/>
      <c r="AA18819" s="289"/>
    </row>
    <row r="18820" spans="23:27">
      <c r="W18820" s="288"/>
      <c r="X18820" s="287"/>
      <c r="AA18820" s="289"/>
    </row>
    <row r="18821" spans="23:27">
      <c r="W18821" s="288"/>
      <c r="X18821" s="287"/>
      <c r="AA18821" s="289"/>
    </row>
    <row r="18822" spans="23:27">
      <c r="W18822" s="288"/>
      <c r="X18822" s="287"/>
      <c r="AA18822" s="289"/>
    </row>
    <row r="18823" spans="23:27">
      <c r="W18823" s="288"/>
      <c r="X18823" s="287"/>
      <c r="AA18823" s="289"/>
    </row>
    <row r="18824" spans="23:27">
      <c r="W18824" s="288"/>
      <c r="X18824" s="287"/>
      <c r="AA18824" s="289"/>
    </row>
    <row r="18825" spans="23:27">
      <c r="W18825" s="288"/>
      <c r="X18825" s="287"/>
      <c r="AA18825" s="289"/>
    </row>
    <row r="18826" spans="23:27">
      <c r="W18826" s="288"/>
      <c r="X18826" s="287"/>
      <c r="AA18826" s="289"/>
    </row>
    <row r="18827" spans="23:27">
      <c r="W18827" s="288"/>
      <c r="X18827" s="287"/>
      <c r="AA18827" s="289"/>
    </row>
    <row r="18828" spans="23:27">
      <c r="W18828" s="288"/>
      <c r="X18828" s="287"/>
      <c r="AA18828" s="289"/>
    </row>
    <row r="18829" spans="23:27">
      <c r="W18829" s="288"/>
      <c r="X18829" s="287"/>
      <c r="AA18829" s="289"/>
    </row>
    <row r="18830" spans="23:27">
      <c r="W18830" s="288"/>
      <c r="X18830" s="287"/>
      <c r="AA18830" s="289"/>
    </row>
    <row r="18831" spans="23:27">
      <c r="W18831" s="288"/>
      <c r="X18831" s="287"/>
      <c r="AA18831" s="289"/>
    </row>
    <row r="18832" spans="23:27">
      <c r="W18832" s="288"/>
      <c r="X18832" s="287"/>
      <c r="AA18832" s="289"/>
    </row>
    <row r="18833" spans="23:27">
      <c r="W18833" s="288"/>
      <c r="X18833" s="287"/>
      <c r="AA18833" s="289"/>
    </row>
    <row r="18834" spans="23:27">
      <c r="W18834" s="288"/>
      <c r="X18834" s="287"/>
      <c r="AA18834" s="289"/>
    </row>
    <row r="18835" spans="23:27">
      <c r="W18835" s="288"/>
      <c r="X18835" s="287"/>
      <c r="AA18835" s="289"/>
    </row>
    <row r="18836" spans="23:27">
      <c r="W18836" s="288"/>
      <c r="X18836" s="287"/>
      <c r="AA18836" s="289"/>
    </row>
    <row r="18837" spans="23:27">
      <c r="W18837" s="288"/>
      <c r="X18837" s="287"/>
      <c r="AA18837" s="289"/>
    </row>
    <row r="18838" spans="23:27">
      <c r="W18838" s="288"/>
      <c r="X18838" s="287"/>
      <c r="AA18838" s="289"/>
    </row>
    <row r="18839" spans="23:27">
      <c r="W18839" s="288"/>
      <c r="X18839" s="287"/>
      <c r="AA18839" s="289"/>
    </row>
    <row r="18840" spans="23:27">
      <c r="W18840" s="288"/>
      <c r="X18840" s="287"/>
      <c r="AA18840" s="289"/>
    </row>
    <row r="18841" spans="23:27">
      <c r="W18841" s="288"/>
      <c r="X18841" s="287"/>
      <c r="AA18841" s="289"/>
    </row>
    <row r="18842" spans="23:27">
      <c r="W18842" s="288"/>
      <c r="X18842" s="287"/>
      <c r="AA18842" s="289"/>
    </row>
    <row r="18843" spans="23:27">
      <c r="W18843" s="288"/>
      <c r="X18843" s="287"/>
      <c r="AA18843" s="289"/>
    </row>
    <row r="18844" spans="23:27">
      <c r="W18844" s="288"/>
      <c r="X18844" s="287"/>
      <c r="AA18844" s="289"/>
    </row>
    <row r="18845" spans="23:27">
      <c r="W18845" s="288"/>
      <c r="X18845" s="287"/>
      <c r="AA18845" s="289"/>
    </row>
    <row r="18846" spans="23:27">
      <c r="W18846" s="288"/>
      <c r="X18846" s="287"/>
      <c r="AA18846" s="289"/>
    </row>
    <row r="18847" spans="23:27">
      <c r="W18847" s="288"/>
      <c r="X18847" s="287"/>
      <c r="AA18847" s="289"/>
    </row>
    <row r="18848" spans="23:27">
      <c r="W18848" s="288"/>
      <c r="X18848" s="287"/>
      <c r="AA18848" s="289"/>
    </row>
    <row r="18849" spans="23:27">
      <c r="W18849" s="288"/>
      <c r="X18849" s="287"/>
      <c r="AA18849" s="289"/>
    </row>
    <row r="18850" spans="23:27">
      <c r="W18850" s="288"/>
      <c r="X18850" s="287"/>
      <c r="AA18850" s="289"/>
    </row>
    <row r="18851" spans="23:27">
      <c r="W18851" s="288"/>
      <c r="X18851" s="287"/>
      <c r="AA18851" s="289"/>
    </row>
    <row r="18852" spans="23:27">
      <c r="W18852" s="288"/>
      <c r="X18852" s="287"/>
      <c r="AA18852" s="289"/>
    </row>
    <row r="18853" spans="23:27">
      <c r="W18853" s="288"/>
      <c r="X18853" s="287"/>
      <c r="AA18853" s="289"/>
    </row>
    <row r="18854" spans="23:27">
      <c r="W18854" s="288"/>
      <c r="X18854" s="287"/>
      <c r="AA18854" s="289"/>
    </row>
    <row r="18855" spans="23:27">
      <c r="W18855" s="288"/>
      <c r="X18855" s="287"/>
      <c r="AA18855" s="289"/>
    </row>
    <row r="18856" spans="23:27">
      <c r="W18856" s="288"/>
      <c r="X18856" s="287"/>
      <c r="AA18856" s="289"/>
    </row>
    <row r="18857" spans="23:27">
      <c r="W18857" s="288"/>
      <c r="X18857" s="287"/>
      <c r="AA18857" s="289"/>
    </row>
    <row r="18858" spans="23:27">
      <c r="W18858" s="288"/>
      <c r="X18858" s="287"/>
      <c r="AA18858" s="289"/>
    </row>
    <row r="18859" spans="23:27">
      <c r="W18859" s="288"/>
      <c r="X18859" s="287"/>
      <c r="AA18859" s="289"/>
    </row>
    <row r="18860" spans="23:27">
      <c r="W18860" s="288"/>
      <c r="X18860" s="287"/>
      <c r="AA18860" s="289"/>
    </row>
    <row r="18861" spans="23:27">
      <c r="W18861" s="288"/>
      <c r="X18861" s="287"/>
      <c r="AA18861" s="289"/>
    </row>
    <row r="18862" spans="23:27">
      <c r="W18862" s="288"/>
      <c r="X18862" s="287"/>
      <c r="AA18862" s="289"/>
    </row>
    <row r="18863" spans="23:27">
      <c r="W18863" s="288"/>
      <c r="X18863" s="287"/>
      <c r="AA18863" s="289"/>
    </row>
    <row r="18864" spans="23:27">
      <c r="W18864" s="288"/>
      <c r="X18864" s="287"/>
      <c r="AA18864" s="289"/>
    </row>
    <row r="18865" spans="23:27">
      <c r="W18865" s="288"/>
      <c r="X18865" s="287"/>
      <c r="AA18865" s="289"/>
    </row>
    <row r="18866" spans="23:27">
      <c r="W18866" s="288"/>
      <c r="X18866" s="287"/>
      <c r="AA18866" s="289"/>
    </row>
    <row r="18867" spans="23:27">
      <c r="W18867" s="288"/>
      <c r="X18867" s="287"/>
      <c r="AA18867" s="289"/>
    </row>
    <row r="18868" spans="23:27">
      <c r="W18868" s="288"/>
      <c r="X18868" s="287"/>
      <c r="AA18868" s="289"/>
    </row>
    <row r="18869" spans="23:27">
      <c r="W18869" s="288"/>
      <c r="X18869" s="287"/>
      <c r="AA18869" s="289"/>
    </row>
    <row r="18870" spans="23:27">
      <c r="W18870" s="288"/>
      <c r="X18870" s="287"/>
      <c r="AA18870" s="289"/>
    </row>
    <row r="18871" spans="23:27">
      <c r="W18871" s="288"/>
      <c r="X18871" s="287"/>
      <c r="AA18871" s="289"/>
    </row>
    <row r="18872" spans="23:27">
      <c r="W18872" s="288"/>
      <c r="X18872" s="287"/>
      <c r="AA18872" s="289"/>
    </row>
    <row r="18873" spans="23:27">
      <c r="W18873" s="288"/>
      <c r="X18873" s="287"/>
      <c r="AA18873" s="289"/>
    </row>
    <row r="18874" spans="23:27">
      <c r="W18874" s="288"/>
      <c r="X18874" s="287"/>
      <c r="AA18874" s="289"/>
    </row>
    <row r="18875" spans="23:27">
      <c r="W18875" s="288"/>
      <c r="X18875" s="287"/>
      <c r="AA18875" s="289"/>
    </row>
    <row r="18876" spans="23:27">
      <c r="W18876" s="288"/>
      <c r="X18876" s="287"/>
      <c r="AA18876" s="289"/>
    </row>
    <row r="18877" spans="23:27">
      <c r="W18877" s="288"/>
      <c r="X18877" s="287"/>
      <c r="AA18877" s="289"/>
    </row>
    <row r="18878" spans="23:27">
      <c r="W18878" s="288"/>
      <c r="X18878" s="287"/>
      <c r="AA18878" s="289"/>
    </row>
    <row r="18879" spans="23:27">
      <c r="W18879" s="288"/>
      <c r="X18879" s="287"/>
      <c r="AA18879" s="289"/>
    </row>
    <row r="18880" spans="23:27">
      <c r="W18880" s="288"/>
      <c r="X18880" s="287"/>
      <c r="AA18880" s="289"/>
    </row>
    <row r="18881" spans="23:27">
      <c r="W18881" s="288"/>
      <c r="X18881" s="287"/>
      <c r="AA18881" s="289"/>
    </row>
    <row r="18882" spans="23:27">
      <c r="W18882" s="288"/>
      <c r="X18882" s="287"/>
      <c r="AA18882" s="289"/>
    </row>
    <row r="18883" spans="23:27">
      <c r="W18883" s="288"/>
      <c r="X18883" s="287"/>
      <c r="AA18883" s="289"/>
    </row>
    <row r="18884" spans="23:27">
      <c r="W18884" s="288"/>
      <c r="X18884" s="287"/>
      <c r="AA18884" s="289"/>
    </row>
    <row r="18885" spans="23:27">
      <c r="W18885" s="288"/>
      <c r="X18885" s="287"/>
      <c r="AA18885" s="289"/>
    </row>
    <row r="18886" spans="23:27">
      <c r="W18886" s="288"/>
      <c r="X18886" s="287"/>
      <c r="AA18886" s="289"/>
    </row>
    <row r="18887" spans="23:27">
      <c r="W18887" s="288"/>
      <c r="X18887" s="287"/>
      <c r="AA18887" s="289"/>
    </row>
    <row r="18888" spans="23:27">
      <c r="W18888" s="288"/>
      <c r="X18888" s="287"/>
      <c r="AA18888" s="289"/>
    </row>
    <row r="18889" spans="23:27">
      <c r="W18889" s="288"/>
      <c r="X18889" s="287"/>
      <c r="AA18889" s="289"/>
    </row>
    <row r="18890" spans="23:27">
      <c r="W18890" s="288"/>
      <c r="X18890" s="287"/>
      <c r="AA18890" s="289"/>
    </row>
    <row r="18891" spans="23:27">
      <c r="W18891" s="288"/>
      <c r="X18891" s="287"/>
      <c r="AA18891" s="289"/>
    </row>
    <row r="18892" spans="23:27">
      <c r="W18892" s="288"/>
      <c r="X18892" s="287"/>
      <c r="AA18892" s="289"/>
    </row>
    <row r="18893" spans="23:27">
      <c r="W18893" s="288"/>
      <c r="X18893" s="287"/>
      <c r="AA18893" s="289"/>
    </row>
    <row r="18894" spans="23:27">
      <c r="W18894" s="288"/>
      <c r="X18894" s="287"/>
      <c r="AA18894" s="289"/>
    </row>
    <row r="18895" spans="23:27">
      <c r="W18895" s="288"/>
      <c r="X18895" s="287"/>
      <c r="AA18895" s="289"/>
    </row>
    <row r="18896" spans="23:27">
      <c r="W18896" s="288"/>
      <c r="X18896" s="287"/>
      <c r="AA18896" s="289"/>
    </row>
    <row r="18897" spans="23:27">
      <c r="W18897" s="288"/>
      <c r="X18897" s="287"/>
      <c r="AA18897" s="289"/>
    </row>
    <row r="18898" spans="23:27">
      <c r="W18898" s="288"/>
      <c r="X18898" s="287"/>
      <c r="AA18898" s="289"/>
    </row>
    <row r="18899" spans="23:27">
      <c r="W18899" s="288"/>
      <c r="X18899" s="287"/>
      <c r="AA18899" s="289"/>
    </row>
    <row r="18900" spans="23:27">
      <c r="W18900" s="288"/>
      <c r="X18900" s="287"/>
      <c r="AA18900" s="289"/>
    </row>
    <row r="18901" spans="23:27">
      <c r="W18901" s="288"/>
      <c r="X18901" s="287"/>
      <c r="AA18901" s="289"/>
    </row>
    <row r="18902" spans="23:27">
      <c r="W18902" s="288"/>
      <c r="X18902" s="287"/>
      <c r="AA18902" s="289"/>
    </row>
    <row r="18903" spans="23:27">
      <c r="W18903" s="288"/>
      <c r="X18903" s="287"/>
      <c r="AA18903" s="289"/>
    </row>
    <row r="18904" spans="23:27">
      <c r="W18904" s="288"/>
      <c r="X18904" s="287"/>
      <c r="AA18904" s="289"/>
    </row>
    <row r="18905" spans="23:27">
      <c r="W18905" s="288"/>
      <c r="X18905" s="287"/>
      <c r="AA18905" s="289"/>
    </row>
    <row r="18906" spans="23:27">
      <c r="W18906" s="288"/>
      <c r="X18906" s="287"/>
      <c r="AA18906" s="289"/>
    </row>
    <row r="18907" spans="23:27">
      <c r="W18907" s="288"/>
      <c r="X18907" s="287"/>
      <c r="AA18907" s="289"/>
    </row>
    <row r="18908" spans="23:27">
      <c r="W18908" s="288"/>
      <c r="X18908" s="287"/>
      <c r="AA18908" s="289"/>
    </row>
    <row r="18909" spans="23:27">
      <c r="W18909" s="288"/>
      <c r="X18909" s="287"/>
      <c r="AA18909" s="289"/>
    </row>
    <row r="18910" spans="23:27">
      <c r="W18910" s="288"/>
      <c r="X18910" s="287"/>
      <c r="AA18910" s="289"/>
    </row>
    <row r="18911" spans="23:27">
      <c r="W18911" s="288"/>
      <c r="X18911" s="287"/>
      <c r="AA18911" s="289"/>
    </row>
    <row r="18912" spans="23:27">
      <c r="W18912" s="288"/>
      <c r="X18912" s="287"/>
      <c r="AA18912" s="289"/>
    </row>
    <row r="18913" spans="23:27">
      <c r="W18913" s="288"/>
      <c r="X18913" s="287"/>
      <c r="AA18913" s="289"/>
    </row>
    <row r="18914" spans="23:27">
      <c r="W18914" s="288"/>
      <c r="X18914" s="287"/>
      <c r="AA18914" s="289"/>
    </row>
    <row r="18915" spans="23:27">
      <c r="W18915" s="288"/>
      <c r="X18915" s="287"/>
      <c r="AA18915" s="289"/>
    </row>
    <row r="18916" spans="23:27">
      <c r="W18916" s="288"/>
      <c r="X18916" s="287"/>
      <c r="AA18916" s="289"/>
    </row>
    <row r="18917" spans="23:27">
      <c r="W18917" s="288"/>
      <c r="X18917" s="287"/>
      <c r="AA18917" s="289"/>
    </row>
    <row r="18918" spans="23:27">
      <c r="W18918" s="288"/>
      <c r="X18918" s="287"/>
      <c r="AA18918" s="289"/>
    </row>
    <row r="18919" spans="23:27">
      <c r="W18919" s="288"/>
      <c r="X18919" s="287"/>
      <c r="AA18919" s="289"/>
    </row>
    <row r="18920" spans="23:27">
      <c r="W18920" s="288"/>
      <c r="X18920" s="287"/>
      <c r="AA18920" s="289"/>
    </row>
    <row r="18921" spans="23:27">
      <c r="W18921" s="288"/>
      <c r="X18921" s="287"/>
      <c r="AA18921" s="289"/>
    </row>
    <row r="18922" spans="23:27">
      <c r="W18922" s="288"/>
      <c r="X18922" s="287"/>
      <c r="AA18922" s="289"/>
    </row>
    <row r="18923" spans="23:27">
      <c r="W18923" s="288"/>
      <c r="X18923" s="287"/>
      <c r="AA18923" s="289"/>
    </row>
    <row r="18924" spans="23:27">
      <c r="W18924" s="288"/>
      <c r="X18924" s="287"/>
      <c r="AA18924" s="289"/>
    </row>
    <row r="18925" spans="23:27">
      <c r="W18925" s="288"/>
      <c r="X18925" s="287"/>
      <c r="AA18925" s="289"/>
    </row>
    <row r="18926" spans="23:27">
      <c r="W18926" s="288"/>
      <c r="X18926" s="287"/>
      <c r="AA18926" s="289"/>
    </row>
    <row r="18927" spans="23:27">
      <c r="W18927" s="288"/>
      <c r="X18927" s="287"/>
      <c r="AA18927" s="289"/>
    </row>
    <row r="18928" spans="23:27">
      <c r="W18928" s="288"/>
      <c r="X18928" s="287"/>
      <c r="AA18928" s="289"/>
    </row>
    <row r="18929" spans="23:27">
      <c r="W18929" s="288"/>
      <c r="X18929" s="287"/>
      <c r="AA18929" s="289"/>
    </row>
    <row r="18930" spans="23:27">
      <c r="W18930" s="288"/>
      <c r="X18930" s="287"/>
      <c r="AA18930" s="289"/>
    </row>
    <row r="18931" spans="23:27">
      <c r="W18931" s="288"/>
      <c r="X18931" s="287"/>
      <c r="AA18931" s="289"/>
    </row>
    <row r="18932" spans="23:27">
      <c r="W18932" s="288"/>
      <c r="X18932" s="287"/>
      <c r="AA18932" s="289"/>
    </row>
    <row r="18933" spans="23:27">
      <c r="W18933" s="288"/>
      <c r="X18933" s="287"/>
      <c r="AA18933" s="289"/>
    </row>
    <row r="18934" spans="23:27">
      <c r="W18934" s="288"/>
      <c r="X18934" s="287"/>
      <c r="AA18934" s="289"/>
    </row>
    <row r="18935" spans="23:27">
      <c r="W18935" s="288"/>
      <c r="X18935" s="287"/>
      <c r="AA18935" s="289"/>
    </row>
    <row r="18936" spans="23:27">
      <c r="W18936" s="288"/>
      <c r="X18936" s="287"/>
      <c r="AA18936" s="289"/>
    </row>
    <row r="18937" spans="23:27">
      <c r="W18937" s="288"/>
      <c r="X18937" s="287"/>
      <c r="AA18937" s="289"/>
    </row>
    <row r="18938" spans="23:27">
      <c r="W18938" s="288"/>
      <c r="X18938" s="287"/>
      <c r="AA18938" s="289"/>
    </row>
    <row r="18939" spans="23:27">
      <c r="W18939" s="288"/>
      <c r="X18939" s="287"/>
      <c r="AA18939" s="289"/>
    </row>
    <row r="18940" spans="23:27">
      <c r="W18940" s="288"/>
      <c r="X18940" s="287"/>
      <c r="AA18940" s="289"/>
    </row>
    <row r="18941" spans="23:27">
      <c r="W18941" s="288"/>
      <c r="X18941" s="287"/>
      <c r="AA18941" s="289"/>
    </row>
    <row r="18942" spans="23:27">
      <c r="W18942" s="288"/>
      <c r="X18942" s="287"/>
      <c r="AA18942" s="289"/>
    </row>
    <row r="18943" spans="23:27">
      <c r="W18943" s="288"/>
      <c r="X18943" s="287"/>
      <c r="AA18943" s="289"/>
    </row>
    <row r="18944" spans="23:27">
      <c r="W18944" s="288"/>
      <c r="X18944" s="287"/>
      <c r="AA18944" s="289"/>
    </row>
    <row r="18945" spans="23:27">
      <c r="W18945" s="288"/>
      <c r="X18945" s="287"/>
      <c r="AA18945" s="289"/>
    </row>
    <row r="18946" spans="23:27">
      <c r="W18946" s="288"/>
      <c r="X18946" s="287"/>
      <c r="AA18946" s="289"/>
    </row>
    <row r="18947" spans="23:27">
      <c r="W18947" s="288"/>
      <c r="X18947" s="287"/>
      <c r="AA18947" s="289"/>
    </row>
    <row r="18948" spans="23:27">
      <c r="W18948" s="288"/>
      <c r="X18948" s="287"/>
      <c r="AA18948" s="289"/>
    </row>
    <row r="18949" spans="23:27">
      <c r="W18949" s="288"/>
      <c r="X18949" s="287"/>
      <c r="AA18949" s="289"/>
    </row>
    <row r="18950" spans="23:27">
      <c r="W18950" s="288"/>
      <c r="X18950" s="287"/>
      <c r="AA18950" s="289"/>
    </row>
    <row r="18951" spans="23:27">
      <c r="W18951" s="288"/>
      <c r="X18951" s="287"/>
      <c r="AA18951" s="289"/>
    </row>
    <row r="18952" spans="23:27">
      <c r="W18952" s="288"/>
      <c r="X18952" s="287"/>
      <c r="AA18952" s="289"/>
    </row>
    <row r="18953" spans="23:27">
      <c r="W18953" s="288"/>
      <c r="X18953" s="287"/>
      <c r="AA18953" s="289"/>
    </row>
    <row r="18954" spans="23:27">
      <c r="W18954" s="288"/>
      <c r="X18954" s="287"/>
      <c r="AA18954" s="289"/>
    </row>
    <row r="18955" spans="23:27">
      <c r="W18955" s="288"/>
      <c r="X18955" s="287"/>
      <c r="AA18955" s="289"/>
    </row>
    <row r="18956" spans="23:27">
      <c r="W18956" s="288"/>
      <c r="X18956" s="287"/>
      <c r="AA18956" s="289"/>
    </row>
    <row r="18957" spans="23:27">
      <c r="W18957" s="288"/>
      <c r="X18957" s="287"/>
      <c r="AA18957" s="289"/>
    </row>
    <row r="18958" spans="23:27">
      <c r="W18958" s="288"/>
      <c r="X18958" s="287"/>
      <c r="AA18958" s="289"/>
    </row>
    <row r="18959" spans="23:27">
      <c r="W18959" s="288"/>
      <c r="X18959" s="287"/>
      <c r="AA18959" s="289"/>
    </row>
    <row r="18960" spans="23:27">
      <c r="W18960" s="288"/>
      <c r="X18960" s="287"/>
      <c r="AA18960" s="289"/>
    </row>
    <row r="18961" spans="23:27">
      <c r="W18961" s="288"/>
      <c r="X18961" s="287"/>
      <c r="AA18961" s="289"/>
    </row>
    <row r="18962" spans="23:27">
      <c r="W18962" s="288"/>
      <c r="X18962" s="287"/>
      <c r="AA18962" s="289"/>
    </row>
    <row r="18963" spans="23:27">
      <c r="W18963" s="288"/>
      <c r="X18963" s="287"/>
      <c r="AA18963" s="289"/>
    </row>
    <row r="18964" spans="23:27">
      <c r="W18964" s="288"/>
      <c r="X18964" s="287"/>
      <c r="AA18964" s="289"/>
    </row>
    <row r="18965" spans="23:27">
      <c r="W18965" s="288"/>
      <c r="X18965" s="287"/>
      <c r="AA18965" s="289"/>
    </row>
    <row r="18966" spans="23:27">
      <c r="W18966" s="288"/>
      <c r="X18966" s="287"/>
      <c r="AA18966" s="289"/>
    </row>
    <row r="18967" spans="23:27">
      <c r="W18967" s="288"/>
      <c r="X18967" s="287"/>
      <c r="AA18967" s="289"/>
    </row>
    <row r="18968" spans="23:27">
      <c r="W18968" s="288"/>
      <c r="X18968" s="287"/>
      <c r="AA18968" s="289"/>
    </row>
    <row r="18969" spans="23:27">
      <c r="W18969" s="288"/>
      <c r="X18969" s="287"/>
      <c r="AA18969" s="289"/>
    </row>
    <row r="18970" spans="23:27">
      <c r="W18970" s="288"/>
      <c r="X18970" s="287"/>
      <c r="AA18970" s="289"/>
    </row>
    <row r="18971" spans="23:27">
      <c r="W18971" s="288"/>
      <c r="X18971" s="287"/>
      <c r="AA18971" s="289"/>
    </row>
    <row r="18972" spans="23:27">
      <c r="W18972" s="288"/>
      <c r="X18972" s="287"/>
      <c r="AA18972" s="289"/>
    </row>
    <row r="18973" spans="23:27">
      <c r="W18973" s="288"/>
      <c r="X18973" s="287"/>
      <c r="AA18973" s="289"/>
    </row>
    <row r="18974" spans="23:27">
      <c r="W18974" s="288"/>
      <c r="X18974" s="287"/>
      <c r="AA18974" s="289"/>
    </row>
    <row r="18975" spans="23:27">
      <c r="W18975" s="288"/>
      <c r="X18975" s="287"/>
      <c r="AA18975" s="289"/>
    </row>
    <row r="18976" spans="23:27">
      <c r="W18976" s="288"/>
      <c r="X18976" s="287"/>
      <c r="AA18976" s="289"/>
    </row>
    <row r="18977" spans="23:27">
      <c r="W18977" s="288"/>
      <c r="X18977" s="287"/>
      <c r="AA18977" s="289"/>
    </row>
    <row r="18978" spans="23:27">
      <c r="W18978" s="288"/>
      <c r="X18978" s="287"/>
      <c r="AA18978" s="289"/>
    </row>
    <row r="18979" spans="23:27">
      <c r="W18979" s="288"/>
      <c r="X18979" s="287"/>
      <c r="AA18979" s="289"/>
    </row>
    <row r="18980" spans="23:27">
      <c r="W18980" s="288"/>
      <c r="X18980" s="287"/>
      <c r="AA18980" s="289"/>
    </row>
    <row r="18981" spans="23:27">
      <c r="W18981" s="288"/>
      <c r="X18981" s="287"/>
      <c r="AA18981" s="289"/>
    </row>
    <row r="18982" spans="23:27">
      <c r="W18982" s="288"/>
      <c r="X18982" s="287"/>
      <c r="AA18982" s="289"/>
    </row>
    <row r="18983" spans="23:27">
      <c r="W18983" s="288"/>
      <c r="X18983" s="287"/>
      <c r="AA18983" s="289"/>
    </row>
    <row r="18984" spans="23:27">
      <c r="W18984" s="288"/>
      <c r="X18984" s="287"/>
      <c r="AA18984" s="289"/>
    </row>
    <row r="18985" spans="23:27">
      <c r="W18985" s="288"/>
      <c r="X18985" s="287"/>
      <c r="AA18985" s="289"/>
    </row>
    <row r="18986" spans="23:27">
      <c r="W18986" s="288"/>
      <c r="X18986" s="287"/>
      <c r="AA18986" s="289"/>
    </row>
    <row r="18987" spans="23:27">
      <c r="W18987" s="288"/>
      <c r="X18987" s="287"/>
      <c r="AA18987" s="289"/>
    </row>
    <row r="18988" spans="23:27">
      <c r="W18988" s="288"/>
      <c r="X18988" s="287"/>
      <c r="AA18988" s="289"/>
    </row>
    <row r="18989" spans="23:27">
      <c r="W18989" s="288"/>
      <c r="X18989" s="287"/>
      <c r="AA18989" s="289"/>
    </row>
    <row r="18990" spans="23:27">
      <c r="W18990" s="288"/>
      <c r="X18990" s="287"/>
      <c r="AA18990" s="289"/>
    </row>
    <row r="18991" spans="23:27">
      <c r="W18991" s="288"/>
      <c r="X18991" s="287"/>
      <c r="AA18991" s="289"/>
    </row>
    <row r="18992" spans="23:27">
      <c r="W18992" s="288"/>
      <c r="X18992" s="287"/>
      <c r="AA18992" s="289"/>
    </row>
    <row r="18993" spans="23:27">
      <c r="W18993" s="288"/>
      <c r="X18993" s="287"/>
      <c r="AA18993" s="289"/>
    </row>
    <row r="18994" spans="23:27">
      <c r="W18994" s="288"/>
      <c r="X18994" s="287"/>
      <c r="AA18994" s="289"/>
    </row>
    <row r="18995" spans="23:27">
      <c r="W18995" s="288"/>
      <c r="X18995" s="287"/>
      <c r="AA18995" s="289"/>
    </row>
    <row r="18996" spans="23:27">
      <c r="W18996" s="288"/>
      <c r="X18996" s="287"/>
      <c r="AA18996" s="289"/>
    </row>
    <row r="18997" spans="23:27">
      <c r="W18997" s="288"/>
      <c r="X18997" s="287"/>
      <c r="AA18997" s="289"/>
    </row>
    <row r="18998" spans="23:27">
      <c r="W18998" s="288"/>
      <c r="X18998" s="287"/>
      <c r="AA18998" s="289"/>
    </row>
    <row r="18999" spans="23:27">
      <c r="W18999" s="288"/>
      <c r="X18999" s="287"/>
      <c r="AA18999" s="289"/>
    </row>
    <row r="19000" spans="23:27">
      <c r="W19000" s="288"/>
      <c r="X19000" s="287"/>
      <c r="AA19000" s="289"/>
    </row>
    <row r="19001" spans="23:27">
      <c r="W19001" s="288"/>
      <c r="X19001" s="287"/>
      <c r="AA19001" s="289"/>
    </row>
    <row r="19002" spans="23:27">
      <c r="W19002" s="288"/>
      <c r="X19002" s="287"/>
      <c r="AA19002" s="289"/>
    </row>
    <row r="19003" spans="23:27">
      <c r="W19003" s="288"/>
      <c r="X19003" s="287"/>
      <c r="AA19003" s="289"/>
    </row>
    <row r="19004" spans="23:27">
      <c r="W19004" s="288"/>
      <c r="X19004" s="287"/>
      <c r="AA19004" s="289"/>
    </row>
    <row r="19005" spans="23:27">
      <c r="W19005" s="288"/>
      <c r="X19005" s="287"/>
      <c r="AA19005" s="289"/>
    </row>
    <row r="19006" spans="23:27">
      <c r="W19006" s="288"/>
      <c r="X19006" s="287"/>
      <c r="AA19006" s="289"/>
    </row>
    <row r="19007" spans="23:27">
      <c r="W19007" s="288"/>
      <c r="X19007" s="287"/>
      <c r="AA19007" s="289"/>
    </row>
    <row r="19008" spans="23:27">
      <c r="W19008" s="288"/>
      <c r="X19008" s="287"/>
      <c r="AA19008" s="289"/>
    </row>
    <row r="19009" spans="23:27">
      <c r="W19009" s="288"/>
      <c r="X19009" s="287"/>
      <c r="AA19009" s="289"/>
    </row>
    <row r="19010" spans="23:27">
      <c r="W19010" s="288"/>
      <c r="X19010" s="287"/>
      <c r="AA19010" s="289"/>
    </row>
    <row r="19011" spans="23:27">
      <c r="W19011" s="288"/>
      <c r="X19011" s="287"/>
      <c r="AA19011" s="289"/>
    </row>
    <row r="19012" spans="23:27">
      <c r="W19012" s="288"/>
      <c r="X19012" s="287"/>
      <c r="AA19012" s="289"/>
    </row>
    <row r="19013" spans="23:27">
      <c r="W19013" s="288"/>
      <c r="X19013" s="287"/>
      <c r="AA19013" s="289"/>
    </row>
    <row r="19014" spans="23:27">
      <c r="W19014" s="288"/>
      <c r="X19014" s="287"/>
      <c r="AA19014" s="289"/>
    </row>
    <row r="19015" spans="23:27">
      <c r="W19015" s="288"/>
      <c r="X19015" s="287"/>
      <c r="AA19015" s="289"/>
    </row>
    <row r="19016" spans="23:27">
      <c r="W19016" s="288"/>
      <c r="X19016" s="287"/>
      <c r="AA19016" s="289"/>
    </row>
    <row r="19017" spans="23:27">
      <c r="W19017" s="288"/>
      <c r="X19017" s="287"/>
      <c r="AA19017" s="289"/>
    </row>
    <row r="19018" spans="23:27">
      <c r="W19018" s="288"/>
      <c r="X19018" s="287"/>
      <c r="AA19018" s="289"/>
    </row>
    <row r="19019" spans="23:27">
      <c r="W19019" s="288"/>
      <c r="X19019" s="287"/>
      <c r="AA19019" s="289"/>
    </row>
    <row r="19020" spans="23:27">
      <c r="W19020" s="288"/>
      <c r="X19020" s="287"/>
      <c r="AA19020" s="289"/>
    </row>
    <row r="19021" spans="23:27">
      <c r="W19021" s="288"/>
      <c r="X19021" s="287"/>
      <c r="AA19021" s="289"/>
    </row>
    <row r="19022" spans="23:27">
      <c r="W19022" s="288"/>
      <c r="X19022" s="287"/>
      <c r="AA19022" s="289"/>
    </row>
    <row r="19023" spans="23:27">
      <c r="W19023" s="288"/>
      <c r="X19023" s="287"/>
      <c r="AA19023" s="289"/>
    </row>
    <row r="19024" spans="23:27">
      <c r="W19024" s="288"/>
      <c r="X19024" s="287"/>
      <c r="AA19024" s="289"/>
    </row>
    <row r="19025" spans="23:27">
      <c r="W19025" s="288"/>
      <c r="X19025" s="287"/>
      <c r="AA19025" s="289"/>
    </row>
    <row r="19026" spans="23:27">
      <c r="W19026" s="288"/>
      <c r="X19026" s="287"/>
      <c r="AA19026" s="289"/>
    </row>
    <row r="19027" spans="23:27">
      <c r="W19027" s="288"/>
      <c r="X19027" s="287"/>
      <c r="AA19027" s="289"/>
    </row>
    <row r="19028" spans="23:27">
      <c r="W19028" s="288"/>
      <c r="X19028" s="287"/>
      <c r="AA19028" s="289"/>
    </row>
    <row r="19029" spans="23:27">
      <c r="W19029" s="288"/>
      <c r="X19029" s="287"/>
      <c r="AA19029" s="289"/>
    </row>
    <row r="19030" spans="23:27">
      <c r="W19030" s="288"/>
      <c r="X19030" s="287"/>
      <c r="AA19030" s="289"/>
    </row>
    <row r="19031" spans="23:27">
      <c r="W19031" s="288"/>
      <c r="X19031" s="287"/>
      <c r="AA19031" s="289"/>
    </row>
    <row r="19032" spans="23:27">
      <c r="W19032" s="288"/>
      <c r="X19032" s="287"/>
      <c r="AA19032" s="289"/>
    </row>
    <row r="19033" spans="23:27">
      <c r="W19033" s="288"/>
      <c r="X19033" s="287"/>
      <c r="AA19033" s="289"/>
    </row>
    <row r="19034" spans="23:27">
      <c r="W19034" s="288"/>
      <c r="X19034" s="287"/>
      <c r="AA19034" s="289"/>
    </row>
    <row r="19035" spans="23:27">
      <c r="W19035" s="288"/>
      <c r="X19035" s="287"/>
      <c r="AA19035" s="289"/>
    </row>
    <row r="19036" spans="23:27">
      <c r="W19036" s="288"/>
      <c r="X19036" s="287"/>
      <c r="AA19036" s="289"/>
    </row>
    <row r="19037" spans="23:27">
      <c r="W19037" s="288"/>
      <c r="X19037" s="287"/>
      <c r="AA19037" s="289"/>
    </row>
    <row r="19038" spans="23:27">
      <c r="W19038" s="288"/>
      <c r="X19038" s="287"/>
      <c r="AA19038" s="289"/>
    </row>
    <row r="19039" spans="23:27">
      <c r="W19039" s="288"/>
      <c r="X19039" s="287"/>
      <c r="AA19039" s="289"/>
    </row>
    <row r="19040" spans="23:27">
      <c r="W19040" s="288"/>
      <c r="X19040" s="287"/>
      <c r="AA19040" s="289"/>
    </row>
    <row r="19041" spans="23:27">
      <c r="W19041" s="288"/>
      <c r="X19041" s="287"/>
      <c r="AA19041" s="289"/>
    </row>
    <row r="19042" spans="23:27">
      <c r="W19042" s="288"/>
      <c r="X19042" s="287"/>
      <c r="AA19042" s="289"/>
    </row>
    <row r="19043" spans="23:27">
      <c r="W19043" s="288"/>
      <c r="X19043" s="287"/>
      <c r="AA19043" s="289"/>
    </row>
    <row r="19044" spans="23:27">
      <c r="W19044" s="288"/>
      <c r="X19044" s="287"/>
      <c r="AA19044" s="289"/>
    </row>
    <row r="19045" spans="23:27">
      <c r="W19045" s="288"/>
      <c r="X19045" s="287"/>
      <c r="AA19045" s="289"/>
    </row>
    <row r="19046" spans="23:27">
      <c r="W19046" s="288"/>
      <c r="X19046" s="287"/>
      <c r="AA19046" s="289"/>
    </row>
    <row r="19047" spans="23:27">
      <c r="W19047" s="288"/>
      <c r="X19047" s="287"/>
      <c r="AA19047" s="289"/>
    </row>
    <row r="19048" spans="23:27">
      <c r="W19048" s="288"/>
      <c r="X19048" s="287"/>
      <c r="AA19048" s="289"/>
    </row>
    <row r="19049" spans="23:27">
      <c r="W19049" s="288"/>
      <c r="X19049" s="287"/>
      <c r="AA19049" s="289"/>
    </row>
    <row r="19050" spans="23:27">
      <c r="W19050" s="288"/>
      <c r="X19050" s="287"/>
      <c r="AA19050" s="289"/>
    </row>
    <row r="19051" spans="23:27">
      <c r="W19051" s="288"/>
      <c r="X19051" s="287"/>
      <c r="AA19051" s="289"/>
    </row>
    <row r="19052" spans="23:27">
      <c r="W19052" s="288"/>
      <c r="X19052" s="287"/>
      <c r="AA19052" s="289"/>
    </row>
    <row r="19053" spans="23:27">
      <c r="W19053" s="288"/>
      <c r="X19053" s="287"/>
      <c r="AA19053" s="289"/>
    </row>
    <row r="19054" spans="23:27">
      <c r="W19054" s="288"/>
      <c r="X19054" s="287"/>
      <c r="AA19054" s="289"/>
    </row>
    <row r="19055" spans="23:27">
      <c r="W19055" s="288"/>
      <c r="X19055" s="287"/>
      <c r="AA19055" s="289"/>
    </row>
    <row r="19056" spans="23:27">
      <c r="W19056" s="288"/>
      <c r="X19056" s="287"/>
      <c r="AA19056" s="289"/>
    </row>
    <row r="19057" spans="23:27">
      <c r="W19057" s="288"/>
      <c r="X19057" s="287"/>
      <c r="AA19057" s="289"/>
    </row>
    <row r="19058" spans="23:27">
      <c r="W19058" s="288"/>
      <c r="X19058" s="287"/>
      <c r="AA19058" s="289"/>
    </row>
    <row r="19059" spans="23:27">
      <c r="W19059" s="288"/>
      <c r="X19059" s="287"/>
      <c r="AA19059" s="289"/>
    </row>
    <row r="19060" spans="23:27">
      <c r="W19060" s="288"/>
      <c r="X19060" s="287"/>
      <c r="AA19060" s="289"/>
    </row>
    <row r="19061" spans="23:27">
      <c r="W19061" s="288"/>
      <c r="X19061" s="287"/>
      <c r="AA19061" s="289"/>
    </row>
    <row r="19062" spans="23:27">
      <c r="W19062" s="288"/>
      <c r="X19062" s="287"/>
      <c r="AA19062" s="289"/>
    </row>
    <row r="19063" spans="23:27">
      <c r="W19063" s="288"/>
      <c r="X19063" s="287"/>
      <c r="AA19063" s="289"/>
    </row>
    <row r="19064" spans="23:27">
      <c r="W19064" s="288"/>
      <c r="X19064" s="287"/>
      <c r="AA19064" s="289"/>
    </row>
    <row r="19065" spans="23:27">
      <c r="W19065" s="288"/>
      <c r="X19065" s="287"/>
      <c r="AA19065" s="289"/>
    </row>
    <row r="19066" spans="23:27">
      <c r="W19066" s="288"/>
      <c r="X19066" s="287"/>
      <c r="AA19066" s="289"/>
    </row>
    <row r="19067" spans="23:27">
      <c r="W19067" s="288"/>
      <c r="X19067" s="287"/>
      <c r="AA19067" s="289"/>
    </row>
    <row r="19068" spans="23:27">
      <c r="W19068" s="288"/>
      <c r="X19068" s="287"/>
      <c r="AA19068" s="289"/>
    </row>
    <row r="19069" spans="23:27">
      <c r="W19069" s="288"/>
      <c r="X19069" s="287"/>
      <c r="AA19069" s="289"/>
    </row>
    <row r="19070" spans="23:27">
      <c r="W19070" s="288"/>
      <c r="X19070" s="287"/>
      <c r="AA19070" s="289"/>
    </row>
    <row r="19071" spans="23:27">
      <c r="W19071" s="288"/>
      <c r="X19071" s="287"/>
      <c r="AA19071" s="289"/>
    </row>
    <row r="19072" spans="23:27">
      <c r="W19072" s="288"/>
      <c r="X19072" s="287"/>
      <c r="AA19072" s="289"/>
    </row>
    <row r="19073" spans="23:27">
      <c r="W19073" s="288"/>
      <c r="X19073" s="287"/>
      <c r="AA19073" s="289"/>
    </row>
    <row r="19074" spans="23:27">
      <c r="W19074" s="288"/>
      <c r="X19074" s="287"/>
      <c r="AA19074" s="289"/>
    </row>
    <row r="19075" spans="23:27">
      <c r="W19075" s="288"/>
      <c r="X19075" s="287"/>
      <c r="AA19075" s="289"/>
    </row>
    <row r="19076" spans="23:27">
      <c r="W19076" s="288"/>
      <c r="X19076" s="287"/>
      <c r="AA19076" s="289"/>
    </row>
    <row r="19077" spans="23:27">
      <c r="W19077" s="288"/>
      <c r="X19077" s="287"/>
      <c r="AA19077" s="289"/>
    </row>
    <row r="19078" spans="23:27">
      <c r="W19078" s="288"/>
      <c r="X19078" s="287"/>
      <c r="AA19078" s="289"/>
    </row>
    <row r="19079" spans="23:27">
      <c r="W19079" s="288"/>
      <c r="X19079" s="287"/>
      <c r="AA19079" s="289"/>
    </row>
    <row r="19080" spans="23:27">
      <c r="W19080" s="288"/>
      <c r="X19080" s="287"/>
      <c r="AA19080" s="289"/>
    </row>
    <row r="19081" spans="23:27">
      <c r="W19081" s="288"/>
      <c r="X19081" s="287"/>
      <c r="AA19081" s="289"/>
    </row>
    <row r="19082" spans="23:27">
      <c r="W19082" s="288"/>
      <c r="X19082" s="287"/>
      <c r="AA19082" s="289"/>
    </row>
    <row r="19083" spans="23:27">
      <c r="W19083" s="288"/>
      <c r="X19083" s="287"/>
      <c r="AA19083" s="289"/>
    </row>
    <row r="19084" spans="23:27">
      <c r="W19084" s="288"/>
      <c r="X19084" s="287"/>
      <c r="AA19084" s="289"/>
    </row>
    <row r="19085" spans="23:27">
      <c r="W19085" s="288"/>
      <c r="X19085" s="287"/>
      <c r="AA19085" s="289"/>
    </row>
    <row r="19086" spans="23:27">
      <c r="W19086" s="288"/>
      <c r="X19086" s="287"/>
      <c r="AA19086" s="289"/>
    </row>
    <row r="19087" spans="23:27">
      <c r="W19087" s="288"/>
      <c r="X19087" s="287"/>
      <c r="AA19087" s="289"/>
    </row>
    <row r="19088" spans="23:27">
      <c r="W19088" s="288"/>
      <c r="X19088" s="287"/>
      <c r="AA19088" s="289"/>
    </row>
    <row r="19089" spans="23:27">
      <c r="W19089" s="288"/>
      <c r="X19089" s="287"/>
      <c r="AA19089" s="289"/>
    </row>
    <row r="19090" spans="23:27">
      <c r="W19090" s="288"/>
      <c r="X19090" s="287"/>
      <c r="AA19090" s="289"/>
    </row>
    <row r="19091" spans="23:27">
      <c r="W19091" s="288"/>
      <c r="X19091" s="287"/>
      <c r="AA19091" s="289"/>
    </row>
    <row r="19092" spans="23:27">
      <c r="W19092" s="288"/>
      <c r="X19092" s="287"/>
      <c r="AA19092" s="289"/>
    </row>
    <row r="19093" spans="23:27">
      <c r="W19093" s="288"/>
      <c r="X19093" s="287"/>
      <c r="AA19093" s="289"/>
    </row>
    <row r="19094" spans="23:27">
      <c r="W19094" s="288"/>
      <c r="X19094" s="287"/>
      <c r="AA19094" s="289"/>
    </row>
    <row r="19095" spans="23:27">
      <c r="W19095" s="288"/>
      <c r="X19095" s="287"/>
      <c r="AA19095" s="289"/>
    </row>
    <row r="19096" spans="23:27">
      <c r="W19096" s="288"/>
      <c r="X19096" s="287"/>
      <c r="AA19096" s="289"/>
    </row>
    <row r="19097" spans="23:27">
      <c r="W19097" s="288"/>
      <c r="X19097" s="287"/>
      <c r="AA19097" s="289"/>
    </row>
    <row r="19098" spans="23:27">
      <c r="W19098" s="288"/>
      <c r="X19098" s="287"/>
      <c r="AA19098" s="289"/>
    </row>
    <row r="19099" spans="23:27">
      <c r="W19099" s="288"/>
      <c r="X19099" s="287"/>
      <c r="AA19099" s="289"/>
    </row>
    <row r="19100" spans="23:27">
      <c r="W19100" s="288"/>
      <c r="X19100" s="287"/>
      <c r="AA19100" s="289"/>
    </row>
    <row r="19101" spans="23:27">
      <c r="W19101" s="288"/>
      <c r="X19101" s="287"/>
      <c r="AA19101" s="289"/>
    </row>
    <row r="19102" spans="23:27">
      <c r="W19102" s="288"/>
      <c r="X19102" s="287"/>
      <c r="AA19102" s="289"/>
    </row>
    <row r="19103" spans="23:27">
      <c r="W19103" s="288"/>
      <c r="X19103" s="287"/>
      <c r="AA19103" s="289"/>
    </row>
    <row r="19104" spans="23:27">
      <c r="W19104" s="288"/>
      <c r="X19104" s="287"/>
      <c r="AA19104" s="289"/>
    </row>
    <row r="19105" spans="23:27">
      <c r="W19105" s="288"/>
      <c r="X19105" s="287"/>
      <c r="AA19105" s="289"/>
    </row>
    <row r="19106" spans="23:27">
      <c r="W19106" s="288"/>
      <c r="X19106" s="287"/>
      <c r="AA19106" s="289"/>
    </row>
    <row r="19107" spans="23:27">
      <c r="W19107" s="288"/>
      <c r="X19107" s="287"/>
      <c r="AA19107" s="289"/>
    </row>
    <row r="19108" spans="23:27">
      <c r="W19108" s="288"/>
      <c r="X19108" s="287"/>
      <c r="AA19108" s="289"/>
    </row>
    <row r="19109" spans="23:27">
      <c r="W19109" s="288"/>
      <c r="X19109" s="287"/>
      <c r="AA19109" s="289"/>
    </row>
    <row r="19110" spans="23:27">
      <c r="W19110" s="288"/>
      <c r="X19110" s="287"/>
      <c r="AA19110" s="289"/>
    </row>
    <row r="19111" spans="23:27">
      <c r="W19111" s="288"/>
      <c r="X19111" s="287"/>
      <c r="AA19111" s="289"/>
    </row>
    <row r="19112" spans="23:27">
      <c r="W19112" s="288"/>
      <c r="X19112" s="287"/>
      <c r="AA19112" s="289"/>
    </row>
    <row r="19113" spans="23:27">
      <c r="W19113" s="288"/>
      <c r="X19113" s="287"/>
      <c r="AA19113" s="289"/>
    </row>
    <row r="19114" spans="23:27">
      <c r="W19114" s="288"/>
      <c r="X19114" s="287"/>
      <c r="AA19114" s="289"/>
    </row>
    <row r="19115" spans="23:27">
      <c r="W19115" s="288"/>
      <c r="X19115" s="287"/>
      <c r="AA19115" s="289"/>
    </row>
    <row r="19116" spans="23:27">
      <c r="W19116" s="288"/>
      <c r="X19116" s="287"/>
      <c r="AA19116" s="289"/>
    </row>
    <row r="19117" spans="23:27">
      <c r="W19117" s="288"/>
      <c r="X19117" s="287"/>
      <c r="AA19117" s="289"/>
    </row>
    <row r="19118" spans="23:27">
      <c r="W19118" s="288"/>
      <c r="X19118" s="287"/>
      <c r="AA19118" s="289"/>
    </row>
    <row r="19119" spans="23:27">
      <c r="W19119" s="288"/>
      <c r="X19119" s="287"/>
      <c r="AA19119" s="289"/>
    </row>
    <row r="19120" spans="23:27">
      <c r="W19120" s="288"/>
      <c r="X19120" s="287"/>
      <c r="AA19120" s="289"/>
    </row>
    <row r="19121" spans="23:27">
      <c r="W19121" s="288"/>
      <c r="X19121" s="287"/>
      <c r="AA19121" s="289"/>
    </row>
    <row r="19122" spans="23:27">
      <c r="W19122" s="288"/>
      <c r="X19122" s="287"/>
      <c r="AA19122" s="289"/>
    </row>
    <row r="19123" spans="23:27">
      <c r="W19123" s="288"/>
      <c r="X19123" s="287"/>
      <c r="AA19123" s="289"/>
    </row>
    <row r="19124" spans="23:27">
      <c r="W19124" s="288"/>
      <c r="X19124" s="287"/>
      <c r="AA19124" s="289"/>
    </row>
    <row r="19125" spans="23:27">
      <c r="W19125" s="288"/>
      <c r="X19125" s="287"/>
      <c r="AA19125" s="289"/>
    </row>
    <row r="19126" spans="23:27">
      <c r="W19126" s="288"/>
      <c r="X19126" s="287"/>
      <c r="AA19126" s="289"/>
    </row>
    <row r="19127" spans="23:27">
      <c r="W19127" s="288"/>
      <c r="X19127" s="287"/>
      <c r="AA19127" s="289"/>
    </row>
    <row r="19128" spans="23:27">
      <c r="W19128" s="288"/>
      <c r="X19128" s="287"/>
      <c r="AA19128" s="289"/>
    </row>
    <row r="19129" spans="23:27">
      <c r="W19129" s="288"/>
      <c r="X19129" s="287"/>
      <c r="AA19129" s="289"/>
    </row>
    <row r="19130" spans="23:27">
      <c r="W19130" s="288"/>
      <c r="X19130" s="287"/>
      <c r="AA19130" s="289"/>
    </row>
    <row r="19131" spans="23:27">
      <c r="W19131" s="288"/>
      <c r="X19131" s="287"/>
      <c r="AA19131" s="289"/>
    </row>
    <row r="19132" spans="23:27">
      <c r="W19132" s="288"/>
      <c r="X19132" s="287"/>
      <c r="AA19132" s="289"/>
    </row>
    <row r="19133" spans="23:27">
      <c r="W19133" s="288"/>
      <c r="X19133" s="287"/>
      <c r="AA19133" s="289"/>
    </row>
    <row r="19134" spans="23:27">
      <c r="W19134" s="288"/>
      <c r="X19134" s="287"/>
      <c r="AA19134" s="289"/>
    </row>
    <row r="19135" spans="23:27">
      <c r="W19135" s="288"/>
      <c r="X19135" s="287"/>
      <c r="AA19135" s="289"/>
    </row>
    <row r="19136" spans="23:27">
      <c r="W19136" s="288"/>
      <c r="X19136" s="287"/>
      <c r="AA19136" s="289"/>
    </row>
    <row r="19137" spans="23:27">
      <c r="W19137" s="288"/>
      <c r="X19137" s="287"/>
      <c r="AA19137" s="289"/>
    </row>
    <row r="19138" spans="23:27">
      <c r="W19138" s="288"/>
      <c r="X19138" s="287"/>
      <c r="AA19138" s="289"/>
    </row>
    <row r="19139" spans="23:27">
      <c r="W19139" s="288"/>
      <c r="X19139" s="287"/>
      <c r="AA19139" s="289"/>
    </row>
    <row r="19140" spans="23:27">
      <c r="W19140" s="288"/>
      <c r="X19140" s="287"/>
      <c r="AA19140" s="289"/>
    </row>
    <row r="19141" spans="23:27">
      <c r="W19141" s="288"/>
      <c r="X19141" s="287"/>
      <c r="AA19141" s="289"/>
    </row>
    <row r="19142" spans="23:27">
      <c r="W19142" s="288"/>
      <c r="X19142" s="287"/>
      <c r="AA19142" s="289"/>
    </row>
    <row r="19143" spans="23:27">
      <c r="W19143" s="288"/>
      <c r="X19143" s="287"/>
      <c r="AA19143" s="289"/>
    </row>
    <row r="19144" spans="23:27">
      <c r="W19144" s="288"/>
      <c r="X19144" s="287"/>
      <c r="AA19144" s="289"/>
    </row>
    <row r="19145" spans="23:27">
      <c r="W19145" s="288"/>
      <c r="X19145" s="287"/>
      <c r="AA19145" s="289"/>
    </row>
    <row r="19146" spans="23:27">
      <c r="W19146" s="288"/>
      <c r="X19146" s="287"/>
      <c r="AA19146" s="289"/>
    </row>
    <row r="19147" spans="23:27">
      <c r="W19147" s="288"/>
      <c r="X19147" s="287"/>
      <c r="AA19147" s="289"/>
    </row>
    <row r="19148" spans="23:27">
      <c r="W19148" s="288"/>
      <c r="X19148" s="287"/>
      <c r="AA19148" s="289"/>
    </row>
    <row r="19149" spans="23:27">
      <c r="W19149" s="288"/>
      <c r="X19149" s="287"/>
      <c r="AA19149" s="289"/>
    </row>
    <row r="19150" spans="23:27">
      <c r="W19150" s="288"/>
      <c r="X19150" s="287"/>
      <c r="AA19150" s="289"/>
    </row>
    <row r="19151" spans="23:27">
      <c r="W19151" s="288"/>
      <c r="X19151" s="287"/>
      <c r="AA19151" s="289"/>
    </row>
    <row r="19152" spans="23:27">
      <c r="W19152" s="288"/>
      <c r="X19152" s="287"/>
      <c r="AA19152" s="289"/>
    </row>
    <row r="19153" spans="23:27">
      <c r="W19153" s="288"/>
      <c r="X19153" s="287"/>
      <c r="AA19153" s="289"/>
    </row>
    <row r="19154" spans="23:27">
      <c r="W19154" s="288"/>
      <c r="X19154" s="287"/>
      <c r="AA19154" s="289"/>
    </row>
    <row r="19155" spans="23:27">
      <c r="W19155" s="288"/>
      <c r="X19155" s="287"/>
      <c r="AA19155" s="289"/>
    </row>
    <row r="19156" spans="23:27">
      <c r="W19156" s="288"/>
      <c r="X19156" s="287"/>
      <c r="AA19156" s="289"/>
    </row>
    <row r="19157" spans="23:27">
      <c r="W19157" s="288"/>
      <c r="X19157" s="287"/>
      <c r="AA19157" s="289"/>
    </row>
    <row r="19158" spans="23:27">
      <c r="W19158" s="288"/>
      <c r="X19158" s="287"/>
      <c r="AA19158" s="289"/>
    </row>
    <row r="19159" spans="23:27">
      <c r="W19159" s="288"/>
      <c r="X19159" s="287"/>
      <c r="AA19159" s="289"/>
    </row>
    <row r="19160" spans="23:27">
      <c r="W19160" s="288"/>
      <c r="X19160" s="287"/>
      <c r="AA19160" s="289"/>
    </row>
    <row r="19161" spans="23:27">
      <c r="W19161" s="288"/>
      <c r="X19161" s="287"/>
      <c r="AA19161" s="289"/>
    </row>
    <row r="19162" spans="23:27">
      <c r="W19162" s="288"/>
      <c r="X19162" s="287"/>
      <c r="AA19162" s="289"/>
    </row>
    <row r="19163" spans="23:27">
      <c r="W19163" s="288"/>
      <c r="X19163" s="287"/>
      <c r="AA19163" s="289"/>
    </row>
    <row r="19164" spans="23:27">
      <c r="W19164" s="288"/>
      <c r="X19164" s="287"/>
      <c r="AA19164" s="289"/>
    </row>
    <row r="19165" spans="23:27">
      <c r="W19165" s="288"/>
      <c r="X19165" s="287"/>
      <c r="AA19165" s="289"/>
    </row>
    <row r="19166" spans="23:27">
      <c r="W19166" s="288"/>
      <c r="X19166" s="287"/>
      <c r="AA19166" s="289"/>
    </row>
    <row r="19167" spans="23:27">
      <c r="W19167" s="288"/>
      <c r="X19167" s="287"/>
      <c r="AA19167" s="289"/>
    </row>
    <row r="19168" spans="23:27">
      <c r="W19168" s="288"/>
      <c r="X19168" s="287"/>
      <c r="AA19168" s="289"/>
    </row>
    <row r="19169" spans="23:27">
      <c r="W19169" s="288"/>
      <c r="X19169" s="287"/>
      <c r="AA19169" s="289"/>
    </row>
    <row r="19170" spans="23:27">
      <c r="W19170" s="288"/>
      <c r="X19170" s="287"/>
      <c r="AA19170" s="289"/>
    </row>
    <row r="19171" spans="23:27">
      <c r="W19171" s="288"/>
      <c r="X19171" s="287"/>
      <c r="AA19171" s="289"/>
    </row>
    <row r="19172" spans="23:27">
      <c r="W19172" s="288"/>
      <c r="X19172" s="287"/>
      <c r="AA19172" s="289"/>
    </row>
    <row r="19173" spans="23:27">
      <c r="W19173" s="288"/>
      <c r="X19173" s="287"/>
      <c r="AA19173" s="289"/>
    </row>
    <row r="19174" spans="23:27">
      <c r="W19174" s="288"/>
      <c r="X19174" s="287"/>
      <c r="AA19174" s="289"/>
    </row>
    <row r="19175" spans="23:27">
      <c r="W19175" s="288"/>
      <c r="X19175" s="287"/>
      <c r="AA19175" s="289"/>
    </row>
    <row r="19176" spans="23:27">
      <c r="W19176" s="288"/>
      <c r="X19176" s="287"/>
      <c r="AA19176" s="289"/>
    </row>
    <row r="19177" spans="23:27">
      <c r="W19177" s="288"/>
      <c r="X19177" s="287"/>
      <c r="AA19177" s="289"/>
    </row>
    <row r="19178" spans="23:27">
      <c r="W19178" s="288"/>
      <c r="X19178" s="287"/>
      <c r="AA19178" s="289"/>
    </row>
    <row r="19179" spans="23:27">
      <c r="W19179" s="288"/>
      <c r="X19179" s="287"/>
      <c r="AA19179" s="289"/>
    </row>
    <row r="19180" spans="23:27">
      <c r="W19180" s="288"/>
      <c r="X19180" s="287"/>
      <c r="AA19180" s="289"/>
    </row>
    <row r="19181" spans="23:27">
      <c r="W19181" s="288"/>
      <c r="X19181" s="287"/>
      <c r="AA19181" s="289"/>
    </row>
    <row r="19182" spans="23:27">
      <c r="W19182" s="288"/>
      <c r="X19182" s="287"/>
      <c r="AA19182" s="289"/>
    </row>
    <row r="19183" spans="23:27">
      <c r="W19183" s="288"/>
      <c r="X19183" s="287"/>
      <c r="AA19183" s="289"/>
    </row>
    <row r="19184" spans="23:27">
      <c r="W19184" s="288"/>
      <c r="X19184" s="287"/>
      <c r="AA19184" s="289"/>
    </row>
    <row r="19185" spans="23:27">
      <c r="W19185" s="288"/>
      <c r="X19185" s="287"/>
      <c r="AA19185" s="289"/>
    </row>
    <row r="19186" spans="23:27">
      <c r="W19186" s="288"/>
      <c r="X19186" s="287"/>
      <c r="AA19186" s="289"/>
    </row>
    <row r="19187" spans="23:27">
      <c r="W19187" s="288"/>
      <c r="X19187" s="287"/>
      <c r="AA19187" s="289"/>
    </row>
    <row r="19188" spans="23:27">
      <c r="W19188" s="288"/>
      <c r="X19188" s="287"/>
      <c r="AA19188" s="289"/>
    </row>
    <row r="19189" spans="23:27">
      <c r="W19189" s="288"/>
      <c r="X19189" s="287"/>
      <c r="AA19189" s="289"/>
    </row>
    <row r="19190" spans="23:27">
      <c r="W19190" s="288"/>
      <c r="X19190" s="287"/>
      <c r="AA19190" s="289"/>
    </row>
    <row r="19191" spans="23:27">
      <c r="W19191" s="288"/>
      <c r="X19191" s="287"/>
      <c r="AA19191" s="289"/>
    </row>
    <row r="19192" spans="23:27">
      <c r="W19192" s="288"/>
      <c r="X19192" s="287"/>
      <c r="AA19192" s="289"/>
    </row>
    <row r="19193" spans="23:27">
      <c r="W19193" s="288"/>
      <c r="X19193" s="287"/>
      <c r="AA19193" s="289"/>
    </row>
    <row r="19194" spans="23:27">
      <c r="W19194" s="288"/>
      <c r="X19194" s="287"/>
      <c r="AA19194" s="289"/>
    </row>
    <row r="19195" spans="23:27">
      <c r="W19195" s="288"/>
      <c r="X19195" s="287"/>
      <c r="AA19195" s="289"/>
    </row>
    <row r="19196" spans="23:27">
      <c r="W19196" s="288"/>
      <c r="X19196" s="287"/>
      <c r="AA19196" s="289"/>
    </row>
    <row r="19197" spans="23:27">
      <c r="W19197" s="288"/>
      <c r="X19197" s="287"/>
      <c r="AA19197" s="289"/>
    </row>
    <row r="19198" spans="23:27">
      <c r="W19198" s="288"/>
      <c r="X19198" s="287"/>
      <c r="AA19198" s="289"/>
    </row>
    <row r="19199" spans="23:27">
      <c r="W19199" s="288"/>
      <c r="X19199" s="287"/>
      <c r="AA19199" s="289"/>
    </row>
    <row r="19200" spans="23:27">
      <c r="W19200" s="288"/>
      <c r="X19200" s="287"/>
      <c r="AA19200" s="289"/>
    </row>
    <row r="19201" spans="23:27">
      <c r="W19201" s="288"/>
      <c r="X19201" s="287"/>
      <c r="AA19201" s="289"/>
    </row>
    <row r="19202" spans="23:27">
      <c r="W19202" s="288"/>
      <c r="X19202" s="287"/>
      <c r="AA19202" s="289"/>
    </row>
    <row r="19203" spans="23:27">
      <c r="W19203" s="288"/>
      <c r="X19203" s="287"/>
      <c r="AA19203" s="289"/>
    </row>
    <row r="19204" spans="23:27">
      <c r="W19204" s="288"/>
      <c r="X19204" s="287"/>
      <c r="AA19204" s="289"/>
    </row>
    <row r="19205" spans="23:27">
      <c r="W19205" s="288"/>
      <c r="X19205" s="287"/>
      <c r="AA19205" s="289"/>
    </row>
    <row r="19206" spans="23:27">
      <c r="W19206" s="288"/>
      <c r="X19206" s="287"/>
      <c r="AA19206" s="289"/>
    </row>
    <row r="19207" spans="23:27">
      <c r="W19207" s="288"/>
      <c r="X19207" s="287"/>
      <c r="AA19207" s="289"/>
    </row>
    <row r="19208" spans="23:27">
      <c r="W19208" s="288"/>
      <c r="X19208" s="287"/>
      <c r="AA19208" s="289"/>
    </row>
    <row r="19209" spans="23:27">
      <c r="W19209" s="288"/>
      <c r="X19209" s="287"/>
      <c r="AA19209" s="289"/>
    </row>
    <row r="19210" spans="23:27">
      <c r="W19210" s="288"/>
      <c r="X19210" s="287"/>
      <c r="AA19210" s="289"/>
    </row>
    <row r="19211" spans="23:27">
      <c r="W19211" s="288"/>
      <c r="X19211" s="287"/>
      <c r="AA19211" s="289"/>
    </row>
    <row r="19212" spans="23:27">
      <c r="W19212" s="288"/>
      <c r="X19212" s="287"/>
      <c r="AA19212" s="289"/>
    </row>
    <row r="19213" spans="23:27">
      <c r="W19213" s="288"/>
      <c r="X19213" s="287"/>
      <c r="AA19213" s="289"/>
    </row>
    <row r="19214" spans="23:27">
      <c r="W19214" s="288"/>
      <c r="X19214" s="287"/>
      <c r="AA19214" s="289"/>
    </row>
    <row r="19215" spans="23:27">
      <c r="W19215" s="288"/>
      <c r="X19215" s="287"/>
      <c r="AA19215" s="289"/>
    </row>
    <row r="19216" spans="23:27">
      <c r="W19216" s="288"/>
      <c r="X19216" s="287"/>
      <c r="AA19216" s="289"/>
    </row>
    <row r="19217" spans="23:27">
      <c r="W19217" s="288"/>
      <c r="X19217" s="287"/>
      <c r="AA19217" s="289"/>
    </row>
    <row r="19218" spans="23:27">
      <c r="W19218" s="288"/>
      <c r="X19218" s="287"/>
      <c r="AA19218" s="289"/>
    </row>
    <row r="19219" spans="23:27">
      <c r="W19219" s="288"/>
      <c r="X19219" s="287"/>
      <c r="AA19219" s="289"/>
    </row>
    <row r="19220" spans="23:27">
      <c r="W19220" s="288"/>
      <c r="X19220" s="287"/>
      <c r="AA19220" s="289"/>
    </row>
    <row r="19221" spans="23:27">
      <c r="W19221" s="288"/>
      <c r="X19221" s="287"/>
      <c r="AA19221" s="289"/>
    </row>
    <row r="19222" spans="23:27">
      <c r="W19222" s="288"/>
      <c r="X19222" s="287"/>
      <c r="AA19222" s="289"/>
    </row>
    <row r="19223" spans="23:27">
      <c r="W19223" s="288"/>
      <c r="X19223" s="287"/>
      <c r="AA19223" s="289"/>
    </row>
    <row r="19224" spans="23:27">
      <c r="W19224" s="288"/>
      <c r="X19224" s="287"/>
      <c r="AA19224" s="289"/>
    </row>
    <row r="19225" spans="23:27">
      <c r="W19225" s="288"/>
      <c r="X19225" s="287"/>
      <c r="AA19225" s="289"/>
    </row>
    <row r="19226" spans="23:27">
      <c r="W19226" s="288"/>
      <c r="X19226" s="287"/>
      <c r="AA19226" s="289"/>
    </row>
    <row r="19227" spans="23:27">
      <c r="W19227" s="288"/>
      <c r="X19227" s="287"/>
      <c r="AA19227" s="289"/>
    </row>
    <row r="19228" spans="23:27">
      <c r="W19228" s="288"/>
      <c r="X19228" s="287"/>
      <c r="AA19228" s="289"/>
    </row>
    <row r="19229" spans="23:27">
      <c r="W19229" s="288"/>
      <c r="X19229" s="287"/>
      <c r="AA19229" s="289"/>
    </row>
    <row r="19230" spans="23:27">
      <c r="W19230" s="288"/>
      <c r="X19230" s="287"/>
      <c r="AA19230" s="289"/>
    </row>
    <row r="19231" spans="23:27">
      <c r="W19231" s="288"/>
      <c r="X19231" s="287"/>
      <c r="AA19231" s="289"/>
    </row>
    <row r="19232" spans="23:27">
      <c r="W19232" s="288"/>
      <c r="X19232" s="287"/>
      <c r="AA19232" s="289"/>
    </row>
    <row r="19233" spans="23:27">
      <c r="W19233" s="288"/>
      <c r="X19233" s="287"/>
      <c r="AA19233" s="289"/>
    </row>
    <row r="19234" spans="23:27">
      <c r="W19234" s="288"/>
      <c r="X19234" s="287"/>
      <c r="AA19234" s="289"/>
    </row>
    <row r="19235" spans="23:27">
      <c r="W19235" s="288"/>
      <c r="X19235" s="287"/>
      <c r="AA19235" s="289"/>
    </row>
    <row r="19236" spans="23:27">
      <c r="W19236" s="288"/>
      <c r="X19236" s="287"/>
      <c r="AA19236" s="289"/>
    </row>
    <row r="19237" spans="23:27">
      <c r="W19237" s="288"/>
      <c r="X19237" s="287"/>
      <c r="AA19237" s="289"/>
    </row>
    <row r="19238" spans="23:27">
      <c r="W19238" s="288"/>
      <c r="X19238" s="287"/>
      <c r="AA19238" s="289"/>
    </row>
    <row r="19239" spans="23:27">
      <c r="W19239" s="288"/>
      <c r="X19239" s="287"/>
      <c r="AA19239" s="289"/>
    </row>
    <row r="19240" spans="23:27">
      <c r="W19240" s="288"/>
      <c r="X19240" s="287"/>
      <c r="AA19240" s="289"/>
    </row>
    <row r="19241" spans="23:27">
      <c r="W19241" s="288"/>
      <c r="X19241" s="287"/>
      <c r="AA19241" s="289"/>
    </row>
    <row r="19242" spans="23:27">
      <c r="W19242" s="288"/>
      <c r="X19242" s="287"/>
      <c r="AA19242" s="289"/>
    </row>
    <row r="19243" spans="23:27">
      <c r="W19243" s="288"/>
      <c r="X19243" s="287"/>
      <c r="AA19243" s="289"/>
    </row>
    <row r="19244" spans="23:27">
      <c r="W19244" s="288"/>
      <c r="X19244" s="287"/>
      <c r="AA19244" s="289"/>
    </row>
    <row r="19245" spans="23:27">
      <c r="W19245" s="288"/>
      <c r="X19245" s="287"/>
      <c r="AA19245" s="289"/>
    </row>
    <row r="19246" spans="23:27">
      <c r="W19246" s="288"/>
      <c r="X19246" s="287"/>
      <c r="AA19246" s="289"/>
    </row>
    <row r="19247" spans="23:27">
      <c r="W19247" s="288"/>
      <c r="X19247" s="287"/>
      <c r="AA19247" s="289"/>
    </row>
    <row r="19248" spans="23:27">
      <c r="W19248" s="288"/>
      <c r="X19248" s="287"/>
      <c r="AA19248" s="289"/>
    </row>
    <row r="19249" spans="23:27">
      <c r="W19249" s="288"/>
      <c r="X19249" s="287"/>
      <c r="AA19249" s="289"/>
    </row>
    <row r="19250" spans="23:27">
      <c r="W19250" s="288"/>
      <c r="X19250" s="287"/>
      <c r="AA19250" s="289"/>
    </row>
    <row r="19251" spans="23:27">
      <c r="W19251" s="288"/>
      <c r="X19251" s="287"/>
      <c r="AA19251" s="289"/>
    </row>
    <row r="19252" spans="23:27">
      <c r="W19252" s="288"/>
      <c r="X19252" s="287"/>
      <c r="AA19252" s="289"/>
    </row>
    <row r="19253" spans="23:27">
      <c r="W19253" s="288"/>
      <c r="X19253" s="287"/>
      <c r="AA19253" s="289"/>
    </row>
    <row r="19254" spans="23:27">
      <c r="W19254" s="288"/>
      <c r="X19254" s="287"/>
      <c r="AA19254" s="289"/>
    </row>
    <row r="19255" spans="23:27">
      <c r="W19255" s="288"/>
      <c r="X19255" s="287"/>
      <c r="AA19255" s="289"/>
    </row>
    <row r="19256" spans="23:27">
      <c r="W19256" s="288"/>
      <c r="X19256" s="287"/>
      <c r="AA19256" s="289"/>
    </row>
    <row r="19257" spans="23:27">
      <c r="W19257" s="288"/>
      <c r="X19257" s="287"/>
      <c r="AA19257" s="289"/>
    </row>
    <row r="19258" spans="23:27">
      <c r="W19258" s="288"/>
      <c r="X19258" s="287"/>
      <c r="AA19258" s="289"/>
    </row>
    <row r="19259" spans="23:27">
      <c r="W19259" s="288"/>
      <c r="X19259" s="287"/>
      <c r="AA19259" s="289"/>
    </row>
    <row r="19260" spans="23:27">
      <c r="W19260" s="288"/>
      <c r="X19260" s="287"/>
      <c r="AA19260" s="289"/>
    </row>
    <row r="19261" spans="23:27">
      <c r="W19261" s="288"/>
      <c r="X19261" s="287"/>
      <c r="AA19261" s="289"/>
    </row>
    <row r="19262" spans="23:27">
      <c r="W19262" s="288"/>
      <c r="X19262" s="287"/>
      <c r="AA19262" s="289"/>
    </row>
    <row r="19263" spans="23:27">
      <c r="W19263" s="288"/>
      <c r="X19263" s="287"/>
      <c r="AA19263" s="289"/>
    </row>
    <row r="19264" spans="23:27">
      <c r="W19264" s="288"/>
      <c r="X19264" s="287"/>
      <c r="AA19264" s="289"/>
    </row>
    <row r="19265" spans="23:27">
      <c r="W19265" s="288"/>
      <c r="X19265" s="287"/>
      <c r="AA19265" s="289"/>
    </row>
    <row r="19266" spans="23:27">
      <c r="W19266" s="288"/>
      <c r="X19266" s="287"/>
      <c r="AA19266" s="289"/>
    </row>
    <row r="19267" spans="23:27">
      <c r="W19267" s="288"/>
      <c r="X19267" s="287"/>
      <c r="AA19267" s="289"/>
    </row>
    <row r="19268" spans="23:27">
      <c r="W19268" s="288"/>
      <c r="X19268" s="287"/>
      <c r="AA19268" s="289"/>
    </row>
    <row r="19269" spans="23:27">
      <c r="W19269" s="288"/>
      <c r="X19269" s="287"/>
      <c r="AA19269" s="289"/>
    </row>
    <row r="19270" spans="23:27">
      <c r="W19270" s="288"/>
      <c r="X19270" s="287"/>
      <c r="AA19270" s="289"/>
    </row>
    <row r="19271" spans="23:27">
      <c r="W19271" s="288"/>
      <c r="X19271" s="287"/>
      <c r="AA19271" s="289"/>
    </row>
    <row r="19272" spans="23:27">
      <c r="W19272" s="288"/>
      <c r="X19272" s="287"/>
      <c r="AA19272" s="289"/>
    </row>
    <row r="19273" spans="23:27">
      <c r="W19273" s="288"/>
      <c r="X19273" s="287"/>
      <c r="AA19273" s="289"/>
    </row>
    <row r="19274" spans="23:27">
      <c r="W19274" s="288"/>
      <c r="X19274" s="287"/>
      <c r="AA19274" s="289"/>
    </row>
    <row r="19275" spans="23:27">
      <c r="W19275" s="288"/>
      <c r="X19275" s="287"/>
      <c r="AA19275" s="289"/>
    </row>
    <row r="19276" spans="23:27">
      <c r="W19276" s="288"/>
      <c r="X19276" s="287"/>
      <c r="AA19276" s="289"/>
    </row>
    <row r="19277" spans="23:27">
      <c r="W19277" s="288"/>
      <c r="X19277" s="287"/>
      <c r="AA19277" s="289"/>
    </row>
    <row r="19278" spans="23:27">
      <c r="W19278" s="288"/>
      <c r="X19278" s="287"/>
      <c r="AA19278" s="289"/>
    </row>
    <row r="19279" spans="23:27">
      <c r="W19279" s="288"/>
      <c r="X19279" s="287"/>
      <c r="AA19279" s="289"/>
    </row>
    <row r="19280" spans="23:27">
      <c r="W19280" s="288"/>
      <c r="X19280" s="287"/>
      <c r="AA19280" s="289"/>
    </row>
    <row r="19281" spans="23:27">
      <c r="W19281" s="288"/>
      <c r="X19281" s="287"/>
      <c r="AA19281" s="289"/>
    </row>
    <row r="19282" spans="23:27">
      <c r="W19282" s="288"/>
      <c r="X19282" s="287"/>
      <c r="AA19282" s="289"/>
    </row>
    <row r="19283" spans="23:27">
      <c r="W19283" s="288"/>
      <c r="X19283" s="287"/>
      <c r="AA19283" s="289"/>
    </row>
    <row r="19284" spans="23:27">
      <c r="W19284" s="288"/>
      <c r="X19284" s="287"/>
      <c r="AA19284" s="289"/>
    </row>
    <row r="19285" spans="23:27">
      <c r="W19285" s="288"/>
      <c r="X19285" s="287"/>
      <c r="AA19285" s="289"/>
    </row>
    <row r="19286" spans="23:27">
      <c r="W19286" s="288"/>
      <c r="X19286" s="287"/>
      <c r="AA19286" s="289"/>
    </row>
    <row r="19287" spans="23:27">
      <c r="W19287" s="288"/>
      <c r="X19287" s="287"/>
      <c r="AA19287" s="289"/>
    </row>
    <row r="19288" spans="23:27">
      <c r="W19288" s="288"/>
      <c r="X19288" s="287"/>
      <c r="AA19288" s="289"/>
    </row>
    <row r="19289" spans="23:27">
      <c r="W19289" s="288"/>
      <c r="X19289" s="287"/>
      <c r="AA19289" s="289"/>
    </row>
    <row r="19290" spans="23:27">
      <c r="W19290" s="288"/>
      <c r="X19290" s="287"/>
      <c r="AA19290" s="289"/>
    </row>
    <row r="19291" spans="23:27">
      <c r="W19291" s="288"/>
      <c r="X19291" s="287"/>
      <c r="AA19291" s="289"/>
    </row>
    <row r="19292" spans="23:27">
      <c r="W19292" s="288"/>
      <c r="X19292" s="287"/>
      <c r="AA19292" s="289"/>
    </row>
    <row r="19293" spans="23:27">
      <c r="W19293" s="288"/>
      <c r="X19293" s="287"/>
      <c r="AA19293" s="289"/>
    </row>
    <row r="19294" spans="23:27">
      <c r="W19294" s="288"/>
      <c r="X19294" s="287"/>
      <c r="AA19294" s="289"/>
    </row>
    <row r="19295" spans="23:27">
      <c r="W19295" s="288"/>
      <c r="X19295" s="287"/>
      <c r="AA19295" s="289"/>
    </row>
    <row r="19296" spans="23:27">
      <c r="W19296" s="288"/>
      <c r="X19296" s="287"/>
      <c r="AA19296" s="289"/>
    </row>
    <row r="19297" spans="23:27">
      <c r="W19297" s="288"/>
      <c r="X19297" s="287"/>
      <c r="AA19297" s="289"/>
    </row>
    <row r="19298" spans="23:27">
      <c r="W19298" s="288"/>
      <c r="X19298" s="287"/>
      <c r="AA19298" s="289"/>
    </row>
    <row r="19299" spans="23:27">
      <c r="W19299" s="288"/>
      <c r="X19299" s="287"/>
      <c r="AA19299" s="289"/>
    </row>
    <row r="19300" spans="23:27">
      <c r="W19300" s="288"/>
      <c r="X19300" s="287"/>
      <c r="AA19300" s="289"/>
    </row>
    <row r="19301" spans="23:27">
      <c r="W19301" s="288"/>
      <c r="X19301" s="287"/>
      <c r="AA19301" s="289"/>
    </row>
    <row r="19302" spans="23:27">
      <c r="W19302" s="288"/>
      <c r="X19302" s="287"/>
      <c r="AA19302" s="289"/>
    </row>
    <row r="19303" spans="23:27">
      <c r="W19303" s="288"/>
      <c r="X19303" s="287"/>
      <c r="AA19303" s="289"/>
    </row>
    <row r="19304" spans="23:27">
      <c r="W19304" s="288"/>
      <c r="X19304" s="287"/>
      <c r="AA19304" s="289"/>
    </row>
    <row r="19305" spans="23:27">
      <c r="W19305" s="288"/>
      <c r="X19305" s="287"/>
      <c r="AA19305" s="289"/>
    </row>
    <row r="19306" spans="23:27">
      <c r="W19306" s="288"/>
      <c r="X19306" s="287"/>
      <c r="AA19306" s="289"/>
    </row>
    <row r="19307" spans="23:27">
      <c r="W19307" s="288"/>
      <c r="X19307" s="287"/>
      <c r="AA19307" s="289"/>
    </row>
    <row r="19308" spans="23:27">
      <c r="W19308" s="288"/>
      <c r="X19308" s="287"/>
      <c r="AA19308" s="289"/>
    </row>
    <row r="19309" spans="23:27">
      <c r="W19309" s="288"/>
      <c r="X19309" s="287"/>
      <c r="AA19309" s="289"/>
    </row>
    <row r="19310" spans="23:27">
      <c r="W19310" s="288"/>
      <c r="X19310" s="287"/>
      <c r="AA19310" s="289"/>
    </row>
    <row r="19311" spans="23:27">
      <c r="W19311" s="288"/>
      <c r="X19311" s="287"/>
      <c r="AA19311" s="289"/>
    </row>
    <row r="19312" spans="23:27">
      <c r="W19312" s="288"/>
      <c r="X19312" s="287"/>
      <c r="AA19312" s="289"/>
    </row>
    <row r="19313" spans="23:27">
      <c r="W19313" s="288"/>
      <c r="X19313" s="287"/>
      <c r="AA19313" s="289"/>
    </row>
    <row r="19314" spans="23:27">
      <c r="W19314" s="288"/>
      <c r="X19314" s="287"/>
      <c r="AA19314" s="289"/>
    </row>
    <row r="19315" spans="23:27">
      <c r="W19315" s="288"/>
      <c r="X19315" s="287"/>
      <c r="AA19315" s="289"/>
    </row>
    <row r="19316" spans="23:27">
      <c r="W19316" s="288"/>
      <c r="X19316" s="287"/>
      <c r="AA19316" s="289"/>
    </row>
    <row r="19317" spans="23:27">
      <c r="W19317" s="288"/>
      <c r="X19317" s="287"/>
      <c r="AA19317" s="289"/>
    </row>
    <row r="19318" spans="23:27">
      <c r="W19318" s="288"/>
      <c r="X19318" s="287"/>
      <c r="AA19318" s="289"/>
    </row>
    <row r="19319" spans="23:27">
      <c r="W19319" s="288"/>
      <c r="X19319" s="287"/>
      <c r="AA19319" s="289"/>
    </row>
    <row r="19320" spans="23:27">
      <c r="W19320" s="288"/>
      <c r="X19320" s="287"/>
      <c r="AA19320" s="289"/>
    </row>
    <row r="19321" spans="23:27">
      <c r="W19321" s="288"/>
      <c r="X19321" s="287"/>
      <c r="AA19321" s="289"/>
    </row>
    <row r="19322" spans="23:27">
      <c r="W19322" s="288"/>
      <c r="X19322" s="287"/>
      <c r="AA19322" s="289"/>
    </row>
    <row r="19323" spans="23:27">
      <c r="W19323" s="288"/>
      <c r="X19323" s="287"/>
      <c r="AA19323" s="289"/>
    </row>
    <row r="19324" spans="23:27">
      <c r="W19324" s="288"/>
      <c r="X19324" s="287"/>
      <c r="AA19324" s="289"/>
    </row>
    <row r="19325" spans="23:27">
      <c r="W19325" s="288"/>
      <c r="X19325" s="287"/>
      <c r="AA19325" s="289"/>
    </row>
    <row r="19326" spans="23:27">
      <c r="W19326" s="288"/>
      <c r="X19326" s="287"/>
      <c r="AA19326" s="289"/>
    </row>
    <row r="19327" spans="23:27">
      <c r="W19327" s="288"/>
      <c r="X19327" s="287"/>
      <c r="AA19327" s="289"/>
    </row>
    <row r="19328" spans="23:27">
      <c r="W19328" s="288"/>
      <c r="X19328" s="287"/>
      <c r="AA19328" s="289"/>
    </row>
    <row r="19329" spans="23:27">
      <c r="W19329" s="288"/>
      <c r="X19329" s="287"/>
      <c r="AA19329" s="289"/>
    </row>
    <row r="19330" spans="23:27">
      <c r="W19330" s="288"/>
      <c r="X19330" s="287"/>
      <c r="AA19330" s="289"/>
    </row>
    <row r="19331" spans="23:27">
      <c r="W19331" s="288"/>
      <c r="X19331" s="287"/>
      <c r="AA19331" s="289"/>
    </row>
    <row r="19332" spans="23:27">
      <c r="W19332" s="288"/>
      <c r="X19332" s="287"/>
      <c r="AA19332" s="289"/>
    </row>
    <row r="19333" spans="23:27">
      <c r="W19333" s="288"/>
      <c r="X19333" s="287"/>
      <c r="AA19333" s="289"/>
    </row>
    <row r="19334" spans="23:27">
      <c r="W19334" s="288"/>
      <c r="X19334" s="287"/>
      <c r="AA19334" s="289"/>
    </row>
    <row r="19335" spans="23:27">
      <c r="W19335" s="288"/>
      <c r="X19335" s="287"/>
      <c r="AA19335" s="289"/>
    </row>
    <row r="19336" spans="23:27">
      <c r="W19336" s="288"/>
      <c r="X19336" s="287"/>
      <c r="AA19336" s="289"/>
    </row>
    <row r="19337" spans="23:27">
      <c r="W19337" s="288"/>
      <c r="X19337" s="287"/>
      <c r="AA19337" s="289"/>
    </row>
    <row r="19338" spans="23:27">
      <c r="W19338" s="288"/>
      <c r="X19338" s="287"/>
      <c r="AA19338" s="289"/>
    </row>
    <row r="19339" spans="23:27">
      <c r="W19339" s="288"/>
      <c r="X19339" s="287"/>
      <c r="AA19339" s="289"/>
    </row>
    <row r="19340" spans="23:27">
      <c r="W19340" s="288"/>
      <c r="X19340" s="287"/>
      <c r="AA19340" s="289"/>
    </row>
    <row r="19341" spans="23:27">
      <c r="W19341" s="288"/>
      <c r="X19341" s="287"/>
      <c r="AA19341" s="289"/>
    </row>
    <row r="19342" spans="23:27">
      <c r="W19342" s="288"/>
      <c r="X19342" s="287"/>
      <c r="AA19342" s="289"/>
    </row>
    <row r="19343" spans="23:27">
      <c r="W19343" s="288"/>
      <c r="X19343" s="287"/>
      <c r="AA19343" s="289"/>
    </row>
    <row r="19344" spans="23:27">
      <c r="W19344" s="288"/>
      <c r="X19344" s="287"/>
      <c r="AA19344" s="289"/>
    </row>
    <row r="19345" spans="23:27">
      <c r="W19345" s="288"/>
      <c r="X19345" s="287"/>
      <c r="AA19345" s="289"/>
    </row>
    <row r="19346" spans="23:27">
      <c r="W19346" s="288"/>
      <c r="X19346" s="287"/>
      <c r="AA19346" s="289"/>
    </row>
    <row r="19347" spans="23:27">
      <c r="W19347" s="288"/>
      <c r="X19347" s="287"/>
      <c r="AA19347" s="289"/>
    </row>
    <row r="19348" spans="23:27">
      <c r="W19348" s="288"/>
      <c r="X19348" s="287"/>
      <c r="AA19348" s="289"/>
    </row>
    <row r="19349" spans="23:27">
      <c r="W19349" s="288"/>
      <c r="X19349" s="287"/>
      <c r="AA19349" s="289"/>
    </row>
    <row r="19350" spans="23:27">
      <c r="W19350" s="288"/>
      <c r="X19350" s="287"/>
      <c r="AA19350" s="289"/>
    </row>
    <row r="19351" spans="23:27">
      <c r="W19351" s="288"/>
      <c r="X19351" s="287"/>
      <c r="AA19351" s="289"/>
    </row>
    <row r="19352" spans="23:27">
      <c r="W19352" s="288"/>
      <c r="X19352" s="287"/>
      <c r="AA19352" s="289"/>
    </row>
    <row r="19353" spans="23:27">
      <c r="W19353" s="288"/>
      <c r="X19353" s="287"/>
      <c r="AA19353" s="289"/>
    </row>
    <row r="19354" spans="23:27">
      <c r="W19354" s="288"/>
      <c r="X19354" s="287"/>
      <c r="AA19354" s="289"/>
    </row>
    <row r="19355" spans="23:27">
      <c r="W19355" s="288"/>
      <c r="X19355" s="287"/>
      <c r="AA19355" s="289"/>
    </row>
    <row r="19356" spans="23:27">
      <c r="W19356" s="288"/>
      <c r="X19356" s="287"/>
      <c r="AA19356" s="289"/>
    </row>
    <row r="19357" spans="23:27">
      <c r="W19357" s="288"/>
      <c r="X19357" s="287"/>
      <c r="AA19357" s="289"/>
    </row>
    <row r="19358" spans="23:27">
      <c r="W19358" s="288"/>
      <c r="X19358" s="287"/>
      <c r="AA19358" s="289"/>
    </row>
    <row r="19359" spans="23:27">
      <c r="W19359" s="288"/>
      <c r="X19359" s="287"/>
      <c r="AA19359" s="289"/>
    </row>
    <row r="19360" spans="23:27">
      <c r="W19360" s="288"/>
      <c r="X19360" s="287"/>
      <c r="AA19360" s="289"/>
    </row>
    <row r="19361" spans="23:27">
      <c r="W19361" s="288"/>
      <c r="X19361" s="287"/>
      <c r="AA19361" s="289"/>
    </row>
    <row r="19362" spans="23:27">
      <c r="W19362" s="288"/>
      <c r="X19362" s="287"/>
      <c r="AA19362" s="289"/>
    </row>
    <row r="19363" spans="23:27">
      <c r="W19363" s="288"/>
      <c r="X19363" s="287"/>
      <c r="AA19363" s="289"/>
    </row>
    <row r="19364" spans="23:27">
      <c r="W19364" s="288"/>
      <c r="X19364" s="287"/>
      <c r="AA19364" s="289"/>
    </row>
    <row r="19365" spans="23:27">
      <c r="W19365" s="288"/>
      <c r="X19365" s="287"/>
      <c r="AA19365" s="289"/>
    </row>
    <row r="19366" spans="23:27">
      <c r="W19366" s="288"/>
      <c r="X19366" s="287"/>
      <c r="AA19366" s="289"/>
    </row>
    <row r="19367" spans="23:27">
      <c r="W19367" s="288"/>
      <c r="X19367" s="287"/>
      <c r="AA19367" s="289"/>
    </row>
    <row r="19368" spans="23:27">
      <c r="W19368" s="288"/>
      <c r="X19368" s="287"/>
      <c r="AA19368" s="289"/>
    </row>
    <row r="19369" spans="23:27">
      <c r="W19369" s="288"/>
      <c r="X19369" s="287"/>
      <c r="AA19369" s="289"/>
    </row>
    <row r="19370" spans="23:27">
      <c r="W19370" s="288"/>
      <c r="X19370" s="287"/>
      <c r="AA19370" s="289"/>
    </row>
    <row r="19371" spans="23:27">
      <c r="W19371" s="288"/>
      <c r="X19371" s="287"/>
      <c r="AA19371" s="289"/>
    </row>
    <row r="19372" spans="23:27">
      <c r="W19372" s="288"/>
      <c r="X19372" s="287"/>
      <c r="AA19372" s="289"/>
    </row>
    <row r="19373" spans="23:27">
      <c r="W19373" s="288"/>
      <c r="X19373" s="287"/>
      <c r="AA19373" s="289"/>
    </row>
    <row r="19374" spans="23:27">
      <c r="W19374" s="288"/>
      <c r="X19374" s="287"/>
      <c r="AA19374" s="289"/>
    </row>
    <row r="19375" spans="23:27">
      <c r="W19375" s="288"/>
      <c r="X19375" s="287"/>
      <c r="AA19375" s="289"/>
    </row>
    <row r="19376" spans="23:27">
      <c r="W19376" s="288"/>
      <c r="X19376" s="287"/>
      <c r="AA19376" s="289"/>
    </row>
    <row r="19377" spans="23:27">
      <c r="W19377" s="288"/>
      <c r="X19377" s="287"/>
      <c r="AA19377" s="289"/>
    </row>
    <row r="19378" spans="23:27">
      <c r="W19378" s="288"/>
      <c r="X19378" s="287"/>
      <c r="AA19378" s="289"/>
    </row>
    <row r="19379" spans="23:27">
      <c r="W19379" s="288"/>
      <c r="X19379" s="287"/>
      <c r="AA19379" s="289"/>
    </row>
    <row r="19380" spans="23:27">
      <c r="W19380" s="288"/>
      <c r="X19380" s="287"/>
      <c r="AA19380" s="289"/>
    </row>
    <row r="19381" spans="23:27">
      <c r="W19381" s="288"/>
      <c r="X19381" s="287"/>
      <c r="AA19381" s="289"/>
    </row>
    <row r="19382" spans="23:27">
      <c r="W19382" s="288"/>
      <c r="X19382" s="287"/>
      <c r="AA19382" s="289"/>
    </row>
    <row r="19383" spans="23:27">
      <c r="W19383" s="288"/>
      <c r="X19383" s="287"/>
      <c r="AA19383" s="289"/>
    </row>
    <row r="19384" spans="23:27">
      <c r="W19384" s="288"/>
      <c r="X19384" s="287"/>
      <c r="AA19384" s="289"/>
    </row>
    <row r="19385" spans="23:27">
      <c r="W19385" s="288"/>
      <c r="X19385" s="287"/>
      <c r="AA19385" s="289"/>
    </row>
    <row r="19386" spans="23:27">
      <c r="W19386" s="288"/>
      <c r="X19386" s="287"/>
      <c r="AA19386" s="289"/>
    </row>
    <row r="19387" spans="23:27">
      <c r="W19387" s="288"/>
      <c r="X19387" s="287"/>
      <c r="AA19387" s="289"/>
    </row>
    <row r="19388" spans="23:27">
      <c r="W19388" s="288"/>
      <c r="X19388" s="287"/>
      <c r="AA19388" s="289"/>
    </row>
    <row r="19389" spans="23:27">
      <c r="W19389" s="288"/>
      <c r="X19389" s="287"/>
      <c r="AA19389" s="289"/>
    </row>
    <row r="19390" spans="23:27">
      <c r="W19390" s="288"/>
      <c r="X19390" s="287"/>
      <c r="AA19390" s="289"/>
    </row>
    <row r="19391" spans="23:27">
      <c r="W19391" s="288"/>
      <c r="X19391" s="287"/>
      <c r="AA19391" s="289"/>
    </row>
    <row r="19392" spans="23:27">
      <c r="W19392" s="288"/>
      <c r="X19392" s="287"/>
      <c r="AA19392" s="289"/>
    </row>
    <row r="19393" spans="23:27">
      <c r="W19393" s="288"/>
      <c r="X19393" s="287"/>
      <c r="AA19393" s="289"/>
    </row>
    <row r="19394" spans="23:27">
      <c r="W19394" s="288"/>
      <c r="X19394" s="287"/>
      <c r="AA19394" s="289"/>
    </row>
    <row r="19395" spans="23:27">
      <c r="W19395" s="288"/>
      <c r="X19395" s="287"/>
      <c r="AA19395" s="289"/>
    </row>
    <row r="19396" spans="23:27">
      <c r="W19396" s="288"/>
      <c r="X19396" s="287"/>
      <c r="AA19396" s="289"/>
    </row>
    <row r="19397" spans="23:27">
      <c r="W19397" s="288"/>
      <c r="X19397" s="287"/>
      <c r="AA19397" s="289"/>
    </row>
    <row r="19398" spans="23:27">
      <c r="W19398" s="288"/>
      <c r="X19398" s="287"/>
      <c r="AA19398" s="289"/>
    </row>
    <row r="19399" spans="23:27">
      <c r="W19399" s="288"/>
      <c r="X19399" s="287"/>
      <c r="AA19399" s="289"/>
    </row>
    <row r="19400" spans="23:27">
      <c r="W19400" s="288"/>
      <c r="X19400" s="287"/>
      <c r="AA19400" s="289"/>
    </row>
    <row r="19401" spans="23:27">
      <c r="W19401" s="288"/>
      <c r="X19401" s="287"/>
      <c r="AA19401" s="289"/>
    </row>
    <row r="19402" spans="23:27">
      <c r="W19402" s="288"/>
      <c r="X19402" s="287"/>
      <c r="AA19402" s="289"/>
    </row>
    <row r="19403" spans="23:27">
      <c r="W19403" s="288"/>
      <c r="X19403" s="287"/>
      <c r="AA19403" s="289"/>
    </row>
    <row r="19404" spans="23:27">
      <c r="W19404" s="288"/>
      <c r="X19404" s="287"/>
      <c r="AA19404" s="289"/>
    </row>
    <row r="19405" spans="23:27">
      <c r="W19405" s="288"/>
      <c r="X19405" s="287"/>
      <c r="AA19405" s="289"/>
    </row>
    <row r="19406" spans="23:27">
      <c r="W19406" s="288"/>
      <c r="X19406" s="287"/>
      <c r="AA19406" s="289"/>
    </row>
    <row r="19407" spans="23:27">
      <c r="W19407" s="288"/>
      <c r="X19407" s="287"/>
      <c r="AA19407" s="289"/>
    </row>
    <row r="19408" spans="23:27">
      <c r="W19408" s="288"/>
      <c r="X19408" s="287"/>
      <c r="AA19408" s="289"/>
    </row>
    <row r="19409" spans="23:27">
      <c r="W19409" s="288"/>
      <c r="X19409" s="287"/>
      <c r="AA19409" s="289"/>
    </row>
    <row r="19410" spans="23:27">
      <c r="W19410" s="288"/>
      <c r="X19410" s="287"/>
      <c r="AA19410" s="289"/>
    </row>
    <row r="19411" spans="23:27">
      <c r="W19411" s="288"/>
      <c r="X19411" s="287"/>
      <c r="AA19411" s="289"/>
    </row>
    <row r="19412" spans="23:27">
      <c r="W19412" s="288"/>
      <c r="X19412" s="287"/>
      <c r="AA19412" s="289"/>
    </row>
    <row r="19413" spans="23:27">
      <c r="W19413" s="288"/>
      <c r="X19413" s="287"/>
      <c r="AA19413" s="289"/>
    </row>
    <row r="19414" spans="23:27">
      <c r="W19414" s="288"/>
      <c r="X19414" s="287"/>
      <c r="AA19414" s="289"/>
    </row>
    <row r="19415" spans="23:27">
      <c r="W19415" s="288"/>
      <c r="X19415" s="287"/>
      <c r="AA19415" s="289"/>
    </row>
    <row r="19416" spans="23:27">
      <c r="W19416" s="288"/>
      <c r="X19416" s="287"/>
      <c r="AA19416" s="289"/>
    </row>
    <row r="19417" spans="23:27">
      <c r="W19417" s="288"/>
      <c r="X19417" s="287"/>
      <c r="AA19417" s="289"/>
    </row>
    <row r="19418" spans="23:27">
      <c r="W19418" s="288"/>
      <c r="X19418" s="287"/>
      <c r="AA19418" s="289"/>
    </row>
    <row r="19419" spans="23:27">
      <c r="W19419" s="288"/>
      <c r="X19419" s="287"/>
      <c r="AA19419" s="289"/>
    </row>
    <row r="19420" spans="23:27">
      <c r="W19420" s="288"/>
      <c r="X19420" s="287"/>
      <c r="AA19420" s="289"/>
    </row>
    <row r="19421" spans="23:27">
      <c r="W19421" s="288"/>
      <c r="X19421" s="287"/>
      <c r="AA19421" s="289"/>
    </row>
    <row r="19422" spans="23:27">
      <c r="W19422" s="288"/>
      <c r="X19422" s="287"/>
      <c r="AA19422" s="289"/>
    </row>
    <row r="19423" spans="23:27">
      <c r="W19423" s="288"/>
      <c r="X19423" s="287"/>
      <c r="AA19423" s="289"/>
    </row>
    <row r="19424" spans="23:27">
      <c r="W19424" s="288"/>
      <c r="X19424" s="287"/>
      <c r="AA19424" s="289"/>
    </row>
    <row r="19425" spans="23:27">
      <c r="W19425" s="288"/>
      <c r="X19425" s="287"/>
      <c r="AA19425" s="289"/>
    </row>
    <row r="19426" spans="23:27">
      <c r="W19426" s="288"/>
      <c r="X19426" s="287"/>
      <c r="AA19426" s="289"/>
    </row>
    <row r="19427" spans="23:27">
      <c r="W19427" s="288"/>
      <c r="X19427" s="287"/>
      <c r="AA19427" s="289"/>
    </row>
    <row r="19428" spans="23:27">
      <c r="W19428" s="288"/>
      <c r="X19428" s="287"/>
      <c r="AA19428" s="289"/>
    </row>
    <row r="19429" spans="23:27">
      <c r="W19429" s="288"/>
      <c r="X19429" s="287"/>
      <c r="AA19429" s="289"/>
    </row>
    <row r="19430" spans="23:27">
      <c r="W19430" s="288"/>
      <c r="X19430" s="287"/>
      <c r="AA19430" s="289"/>
    </row>
    <row r="19431" spans="23:27">
      <c r="W19431" s="288"/>
      <c r="X19431" s="287"/>
      <c r="AA19431" s="289"/>
    </row>
    <row r="19432" spans="23:27">
      <c r="W19432" s="288"/>
      <c r="X19432" s="287"/>
      <c r="AA19432" s="289"/>
    </row>
    <row r="19433" spans="23:27">
      <c r="W19433" s="288"/>
      <c r="X19433" s="287"/>
      <c r="AA19433" s="289"/>
    </row>
    <row r="19434" spans="23:27">
      <c r="W19434" s="288"/>
      <c r="X19434" s="287"/>
      <c r="AA19434" s="289"/>
    </row>
    <row r="19435" spans="23:27">
      <c r="W19435" s="288"/>
      <c r="X19435" s="287"/>
      <c r="AA19435" s="289"/>
    </row>
    <row r="19436" spans="23:27">
      <c r="W19436" s="288"/>
      <c r="X19436" s="287"/>
      <c r="AA19436" s="289"/>
    </row>
    <row r="19437" spans="23:27">
      <c r="W19437" s="288"/>
      <c r="X19437" s="287"/>
      <c r="AA19437" s="289"/>
    </row>
    <row r="19438" spans="23:27">
      <c r="W19438" s="288"/>
      <c r="X19438" s="287"/>
      <c r="AA19438" s="289"/>
    </row>
    <row r="19439" spans="23:27">
      <c r="W19439" s="288"/>
      <c r="X19439" s="287"/>
      <c r="AA19439" s="289"/>
    </row>
    <row r="19440" spans="23:27">
      <c r="W19440" s="288"/>
      <c r="X19440" s="287"/>
      <c r="AA19440" s="289"/>
    </row>
    <row r="19441" spans="23:27">
      <c r="W19441" s="288"/>
      <c r="X19441" s="287"/>
      <c r="AA19441" s="289"/>
    </row>
    <row r="19442" spans="23:27">
      <c r="W19442" s="288"/>
      <c r="X19442" s="287"/>
      <c r="AA19442" s="289"/>
    </row>
    <row r="19443" spans="23:27">
      <c r="W19443" s="288"/>
      <c r="X19443" s="287"/>
      <c r="AA19443" s="289"/>
    </row>
    <row r="19444" spans="23:27">
      <c r="W19444" s="288"/>
      <c r="X19444" s="287"/>
      <c r="AA19444" s="289"/>
    </row>
    <row r="19445" spans="23:27">
      <c r="W19445" s="288"/>
      <c r="X19445" s="287"/>
      <c r="AA19445" s="289"/>
    </row>
    <row r="19446" spans="23:27">
      <c r="W19446" s="288"/>
      <c r="X19446" s="287"/>
      <c r="AA19446" s="289"/>
    </row>
    <row r="19447" spans="23:27">
      <c r="W19447" s="288"/>
      <c r="X19447" s="287"/>
      <c r="AA19447" s="289"/>
    </row>
    <row r="19448" spans="23:27">
      <c r="W19448" s="288"/>
      <c r="X19448" s="287"/>
      <c r="AA19448" s="289"/>
    </row>
    <row r="19449" spans="23:27">
      <c r="W19449" s="288"/>
      <c r="X19449" s="287"/>
      <c r="AA19449" s="289"/>
    </row>
    <row r="19450" spans="23:27">
      <c r="W19450" s="288"/>
      <c r="X19450" s="287"/>
      <c r="AA19450" s="289"/>
    </row>
    <row r="19451" spans="23:27">
      <c r="W19451" s="288"/>
      <c r="X19451" s="287"/>
      <c r="AA19451" s="289"/>
    </row>
    <row r="19452" spans="23:27">
      <c r="W19452" s="288"/>
      <c r="X19452" s="287"/>
      <c r="AA19452" s="289"/>
    </row>
    <row r="19453" spans="23:27">
      <c r="W19453" s="288"/>
      <c r="X19453" s="287"/>
      <c r="AA19453" s="289"/>
    </row>
    <row r="19454" spans="23:27">
      <c r="W19454" s="288"/>
      <c r="X19454" s="287"/>
      <c r="AA19454" s="289"/>
    </row>
    <row r="19455" spans="23:27">
      <c r="W19455" s="288"/>
      <c r="X19455" s="287"/>
      <c r="AA19455" s="289"/>
    </row>
    <row r="19456" spans="23:27">
      <c r="W19456" s="288"/>
      <c r="X19456" s="287"/>
      <c r="AA19456" s="289"/>
    </row>
    <row r="19457" spans="23:27">
      <c r="W19457" s="288"/>
      <c r="X19457" s="287"/>
      <c r="AA19457" s="289"/>
    </row>
    <row r="19458" spans="23:27">
      <c r="W19458" s="288"/>
      <c r="X19458" s="287"/>
      <c r="AA19458" s="289"/>
    </row>
    <row r="19459" spans="23:27">
      <c r="W19459" s="288"/>
      <c r="X19459" s="287"/>
      <c r="AA19459" s="289"/>
    </row>
    <row r="19460" spans="23:27">
      <c r="W19460" s="288"/>
      <c r="X19460" s="287"/>
      <c r="AA19460" s="289"/>
    </row>
    <row r="19461" spans="23:27">
      <c r="W19461" s="288"/>
      <c r="X19461" s="287"/>
      <c r="AA19461" s="289"/>
    </row>
    <row r="19462" spans="23:27">
      <c r="W19462" s="288"/>
      <c r="X19462" s="287"/>
      <c r="AA19462" s="289"/>
    </row>
    <row r="19463" spans="23:27">
      <c r="W19463" s="288"/>
      <c r="X19463" s="287"/>
      <c r="AA19463" s="289"/>
    </row>
    <row r="19464" spans="23:27">
      <c r="W19464" s="288"/>
      <c r="X19464" s="287"/>
      <c r="AA19464" s="289"/>
    </row>
    <row r="19465" spans="23:27">
      <c r="W19465" s="288"/>
      <c r="X19465" s="287"/>
      <c r="AA19465" s="289"/>
    </row>
    <row r="19466" spans="23:27">
      <c r="W19466" s="288"/>
      <c r="X19466" s="287"/>
      <c r="AA19466" s="289"/>
    </row>
    <row r="19467" spans="23:27">
      <c r="W19467" s="288"/>
      <c r="X19467" s="287"/>
      <c r="AA19467" s="289"/>
    </row>
    <row r="19468" spans="23:27">
      <c r="W19468" s="288"/>
      <c r="X19468" s="287"/>
      <c r="AA19468" s="289"/>
    </row>
    <row r="19469" spans="23:27">
      <c r="W19469" s="288"/>
      <c r="X19469" s="287"/>
      <c r="AA19469" s="289"/>
    </row>
    <row r="19470" spans="23:27">
      <c r="W19470" s="288"/>
      <c r="X19470" s="287"/>
      <c r="AA19470" s="289"/>
    </row>
    <row r="19471" spans="23:27">
      <c r="W19471" s="288"/>
      <c r="X19471" s="287"/>
      <c r="AA19471" s="289"/>
    </row>
    <row r="19472" spans="23:27">
      <c r="W19472" s="288"/>
      <c r="X19472" s="287"/>
      <c r="AA19472" s="289"/>
    </row>
    <row r="19473" spans="23:27">
      <c r="W19473" s="288"/>
      <c r="X19473" s="287"/>
      <c r="AA19473" s="289"/>
    </row>
    <row r="19474" spans="23:27">
      <c r="W19474" s="288"/>
      <c r="X19474" s="287"/>
      <c r="AA19474" s="289"/>
    </row>
    <row r="19475" spans="23:27">
      <c r="W19475" s="288"/>
      <c r="X19475" s="287"/>
      <c r="AA19475" s="289"/>
    </row>
    <row r="19476" spans="23:27">
      <c r="W19476" s="288"/>
      <c r="X19476" s="287"/>
      <c r="AA19476" s="289"/>
    </row>
    <row r="19477" spans="23:27">
      <c r="W19477" s="288"/>
      <c r="X19477" s="287"/>
      <c r="AA19477" s="289"/>
    </row>
    <row r="19478" spans="23:27">
      <c r="W19478" s="288"/>
      <c r="X19478" s="287"/>
      <c r="AA19478" s="289"/>
    </row>
    <row r="19479" spans="23:27">
      <c r="W19479" s="288"/>
      <c r="X19479" s="287"/>
      <c r="AA19479" s="289"/>
    </row>
    <row r="19480" spans="23:27">
      <c r="W19480" s="288"/>
      <c r="X19480" s="287"/>
      <c r="AA19480" s="289"/>
    </row>
    <row r="19481" spans="23:27">
      <c r="W19481" s="288"/>
      <c r="X19481" s="287"/>
      <c r="AA19481" s="289"/>
    </row>
    <row r="19482" spans="23:27">
      <c r="W19482" s="288"/>
      <c r="X19482" s="287"/>
      <c r="AA19482" s="289"/>
    </row>
    <row r="19483" spans="23:27">
      <c r="W19483" s="288"/>
      <c r="X19483" s="287"/>
      <c r="AA19483" s="289"/>
    </row>
    <row r="19484" spans="23:27">
      <c r="W19484" s="288"/>
      <c r="X19484" s="287"/>
      <c r="AA19484" s="289"/>
    </row>
    <row r="19485" spans="23:27">
      <c r="W19485" s="288"/>
      <c r="X19485" s="287"/>
      <c r="AA19485" s="289"/>
    </row>
    <row r="19486" spans="23:27">
      <c r="W19486" s="288"/>
      <c r="X19486" s="287"/>
      <c r="AA19486" s="289"/>
    </row>
    <row r="19487" spans="23:27">
      <c r="W19487" s="288"/>
      <c r="X19487" s="287"/>
      <c r="AA19487" s="289"/>
    </row>
    <row r="19488" spans="23:27">
      <c r="W19488" s="288"/>
      <c r="X19488" s="287"/>
      <c r="AA19488" s="289"/>
    </row>
    <row r="19489" spans="23:27">
      <c r="W19489" s="288"/>
      <c r="X19489" s="287"/>
      <c r="AA19489" s="289"/>
    </row>
    <row r="19490" spans="23:27">
      <c r="W19490" s="288"/>
      <c r="X19490" s="287"/>
      <c r="AA19490" s="289"/>
    </row>
    <row r="19491" spans="23:27">
      <c r="W19491" s="288"/>
      <c r="X19491" s="287"/>
      <c r="AA19491" s="289"/>
    </row>
    <row r="19492" spans="23:27">
      <c r="W19492" s="288"/>
      <c r="X19492" s="287"/>
      <c r="AA19492" s="289"/>
    </row>
    <row r="19493" spans="23:27">
      <c r="W19493" s="288"/>
      <c r="X19493" s="287"/>
      <c r="AA19493" s="289"/>
    </row>
    <row r="19494" spans="23:27">
      <c r="W19494" s="288"/>
      <c r="X19494" s="287"/>
      <c r="AA19494" s="289"/>
    </row>
    <row r="19495" spans="23:27">
      <c r="W19495" s="288"/>
      <c r="X19495" s="287"/>
      <c r="AA19495" s="289"/>
    </row>
    <row r="19496" spans="23:27">
      <c r="W19496" s="288"/>
      <c r="X19496" s="287"/>
      <c r="AA19496" s="289"/>
    </row>
    <row r="19497" spans="23:27">
      <c r="W19497" s="288"/>
      <c r="X19497" s="287"/>
      <c r="AA19497" s="289"/>
    </row>
    <row r="19498" spans="23:27">
      <c r="W19498" s="288"/>
      <c r="X19498" s="287"/>
      <c r="AA19498" s="289"/>
    </row>
    <row r="19499" spans="23:27">
      <c r="W19499" s="288"/>
      <c r="X19499" s="287"/>
      <c r="AA19499" s="289"/>
    </row>
    <row r="19500" spans="23:27">
      <c r="W19500" s="288"/>
      <c r="X19500" s="287"/>
      <c r="AA19500" s="289"/>
    </row>
    <row r="19501" spans="23:27">
      <c r="W19501" s="288"/>
      <c r="X19501" s="287"/>
      <c r="AA19501" s="289"/>
    </row>
    <row r="19502" spans="23:27">
      <c r="W19502" s="288"/>
      <c r="X19502" s="287"/>
      <c r="AA19502" s="289"/>
    </row>
    <row r="19503" spans="23:27">
      <c r="W19503" s="288"/>
      <c r="X19503" s="287"/>
      <c r="AA19503" s="289"/>
    </row>
    <row r="19504" spans="23:27">
      <c r="W19504" s="288"/>
      <c r="X19504" s="287"/>
      <c r="AA19504" s="289"/>
    </row>
    <row r="19505" spans="23:27">
      <c r="W19505" s="288"/>
      <c r="X19505" s="287"/>
      <c r="AA19505" s="289"/>
    </row>
    <row r="19506" spans="23:27">
      <c r="W19506" s="288"/>
      <c r="X19506" s="287"/>
      <c r="AA19506" s="289"/>
    </row>
    <row r="19507" spans="23:27">
      <c r="W19507" s="288"/>
      <c r="X19507" s="287"/>
      <c r="AA19507" s="289"/>
    </row>
    <row r="19508" spans="23:27">
      <c r="W19508" s="288"/>
      <c r="X19508" s="287"/>
      <c r="AA19508" s="289"/>
    </row>
    <row r="19509" spans="23:27">
      <c r="W19509" s="288"/>
      <c r="X19509" s="287"/>
      <c r="AA19509" s="289"/>
    </row>
    <row r="19510" spans="23:27">
      <c r="W19510" s="288"/>
      <c r="X19510" s="287"/>
      <c r="AA19510" s="289"/>
    </row>
    <row r="19511" spans="23:27">
      <c r="W19511" s="288"/>
      <c r="X19511" s="287"/>
      <c r="AA19511" s="289"/>
    </row>
    <row r="19512" spans="23:27">
      <c r="W19512" s="288"/>
      <c r="X19512" s="287"/>
      <c r="AA19512" s="289"/>
    </row>
    <row r="19513" spans="23:27">
      <c r="W19513" s="288"/>
      <c r="X19513" s="287"/>
      <c r="AA19513" s="289"/>
    </row>
    <row r="19514" spans="23:27">
      <c r="W19514" s="288"/>
      <c r="X19514" s="287"/>
      <c r="AA19514" s="289"/>
    </row>
    <row r="19515" spans="23:27">
      <c r="W19515" s="288"/>
      <c r="X19515" s="287"/>
      <c r="AA19515" s="289"/>
    </row>
    <row r="19516" spans="23:27">
      <c r="W19516" s="288"/>
      <c r="X19516" s="287"/>
      <c r="AA19516" s="289"/>
    </row>
    <row r="19517" spans="23:27">
      <c r="W19517" s="288"/>
      <c r="X19517" s="287"/>
      <c r="AA19517" s="289"/>
    </row>
    <row r="19518" spans="23:27">
      <c r="W19518" s="288"/>
      <c r="X19518" s="287"/>
      <c r="AA19518" s="289"/>
    </row>
    <row r="19519" spans="23:27">
      <c r="W19519" s="288"/>
      <c r="X19519" s="287"/>
      <c r="AA19519" s="289"/>
    </row>
    <row r="19520" spans="23:27">
      <c r="W19520" s="288"/>
      <c r="X19520" s="287"/>
      <c r="AA19520" s="289"/>
    </row>
    <row r="19521" spans="23:27">
      <c r="W19521" s="288"/>
      <c r="X19521" s="287"/>
      <c r="AA19521" s="289"/>
    </row>
    <row r="19522" spans="23:27">
      <c r="W19522" s="288"/>
      <c r="X19522" s="287"/>
      <c r="AA19522" s="289"/>
    </row>
    <row r="19523" spans="23:27">
      <c r="W19523" s="288"/>
      <c r="X19523" s="287"/>
      <c r="AA19523" s="289"/>
    </row>
    <row r="19524" spans="23:27">
      <c r="W19524" s="288"/>
      <c r="X19524" s="287"/>
      <c r="AA19524" s="289"/>
    </row>
    <row r="19525" spans="23:27">
      <c r="W19525" s="288"/>
      <c r="X19525" s="287"/>
      <c r="AA19525" s="289"/>
    </row>
    <row r="19526" spans="23:27">
      <c r="W19526" s="288"/>
      <c r="X19526" s="287"/>
      <c r="AA19526" s="289"/>
    </row>
    <row r="19527" spans="23:27">
      <c r="W19527" s="288"/>
      <c r="X19527" s="287"/>
      <c r="AA19527" s="289"/>
    </row>
    <row r="19528" spans="23:27">
      <c r="W19528" s="288"/>
      <c r="X19528" s="287"/>
      <c r="AA19528" s="289"/>
    </row>
    <row r="19529" spans="23:27">
      <c r="W19529" s="288"/>
      <c r="X19529" s="287"/>
      <c r="AA19529" s="289"/>
    </row>
    <row r="19530" spans="23:27">
      <c r="W19530" s="288"/>
      <c r="X19530" s="287"/>
      <c r="AA19530" s="289"/>
    </row>
    <row r="19531" spans="23:27">
      <c r="W19531" s="288"/>
      <c r="X19531" s="287"/>
      <c r="AA19531" s="289"/>
    </row>
    <row r="19532" spans="23:27">
      <c r="W19532" s="288"/>
      <c r="X19532" s="287"/>
      <c r="AA19532" s="289"/>
    </row>
    <row r="19533" spans="23:27">
      <c r="W19533" s="288"/>
      <c r="X19533" s="287"/>
      <c r="AA19533" s="289"/>
    </row>
    <row r="19534" spans="23:27">
      <c r="W19534" s="288"/>
      <c r="X19534" s="287"/>
      <c r="AA19534" s="289"/>
    </row>
    <row r="19535" spans="23:27">
      <c r="W19535" s="288"/>
      <c r="X19535" s="287"/>
      <c r="AA19535" s="289"/>
    </row>
    <row r="19536" spans="23:27">
      <c r="W19536" s="288"/>
      <c r="X19536" s="287"/>
      <c r="AA19536" s="289"/>
    </row>
    <row r="19537" spans="23:27">
      <c r="W19537" s="288"/>
      <c r="X19537" s="287"/>
      <c r="AA19537" s="289"/>
    </row>
    <row r="19538" spans="23:27">
      <c r="W19538" s="288"/>
      <c r="X19538" s="287"/>
      <c r="AA19538" s="289"/>
    </row>
    <row r="19539" spans="23:27">
      <c r="W19539" s="288"/>
      <c r="X19539" s="287"/>
      <c r="AA19539" s="289"/>
    </row>
    <row r="19540" spans="23:27">
      <c r="W19540" s="288"/>
      <c r="X19540" s="287"/>
      <c r="AA19540" s="289"/>
    </row>
    <row r="19541" spans="23:27">
      <c r="W19541" s="288"/>
      <c r="X19541" s="287"/>
      <c r="AA19541" s="289"/>
    </row>
    <row r="19542" spans="23:27">
      <c r="W19542" s="288"/>
      <c r="X19542" s="287"/>
      <c r="AA19542" s="289"/>
    </row>
    <row r="19543" spans="23:27">
      <c r="W19543" s="288"/>
      <c r="X19543" s="287"/>
      <c r="AA19543" s="289"/>
    </row>
    <row r="19544" spans="23:27">
      <c r="W19544" s="288"/>
      <c r="X19544" s="287"/>
      <c r="AA19544" s="289"/>
    </row>
    <row r="19545" spans="23:27">
      <c r="W19545" s="288"/>
      <c r="X19545" s="287"/>
      <c r="AA19545" s="289"/>
    </row>
    <row r="19546" spans="23:27">
      <c r="W19546" s="288"/>
      <c r="X19546" s="287"/>
      <c r="AA19546" s="289"/>
    </row>
    <row r="19547" spans="23:27">
      <c r="W19547" s="288"/>
      <c r="X19547" s="287"/>
      <c r="AA19547" s="289"/>
    </row>
    <row r="19548" spans="23:27">
      <c r="W19548" s="288"/>
      <c r="X19548" s="287"/>
      <c r="AA19548" s="289"/>
    </row>
    <row r="19549" spans="23:27">
      <c r="W19549" s="288"/>
      <c r="X19549" s="287"/>
      <c r="AA19549" s="289"/>
    </row>
    <row r="19550" spans="23:27">
      <c r="W19550" s="288"/>
      <c r="X19550" s="287"/>
      <c r="AA19550" s="289"/>
    </row>
    <row r="19551" spans="23:27">
      <c r="W19551" s="288"/>
      <c r="X19551" s="287"/>
      <c r="AA19551" s="289"/>
    </row>
    <row r="19552" spans="23:27">
      <c r="W19552" s="288"/>
      <c r="X19552" s="287"/>
      <c r="AA19552" s="289"/>
    </row>
    <row r="19553" spans="23:27">
      <c r="W19553" s="288"/>
      <c r="X19553" s="287"/>
      <c r="AA19553" s="289"/>
    </row>
    <row r="19554" spans="23:27">
      <c r="W19554" s="288"/>
      <c r="X19554" s="287"/>
      <c r="AA19554" s="289"/>
    </row>
    <row r="19555" spans="23:27">
      <c r="W19555" s="288"/>
      <c r="X19555" s="287"/>
      <c r="AA19555" s="289"/>
    </row>
    <row r="19556" spans="23:27">
      <c r="W19556" s="288"/>
      <c r="X19556" s="287"/>
      <c r="AA19556" s="289"/>
    </row>
    <row r="19557" spans="23:27">
      <c r="W19557" s="288"/>
      <c r="X19557" s="287"/>
      <c r="AA19557" s="289"/>
    </row>
    <row r="19558" spans="23:27">
      <c r="W19558" s="288"/>
      <c r="X19558" s="287"/>
      <c r="AA19558" s="289"/>
    </row>
    <row r="19559" spans="23:27">
      <c r="W19559" s="288"/>
      <c r="X19559" s="287"/>
      <c r="AA19559" s="289"/>
    </row>
    <row r="19560" spans="23:27">
      <c r="W19560" s="288"/>
      <c r="X19560" s="287"/>
      <c r="AA19560" s="289"/>
    </row>
    <row r="19561" spans="23:27">
      <c r="W19561" s="288"/>
      <c r="X19561" s="287"/>
      <c r="AA19561" s="289"/>
    </row>
    <row r="19562" spans="23:27">
      <c r="W19562" s="288"/>
      <c r="X19562" s="287"/>
      <c r="AA19562" s="289"/>
    </row>
    <row r="19563" spans="23:27">
      <c r="W19563" s="288"/>
      <c r="X19563" s="287"/>
      <c r="AA19563" s="289"/>
    </row>
    <row r="19564" spans="23:27">
      <c r="W19564" s="288"/>
      <c r="X19564" s="287"/>
      <c r="AA19564" s="289"/>
    </row>
    <row r="19565" spans="23:27">
      <c r="W19565" s="288"/>
      <c r="X19565" s="287"/>
      <c r="AA19565" s="289"/>
    </row>
    <row r="19566" spans="23:27">
      <c r="W19566" s="288"/>
      <c r="X19566" s="287"/>
      <c r="AA19566" s="289"/>
    </row>
    <row r="19567" spans="23:27">
      <c r="W19567" s="288"/>
      <c r="X19567" s="287"/>
      <c r="AA19567" s="289"/>
    </row>
    <row r="19568" spans="23:27">
      <c r="W19568" s="288"/>
      <c r="X19568" s="287"/>
      <c r="AA19568" s="289"/>
    </row>
    <row r="19569" spans="23:27">
      <c r="W19569" s="288"/>
      <c r="X19569" s="287"/>
      <c r="AA19569" s="289"/>
    </row>
    <row r="19570" spans="23:27">
      <c r="W19570" s="288"/>
      <c r="X19570" s="287"/>
      <c r="AA19570" s="289"/>
    </row>
    <row r="19571" spans="23:27">
      <c r="W19571" s="288"/>
      <c r="X19571" s="287"/>
      <c r="AA19571" s="289"/>
    </row>
    <row r="19572" spans="23:27">
      <c r="W19572" s="288"/>
      <c r="X19572" s="287"/>
      <c r="AA19572" s="289"/>
    </row>
    <row r="19573" spans="23:27">
      <c r="W19573" s="288"/>
      <c r="X19573" s="287"/>
      <c r="AA19573" s="289"/>
    </row>
    <row r="19574" spans="23:27">
      <c r="W19574" s="288"/>
      <c r="X19574" s="287"/>
      <c r="AA19574" s="289"/>
    </row>
    <row r="19575" spans="23:27">
      <c r="W19575" s="288"/>
      <c r="X19575" s="287"/>
      <c r="AA19575" s="289"/>
    </row>
    <row r="19576" spans="23:27">
      <c r="W19576" s="288"/>
      <c r="X19576" s="287"/>
      <c r="AA19576" s="289"/>
    </row>
    <row r="19577" spans="23:27">
      <c r="W19577" s="288"/>
      <c r="X19577" s="287"/>
      <c r="AA19577" s="289"/>
    </row>
    <row r="19578" spans="23:27">
      <c r="W19578" s="288"/>
      <c r="X19578" s="287"/>
      <c r="AA19578" s="289"/>
    </row>
    <row r="19579" spans="23:27">
      <c r="W19579" s="288"/>
      <c r="X19579" s="287"/>
      <c r="AA19579" s="289"/>
    </row>
    <row r="19580" spans="23:27">
      <c r="W19580" s="288"/>
      <c r="X19580" s="287"/>
      <c r="AA19580" s="289"/>
    </row>
    <row r="19581" spans="23:27">
      <c r="W19581" s="288"/>
      <c r="X19581" s="287"/>
      <c r="AA19581" s="289"/>
    </row>
    <row r="19582" spans="23:27">
      <c r="W19582" s="288"/>
      <c r="X19582" s="287"/>
      <c r="AA19582" s="289"/>
    </row>
    <row r="19583" spans="23:27">
      <c r="W19583" s="288"/>
      <c r="X19583" s="287"/>
      <c r="AA19583" s="289"/>
    </row>
    <row r="19584" spans="23:27">
      <c r="W19584" s="288"/>
      <c r="X19584" s="287"/>
      <c r="AA19584" s="289"/>
    </row>
    <row r="19585" spans="23:27">
      <c r="W19585" s="288"/>
      <c r="X19585" s="287"/>
      <c r="AA19585" s="289"/>
    </row>
    <row r="19586" spans="23:27">
      <c r="W19586" s="288"/>
      <c r="X19586" s="287"/>
      <c r="AA19586" s="289"/>
    </row>
    <row r="19587" spans="23:27">
      <c r="W19587" s="288"/>
      <c r="X19587" s="287"/>
      <c r="AA19587" s="289"/>
    </row>
    <row r="19588" spans="23:27">
      <c r="W19588" s="288"/>
      <c r="X19588" s="287"/>
      <c r="AA19588" s="289"/>
    </row>
    <row r="19589" spans="23:27">
      <c r="W19589" s="288"/>
      <c r="X19589" s="287"/>
      <c r="AA19589" s="289"/>
    </row>
    <row r="19590" spans="23:27">
      <c r="W19590" s="288"/>
      <c r="X19590" s="287"/>
      <c r="AA19590" s="289"/>
    </row>
    <row r="19591" spans="23:27">
      <c r="W19591" s="288"/>
      <c r="X19591" s="287"/>
      <c r="AA19591" s="289"/>
    </row>
    <row r="19592" spans="23:27">
      <c r="W19592" s="288"/>
      <c r="X19592" s="287"/>
      <c r="AA19592" s="289"/>
    </row>
    <row r="19593" spans="23:27">
      <c r="W19593" s="288"/>
      <c r="X19593" s="287"/>
      <c r="AA19593" s="289"/>
    </row>
    <row r="19594" spans="23:27">
      <c r="W19594" s="288"/>
      <c r="X19594" s="287"/>
      <c r="AA19594" s="289"/>
    </row>
    <row r="19595" spans="23:27">
      <c r="W19595" s="288"/>
      <c r="X19595" s="287"/>
      <c r="AA19595" s="289"/>
    </row>
    <row r="19596" spans="23:27">
      <c r="W19596" s="288"/>
      <c r="X19596" s="287"/>
      <c r="AA19596" s="289"/>
    </row>
    <row r="19597" spans="23:27">
      <c r="W19597" s="288"/>
      <c r="X19597" s="287"/>
      <c r="AA19597" s="289"/>
    </row>
    <row r="19598" spans="23:27">
      <c r="W19598" s="288"/>
      <c r="X19598" s="287"/>
      <c r="AA19598" s="289"/>
    </row>
    <row r="19599" spans="23:27">
      <c r="W19599" s="288"/>
      <c r="X19599" s="287"/>
      <c r="AA19599" s="289"/>
    </row>
    <row r="19600" spans="23:27">
      <c r="W19600" s="288"/>
      <c r="X19600" s="287"/>
      <c r="AA19600" s="289"/>
    </row>
    <row r="19601" spans="23:27">
      <c r="W19601" s="288"/>
      <c r="X19601" s="287"/>
      <c r="AA19601" s="289"/>
    </row>
    <row r="19602" spans="23:27">
      <c r="W19602" s="288"/>
      <c r="X19602" s="287"/>
      <c r="AA19602" s="289"/>
    </row>
    <row r="19603" spans="23:27">
      <c r="W19603" s="288"/>
      <c r="X19603" s="287"/>
      <c r="AA19603" s="289"/>
    </row>
    <row r="19604" spans="23:27">
      <c r="W19604" s="288"/>
      <c r="X19604" s="287"/>
      <c r="AA19604" s="289"/>
    </row>
    <row r="19605" spans="23:27">
      <c r="W19605" s="288"/>
      <c r="X19605" s="287"/>
      <c r="AA19605" s="289"/>
    </row>
    <row r="19606" spans="23:27">
      <c r="W19606" s="288"/>
      <c r="X19606" s="287"/>
      <c r="AA19606" s="289"/>
    </row>
    <row r="19607" spans="23:27">
      <c r="W19607" s="288"/>
      <c r="X19607" s="287"/>
      <c r="AA19607" s="289"/>
    </row>
    <row r="19608" spans="23:27">
      <c r="W19608" s="288"/>
      <c r="X19608" s="287"/>
      <c r="AA19608" s="289"/>
    </row>
    <row r="19609" spans="23:27">
      <c r="W19609" s="288"/>
      <c r="X19609" s="287"/>
      <c r="AA19609" s="289"/>
    </row>
    <row r="19610" spans="23:27">
      <c r="W19610" s="288"/>
      <c r="X19610" s="287"/>
      <c r="AA19610" s="289"/>
    </row>
    <row r="19611" spans="23:27">
      <c r="W19611" s="288"/>
      <c r="X19611" s="287"/>
      <c r="AA19611" s="289"/>
    </row>
    <row r="19612" spans="23:27">
      <c r="W19612" s="288"/>
      <c r="X19612" s="287"/>
      <c r="AA19612" s="289"/>
    </row>
    <row r="19613" spans="23:27">
      <c r="W19613" s="288"/>
      <c r="X19613" s="287"/>
      <c r="AA19613" s="289"/>
    </row>
    <row r="19614" spans="23:27">
      <c r="W19614" s="288"/>
      <c r="X19614" s="287"/>
      <c r="AA19614" s="289"/>
    </row>
    <row r="19615" spans="23:27">
      <c r="W19615" s="288"/>
      <c r="X19615" s="287"/>
      <c r="AA19615" s="289"/>
    </row>
    <row r="19616" spans="23:27">
      <c r="W19616" s="288"/>
      <c r="X19616" s="287"/>
      <c r="AA19616" s="289"/>
    </row>
    <row r="19617" spans="23:27">
      <c r="W19617" s="288"/>
      <c r="X19617" s="287"/>
      <c r="AA19617" s="289"/>
    </row>
    <row r="19618" spans="23:27">
      <c r="W19618" s="288"/>
      <c r="X19618" s="287"/>
      <c r="AA19618" s="289"/>
    </row>
    <row r="19619" spans="23:27">
      <c r="W19619" s="288"/>
      <c r="X19619" s="287"/>
      <c r="AA19619" s="289"/>
    </row>
    <row r="19620" spans="23:27">
      <c r="W19620" s="288"/>
      <c r="X19620" s="287"/>
      <c r="AA19620" s="289"/>
    </row>
    <row r="19621" spans="23:27">
      <c r="W19621" s="288"/>
      <c r="X19621" s="287"/>
      <c r="AA19621" s="289"/>
    </row>
    <row r="19622" spans="23:27">
      <c r="W19622" s="288"/>
      <c r="X19622" s="287"/>
      <c r="AA19622" s="289"/>
    </row>
    <row r="19623" spans="23:27">
      <c r="W19623" s="288"/>
      <c r="X19623" s="287"/>
      <c r="AA19623" s="289"/>
    </row>
    <row r="19624" spans="23:27">
      <c r="W19624" s="288"/>
      <c r="X19624" s="287"/>
      <c r="AA19624" s="289"/>
    </row>
    <row r="19625" spans="23:27">
      <c r="W19625" s="288"/>
      <c r="X19625" s="287"/>
      <c r="AA19625" s="289"/>
    </row>
    <row r="19626" spans="23:27">
      <c r="W19626" s="288"/>
      <c r="X19626" s="287"/>
      <c r="AA19626" s="289"/>
    </row>
    <row r="19627" spans="23:27">
      <c r="W19627" s="288"/>
      <c r="X19627" s="287"/>
      <c r="AA19627" s="289"/>
    </row>
    <row r="19628" spans="23:27">
      <c r="W19628" s="288"/>
      <c r="X19628" s="287"/>
      <c r="AA19628" s="289"/>
    </row>
    <row r="19629" spans="23:27">
      <c r="W19629" s="288"/>
      <c r="X19629" s="287"/>
      <c r="AA19629" s="289"/>
    </row>
    <row r="19630" spans="23:27">
      <c r="W19630" s="288"/>
      <c r="X19630" s="287"/>
      <c r="AA19630" s="289"/>
    </row>
    <row r="19631" spans="23:27">
      <c r="W19631" s="288"/>
      <c r="X19631" s="287"/>
      <c r="AA19631" s="289"/>
    </row>
    <row r="19632" spans="23:27">
      <c r="W19632" s="288"/>
      <c r="X19632" s="287"/>
      <c r="AA19632" s="289"/>
    </row>
    <row r="19633" spans="23:27">
      <c r="W19633" s="288"/>
      <c r="X19633" s="287"/>
      <c r="AA19633" s="289"/>
    </row>
    <row r="19634" spans="23:27">
      <c r="W19634" s="288"/>
      <c r="X19634" s="287"/>
      <c r="AA19634" s="289"/>
    </row>
    <row r="19635" spans="23:27">
      <c r="W19635" s="288"/>
      <c r="X19635" s="287"/>
      <c r="AA19635" s="289"/>
    </row>
    <row r="19636" spans="23:27">
      <c r="W19636" s="288"/>
      <c r="X19636" s="287"/>
      <c r="AA19636" s="289"/>
    </row>
    <row r="19637" spans="23:27">
      <c r="W19637" s="288"/>
      <c r="X19637" s="287"/>
      <c r="AA19637" s="289"/>
    </row>
    <row r="19638" spans="23:27">
      <c r="W19638" s="288"/>
      <c r="X19638" s="287"/>
      <c r="AA19638" s="289"/>
    </row>
    <row r="19639" spans="23:27">
      <c r="W19639" s="288"/>
      <c r="X19639" s="287"/>
      <c r="AA19639" s="289"/>
    </row>
    <row r="19640" spans="23:27">
      <c r="W19640" s="288"/>
      <c r="X19640" s="287"/>
      <c r="AA19640" s="289"/>
    </row>
    <row r="19641" spans="23:27">
      <c r="W19641" s="288"/>
      <c r="X19641" s="287"/>
      <c r="AA19641" s="289"/>
    </row>
    <row r="19642" spans="23:27">
      <c r="W19642" s="288"/>
      <c r="X19642" s="287"/>
      <c r="AA19642" s="289"/>
    </row>
    <row r="19643" spans="23:27">
      <c r="W19643" s="288"/>
      <c r="X19643" s="287"/>
      <c r="AA19643" s="289"/>
    </row>
    <row r="19644" spans="23:27">
      <c r="W19644" s="288"/>
      <c r="X19644" s="287"/>
      <c r="AA19644" s="289"/>
    </row>
    <row r="19645" spans="23:27">
      <c r="W19645" s="288"/>
      <c r="X19645" s="287"/>
      <c r="AA19645" s="289"/>
    </row>
    <row r="19646" spans="23:27">
      <c r="W19646" s="288"/>
      <c r="X19646" s="287"/>
      <c r="AA19646" s="289"/>
    </row>
    <row r="19647" spans="23:27">
      <c r="W19647" s="288"/>
      <c r="X19647" s="287"/>
      <c r="AA19647" s="289"/>
    </row>
    <row r="19648" spans="23:27">
      <c r="W19648" s="288"/>
      <c r="X19648" s="287"/>
      <c r="AA19648" s="289"/>
    </row>
    <row r="19649" spans="23:27">
      <c r="W19649" s="288"/>
      <c r="X19649" s="287"/>
      <c r="AA19649" s="289"/>
    </row>
    <row r="19650" spans="23:27">
      <c r="W19650" s="288"/>
      <c r="X19650" s="287"/>
      <c r="AA19650" s="289"/>
    </row>
    <row r="19651" spans="23:27">
      <c r="W19651" s="288"/>
      <c r="X19651" s="287"/>
      <c r="AA19651" s="289"/>
    </row>
    <row r="19652" spans="23:27">
      <c r="W19652" s="288"/>
      <c r="X19652" s="287"/>
      <c r="AA19652" s="289"/>
    </row>
    <row r="19653" spans="23:27">
      <c r="W19653" s="288"/>
      <c r="X19653" s="287"/>
      <c r="AA19653" s="289"/>
    </row>
    <row r="19654" spans="23:27">
      <c r="W19654" s="288"/>
      <c r="X19654" s="287"/>
      <c r="AA19654" s="289"/>
    </row>
    <row r="19655" spans="23:27">
      <c r="W19655" s="288"/>
      <c r="X19655" s="287"/>
      <c r="AA19655" s="289"/>
    </row>
    <row r="19656" spans="23:27">
      <c r="W19656" s="288"/>
      <c r="X19656" s="287"/>
      <c r="AA19656" s="289"/>
    </row>
    <row r="19657" spans="23:27">
      <c r="W19657" s="288"/>
      <c r="X19657" s="287"/>
      <c r="AA19657" s="289"/>
    </row>
    <row r="19658" spans="23:27">
      <c r="W19658" s="288"/>
      <c r="X19658" s="287"/>
      <c r="AA19658" s="289"/>
    </row>
    <row r="19659" spans="23:27">
      <c r="W19659" s="288"/>
      <c r="X19659" s="287"/>
      <c r="AA19659" s="289"/>
    </row>
    <row r="19660" spans="23:27">
      <c r="W19660" s="288"/>
      <c r="X19660" s="287"/>
      <c r="AA19660" s="289"/>
    </row>
    <row r="19661" spans="23:27">
      <c r="W19661" s="288"/>
      <c r="X19661" s="287"/>
      <c r="AA19661" s="289"/>
    </row>
    <row r="19662" spans="23:27">
      <c r="W19662" s="288"/>
      <c r="X19662" s="287"/>
      <c r="AA19662" s="289"/>
    </row>
    <row r="19663" spans="23:27">
      <c r="W19663" s="288"/>
      <c r="X19663" s="287"/>
      <c r="AA19663" s="289"/>
    </row>
    <row r="19664" spans="23:27">
      <c r="W19664" s="288"/>
      <c r="X19664" s="287"/>
      <c r="AA19664" s="289"/>
    </row>
    <row r="19665" spans="23:27">
      <c r="W19665" s="288"/>
      <c r="X19665" s="287"/>
      <c r="AA19665" s="289"/>
    </row>
    <row r="19666" spans="23:27">
      <c r="W19666" s="288"/>
      <c r="X19666" s="287"/>
      <c r="AA19666" s="289"/>
    </row>
    <row r="19667" spans="23:27">
      <c r="W19667" s="288"/>
      <c r="X19667" s="287"/>
      <c r="AA19667" s="289"/>
    </row>
    <row r="19668" spans="23:27">
      <c r="W19668" s="288"/>
      <c r="X19668" s="287"/>
      <c r="AA19668" s="289"/>
    </row>
    <row r="19669" spans="23:27">
      <c r="W19669" s="288"/>
      <c r="X19669" s="287"/>
      <c r="AA19669" s="289"/>
    </row>
    <row r="19670" spans="23:27">
      <c r="W19670" s="288"/>
      <c r="X19670" s="287"/>
      <c r="AA19670" s="289"/>
    </row>
    <row r="19671" spans="23:27">
      <c r="W19671" s="288"/>
      <c r="X19671" s="287"/>
      <c r="AA19671" s="289"/>
    </row>
    <row r="19672" spans="23:27">
      <c r="W19672" s="288"/>
      <c r="X19672" s="287"/>
      <c r="AA19672" s="289"/>
    </row>
    <row r="19673" spans="23:27">
      <c r="W19673" s="288"/>
      <c r="X19673" s="287"/>
      <c r="AA19673" s="289"/>
    </row>
    <row r="19674" spans="23:27">
      <c r="W19674" s="288"/>
      <c r="X19674" s="287"/>
      <c r="AA19674" s="289"/>
    </row>
    <row r="19675" spans="23:27">
      <c r="W19675" s="288"/>
      <c r="X19675" s="287"/>
      <c r="AA19675" s="289"/>
    </row>
    <row r="19676" spans="23:27">
      <c r="W19676" s="288"/>
      <c r="X19676" s="287"/>
      <c r="AA19676" s="289"/>
    </row>
    <row r="19677" spans="23:27">
      <c r="W19677" s="288"/>
      <c r="X19677" s="287"/>
      <c r="AA19677" s="289"/>
    </row>
    <row r="19678" spans="23:27">
      <c r="W19678" s="288"/>
      <c r="X19678" s="287"/>
      <c r="AA19678" s="289"/>
    </row>
    <row r="19679" spans="23:27">
      <c r="W19679" s="288"/>
      <c r="X19679" s="287"/>
      <c r="AA19679" s="289"/>
    </row>
    <row r="19680" spans="23:27">
      <c r="W19680" s="288"/>
      <c r="X19680" s="287"/>
      <c r="AA19680" s="289"/>
    </row>
    <row r="19681" spans="23:27">
      <c r="W19681" s="288"/>
      <c r="X19681" s="287"/>
      <c r="AA19681" s="289"/>
    </row>
    <row r="19682" spans="23:27">
      <c r="W19682" s="288"/>
      <c r="X19682" s="287"/>
      <c r="AA19682" s="289"/>
    </row>
    <row r="19683" spans="23:27">
      <c r="W19683" s="288"/>
      <c r="X19683" s="287"/>
      <c r="AA19683" s="289"/>
    </row>
    <row r="19684" spans="23:27">
      <c r="W19684" s="288"/>
      <c r="X19684" s="287"/>
      <c r="AA19684" s="289"/>
    </row>
    <row r="19685" spans="23:27">
      <c r="W19685" s="288"/>
      <c r="X19685" s="287"/>
      <c r="AA19685" s="289"/>
    </row>
    <row r="19686" spans="23:27">
      <c r="W19686" s="288"/>
      <c r="X19686" s="287"/>
      <c r="AA19686" s="289"/>
    </row>
    <row r="19687" spans="23:27">
      <c r="W19687" s="288"/>
      <c r="X19687" s="287"/>
      <c r="AA19687" s="289"/>
    </row>
    <row r="19688" spans="23:27">
      <c r="W19688" s="288"/>
      <c r="X19688" s="287"/>
      <c r="AA19688" s="289"/>
    </row>
    <row r="19689" spans="23:27">
      <c r="W19689" s="288"/>
      <c r="X19689" s="287"/>
      <c r="AA19689" s="289"/>
    </row>
    <row r="19690" spans="23:27">
      <c r="W19690" s="288"/>
      <c r="X19690" s="287"/>
      <c r="AA19690" s="289"/>
    </row>
    <row r="19691" spans="23:27">
      <c r="W19691" s="288"/>
      <c r="X19691" s="287"/>
      <c r="AA19691" s="289"/>
    </row>
    <row r="19692" spans="23:27">
      <c r="W19692" s="288"/>
      <c r="X19692" s="287"/>
      <c r="AA19692" s="289"/>
    </row>
    <row r="19693" spans="23:27">
      <c r="W19693" s="288"/>
      <c r="X19693" s="287"/>
      <c r="AA19693" s="289"/>
    </row>
    <row r="19694" spans="23:27">
      <c r="W19694" s="288"/>
      <c r="X19694" s="287"/>
      <c r="AA19694" s="289"/>
    </row>
    <row r="19695" spans="23:27">
      <c r="W19695" s="288"/>
      <c r="X19695" s="287"/>
      <c r="AA19695" s="289"/>
    </row>
    <row r="19696" spans="23:27">
      <c r="W19696" s="288"/>
      <c r="X19696" s="287"/>
      <c r="AA19696" s="289"/>
    </row>
    <row r="19697" spans="23:27">
      <c r="W19697" s="288"/>
      <c r="X19697" s="287"/>
      <c r="AA19697" s="289"/>
    </row>
    <row r="19698" spans="23:27">
      <c r="W19698" s="288"/>
      <c r="X19698" s="287"/>
      <c r="AA19698" s="289"/>
    </row>
    <row r="19699" spans="23:27">
      <c r="W19699" s="288"/>
      <c r="X19699" s="287"/>
      <c r="AA19699" s="289"/>
    </row>
    <row r="19700" spans="23:27">
      <c r="W19700" s="288"/>
      <c r="X19700" s="287"/>
      <c r="AA19700" s="289"/>
    </row>
    <row r="19701" spans="23:27">
      <c r="W19701" s="288"/>
      <c r="X19701" s="287"/>
      <c r="AA19701" s="289"/>
    </row>
    <row r="19702" spans="23:27">
      <c r="W19702" s="288"/>
      <c r="X19702" s="287"/>
      <c r="AA19702" s="289"/>
    </row>
    <row r="19703" spans="23:27">
      <c r="W19703" s="288"/>
      <c r="X19703" s="287"/>
      <c r="AA19703" s="289"/>
    </row>
    <row r="19704" spans="23:27">
      <c r="W19704" s="288"/>
      <c r="X19704" s="287"/>
      <c r="AA19704" s="289"/>
    </row>
    <row r="19705" spans="23:27">
      <c r="W19705" s="288"/>
      <c r="X19705" s="287"/>
      <c r="AA19705" s="289"/>
    </row>
    <row r="19706" spans="23:27">
      <c r="W19706" s="288"/>
      <c r="X19706" s="287"/>
      <c r="AA19706" s="289"/>
    </row>
    <row r="19707" spans="23:27">
      <c r="W19707" s="288"/>
      <c r="X19707" s="287"/>
      <c r="AA19707" s="289"/>
    </row>
    <row r="19708" spans="23:27">
      <c r="W19708" s="288"/>
      <c r="X19708" s="287"/>
      <c r="AA19708" s="289"/>
    </row>
    <row r="19709" spans="23:27">
      <c r="W19709" s="288"/>
      <c r="X19709" s="287"/>
      <c r="AA19709" s="289"/>
    </row>
    <row r="19710" spans="23:27">
      <c r="W19710" s="288"/>
      <c r="X19710" s="287"/>
      <c r="AA19710" s="289"/>
    </row>
    <row r="19711" spans="23:27">
      <c r="W19711" s="288"/>
      <c r="X19711" s="287"/>
      <c r="AA19711" s="289"/>
    </row>
    <row r="19712" spans="23:27">
      <c r="W19712" s="288"/>
      <c r="X19712" s="287"/>
      <c r="AA19712" s="289"/>
    </row>
    <row r="19713" spans="23:27">
      <c r="W19713" s="288"/>
      <c r="X19713" s="287"/>
      <c r="AA19713" s="289"/>
    </row>
    <row r="19714" spans="23:27">
      <c r="W19714" s="288"/>
      <c r="X19714" s="287"/>
      <c r="AA19714" s="289"/>
    </row>
    <row r="19715" spans="23:27">
      <c r="W19715" s="288"/>
      <c r="X19715" s="287"/>
      <c r="AA19715" s="289"/>
    </row>
    <row r="19716" spans="23:27">
      <c r="W19716" s="288"/>
      <c r="X19716" s="287"/>
      <c r="AA19716" s="289"/>
    </row>
    <row r="19717" spans="23:27">
      <c r="W19717" s="288"/>
      <c r="X19717" s="287"/>
      <c r="AA19717" s="289"/>
    </row>
    <row r="19718" spans="23:27">
      <c r="W19718" s="288"/>
      <c r="X19718" s="287"/>
      <c r="AA19718" s="289"/>
    </row>
    <row r="19719" spans="23:27">
      <c r="W19719" s="288"/>
      <c r="X19719" s="287"/>
      <c r="AA19719" s="289"/>
    </row>
    <row r="19720" spans="23:27">
      <c r="W19720" s="288"/>
      <c r="X19720" s="287"/>
      <c r="AA19720" s="289"/>
    </row>
    <row r="19721" spans="23:27">
      <c r="W19721" s="288"/>
      <c r="X19721" s="287"/>
      <c r="AA19721" s="289"/>
    </row>
    <row r="19722" spans="23:27">
      <c r="W19722" s="288"/>
      <c r="X19722" s="287"/>
      <c r="AA19722" s="289"/>
    </row>
    <row r="19723" spans="23:27">
      <c r="W19723" s="288"/>
      <c r="X19723" s="287"/>
      <c r="AA19723" s="289"/>
    </row>
    <row r="19724" spans="23:27">
      <c r="W19724" s="288"/>
      <c r="X19724" s="287"/>
      <c r="AA19724" s="289"/>
    </row>
    <row r="19725" spans="23:27">
      <c r="W19725" s="288"/>
      <c r="X19725" s="287"/>
      <c r="AA19725" s="289"/>
    </row>
    <row r="19726" spans="23:27">
      <c r="W19726" s="288"/>
      <c r="X19726" s="287"/>
      <c r="AA19726" s="289"/>
    </row>
    <row r="19727" spans="23:27">
      <c r="W19727" s="288"/>
      <c r="X19727" s="287"/>
      <c r="AA19727" s="289"/>
    </row>
    <row r="19728" spans="23:27">
      <c r="W19728" s="288"/>
      <c r="X19728" s="287"/>
      <c r="AA19728" s="289"/>
    </row>
    <row r="19729" spans="23:27">
      <c r="W19729" s="288"/>
      <c r="X19729" s="287"/>
      <c r="AA19729" s="289"/>
    </row>
    <row r="19730" spans="23:27">
      <c r="W19730" s="288"/>
      <c r="X19730" s="287"/>
      <c r="AA19730" s="289"/>
    </row>
    <row r="19731" spans="23:27">
      <c r="W19731" s="288"/>
      <c r="X19731" s="287"/>
      <c r="AA19731" s="289"/>
    </row>
    <row r="19732" spans="23:27">
      <c r="W19732" s="288"/>
      <c r="X19732" s="287"/>
      <c r="AA19732" s="289"/>
    </row>
    <row r="19733" spans="23:27">
      <c r="W19733" s="288"/>
      <c r="X19733" s="287"/>
      <c r="AA19733" s="289"/>
    </row>
    <row r="19734" spans="23:27">
      <c r="W19734" s="288"/>
      <c r="X19734" s="287"/>
      <c r="AA19734" s="289"/>
    </row>
    <row r="19735" spans="23:27">
      <c r="W19735" s="288"/>
      <c r="X19735" s="287"/>
      <c r="AA19735" s="289"/>
    </row>
    <row r="19736" spans="23:27">
      <c r="W19736" s="288"/>
      <c r="X19736" s="287"/>
      <c r="AA19736" s="289"/>
    </row>
    <row r="19737" spans="23:27">
      <c r="W19737" s="288"/>
      <c r="X19737" s="287"/>
      <c r="AA19737" s="289"/>
    </row>
    <row r="19738" spans="23:27">
      <c r="W19738" s="288"/>
      <c r="X19738" s="287"/>
      <c r="AA19738" s="289"/>
    </row>
    <row r="19739" spans="23:27">
      <c r="W19739" s="288"/>
      <c r="X19739" s="287"/>
      <c r="AA19739" s="289"/>
    </row>
    <row r="19740" spans="23:27">
      <c r="W19740" s="288"/>
      <c r="X19740" s="287"/>
      <c r="AA19740" s="289"/>
    </row>
    <row r="19741" spans="23:27">
      <c r="W19741" s="288"/>
      <c r="X19741" s="287"/>
      <c r="AA19741" s="289"/>
    </row>
    <row r="19742" spans="23:27">
      <c r="W19742" s="288"/>
      <c r="X19742" s="287"/>
      <c r="AA19742" s="289"/>
    </row>
    <row r="19743" spans="23:27">
      <c r="W19743" s="288"/>
      <c r="X19743" s="287"/>
      <c r="AA19743" s="289"/>
    </row>
    <row r="19744" spans="23:27">
      <c r="W19744" s="288"/>
      <c r="X19744" s="287"/>
      <c r="AA19744" s="289"/>
    </row>
    <row r="19745" spans="23:27">
      <c r="W19745" s="288"/>
      <c r="X19745" s="287"/>
      <c r="AA19745" s="289"/>
    </row>
    <row r="19746" spans="23:27">
      <c r="W19746" s="288"/>
      <c r="X19746" s="287"/>
      <c r="AA19746" s="289"/>
    </row>
    <row r="19747" spans="23:27">
      <c r="W19747" s="288"/>
      <c r="X19747" s="287"/>
      <c r="AA19747" s="289"/>
    </row>
    <row r="19748" spans="23:27">
      <c r="W19748" s="288"/>
      <c r="X19748" s="287"/>
      <c r="AA19748" s="289"/>
    </row>
    <row r="19749" spans="23:27">
      <c r="W19749" s="288"/>
      <c r="X19749" s="287"/>
      <c r="AA19749" s="289"/>
    </row>
    <row r="19750" spans="23:27">
      <c r="W19750" s="288"/>
      <c r="X19750" s="287"/>
      <c r="AA19750" s="289"/>
    </row>
    <row r="19751" spans="23:27">
      <c r="W19751" s="288"/>
      <c r="X19751" s="287"/>
      <c r="AA19751" s="289"/>
    </row>
    <row r="19752" spans="23:27">
      <c r="W19752" s="288"/>
      <c r="X19752" s="287"/>
      <c r="AA19752" s="289"/>
    </row>
    <row r="19753" spans="23:27">
      <c r="W19753" s="288"/>
      <c r="X19753" s="287"/>
      <c r="AA19753" s="289"/>
    </row>
    <row r="19754" spans="23:27">
      <c r="W19754" s="288"/>
      <c r="X19754" s="287"/>
      <c r="AA19754" s="289"/>
    </row>
    <row r="19755" spans="23:27">
      <c r="W19755" s="288"/>
      <c r="X19755" s="287"/>
      <c r="AA19755" s="289"/>
    </row>
    <row r="19756" spans="23:27">
      <c r="W19756" s="288"/>
      <c r="X19756" s="287"/>
      <c r="AA19756" s="289"/>
    </row>
    <row r="19757" spans="23:27">
      <c r="W19757" s="288"/>
      <c r="X19757" s="287"/>
      <c r="AA19757" s="289"/>
    </row>
    <row r="19758" spans="23:27">
      <c r="W19758" s="288"/>
      <c r="X19758" s="287"/>
      <c r="AA19758" s="289"/>
    </row>
    <row r="19759" spans="23:27">
      <c r="W19759" s="288"/>
      <c r="X19759" s="287"/>
      <c r="AA19759" s="289"/>
    </row>
    <row r="19760" spans="23:27">
      <c r="W19760" s="288"/>
      <c r="X19760" s="287"/>
      <c r="AA19760" s="289"/>
    </row>
    <row r="19761" spans="23:27">
      <c r="W19761" s="288"/>
      <c r="X19761" s="287"/>
      <c r="AA19761" s="289"/>
    </row>
    <row r="19762" spans="23:27">
      <c r="W19762" s="288"/>
      <c r="X19762" s="287"/>
      <c r="AA19762" s="289"/>
    </row>
    <row r="19763" spans="23:27">
      <c r="W19763" s="288"/>
      <c r="X19763" s="287"/>
      <c r="AA19763" s="289"/>
    </row>
    <row r="19764" spans="23:27">
      <c r="W19764" s="288"/>
      <c r="X19764" s="287"/>
      <c r="AA19764" s="289"/>
    </row>
    <row r="19765" spans="23:27">
      <c r="W19765" s="288"/>
      <c r="X19765" s="287"/>
      <c r="AA19765" s="289"/>
    </row>
    <row r="19766" spans="23:27">
      <c r="W19766" s="288"/>
      <c r="X19766" s="287"/>
      <c r="AA19766" s="289"/>
    </row>
    <row r="19767" spans="23:27">
      <c r="W19767" s="288"/>
      <c r="X19767" s="287"/>
      <c r="AA19767" s="289"/>
    </row>
    <row r="19768" spans="23:27">
      <c r="W19768" s="288"/>
      <c r="X19768" s="287"/>
      <c r="AA19768" s="289"/>
    </row>
    <row r="19769" spans="23:27">
      <c r="W19769" s="288"/>
      <c r="X19769" s="287"/>
      <c r="AA19769" s="289"/>
    </row>
    <row r="19770" spans="23:27">
      <c r="W19770" s="288"/>
      <c r="X19770" s="287"/>
      <c r="AA19770" s="289"/>
    </row>
    <row r="19771" spans="23:27">
      <c r="W19771" s="288"/>
      <c r="X19771" s="287"/>
      <c r="AA19771" s="289"/>
    </row>
    <row r="19772" spans="23:27">
      <c r="W19772" s="288"/>
      <c r="X19772" s="287"/>
      <c r="AA19772" s="289"/>
    </row>
    <row r="19773" spans="23:27">
      <c r="W19773" s="288"/>
      <c r="X19773" s="287"/>
      <c r="AA19773" s="289"/>
    </row>
    <row r="19774" spans="23:27">
      <c r="W19774" s="288"/>
      <c r="X19774" s="287"/>
      <c r="AA19774" s="289"/>
    </row>
    <row r="19775" spans="23:27">
      <c r="W19775" s="288"/>
      <c r="X19775" s="287"/>
      <c r="AA19775" s="289"/>
    </row>
    <row r="19776" spans="23:27">
      <c r="W19776" s="288"/>
      <c r="X19776" s="287"/>
      <c r="AA19776" s="289"/>
    </row>
    <row r="19777" spans="23:27">
      <c r="W19777" s="288"/>
      <c r="X19777" s="287"/>
      <c r="AA19777" s="289"/>
    </row>
    <row r="19778" spans="23:27">
      <c r="W19778" s="288"/>
      <c r="X19778" s="287"/>
      <c r="AA19778" s="289"/>
    </row>
    <row r="19779" spans="23:27">
      <c r="W19779" s="288"/>
      <c r="X19779" s="287"/>
      <c r="AA19779" s="289"/>
    </row>
    <row r="19780" spans="23:27">
      <c r="W19780" s="288"/>
      <c r="X19780" s="287"/>
      <c r="AA19780" s="289"/>
    </row>
    <row r="19781" spans="23:27">
      <c r="W19781" s="288"/>
      <c r="X19781" s="287"/>
      <c r="AA19781" s="289"/>
    </row>
    <row r="19782" spans="23:27">
      <c r="W19782" s="288"/>
      <c r="X19782" s="287"/>
      <c r="AA19782" s="289"/>
    </row>
    <row r="19783" spans="23:27">
      <c r="W19783" s="288"/>
      <c r="X19783" s="287"/>
      <c r="AA19783" s="289"/>
    </row>
    <row r="19784" spans="23:27">
      <c r="W19784" s="288"/>
      <c r="X19784" s="287"/>
      <c r="AA19784" s="289"/>
    </row>
    <row r="19785" spans="23:27">
      <c r="W19785" s="288"/>
      <c r="X19785" s="287"/>
      <c r="AA19785" s="289"/>
    </row>
    <row r="19786" spans="23:27">
      <c r="W19786" s="288"/>
      <c r="X19786" s="287"/>
      <c r="AA19786" s="289"/>
    </row>
    <row r="19787" spans="23:27">
      <c r="W19787" s="288"/>
      <c r="X19787" s="287"/>
      <c r="AA19787" s="289"/>
    </row>
    <row r="19788" spans="23:27">
      <c r="W19788" s="288"/>
      <c r="X19788" s="287"/>
      <c r="AA19788" s="289"/>
    </row>
    <row r="19789" spans="23:27">
      <c r="W19789" s="288"/>
      <c r="X19789" s="287"/>
      <c r="AA19789" s="289"/>
    </row>
    <row r="19790" spans="23:27">
      <c r="W19790" s="288"/>
      <c r="X19790" s="287"/>
      <c r="AA19790" s="289"/>
    </row>
    <row r="19791" spans="23:27">
      <c r="W19791" s="288"/>
      <c r="X19791" s="287"/>
      <c r="AA19791" s="289"/>
    </row>
    <row r="19792" spans="23:27">
      <c r="W19792" s="288"/>
      <c r="X19792" s="287"/>
      <c r="AA19792" s="289"/>
    </row>
    <row r="19793" spans="23:27">
      <c r="W19793" s="288"/>
      <c r="X19793" s="287"/>
      <c r="AA19793" s="289"/>
    </row>
    <row r="19794" spans="23:27">
      <c r="W19794" s="288"/>
      <c r="X19794" s="287"/>
      <c r="AA19794" s="289"/>
    </row>
    <row r="19795" spans="23:27">
      <c r="W19795" s="288"/>
      <c r="X19795" s="287"/>
      <c r="AA19795" s="289"/>
    </row>
    <row r="19796" spans="23:27">
      <c r="W19796" s="288"/>
      <c r="X19796" s="287"/>
      <c r="AA19796" s="289"/>
    </row>
    <row r="19797" spans="23:27">
      <c r="W19797" s="288"/>
      <c r="X19797" s="287"/>
      <c r="AA19797" s="289"/>
    </row>
    <row r="19798" spans="23:27">
      <c r="W19798" s="288"/>
      <c r="X19798" s="287"/>
      <c r="AA19798" s="289"/>
    </row>
    <row r="19799" spans="23:27">
      <c r="W19799" s="288"/>
      <c r="X19799" s="287"/>
      <c r="AA19799" s="289"/>
    </row>
    <row r="19800" spans="23:27">
      <c r="W19800" s="288"/>
      <c r="X19800" s="287"/>
      <c r="AA19800" s="289"/>
    </row>
    <row r="19801" spans="23:27">
      <c r="W19801" s="288"/>
      <c r="X19801" s="287"/>
      <c r="AA19801" s="289"/>
    </row>
    <row r="19802" spans="23:27">
      <c r="W19802" s="288"/>
      <c r="X19802" s="287"/>
      <c r="AA19802" s="289"/>
    </row>
    <row r="19803" spans="23:27">
      <c r="W19803" s="288"/>
      <c r="X19803" s="287"/>
      <c r="AA19803" s="289"/>
    </row>
    <row r="19804" spans="23:27">
      <c r="W19804" s="288"/>
      <c r="X19804" s="287"/>
      <c r="AA19804" s="289"/>
    </row>
    <row r="19805" spans="23:27">
      <c r="W19805" s="288"/>
      <c r="X19805" s="287"/>
      <c r="AA19805" s="289"/>
    </row>
    <row r="19806" spans="23:27">
      <c r="W19806" s="288"/>
      <c r="X19806" s="287"/>
      <c r="AA19806" s="289"/>
    </row>
    <row r="19807" spans="23:27">
      <c r="W19807" s="288"/>
      <c r="X19807" s="287"/>
      <c r="AA19807" s="289"/>
    </row>
    <row r="19808" spans="23:27">
      <c r="W19808" s="288"/>
      <c r="X19808" s="287"/>
      <c r="AA19808" s="289"/>
    </row>
    <row r="19809" spans="23:27">
      <c r="W19809" s="288"/>
      <c r="X19809" s="287"/>
      <c r="AA19809" s="289"/>
    </row>
    <row r="19810" spans="23:27">
      <c r="W19810" s="288"/>
      <c r="X19810" s="287"/>
      <c r="AA19810" s="289"/>
    </row>
    <row r="19811" spans="23:27">
      <c r="W19811" s="288"/>
      <c r="X19811" s="287"/>
      <c r="AA19811" s="289"/>
    </row>
    <row r="19812" spans="23:27">
      <c r="W19812" s="288"/>
      <c r="X19812" s="287"/>
      <c r="AA19812" s="289"/>
    </row>
    <row r="19813" spans="23:27">
      <c r="W19813" s="288"/>
      <c r="X19813" s="287"/>
      <c r="AA19813" s="289"/>
    </row>
    <row r="19814" spans="23:27">
      <c r="W19814" s="288"/>
      <c r="X19814" s="287"/>
      <c r="AA19814" s="289"/>
    </row>
    <row r="19815" spans="23:27">
      <c r="W19815" s="288"/>
      <c r="X19815" s="287"/>
      <c r="AA19815" s="289"/>
    </row>
    <row r="19816" spans="23:27">
      <c r="W19816" s="288"/>
      <c r="X19816" s="287"/>
      <c r="AA19816" s="289"/>
    </row>
    <row r="19817" spans="23:27">
      <c r="W19817" s="288"/>
      <c r="X19817" s="287"/>
      <c r="AA19817" s="289"/>
    </row>
    <row r="19818" spans="23:27">
      <c r="W19818" s="288"/>
      <c r="X19818" s="287"/>
      <c r="AA19818" s="289"/>
    </row>
    <row r="19819" spans="23:27">
      <c r="W19819" s="288"/>
      <c r="X19819" s="287"/>
      <c r="AA19819" s="289"/>
    </row>
    <row r="19820" spans="23:27">
      <c r="W19820" s="288"/>
      <c r="X19820" s="287"/>
      <c r="AA19820" s="289"/>
    </row>
    <row r="19821" spans="23:27">
      <c r="W19821" s="288"/>
      <c r="X19821" s="287"/>
      <c r="AA19821" s="289"/>
    </row>
    <row r="19822" spans="23:27">
      <c r="W19822" s="288"/>
      <c r="X19822" s="287"/>
      <c r="AA19822" s="289"/>
    </row>
    <row r="19823" spans="23:27">
      <c r="W19823" s="288"/>
      <c r="X19823" s="287"/>
      <c r="AA19823" s="289"/>
    </row>
    <row r="19824" spans="23:27">
      <c r="W19824" s="288"/>
      <c r="X19824" s="287"/>
      <c r="AA19824" s="289"/>
    </row>
    <row r="19825" spans="23:27">
      <c r="W19825" s="288"/>
      <c r="X19825" s="287"/>
      <c r="AA19825" s="289"/>
    </row>
    <row r="19826" spans="23:27">
      <c r="W19826" s="288"/>
      <c r="X19826" s="287"/>
      <c r="AA19826" s="289"/>
    </row>
    <row r="19827" spans="23:27">
      <c r="W19827" s="288"/>
      <c r="X19827" s="287"/>
      <c r="AA19827" s="289"/>
    </row>
    <row r="19828" spans="23:27">
      <c r="W19828" s="288"/>
      <c r="X19828" s="287"/>
      <c r="AA19828" s="289"/>
    </row>
    <row r="19829" spans="23:27">
      <c r="W19829" s="288"/>
      <c r="X19829" s="287"/>
      <c r="AA19829" s="289"/>
    </row>
    <row r="19830" spans="23:27">
      <c r="W19830" s="288"/>
      <c r="X19830" s="287"/>
      <c r="AA19830" s="289"/>
    </row>
    <row r="19831" spans="23:27">
      <c r="W19831" s="288"/>
      <c r="X19831" s="287"/>
      <c r="AA19831" s="289"/>
    </row>
    <row r="19832" spans="23:27">
      <c r="W19832" s="288"/>
      <c r="X19832" s="287"/>
      <c r="AA19832" s="289"/>
    </row>
    <row r="19833" spans="23:27">
      <c r="W19833" s="288"/>
      <c r="X19833" s="287"/>
      <c r="AA19833" s="289"/>
    </row>
    <row r="19834" spans="23:27">
      <c r="W19834" s="288"/>
      <c r="X19834" s="287"/>
      <c r="AA19834" s="289"/>
    </row>
    <row r="19835" spans="23:27">
      <c r="W19835" s="288"/>
      <c r="X19835" s="287"/>
      <c r="AA19835" s="289"/>
    </row>
    <row r="19836" spans="23:27">
      <c r="W19836" s="288"/>
      <c r="X19836" s="287"/>
      <c r="AA19836" s="289"/>
    </row>
    <row r="19837" spans="23:27">
      <c r="W19837" s="288"/>
      <c r="X19837" s="287"/>
      <c r="AA19837" s="289"/>
    </row>
    <row r="19838" spans="23:27">
      <c r="W19838" s="288"/>
      <c r="X19838" s="287"/>
      <c r="AA19838" s="289"/>
    </row>
    <row r="19839" spans="23:27">
      <c r="W19839" s="288"/>
      <c r="X19839" s="287"/>
      <c r="AA19839" s="289"/>
    </row>
    <row r="19840" spans="23:27">
      <c r="W19840" s="288"/>
      <c r="X19840" s="287"/>
      <c r="AA19840" s="289"/>
    </row>
    <row r="19841" spans="23:27">
      <c r="W19841" s="288"/>
      <c r="X19841" s="287"/>
      <c r="AA19841" s="289"/>
    </row>
    <row r="19842" spans="23:27">
      <c r="W19842" s="288"/>
      <c r="X19842" s="287"/>
      <c r="AA19842" s="289"/>
    </row>
    <row r="19843" spans="23:27">
      <c r="W19843" s="288"/>
      <c r="X19843" s="287"/>
      <c r="AA19843" s="289"/>
    </row>
    <row r="19844" spans="23:27">
      <c r="W19844" s="288"/>
      <c r="X19844" s="287"/>
      <c r="AA19844" s="289"/>
    </row>
    <row r="19845" spans="23:27">
      <c r="W19845" s="288"/>
      <c r="X19845" s="287"/>
      <c r="AA19845" s="289"/>
    </row>
    <row r="19846" spans="23:27">
      <c r="W19846" s="288"/>
      <c r="X19846" s="287"/>
      <c r="AA19846" s="289"/>
    </row>
    <row r="19847" spans="23:27">
      <c r="W19847" s="288"/>
      <c r="X19847" s="287"/>
      <c r="AA19847" s="289"/>
    </row>
    <row r="19848" spans="23:27">
      <c r="W19848" s="288"/>
      <c r="X19848" s="287"/>
      <c r="AA19848" s="289"/>
    </row>
    <row r="19849" spans="23:27">
      <c r="W19849" s="288"/>
      <c r="X19849" s="287"/>
      <c r="AA19849" s="289"/>
    </row>
    <row r="19850" spans="23:27">
      <c r="W19850" s="288"/>
      <c r="X19850" s="287"/>
      <c r="AA19850" s="289"/>
    </row>
    <row r="19851" spans="23:27">
      <c r="W19851" s="288"/>
      <c r="X19851" s="287"/>
      <c r="AA19851" s="289"/>
    </row>
    <row r="19852" spans="23:27">
      <c r="W19852" s="288"/>
      <c r="X19852" s="287"/>
      <c r="AA19852" s="289"/>
    </row>
    <row r="19853" spans="23:27">
      <c r="W19853" s="288"/>
      <c r="X19853" s="287"/>
      <c r="AA19853" s="289"/>
    </row>
    <row r="19854" spans="23:27">
      <c r="W19854" s="288"/>
      <c r="X19854" s="287"/>
      <c r="AA19854" s="289"/>
    </row>
    <row r="19855" spans="23:27">
      <c r="W19855" s="288"/>
      <c r="X19855" s="287"/>
      <c r="AA19855" s="289"/>
    </row>
    <row r="19856" spans="23:27">
      <c r="W19856" s="288"/>
      <c r="X19856" s="287"/>
      <c r="AA19856" s="289"/>
    </row>
    <row r="19857" spans="23:27">
      <c r="W19857" s="288"/>
      <c r="X19857" s="287"/>
      <c r="AA19857" s="289"/>
    </row>
    <row r="19858" spans="23:27">
      <c r="W19858" s="288"/>
      <c r="X19858" s="287"/>
      <c r="AA19858" s="289"/>
    </row>
    <row r="19859" spans="23:27">
      <c r="W19859" s="288"/>
      <c r="X19859" s="287"/>
      <c r="AA19859" s="289"/>
    </row>
    <row r="19860" spans="23:27">
      <c r="W19860" s="288"/>
      <c r="X19860" s="287"/>
      <c r="AA19860" s="289"/>
    </row>
    <row r="19861" spans="23:27">
      <c r="W19861" s="288"/>
      <c r="X19861" s="287"/>
      <c r="AA19861" s="289"/>
    </row>
    <row r="19862" spans="23:27">
      <c r="W19862" s="288"/>
      <c r="X19862" s="287"/>
      <c r="AA19862" s="289"/>
    </row>
    <row r="19863" spans="23:27">
      <c r="W19863" s="288"/>
      <c r="X19863" s="287"/>
      <c r="AA19863" s="289"/>
    </row>
    <row r="19864" spans="23:27">
      <c r="W19864" s="288"/>
      <c r="X19864" s="287"/>
      <c r="AA19864" s="289"/>
    </row>
    <row r="19865" spans="23:27">
      <c r="W19865" s="288"/>
      <c r="X19865" s="287"/>
      <c r="AA19865" s="289"/>
    </row>
    <row r="19866" spans="23:27">
      <c r="W19866" s="288"/>
      <c r="X19866" s="287"/>
      <c r="AA19866" s="289"/>
    </row>
    <row r="19867" spans="23:27">
      <c r="W19867" s="288"/>
      <c r="X19867" s="287"/>
      <c r="AA19867" s="289"/>
    </row>
    <row r="19868" spans="23:27">
      <c r="W19868" s="288"/>
      <c r="X19868" s="287"/>
      <c r="AA19868" s="289"/>
    </row>
    <row r="19869" spans="23:27">
      <c r="W19869" s="288"/>
      <c r="X19869" s="287"/>
      <c r="AA19869" s="289"/>
    </row>
    <row r="19870" spans="23:27">
      <c r="W19870" s="288"/>
      <c r="X19870" s="287"/>
      <c r="AA19870" s="289"/>
    </row>
    <row r="19871" spans="23:27">
      <c r="W19871" s="288"/>
      <c r="X19871" s="287"/>
      <c r="AA19871" s="289"/>
    </row>
    <row r="19872" spans="23:27">
      <c r="W19872" s="288"/>
      <c r="X19872" s="287"/>
      <c r="AA19872" s="289"/>
    </row>
    <row r="19873" spans="23:27">
      <c r="W19873" s="288"/>
      <c r="X19873" s="287"/>
      <c r="AA19873" s="289"/>
    </row>
    <row r="19874" spans="23:27">
      <c r="W19874" s="288"/>
      <c r="X19874" s="287"/>
      <c r="AA19874" s="289"/>
    </row>
    <row r="19875" spans="23:27">
      <c r="W19875" s="288"/>
      <c r="X19875" s="287"/>
      <c r="AA19875" s="289"/>
    </row>
    <row r="19876" spans="23:27">
      <c r="W19876" s="288"/>
      <c r="X19876" s="287"/>
      <c r="AA19876" s="289"/>
    </row>
    <row r="19877" spans="23:27">
      <c r="W19877" s="288"/>
      <c r="X19877" s="287"/>
      <c r="AA19877" s="289"/>
    </row>
    <row r="19878" spans="23:27">
      <c r="W19878" s="288"/>
      <c r="X19878" s="287"/>
      <c r="AA19878" s="289"/>
    </row>
    <row r="19879" spans="23:27">
      <c r="W19879" s="288"/>
      <c r="X19879" s="287"/>
      <c r="AA19879" s="289"/>
    </row>
    <row r="19880" spans="23:27">
      <c r="W19880" s="288"/>
      <c r="X19880" s="287"/>
      <c r="AA19880" s="289"/>
    </row>
    <row r="19881" spans="23:27">
      <c r="W19881" s="288"/>
      <c r="X19881" s="287"/>
      <c r="AA19881" s="289"/>
    </row>
    <row r="19882" spans="23:27">
      <c r="W19882" s="288"/>
      <c r="X19882" s="287"/>
      <c r="AA19882" s="289"/>
    </row>
    <row r="19883" spans="23:27">
      <c r="W19883" s="288"/>
      <c r="X19883" s="287"/>
      <c r="AA19883" s="289"/>
    </row>
    <row r="19884" spans="23:27">
      <c r="W19884" s="288"/>
      <c r="X19884" s="287"/>
      <c r="AA19884" s="289"/>
    </row>
    <row r="19885" spans="23:27">
      <c r="W19885" s="288"/>
      <c r="X19885" s="287"/>
      <c r="AA19885" s="289"/>
    </row>
    <row r="19886" spans="23:27">
      <c r="W19886" s="288"/>
      <c r="X19886" s="287"/>
      <c r="AA19886" s="289"/>
    </row>
    <row r="19887" spans="23:27">
      <c r="W19887" s="288"/>
      <c r="X19887" s="287"/>
      <c r="AA19887" s="289"/>
    </row>
    <row r="19888" spans="23:27">
      <c r="W19888" s="288"/>
      <c r="X19888" s="287"/>
      <c r="AA19888" s="289"/>
    </row>
    <row r="19889" spans="23:27">
      <c r="W19889" s="288"/>
      <c r="X19889" s="287"/>
      <c r="AA19889" s="289"/>
    </row>
    <row r="19890" spans="23:27">
      <c r="W19890" s="288"/>
      <c r="X19890" s="287"/>
      <c r="AA19890" s="289"/>
    </row>
    <row r="19891" spans="23:27">
      <c r="W19891" s="288"/>
      <c r="X19891" s="287"/>
      <c r="AA19891" s="289"/>
    </row>
    <row r="19892" spans="23:27">
      <c r="W19892" s="288"/>
      <c r="X19892" s="287"/>
      <c r="AA19892" s="289"/>
    </row>
    <row r="19893" spans="23:27">
      <c r="W19893" s="288"/>
      <c r="X19893" s="287"/>
      <c r="AA19893" s="289"/>
    </row>
    <row r="19894" spans="23:27">
      <c r="W19894" s="288"/>
      <c r="X19894" s="287"/>
      <c r="AA19894" s="289"/>
    </row>
    <row r="19895" spans="23:27">
      <c r="W19895" s="288"/>
      <c r="X19895" s="287"/>
      <c r="AA19895" s="289"/>
    </row>
    <row r="19896" spans="23:27">
      <c r="W19896" s="288"/>
      <c r="X19896" s="287"/>
      <c r="AA19896" s="289"/>
    </row>
    <row r="19897" spans="23:27">
      <c r="W19897" s="288"/>
      <c r="X19897" s="287"/>
      <c r="AA19897" s="289"/>
    </row>
    <row r="19898" spans="23:27">
      <c r="W19898" s="288"/>
      <c r="X19898" s="287"/>
      <c r="AA19898" s="289"/>
    </row>
    <row r="19899" spans="23:27">
      <c r="W19899" s="288"/>
      <c r="X19899" s="287"/>
      <c r="AA19899" s="289"/>
    </row>
    <row r="19900" spans="23:27">
      <c r="W19900" s="288"/>
      <c r="X19900" s="287"/>
      <c r="AA19900" s="289"/>
    </row>
    <row r="19901" spans="23:27">
      <c r="W19901" s="288"/>
      <c r="X19901" s="287"/>
      <c r="AA19901" s="289"/>
    </row>
    <row r="19902" spans="23:27">
      <c r="W19902" s="288"/>
      <c r="X19902" s="287"/>
      <c r="AA19902" s="289"/>
    </row>
    <row r="19903" spans="23:27">
      <c r="W19903" s="288"/>
      <c r="X19903" s="287"/>
      <c r="AA19903" s="289"/>
    </row>
    <row r="19904" spans="23:27">
      <c r="W19904" s="288"/>
      <c r="X19904" s="287"/>
      <c r="AA19904" s="289"/>
    </row>
    <row r="19905" spans="23:27">
      <c r="W19905" s="288"/>
      <c r="X19905" s="287"/>
      <c r="AA19905" s="289"/>
    </row>
    <row r="19906" spans="23:27">
      <c r="W19906" s="288"/>
      <c r="X19906" s="287"/>
      <c r="AA19906" s="289"/>
    </row>
    <row r="19907" spans="23:27">
      <c r="W19907" s="288"/>
      <c r="X19907" s="287"/>
      <c r="AA19907" s="289"/>
    </row>
    <row r="19908" spans="23:27">
      <c r="W19908" s="288"/>
      <c r="X19908" s="287"/>
      <c r="AA19908" s="289"/>
    </row>
    <row r="19909" spans="23:27">
      <c r="W19909" s="288"/>
      <c r="X19909" s="287"/>
      <c r="AA19909" s="289"/>
    </row>
    <row r="19910" spans="23:27">
      <c r="W19910" s="288"/>
      <c r="X19910" s="287"/>
      <c r="AA19910" s="289"/>
    </row>
    <row r="19911" spans="23:27">
      <c r="W19911" s="288"/>
      <c r="X19911" s="287"/>
      <c r="AA19911" s="289"/>
    </row>
    <row r="19912" spans="23:27">
      <c r="W19912" s="288"/>
      <c r="X19912" s="287"/>
      <c r="AA19912" s="289"/>
    </row>
    <row r="19913" spans="23:27">
      <c r="W19913" s="288"/>
      <c r="X19913" s="287"/>
      <c r="AA19913" s="289"/>
    </row>
    <row r="19914" spans="23:27">
      <c r="W19914" s="288"/>
      <c r="X19914" s="287"/>
      <c r="AA19914" s="289"/>
    </row>
    <row r="19915" spans="23:27">
      <c r="W19915" s="288"/>
      <c r="X19915" s="287"/>
      <c r="AA19915" s="289"/>
    </row>
    <row r="19916" spans="23:27">
      <c r="W19916" s="288"/>
      <c r="X19916" s="287"/>
      <c r="AA19916" s="289"/>
    </row>
    <row r="19917" spans="23:27">
      <c r="W19917" s="288"/>
      <c r="X19917" s="287"/>
      <c r="AA19917" s="289"/>
    </row>
    <row r="19918" spans="23:27">
      <c r="W19918" s="288"/>
      <c r="X19918" s="287"/>
      <c r="AA19918" s="289"/>
    </row>
    <row r="19919" spans="23:27">
      <c r="W19919" s="288"/>
      <c r="X19919" s="287"/>
      <c r="AA19919" s="289"/>
    </row>
    <row r="19920" spans="23:27">
      <c r="W19920" s="288"/>
      <c r="X19920" s="287"/>
      <c r="AA19920" s="289"/>
    </row>
    <row r="19921" spans="23:27">
      <c r="W19921" s="288"/>
      <c r="X19921" s="287"/>
      <c r="AA19921" s="289"/>
    </row>
    <row r="19922" spans="23:27">
      <c r="W19922" s="288"/>
      <c r="X19922" s="287"/>
      <c r="AA19922" s="289"/>
    </row>
    <row r="19923" spans="23:27">
      <c r="W19923" s="288"/>
      <c r="X19923" s="287"/>
      <c r="AA19923" s="289"/>
    </row>
    <row r="19924" spans="23:27">
      <c r="W19924" s="288"/>
      <c r="X19924" s="287"/>
      <c r="AA19924" s="289"/>
    </row>
    <row r="19925" spans="23:27">
      <c r="W19925" s="288"/>
      <c r="X19925" s="287"/>
      <c r="AA19925" s="289"/>
    </row>
    <row r="19926" spans="23:27">
      <c r="W19926" s="288"/>
      <c r="X19926" s="287"/>
      <c r="AA19926" s="289"/>
    </row>
    <row r="19927" spans="23:27">
      <c r="W19927" s="288"/>
      <c r="X19927" s="287"/>
      <c r="AA19927" s="289"/>
    </row>
    <row r="19928" spans="23:27">
      <c r="W19928" s="288"/>
      <c r="X19928" s="287"/>
      <c r="AA19928" s="289"/>
    </row>
    <row r="19929" spans="23:27">
      <c r="W19929" s="288"/>
      <c r="X19929" s="287"/>
      <c r="AA19929" s="289"/>
    </row>
    <row r="19930" spans="23:27">
      <c r="W19930" s="288"/>
      <c r="X19930" s="287"/>
      <c r="AA19930" s="289"/>
    </row>
    <row r="19931" spans="23:27">
      <c r="W19931" s="288"/>
      <c r="X19931" s="287"/>
      <c r="AA19931" s="289"/>
    </row>
    <row r="19932" spans="23:27">
      <c r="W19932" s="288"/>
      <c r="X19932" s="287"/>
      <c r="AA19932" s="289"/>
    </row>
    <row r="19933" spans="23:27">
      <c r="W19933" s="288"/>
      <c r="X19933" s="287"/>
      <c r="AA19933" s="289"/>
    </row>
    <row r="19934" spans="23:27">
      <c r="W19934" s="288"/>
      <c r="X19934" s="287"/>
      <c r="AA19934" s="289"/>
    </row>
    <row r="19935" spans="23:27">
      <c r="W19935" s="288"/>
      <c r="X19935" s="287"/>
      <c r="AA19935" s="289"/>
    </row>
    <row r="19936" spans="23:27">
      <c r="W19936" s="288"/>
      <c r="X19936" s="287"/>
      <c r="AA19936" s="289"/>
    </row>
    <row r="19937" spans="23:27">
      <c r="W19937" s="288"/>
      <c r="X19937" s="287"/>
      <c r="AA19937" s="289"/>
    </row>
    <row r="19938" spans="23:27">
      <c r="W19938" s="288"/>
      <c r="X19938" s="287"/>
      <c r="AA19938" s="289"/>
    </row>
    <row r="19939" spans="23:27">
      <c r="W19939" s="288"/>
      <c r="X19939" s="287"/>
      <c r="AA19939" s="289"/>
    </row>
    <row r="19940" spans="23:27">
      <c r="W19940" s="288"/>
      <c r="X19940" s="287"/>
      <c r="AA19940" s="289"/>
    </row>
    <row r="19941" spans="23:27">
      <c r="W19941" s="288"/>
      <c r="X19941" s="287"/>
      <c r="AA19941" s="289"/>
    </row>
    <row r="19942" spans="23:27">
      <c r="W19942" s="288"/>
      <c r="X19942" s="287"/>
      <c r="AA19942" s="289"/>
    </row>
    <row r="19943" spans="23:27">
      <c r="W19943" s="288"/>
      <c r="X19943" s="287"/>
      <c r="AA19943" s="289"/>
    </row>
    <row r="19944" spans="23:27">
      <c r="W19944" s="288"/>
      <c r="X19944" s="287"/>
      <c r="AA19944" s="289"/>
    </row>
    <row r="19945" spans="23:27">
      <c r="W19945" s="288"/>
      <c r="X19945" s="287"/>
      <c r="AA19945" s="289"/>
    </row>
    <row r="19946" spans="23:27">
      <c r="W19946" s="288"/>
      <c r="X19946" s="287"/>
      <c r="AA19946" s="289"/>
    </row>
    <row r="19947" spans="23:27">
      <c r="W19947" s="288"/>
      <c r="X19947" s="287"/>
      <c r="AA19947" s="289"/>
    </row>
    <row r="19948" spans="23:27">
      <c r="W19948" s="288"/>
      <c r="X19948" s="287"/>
      <c r="AA19948" s="289"/>
    </row>
    <row r="19949" spans="23:27">
      <c r="W19949" s="288"/>
      <c r="X19949" s="287"/>
      <c r="AA19949" s="289"/>
    </row>
    <row r="19950" spans="23:27">
      <c r="W19950" s="288"/>
      <c r="X19950" s="287"/>
      <c r="AA19950" s="289"/>
    </row>
    <row r="19951" spans="23:27">
      <c r="W19951" s="288"/>
      <c r="X19951" s="287"/>
      <c r="AA19951" s="289"/>
    </row>
    <row r="19952" spans="23:27">
      <c r="W19952" s="288"/>
      <c r="X19952" s="287"/>
      <c r="AA19952" s="289"/>
    </row>
    <row r="19953" spans="23:27">
      <c r="W19953" s="288"/>
      <c r="X19953" s="287"/>
      <c r="AA19953" s="289"/>
    </row>
    <row r="19954" spans="23:27">
      <c r="W19954" s="288"/>
      <c r="X19954" s="287"/>
      <c r="AA19954" s="289"/>
    </row>
    <row r="19955" spans="23:27">
      <c r="W19955" s="288"/>
      <c r="X19955" s="287"/>
      <c r="AA19955" s="289"/>
    </row>
    <row r="19956" spans="23:27">
      <c r="W19956" s="288"/>
      <c r="X19956" s="287"/>
      <c r="AA19956" s="289"/>
    </row>
    <row r="19957" spans="23:27">
      <c r="W19957" s="288"/>
      <c r="X19957" s="287"/>
      <c r="AA19957" s="289"/>
    </row>
    <row r="19958" spans="23:27">
      <c r="W19958" s="288"/>
      <c r="X19958" s="287"/>
      <c r="AA19958" s="289"/>
    </row>
    <row r="19959" spans="23:27">
      <c r="W19959" s="288"/>
      <c r="X19959" s="287"/>
      <c r="AA19959" s="289"/>
    </row>
    <row r="19960" spans="23:27">
      <c r="W19960" s="288"/>
      <c r="X19960" s="287"/>
      <c r="AA19960" s="289"/>
    </row>
    <row r="19961" spans="23:27">
      <c r="W19961" s="288"/>
      <c r="X19961" s="287"/>
      <c r="AA19961" s="289"/>
    </row>
    <row r="19962" spans="23:27">
      <c r="W19962" s="288"/>
      <c r="X19962" s="287"/>
      <c r="AA19962" s="289"/>
    </row>
    <row r="19963" spans="23:27">
      <c r="W19963" s="288"/>
      <c r="X19963" s="287"/>
      <c r="AA19963" s="289"/>
    </row>
    <row r="19964" spans="23:27">
      <c r="W19964" s="288"/>
      <c r="X19964" s="287"/>
      <c r="AA19964" s="289"/>
    </row>
    <row r="19965" spans="23:27">
      <c r="W19965" s="288"/>
      <c r="X19965" s="287"/>
      <c r="AA19965" s="289"/>
    </row>
    <row r="19966" spans="23:27">
      <c r="W19966" s="288"/>
      <c r="X19966" s="287"/>
      <c r="AA19966" s="289"/>
    </row>
    <row r="19967" spans="23:27">
      <c r="W19967" s="288"/>
      <c r="X19967" s="287"/>
      <c r="AA19967" s="289"/>
    </row>
    <row r="19968" spans="23:27">
      <c r="W19968" s="288"/>
      <c r="X19968" s="287"/>
      <c r="AA19968" s="289"/>
    </row>
    <row r="19969" spans="23:27">
      <c r="W19969" s="288"/>
      <c r="X19969" s="287"/>
      <c r="AA19969" s="289"/>
    </row>
    <row r="19970" spans="23:27">
      <c r="W19970" s="288"/>
      <c r="X19970" s="287"/>
      <c r="AA19970" s="289"/>
    </row>
    <row r="19971" spans="23:27">
      <c r="W19971" s="288"/>
      <c r="X19971" s="287"/>
      <c r="AA19971" s="289"/>
    </row>
    <row r="19972" spans="23:27">
      <c r="W19972" s="288"/>
      <c r="X19972" s="287"/>
      <c r="AA19972" s="289"/>
    </row>
    <row r="19973" spans="23:27">
      <c r="W19973" s="288"/>
      <c r="X19973" s="287"/>
      <c r="AA19973" s="289"/>
    </row>
    <row r="19974" spans="23:27">
      <c r="W19974" s="288"/>
      <c r="X19974" s="287"/>
      <c r="AA19974" s="289"/>
    </row>
    <row r="19975" spans="23:27">
      <c r="W19975" s="288"/>
      <c r="X19975" s="287"/>
      <c r="AA19975" s="289"/>
    </row>
    <row r="19976" spans="23:27">
      <c r="W19976" s="288"/>
      <c r="X19976" s="287"/>
      <c r="AA19976" s="289"/>
    </row>
    <row r="19977" spans="23:27">
      <c r="W19977" s="288"/>
      <c r="X19977" s="287"/>
      <c r="AA19977" s="289"/>
    </row>
    <row r="19978" spans="23:27">
      <c r="W19978" s="288"/>
      <c r="X19978" s="287"/>
      <c r="AA19978" s="289"/>
    </row>
    <row r="19979" spans="23:27">
      <c r="W19979" s="288"/>
      <c r="X19979" s="287"/>
      <c r="AA19979" s="289"/>
    </row>
    <row r="19980" spans="23:27">
      <c r="W19980" s="288"/>
      <c r="X19980" s="287"/>
      <c r="AA19980" s="289"/>
    </row>
    <row r="19981" spans="23:27">
      <c r="W19981" s="288"/>
      <c r="X19981" s="287"/>
      <c r="AA19981" s="289"/>
    </row>
    <row r="19982" spans="23:27">
      <c r="W19982" s="288"/>
      <c r="X19982" s="287"/>
      <c r="AA19982" s="289"/>
    </row>
    <row r="19983" spans="23:27">
      <c r="W19983" s="288"/>
      <c r="X19983" s="287"/>
      <c r="AA19983" s="289"/>
    </row>
    <row r="19984" spans="23:27">
      <c r="W19984" s="288"/>
      <c r="X19984" s="287"/>
      <c r="AA19984" s="289"/>
    </row>
    <row r="19985" spans="23:27">
      <c r="W19985" s="288"/>
      <c r="X19985" s="287"/>
      <c r="AA19985" s="289"/>
    </row>
    <row r="19986" spans="23:27">
      <c r="W19986" s="288"/>
      <c r="X19986" s="287"/>
      <c r="AA19986" s="289"/>
    </row>
    <row r="19987" spans="23:27">
      <c r="W19987" s="288"/>
      <c r="X19987" s="287"/>
      <c r="AA19987" s="289"/>
    </row>
    <row r="19988" spans="23:27">
      <c r="W19988" s="288"/>
      <c r="X19988" s="287"/>
      <c r="AA19988" s="289"/>
    </row>
    <row r="19989" spans="23:27">
      <c r="W19989" s="288"/>
      <c r="X19989" s="287"/>
      <c r="AA19989" s="289"/>
    </row>
    <row r="19990" spans="23:27">
      <c r="W19990" s="288"/>
      <c r="X19990" s="287"/>
      <c r="AA19990" s="289"/>
    </row>
    <row r="19991" spans="23:27">
      <c r="W19991" s="288"/>
      <c r="X19991" s="287"/>
      <c r="AA19991" s="289"/>
    </row>
    <row r="19992" spans="23:27">
      <c r="W19992" s="288"/>
      <c r="X19992" s="287"/>
      <c r="AA19992" s="289"/>
    </row>
    <row r="19993" spans="23:27">
      <c r="W19993" s="288"/>
      <c r="X19993" s="287"/>
      <c r="AA19993" s="289"/>
    </row>
    <row r="19994" spans="23:27">
      <c r="W19994" s="288"/>
      <c r="X19994" s="287"/>
      <c r="AA19994" s="289"/>
    </row>
    <row r="19995" spans="23:27">
      <c r="W19995" s="288"/>
      <c r="X19995" s="287"/>
      <c r="AA19995" s="289"/>
    </row>
    <row r="19996" spans="23:27">
      <c r="W19996" s="288"/>
      <c r="X19996" s="287"/>
      <c r="AA19996" s="289"/>
    </row>
    <row r="19997" spans="23:27">
      <c r="W19997" s="288"/>
      <c r="X19997" s="287"/>
      <c r="AA19997" s="289"/>
    </row>
    <row r="19998" spans="23:27">
      <c r="W19998" s="288"/>
      <c r="X19998" s="287"/>
      <c r="AA19998" s="289"/>
    </row>
    <row r="19999" spans="23:27">
      <c r="W19999" s="288"/>
      <c r="X19999" s="287"/>
      <c r="AA19999" s="289"/>
    </row>
    <row r="20000" spans="23:27">
      <c r="W20000" s="288"/>
      <c r="X20000" s="287"/>
      <c r="AA20000" s="289"/>
    </row>
    <row r="20001" spans="23:27">
      <c r="W20001" s="288"/>
      <c r="X20001" s="287"/>
      <c r="AA20001" s="289"/>
    </row>
    <row r="20002" spans="23:27">
      <c r="W20002" s="288"/>
      <c r="X20002" s="287"/>
      <c r="AA20002" s="289"/>
    </row>
    <row r="20003" spans="23:27">
      <c r="W20003" s="288"/>
      <c r="X20003" s="287"/>
      <c r="AA20003" s="289"/>
    </row>
    <row r="20004" spans="23:27">
      <c r="W20004" s="288"/>
      <c r="X20004" s="287"/>
      <c r="AA20004" s="289"/>
    </row>
    <row r="20005" spans="23:27">
      <c r="W20005" s="288"/>
      <c r="X20005" s="287"/>
      <c r="AA20005" s="289"/>
    </row>
    <row r="20006" spans="23:27">
      <c r="W20006" s="288"/>
      <c r="X20006" s="287"/>
      <c r="AA20006" s="289"/>
    </row>
    <row r="20007" spans="23:27">
      <c r="W20007" s="288"/>
      <c r="X20007" s="287"/>
      <c r="AA20007" s="289"/>
    </row>
    <row r="20008" spans="23:27">
      <c r="W20008" s="288"/>
      <c r="X20008" s="287"/>
      <c r="AA20008" s="289"/>
    </row>
    <row r="20009" spans="23:27">
      <c r="W20009" s="288"/>
      <c r="X20009" s="287"/>
      <c r="AA20009" s="289"/>
    </row>
    <row r="20010" spans="23:27">
      <c r="W20010" s="288"/>
      <c r="X20010" s="287"/>
      <c r="AA20010" s="289"/>
    </row>
    <row r="20011" spans="23:27">
      <c r="W20011" s="288"/>
      <c r="X20011" s="287"/>
      <c r="AA20011" s="289"/>
    </row>
    <row r="20012" spans="23:27">
      <c r="W20012" s="288"/>
      <c r="X20012" s="287"/>
      <c r="AA20012" s="289"/>
    </row>
    <row r="20013" spans="23:27">
      <c r="W20013" s="288"/>
      <c r="X20013" s="287"/>
      <c r="AA20013" s="289"/>
    </row>
    <row r="20014" spans="23:27">
      <c r="W20014" s="288"/>
      <c r="X20014" s="287"/>
      <c r="AA20014" s="289"/>
    </row>
    <row r="20015" spans="23:27">
      <c r="W20015" s="288"/>
      <c r="X20015" s="287"/>
      <c r="AA20015" s="289"/>
    </row>
    <row r="20016" spans="23:27">
      <c r="W20016" s="288"/>
      <c r="X20016" s="287"/>
      <c r="AA20016" s="289"/>
    </row>
    <row r="20017" spans="23:27">
      <c r="W20017" s="288"/>
      <c r="X20017" s="287"/>
      <c r="AA20017" s="289"/>
    </row>
    <row r="20018" spans="23:27">
      <c r="W20018" s="288"/>
      <c r="X20018" s="287"/>
      <c r="AA20018" s="289"/>
    </row>
    <row r="20019" spans="23:27">
      <c r="W20019" s="288"/>
      <c r="X20019" s="287"/>
      <c r="AA20019" s="289"/>
    </row>
    <row r="20020" spans="23:27">
      <c r="W20020" s="288"/>
      <c r="X20020" s="287"/>
      <c r="AA20020" s="289"/>
    </row>
    <row r="20021" spans="23:27">
      <c r="W20021" s="288"/>
      <c r="X20021" s="287"/>
      <c r="AA20021" s="289"/>
    </row>
    <row r="20022" spans="23:27">
      <c r="W20022" s="288"/>
      <c r="X20022" s="287"/>
      <c r="AA20022" s="289"/>
    </row>
    <row r="20023" spans="23:27">
      <c r="W20023" s="288"/>
      <c r="X20023" s="287"/>
      <c r="AA20023" s="289"/>
    </row>
    <row r="20024" spans="23:27">
      <c r="W20024" s="288"/>
      <c r="X20024" s="287"/>
      <c r="AA20024" s="289"/>
    </row>
    <row r="20025" spans="23:27">
      <c r="W20025" s="288"/>
      <c r="X20025" s="287"/>
      <c r="AA20025" s="289"/>
    </row>
    <row r="20026" spans="23:27">
      <c r="W20026" s="288"/>
      <c r="X20026" s="287"/>
      <c r="AA20026" s="289"/>
    </row>
    <row r="20027" spans="23:27">
      <c r="W20027" s="288"/>
      <c r="X20027" s="287"/>
      <c r="AA20027" s="289"/>
    </row>
    <row r="20028" spans="23:27">
      <c r="W20028" s="288"/>
      <c r="X20028" s="287"/>
      <c r="AA20028" s="289"/>
    </row>
    <row r="20029" spans="23:27">
      <c r="W20029" s="288"/>
      <c r="X20029" s="287"/>
      <c r="AA20029" s="289"/>
    </row>
    <row r="20030" spans="23:27">
      <c r="W20030" s="288"/>
      <c r="X20030" s="287"/>
      <c r="AA20030" s="289"/>
    </row>
    <row r="20031" spans="23:27">
      <c r="W20031" s="288"/>
      <c r="X20031" s="287"/>
      <c r="AA20031" s="289"/>
    </row>
    <row r="20032" spans="23:27">
      <c r="W20032" s="288"/>
      <c r="X20032" s="287"/>
      <c r="AA20032" s="289"/>
    </row>
    <row r="20033" spans="23:27">
      <c r="W20033" s="288"/>
      <c r="X20033" s="287"/>
      <c r="AA20033" s="289"/>
    </row>
    <row r="20034" spans="23:27">
      <c r="W20034" s="288"/>
      <c r="X20034" s="287"/>
      <c r="AA20034" s="289"/>
    </row>
    <row r="20035" spans="23:27">
      <c r="W20035" s="288"/>
      <c r="X20035" s="287"/>
      <c r="AA20035" s="289"/>
    </row>
    <row r="20036" spans="23:27">
      <c r="W20036" s="288"/>
      <c r="X20036" s="287"/>
      <c r="AA20036" s="289"/>
    </row>
    <row r="20037" spans="23:27">
      <c r="W20037" s="288"/>
      <c r="X20037" s="287"/>
      <c r="AA20037" s="289"/>
    </row>
    <row r="20038" spans="23:27">
      <c r="W20038" s="288"/>
      <c r="X20038" s="287"/>
      <c r="AA20038" s="289"/>
    </row>
    <row r="20039" spans="23:27">
      <c r="W20039" s="288"/>
      <c r="X20039" s="287"/>
      <c r="AA20039" s="289"/>
    </row>
    <row r="20040" spans="23:27">
      <c r="W20040" s="288"/>
      <c r="X20040" s="287"/>
      <c r="AA20040" s="289"/>
    </row>
    <row r="20041" spans="23:27">
      <c r="W20041" s="288"/>
      <c r="X20041" s="287"/>
      <c r="AA20041" s="289"/>
    </row>
    <row r="20042" spans="23:27">
      <c r="W20042" s="288"/>
      <c r="X20042" s="287"/>
      <c r="AA20042" s="289"/>
    </row>
    <row r="20043" spans="23:27">
      <c r="W20043" s="288"/>
      <c r="X20043" s="287"/>
      <c r="AA20043" s="289"/>
    </row>
    <row r="20044" spans="23:27">
      <c r="W20044" s="288"/>
      <c r="X20044" s="287"/>
      <c r="AA20044" s="289"/>
    </row>
    <row r="20045" spans="23:27">
      <c r="W20045" s="288"/>
      <c r="X20045" s="287"/>
      <c r="AA20045" s="289"/>
    </row>
    <row r="20046" spans="23:27">
      <c r="W20046" s="288"/>
      <c r="X20046" s="287"/>
      <c r="AA20046" s="289"/>
    </row>
    <row r="20047" spans="23:27">
      <c r="W20047" s="288"/>
      <c r="X20047" s="287"/>
      <c r="AA20047" s="289"/>
    </row>
    <row r="20048" spans="23:27">
      <c r="W20048" s="288"/>
      <c r="X20048" s="287"/>
      <c r="AA20048" s="289"/>
    </row>
    <row r="20049" spans="23:27">
      <c r="W20049" s="288"/>
      <c r="X20049" s="287"/>
      <c r="AA20049" s="289"/>
    </row>
    <row r="20050" spans="23:27">
      <c r="W20050" s="288"/>
      <c r="X20050" s="287"/>
      <c r="AA20050" s="289"/>
    </row>
    <row r="20051" spans="23:27">
      <c r="W20051" s="288"/>
      <c r="X20051" s="287"/>
      <c r="AA20051" s="289"/>
    </row>
    <row r="20052" spans="23:27">
      <c r="W20052" s="288"/>
      <c r="X20052" s="287"/>
      <c r="AA20052" s="289"/>
    </row>
    <row r="20053" spans="23:27">
      <c r="W20053" s="288"/>
      <c r="X20053" s="287"/>
      <c r="AA20053" s="289"/>
    </row>
    <row r="20054" spans="23:27">
      <c r="W20054" s="288"/>
      <c r="X20054" s="287"/>
      <c r="AA20054" s="289"/>
    </row>
    <row r="20055" spans="23:27">
      <c r="W20055" s="288"/>
      <c r="X20055" s="287"/>
      <c r="AA20055" s="289"/>
    </row>
    <row r="20056" spans="23:27">
      <c r="W20056" s="288"/>
      <c r="X20056" s="287"/>
      <c r="AA20056" s="289"/>
    </row>
    <row r="20057" spans="23:27">
      <c r="W20057" s="288"/>
      <c r="X20057" s="287"/>
      <c r="AA20057" s="289"/>
    </row>
    <row r="20058" spans="23:27">
      <c r="W20058" s="288"/>
      <c r="X20058" s="287"/>
      <c r="AA20058" s="289"/>
    </row>
    <row r="20059" spans="23:27">
      <c r="W20059" s="288"/>
      <c r="X20059" s="287"/>
      <c r="AA20059" s="289"/>
    </row>
    <row r="20060" spans="23:27">
      <c r="W20060" s="288"/>
      <c r="X20060" s="287"/>
      <c r="AA20060" s="289"/>
    </row>
    <row r="20061" spans="23:27">
      <c r="W20061" s="288"/>
      <c r="X20061" s="287"/>
      <c r="AA20061" s="289"/>
    </row>
    <row r="20062" spans="23:27">
      <c r="W20062" s="288"/>
      <c r="X20062" s="287"/>
      <c r="AA20062" s="289"/>
    </row>
    <row r="20063" spans="23:27">
      <c r="W20063" s="288"/>
      <c r="X20063" s="287"/>
      <c r="AA20063" s="289"/>
    </row>
    <row r="20064" spans="23:27">
      <c r="W20064" s="288"/>
      <c r="X20064" s="287"/>
      <c r="AA20064" s="289"/>
    </row>
    <row r="20065" spans="23:27">
      <c r="W20065" s="288"/>
      <c r="X20065" s="287"/>
      <c r="AA20065" s="289"/>
    </row>
    <row r="20066" spans="23:27">
      <c r="W20066" s="288"/>
      <c r="X20066" s="287"/>
      <c r="AA20066" s="289"/>
    </row>
    <row r="20067" spans="23:27">
      <c r="W20067" s="288"/>
      <c r="X20067" s="287"/>
      <c r="AA20067" s="289"/>
    </row>
    <row r="20068" spans="23:27">
      <c r="W20068" s="288"/>
      <c r="X20068" s="287"/>
      <c r="AA20068" s="289"/>
    </row>
    <row r="20069" spans="23:27">
      <c r="W20069" s="288"/>
      <c r="X20069" s="287"/>
      <c r="AA20069" s="289"/>
    </row>
    <row r="20070" spans="23:27">
      <c r="W20070" s="288"/>
      <c r="X20070" s="287"/>
      <c r="AA20070" s="289"/>
    </row>
    <row r="20071" spans="23:27">
      <c r="W20071" s="288"/>
      <c r="X20071" s="287"/>
      <c r="AA20071" s="289"/>
    </row>
    <row r="20072" spans="23:27">
      <c r="W20072" s="288"/>
      <c r="X20072" s="287"/>
      <c r="AA20072" s="289"/>
    </row>
    <row r="20073" spans="23:27">
      <c r="W20073" s="288"/>
      <c r="X20073" s="287"/>
      <c r="AA20073" s="289"/>
    </row>
    <row r="20074" spans="23:27">
      <c r="W20074" s="288"/>
      <c r="X20074" s="287"/>
      <c r="AA20074" s="289"/>
    </row>
    <row r="20075" spans="23:27">
      <c r="W20075" s="288"/>
      <c r="X20075" s="287"/>
      <c r="AA20075" s="289"/>
    </row>
    <row r="20076" spans="23:27">
      <c r="W20076" s="288"/>
      <c r="X20076" s="287"/>
      <c r="AA20076" s="289"/>
    </row>
    <row r="20077" spans="23:27">
      <c r="W20077" s="288"/>
      <c r="X20077" s="287"/>
      <c r="AA20077" s="289"/>
    </row>
    <row r="20078" spans="23:27">
      <c r="W20078" s="288"/>
      <c r="X20078" s="287"/>
      <c r="AA20078" s="289"/>
    </row>
    <row r="20079" spans="23:27">
      <c r="W20079" s="288"/>
      <c r="X20079" s="287"/>
      <c r="AA20079" s="289"/>
    </row>
    <row r="20080" spans="23:27">
      <c r="W20080" s="288"/>
      <c r="X20080" s="287"/>
      <c r="AA20080" s="289"/>
    </row>
    <row r="20081" spans="23:27">
      <c r="W20081" s="288"/>
      <c r="X20081" s="287"/>
      <c r="AA20081" s="289"/>
    </row>
    <row r="20082" spans="23:27">
      <c r="W20082" s="288"/>
      <c r="X20082" s="287"/>
      <c r="AA20082" s="289"/>
    </row>
    <row r="20083" spans="23:27">
      <c r="W20083" s="288"/>
      <c r="X20083" s="287"/>
      <c r="AA20083" s="289"/>
    </row>
    <row r="20084" spans="23:27">
      <c r="W20084" s="288"/>
      <c r="X20084" s="287"/>
      <c r="AA20084" s="289"/>
    </row>
    <row r="20085" spans="23:27">
      <c r="W20085" s="288"/>
      <c r="X20085" s="287"/>
      <c r="AA20085" s="289"/>
    </row>
    <row r="20086" spans="23:27">
      <c r="W20086" s="288"/>
      <c r="X20086" s="287"/>
      <c r="AA20086" s="289"/>
    </row>
    <row r="20087" spans="23:27">
      <c r="W20087" s="288"/>
      <c r="X20087" s="287"/>
      <c r="AA20087" s="289"/>
    </row>
    <row r="20088" spans="23:27">
      <c r="W20088" s="288"/>
      <c r="X20088" s="287"/>
      <c r="AA20088" s="289"/>
    </row>
    <row r="20089" spans="23:27">
      <c r="W20089" s="288"/>
      <c r="X20089" s="287"/>
      <c r="AA20089" s="289"/>
    </row>
    <row r="20090" spans="23:27">
      <c r="W20090" s="288"/>
      <c r="X20090" s="287"/>
      <c r="AA20090" s="289"/>
    </row>
    <row r="20091" spans="23:27">
      <c r="W20091" s="288"/>
      <c r="X20091" s="287"/>
      <c r="AA20091" s="289"/>
    </row>
    <row r="20092" spans="23:27">
      <c r="W20092" s="288"/>
      <c r="X20092" s="287"/>
      <c r="AA20092" s="289"/>
    </row>
    <row r="20093" spans="23:27">
      <c r="W20093" s="288"/>
      <c r="X20093" s="287"/>
      <c r="AA20093" s="289"/>
    </row>
    <row r="20094" spans="23:27">
      <c r="W20094" s="288"/>
      <c r="X20094" s="287"/>
      <c r="AA20094" s="289"/>
    </row>
    <row r="20095" spans="23:27">
      <c r="W20095" s="288"/>
      <c r="X20095" s="287"/>
      <c r="AA20095" s="289"/>
    </row>
    <row r="20096" spans="23:27">
      <c r="W20096" s="288"/>
      <c r="X20096" s="287"/>
      <c r="AA20096" s="289"/>
    </row>
    <row r="20097" spans="23:27">
      <c r="W20097" s="288"/>
      <c r="X20097" s="287"/>
      <c r="AA20097" s="289"/>
    </row>
    <row r="20098" spans="23:27">
      <c r="W20098" s="288"/>
      <c r="X20098" s="287"/>
      <c r="AA20098" s="289"/>
    </row>
    <row r="20099" spans="23:27">
      <c r="W20099" s="288"/>
      <c r="X20099" s="287"/>
      <c r="AA20099" s="289"/>
    </row>
    <row r="20100" spans="23:27">
      <c r="W20100" s="288"/>
      <c r="X20100" s="287"/>
      <c r="AA20100" s="289"/>
    </row>
    <row r="20101" spans="23:27">
      <c r="W20101" s="288"/>
      <c r="X20101" s="287"/>
      <c r="AA20101" s="289"/>
    </row>
    <row r="20102" spans="23:27">
      <c r="W20102" s="288"/>
      <c r="X20102" s="287"/>
      <c r="AA20102" s="289"/>
    </row>
    <row r="20103" spans="23:27">
      <c r="W20103" s="288"/>
      <c r="X20103" s="287"/>
      <c r="AA20103" s="289"/>
    </row>
    <row r="20104" spans="23:27">
      <c r="W20104" s="288"/>
      <c r="X20104" s="287"/>
      <c r="AA20104" s="289"/>
    </row>
    <row r="20105" spans="23:27">
      <c r="W20105" s="288"/>
      <c r="X20105" s="287"/>
      <c r="AA20105" s="289"/>
    </row>
    <row r="20106" spans="23:27">
      <c r="W20106" s="288"/>
      <c r="X20106" s="287"/>
      <c r="AA20106" s="289"/>
    </row>
    <row r="20107" spans="23:27">
      <c r="W20107" s="288"/>
      <c r="X20107" s="287"/>
      <c r="AA20107" s="289"/>
    </row>
    <row r="20108" spans="23:27">
      <c r="W20108" s="288"/>
      <c r="X20108" s="287"/>
      <c r="AA20108" s="289"/>
    </row>
    <row r="20109" spans="23:27">
      <c r="W20109" s="288"/>
      <c r="X20109" s="287"/>
      <c r="AA20109" s="289"/>
    </row>
    <row r="20110" spans="23:27">
      <c r="W20110" s="288"/>
      <c r="X20110" s="287"/>
      <c r="AA20110" s="289"/>
    </row>
    <row r="20111" spans="23:27">
      <c r="W20111" s="288"/>
      <c r="X20111" s="287"/>
      <c r="AA20111" s="289"/>
    </row>
    <row r="20112" spans="23:27">
      <c r="W20112" s="288"/>
      <c r="X20112" s="287"/>
      <c r="AA20112" s="289"/>
    </row>
    <row r="20113" spans="23:27">
      <c r="W20113" s="288"/>
      <c r="X20113" s="287"/>
      <c r="AA20113" s="289"/>
    </row>
    <row r="20114" spans="23:27">
      <c r="W20114" s="288"/>
      <c r="X20114" s="287"/>
      <c r="AA20114" s="289"/>
    </row>
    <row r="20115" spans="23:27">
      <c r="W20115" s="288"/>
      <c r="X20115" s="287"/>
      <c r="AA20115" s="289"/>
    </row>
    <row r="20116" spans="23:27">
      <c r="W20116" s="288"/>
      <c r="X20116" s="287"/>
      <c r="AA20116" s="289"/>
    </row>
    <row r="20117" spans="23:27">
      <c r="W20117" s="288"/>
      <c r="X20117" s="287"/>
      <c r="AA20117" s="289"/>
    </row>
    <row r="20118" spans="23:27">
      <c r="W20118" s="288"/>
      <c r="X20118" s="287"/>
      <c r="AA20118" s="289"/>
    </row>
    <row r="20119" spans="23:27">
      <c r="W20119" s="288"/>
      <c r="X20119" s="287"/>
      <c r="AA20119" s="289"/>
    </row>
    <row r="20120" spans="23:27">
      <c r="W20120" s="288"/>
      <c r="X20120" s="287"/>
      <c r="AA20120" s="289"/>
    </row>
    <row r="20121" spans="23:27">
      <c r="W20121" s="288"/>
      <c r="X20121" s="287"/>
      <c r="AA20121" s="289"/>
    </row>
    <row r="20122" spans="23:27">
      <c r="W20122" s="288"/>
      <c r="X20122" s="287"/>
      <c r="AA20122" s="289"/>
    </row>
    <row r="20123" spans="23:27">
      <c r="W20123" s="288"/>
      <c r="X20123" s="287"/>
      <c r="AA20123" s="289"/>
    </row>
    <row r="20124" spans="23:27">
      <c r="W20124" s="288"/>
      <c r="X20124" s="287"/>
      <c r="AA20124" s="289"/>
    </row>
    <row r="20125" spans="23:27">
      <c r="W20125" s="288"/>
      <c r="X20125" s="287"/>
      <c r="AA20125" s="289"/>
    </row>
    <row r="20126" spans="23:27">
      <c r="W20126" s="288"/>
      <c r="X20126" s="287"/>
      <c r="AA20126" s="289"/>
    </row>
    <row r="20127" spans="23:27">
      <c r="W20127" s="288"/>
      <c r="X20127" s="287"/>
      <c r="AA20127" s="289"/>
    </row>
    <row r="20128" spans="23:27">
      <c r="W20128" s="288"/>
      <c r="X20128" s="287"/>
      <c r="AA20128" s="289"/>
    </row>
    <row r="20129" spans="23:27">
      <c r="W20129" s="288"/>
      <c r="X20129" s="287"/>
      <c r="AA20129" s="289"/>
    </row>
    <row r="20130" spans="23:27">
      <c r="W20130" s="288"/>
      <c r="X20130" s="287"/>
      <c r="AA20130" s="289"/>
    </row>
    <row r="20131" spans="23:27">
      <c r="W20131" s="288"/>
      <c r="X20131" s="287"/>
      <c r="AA20131" s="289"/>
    </row>
    <row r="20132" spans="23:27">
      <c r="W20132" s="288"/>
      <c r="X20132" s="287"/>
      <c r="AA20132" s="289"/>
    </row>
    <row r="20133" spans="23:27">
      <c r="W20133" s="288"/>
      <c r="X20133" s="287"/>
      <c r="AA20133" s="289"/>
    </row>
    <row r="20134" spans="23:27">
      <c r="W20134" s="288"/>
      <c r="X20134" s="287"/>
      <c r="AA20134" s="289"/>
    </row>
    <row r="20135" spans="23:27">
      <c r="W20135" s="288"/>
      <c r="X20135" s="287"/>
      <c r="AA20135" s="289"/>
    </row>
    <row r="20136" spans="23:27">
      <c r="W20136" s="288"/>
      <c r="X20136" s="287"/>
      <c r="AA20136" s="289"/>
    </row>
    <row r="20137" spans="23:27">
      <c r="W20137" s="288"/>
      <c r="X20137" s="287"/>
      <c r="AA20137" s="289"/>
    </row>
    <row r="20138" spans="23:27">
      <c r="W20138" s="288"/>
      <c r="X20138" s="287"/>
      <c r="AA20138" s="289"/>
    </row>
    <row r="20139" spans="23:27">
      <c r="W20139" s="288"/>
      <c r="X20139" s="287"/>
      <c r="AA20139" s="289"/>
    </row>
    <row r="20140" spans="23:27">
      <c r="W20140" s="288"/>
      <c r="X20140" s="287"/>
      <c r="AA20140" s="289"/>
    </row>
    <row r="20141" spans="23:27">
      <c r="W20141" s="288"/>
      <c r="X20141" s="287"/>
      <c r="AA20141" s="289"/>
    </row>
    <row r="20142" spans="23:27">
      <c r="W20142" s="288"/>
      <c r="X20142" s="287"/>
      <c r="AA20142" s="289"/>
    </row>
    <row r="20143" spans="23:27">
      <c r="W20143" s="288"/>
      <c r="X20143" s="287"/>
      <c r="AA20143" s="289"/>
    </row>
    <row r="20144" spans="23:27">
      <c r="W20144" s="288"/>
      <c r="X20144" s="287"/>
      <c r="AA20144" s="289"/>
    </row>
    <row r="20145" spans="23:27">
      <c r="W20145" s="288"/>
      <c r="X20145" s="287"/>
      <c r="AA20145" s="289"/>
    </row>
    <row r="20146" spans="23:27">
      <c r="W20146" s="288"/>
      <c r="X20146" s="287"/>
      <c r="AA20146" s="289"/>
    </row>
    <row r="20147" spans="23:27">
      <c r="W20147" s="288"/>
      <c r="X20147" s="287"/>
      <c r="AA20147" s="289"/>
    </row>
    <row r="20148" spans="23:27">
      <c r="W20148" s="288"/>
      <c r="X20148" s="287"/>
      <c r="AA20148" s="289"/>
    </row>
    <row r="20149" spans="23:27">
      <c r="W20149" s="288"/>
      <c r="X20149" s="287"/>
      <c r="AA20149" s="289"/>
    </row>
    <row r="20150" spans="23:27">
      <c r="W20150" s="288"/>
      <c r="X20150" s="287"/>
      <c r="AA20150" s="289"/>
    </row>
    <row r="20151" spans="23:27">
      <c r="W20151" s="288"/>
      <c r="X20151" s="287"/>
      <c r="AA20151" s="289"/>
    </row>
    <row r="20152" spans="23:27">
      <c r="W20152" s="288"/>
      <c r="X20152" s="287"/>
      <c r="AA20152" s="289"/>
    </row>
    <row r="20153" spans="23:27">
      <c r="W20153" s="288"/>
      <c r="X20153" s="287"/>
      <c r="AA20153" s="289"/>
    </row>
    <row r="20154" spans="23:27">
      <c r="W20154" s="288"/>
      <c r="X20154" s="287"/>
      <c r="AA20154" s="289"/>
    </row>
    <row r="20155" spans="23:27">
      <c r="W20155" s="288"/>
      <c r="X20155" s="287"/>
      <c r="AA20155" s="289"/>
    </row>
    <row r="20156" spans="23:27">
      <c r="W20156" s="288"/>
      <c r="X20156" s="287"/>
      <c r="AA20156" s="289"/>
    </row>
    <row r="20157" spans="23:27">
      <c r="W20157" s="288"/>
      <c r="X20157" s="287"/>
      <c r="AA20157" s="289"/>
    </row>
    <row r="20158" spans="23:27">
      <c r="W20158" s="288"/>
      <c r="X20158" s="287"/>
      <c r="AA20158" s="289"/>
    </row>
    <row r="20159" spans="23:27">
      <c r="W20159" s="288"/>
      <c r="X20159" s="287"/>
      <c r="AA20159" s="289"/>
    </row>
    <row r="20160" spans="23:27">
      <c r="W20160" s="288"/>
      <c r="X20160" s="287"/>
      <c r="AA20160" s="289"/>
    </row>
    <row r="20161" spans="23:27">
      <c r="W20161" s="288"/>
      <c r="X20161" s="287"/>
      <c r="AA20161" s="289"/>
    </row>
    <row r="20162" spans="23:27">
      <c r="W20162" s="288"/>
      <c r="X20162" s="287"/>
      <c r="AA20162" s="289"/>
    </row>
    <row r="20163" spans="23:27">
      <c r="W20163" s="288"/>
      <c r="X20163" s="287"/>
      <c r="AA20163" s="289"/>
    </row>
    <row r="20164" spans="23:27">
      <c r="W20164" s="288"/>
      <c r="X20164" s="287"/>
      <c r="AA20164" s="289"/>
    </row>
    <row r="20165" spans="23:27">
      <c r="W20165" s="288"/>
      <c r="X20165" s="287"/>
      <c r="AA20165" s="289"/>
    </row>
    <row r="20166" spans="23:27">
      <c r="W20166" s="288"/>
      <c r="X20166" s="287"/>
      <c r="AA20166" s="289"/>
    </row>
    <row r="20167" spans="23:27">
      <c r="W20167" s="288"/>
      <c r="X20167" s="287"/>
      <c r="AA20167" s="289"/>
    </row>
    <row r="20168" spans="23:27">
      <c r="W20168" s="288"/>
      <c r="X20168" s="287"/>
      <c r="AA20168" s="289"/>
    </row>
    <row r="20169" spans="23:27">
      <c r="W20169" s="288"/>
      <c r="X20169" s="287"/>
      <c r="AA20169" s="289"/>
    </row>
    <row r="20170" spans="23:27">
      <c r="W20170" s="288"/>
      <c r="X20170" s="287"/>
      <c r="AA20170" s="289"/>
    </row>
    <row r="20171" spans="23:27">
      <c r="W20171" s="288"/>
      <c r="X20171" s="287"/>
      <c r="AA20171" s="289"/>
    </row>
    <row r="20172" spans="23:27">
      <c r="W20172" s="288"/>
      <c r="X20172" s="287"/>
      <c r="AA20172" s="289"/>
    </row>
    <row r="20173" spans="23:27">
      <c r="W20173" s="288"/>
      <c r="X20173" s="287"/>
      <c r="AA20173" s="289"/>
    </row>
    <row r="20174" spans="23:27">
      <c r="W20174" s="288"/>
      <c r="X20174" s="287"/>
      <c r="AA20174" s="289"/>
    </row>
    <row r="20175" spans="23:27">
      <c r="W20175" s="288"/>
      <c r="X20175" s="287"/>
      <c r="AA20175" s="289"/>
    </row>
    <row r="20176" spans="23:27">
      <c r="W20176" s="288"/>
      <c r="X20176" s="287"/>
      <c r="AA20176" s="289"/>
    </row>
    <row r="20177" spans="23:27">
      <c r="W20177" s="288"/>
      <c r="X20177" s="287"/>
      <c r="AA20177" s="289"/>
    </row>
    <row r="20178" spans="23:27">
      <c r="W20178" s="288"/>
      <c r="X20178" s="287"/>
      <c r="AA20178" s="289"/>
    </row>
    <row r="20179" spans="23:27">
      <c r="W20179" s="288"/>
      <c r="X20179" s="287"/>
      <c r="AA20179" s="289"/>
    </row>
    <row r="20180" spans="23:27">
      <c r="W20180" s="288"/>
      <c r="X20180" s="287"/>
      <c r="AA20180" s="289"/>
    </row>
    <row r="20181" spans="23:27">
      <c r="W20181" s="288"/>
      <c r="X20181" s="287"/>
      <c r="AA20181" s="289"/>
    </row>
    <row r="20182" spans="23:27">
      <c r="W20182" s="288"/>
      <c r="X20182" s="287"/>
      <c r="AA20182" s="289"/>
    </row>
    <row r="20183" spans="23:27">
      <c r="W20183" s="288"/>
      <c r="X20183" s="287"/>
      <c r="AA20183" s="289"/>
    </row>
    <row r="20184" spans="23:27">
      <c r="W20184" s="288"/>
      <c r="X20184" s="287"/>
      <c r="AA20184" s="289"/>
    </row>
    <row r="20185" spans="23:27">
      <c r="W20185" s="288"/>
      <c r="X20185" s="287"/>
      <c r="AA20185" s="289"/>
    </row>
    <row r="20186" spans="23:27">
      <c r="W20186" s="288"/>
      <c r="X20186" s="287"/>
      <c r="AA20186" s="289"/>
    </row>
    <row r="20187" spans="23:27">
      <c r="W20187" s="288"/>
      <c r="X20187" s="287"/>
      <c r="AA20187" s="289"/>
    </row>
    <row r="20188" spans="23:27">
      <c r="W20188" s="288"/>
      <c r="X20188" s="287"/>
      <c r="AA20188" s="289"/>
    </row>
    <row r="20189" spans="23:27">
      <c r="W20189" s="288"/>
      <c r="X20189" s="287"/>
      <c r="AA20189" s="289"/>
    </row>
    <row r="20190" spans="23:27">
      <c r="W20190" s="288"/>
      <c r="X20190" s="287"/>
      <c r="AA20190" s="289"/>
    </row>
    <row r="20191" spans="23:27">
      <c r="W20191" s="288"/>
      <c r="X20191" s="287"/>
      <c r="AA20191" s="289"/>
    </row>
    <row r="20192" spans="23:27">
      <c r="W20192" s="288"/>
      <c r="X20192" s="287"/>
      <c r="AA20192" s="289"/>
    </row>
    <row r="20193" spans="23:27">
      <c r="W20193" s="288"/>
      <c r="X20193" s="287"/>
      <c r="AA20193" s="289"/>
    </row>
    <row r="20194" spans="23:27">
      <c r="W20194" s="288"/>
      <c r="X20194" s="287"/>
      <c r="AA20194" s="289"/>
    </row>
    <row r="20195" spans="23:27">
      <c r="W20195" s="288"/>
      <c r="X20195" s="287"/>
      <c r="AA20195" s="289"/>
    </row>
    <row r="20196" spans="23:27">
      <c r="W20196" s="288"/>
      <c r="X20196" s="287"/>
      <c r="AA20196" s="289"/>
    </row>
    <row r="20197" spans="23:27">
      <c r="W20197" s="288"/>
      <c r="X20197" s="287"/>
      <c r="AA20197" s="289"/>
    </row>
    <row r="20198" spans="23:27">
      <c r="W20198" s="288"/>
      <c r="X20198" s="287"/>
      <c r="AA20198" s="289"/>
    </row>
    <row r="20199" spans="23:27">
      <c r="W20199" s="288"/>
      <c r="X20199" s="287"/>
      <c r="AA20199" s="289"/>
    </row>
    <row r="20200" spans="23:27">
      <c r="W20200" s="288"/>
      <c r="X20200" s="287"/>
      <c r="AA20200" s="289"/>
    </row>
    <row r="20201" spans="23:27">
      <c r="W20201" s="288"/>
      <c r="X20201" s="287"/>
      <c r="AA20201" s="289"/>
    </row>
    <row r="20202" spans="23:27">
      <c r="W20202" s="288"/>
      <c r="X20202" s="287"/>
      <c r="AA20202" s="289"/>
    </row>
    <row r="20203" spans="23:27">
      <c r="W20203" s="288"/>
      <c r="X20203" s="287"/>
      <c r="AA20203" s="289"/>
    </row>
    <row r="20204" spans="23:27">
      <c r="W20204" s="288"/>
      <c r="X20204" s="287"/>
      <c r="AA20204" s="289"/>
    </row>
    <row r="20205" spans="23:27">
      <c r="W20205" s="288"/>
      <c r="X20205" s="287"/>
      <c r="AA20205" s="289"/>
    </row>
    <row r="20206" spans="23:27">
      <c r="W20206" s="288"/>
      <c r="X20206" s="287"/>
      <c r="AA20206" s="289"/>
    </row>
    <row r="20207" spans="23:27">
      <c r="W20207" s="288"/>
      <c r="X20207" s="287"/>
      <c r="AA20207" s="289"/>
    </row>
    <row r="20208" spans="23:27">
      <c r="W20208" s="288"/>
      <c r="X20208" s="287"/>
      <c r="AA20208" s="289"/>
    </row>
    <row r="20209" spans="23:27">
      <c r="W20209" s="288"/>
      <c r="X20209" s="287"/>
      <c r="AA20209" s="289"/>
    </row>
    <row r="20210" spans="23:27">
      <c r="W20210" s="288"/>
      <c r="X20210" s="287"/>
      <c r="AA20210" s="289"/>
    </row>
    <row r="20211" spans="23:27">
      <c r="W20211" s="288"/>
      <c r="X20211" s="287"/>
      <c r="AA20211" s="289"/>
    </row>
    <row r="20212" spans="23:27">
      <c r="W20212" s="288"/>
      <c r="X20212" s="287"/>
      <c r="AA20212" s="289"/>
    </row>
    <row r="20213" spans="23:27">
      <c r="W20213" s="288"/>
      <c r="X20213" s="287"/>
      <c r="AA20213" s="289"/>
    </row>
    <row r="20214" spans="23:27">
      <c r="W20214" s="288"/>
      <c r="X20214" s="287"/>
      <c r="AA20214" s="289"/>
    </row>
    <row r="20215" spans="23:27">
      <c r="W20215" s="288"/>
      <c r="X20215" s="287"/>
      <c r="AA20215" s="289"/>
    </row>
    <row r="20216" spans="23:27">
      <c r="W20216" s="288"/>
      <c r="X20216" s="287"/>
      <c r="AA20216" s="289"/>
    </row>
    <row r="20217" spans="23:27">
      <c r="W20217" s="288"/>
      <c r="X20217" s="287"/>
      <c r="AA20217" s="289"/>
    </row>
    <row r="20218" spans="23:27">
      <c r="W20218" s="288"/>
      <c r="X20218" s="287"/>
      <c r="AA20218" s="289"/>
    </row>
    <row r="20219" spans="23:27">
      <c r="W20219" s="288"/>
      <c r="X20219" s="287"/>
      <c r="AA20219" s="289"/>
    </row>
    <row r="20220" spans="23:27">
      <c r="W20220" s="288"/>
      <c r="X20220" s="287"/>
      <c r="AA20220" s="289"/>
    </row>
    <row r="20221" spans="23:27">
      <c r="W20221" s="288"/>
      <c r="X20221" s="287"/>
      <c r="AA20221" s="289"/>
    </row>
    <row r="20222" spans="23:27">
      <c r="W20222" s="288"/>
      <c r="X20222" s="287"/>
      <c r="AA20222" s="289"/>
    </row>
    <row r="20223" spans="23:27">
      <c r="W20223" s="288"/>
      <c r="X20223" s="287"/>
      <c r="AA20223" s="289"/>
    </row>
    <row r="20224" spans="23:27">
      <c r="W20224" s="288"/>
      <c r="X20224" s="287"/>
      <c r="AA20224" s="289"/>
    </row>
    <row r="20225" spans="23:27">
      <c r="W20225" s="288"/>
      <c r="X20225" s="287"/>
      <c r="AA20225" s="289"/>
    </row>
    <row r="20226" spans="23:27">
      <c r="W20226" s="288"/>
      <c r="X20226" s="287"/>
      <c r="AA20226" s="289"/>
    </row>
    <row r="20227" spans="23:27">
      <c r="W20227" s="288"/>
      <c r="X20227" s="287"/>
      <c r="AA20227" s="289"/>
    </row>
    <row r="20228" spans="23:27">
      <c r="W20228" s="288"/>
      <c r="X20228" s="287"/>
      <c r="AA20228" s="289"/>
    </row>
    <row r="20229" spans="23:27">
      <c r="W20229" s="288"/>
      <c r="X20229" s="287"/>
      <c r="AA20229" s="289"/>
    </row>
    <row r="20230" spans="23:27">
      <c r="W20230" s="288"/>
      <c r="X20230" s="287"/>
      <c r="AA20230" s="289"/>
    </row>
    <row r="20231" spans="23:27">
      <c r="W20231" s="288"/>
      <c r="X20231" s="287"/>
      <c r="AA20231" s="289"/>
    </row>
    <row r="20232" spans="23:27">
      <c r="W20232" s="288"/>
      <c r="X20232" s="287"/>
      <c r="AA20232" s="289"/>
    </row>
    <row r="20233" spans="23:27">
      <c r="W20233" s="288"/>
      <c r="X20233" s="287"/>
      <c r="AA20233" s="289"/>
    </row>
    <row r="20234" spans="23:27">
      <c r="W20234" s="288"/>
      <c r="X20234" s="287"/>
      <c r="AA20234" s="289"/>
    </row>
    <row r="20235" spans="23:27">
      <c r="W20235" s="288"/>
      <c r="X20235" s="287"/>
      <c r="AA20235" s="289"/>
    </row>
    <row r="20236" spans="23:27">
      <c r="W20236" s="288"/>
      <c r="X20236" s="287"/>
      <c r="AA20236" s="289"/>
    </row>
    <row r="20237" spans="23:27">
      <c r="W20237" s="288"/>
      <c r="X20237" s="287"/>
      <c r="AA20237" s="289"/>
    </row>
    <row r="20238" spans="23:27">
      <c r="W20238" s="288"/>
      <c r="X20238" s="287"/>
      <c r="AA20238" s="289"/>
    </row>
    <row r="20239" spans="23:27">
      <c r="W20239" s="288"/>
      <c r="X20239" s="287"/>
      <c r="AA20239" s="289"/>
    </row>
    <row r="20240" spans="23:27">
      <c r="W20240" s="288"/>
      <c r="X20240" s="287"/>
      <c r="AA20240" s="289"/>
    </row>
    <row r="20241" spans="23:27">
      <c r="W20241" s="288"/>
      <c r="X20241" s="287"/>
      <c r="AA20241" s="289"/>
    </row>
    <row r="20242" spans="23:27">
      <c r="W20242" s="288"/>
      <c r="X20242" s="287"/>
      <c r="AA20242" s="289"/>
    </row>
    <row r="20243" spans="23:27">
      <c r="W20243" s="288"/>
      <c r="X20243" s="287"/>
      <c r="AA20243" s="289"/>
    </row>
    <row r="20244" spans="23:27">
      <c r="W20244" s="288"/>
      <c r="X20244" s="287"/>
      <c r="AA20244" s="289"/>
    </row>
    <row r="20245" spans="23:27">
      <c r="W20245" s="288"/>
      <c r="X20245" s="287"/>
      <c r="AA20245" s="289"/>
    </row>
    <row r="20246" spans="23:27">
      <c r="W20246" s="288"/>
      <c r="X20246" s="287"/>
      <c r="AA20246" s="289"/>
    </row>
    <row r="20247" spans="23:27">
      <c r="W20247" s="288"/>
      <c r="X20247" s="287"/>
      <c r="AA20247" s="289"/>
    </row>
    <row r="20248" spans="23:27">
      <c r="W20248" s="288"/>
      <c r="X20248" s="287"/>
      <c r="AA20248" s="289"/>
    </row>
    <row r="20249" spans="23:27">
      <c r="W20249" s="288"/>
      <c r="X20249" s="287"/>
      <c r="AA20249" s="289"/>
    </row>
    <row r="20250" spans="23:27">
      <c r="W20250" s="288"/>
      <c r="X20250" s="287"/>
      <c r="AA20250" s="289"/>
    </row>
    <row r="20251" spans="23:27">
      <c r="W20251" s="288"/>
      <c r="X20251" s="287"/>
      <c r="AA20251" s="289"/>
    </row>
    <row r="20252" spans="23:27">
      <c r="W20252" s="288"/>
      <c r="X20252" s="287"/>
      <c r="AA20252" s="289"/>
    </row>
    <row r="20253" spans="23:27">
      <c r="W20253" s="288"/>
      <c r="X20253" s="287"/>
      <c r="AA20253" s="289"/>
    </row>
    <row r="20254" spans="23:27">
      <c r="W20254" s="288"/>
      <c r="X20254" s="287"/>
      <c r="AA20254" s="289"/>
    </row>
    <row r="20255" spans="23:27">
      <c r="W20255" s="288"/>
      <c r="X20255" s="287"/>
      <c r="AA20255" s="289"/>
    </row>
    <row r="20256" spans="23:27">
      <c r="W20256" s="288"/>
      <c r="X20256" s="287"/>
      <c r="AA20256" s="289"/>
    </row>
    <row r="20257" spans="23:27">
      <c r="W20257" s="288"/>
      <c r="X20257" s="287"/>
      <c r="AA20257" s="289"/>
    </row>
    <row r="20258" spans="23:27">
      <c r="W20258" s="288"/>
      <c r="X20258" s="287"/>
      <c r="AA20258" s="289"/>
    </row>
    <row r="20259" spans="23:27">
      <c r="W20259" s="288"/>
      <c r="X20259" s="287"/>
      <c r="AA20259" s="289"/>
    </row>
    <row r="20260" spans="23:27">
      <c r="W20260" s="288"/>
      <c r="X20260" s="287"/>
      <c r="AA20260" s="289"/>
    </row>
    <row r="20261" spans="23:27">
      <c r="W20261" s="288"/>
      <c r="X20261" s="287"/>
      <c r="AA20261" s="289"/>
    </row>
    <row r="20262" spans="23:27">
      <c r="W20262" s="288"/>
      <c r="X20262" s="287"/>
      <c r="AA20262" s="289"/>
    </row>
    <row r="20263" spans="23:27">
      <c r="W20263" s="288"/>
      <c r="X20263" s="287"/>
      <c r="AA20263" s="289"/>
    </row>
    <row r="20264" spans="23:27">
      <c r="W20264" s="288"/>
      <c r="X20264" s="287"/>
      <c r="AA20264" s="289"/>
    </row>
    <row r="20265" spans="23:27">
      <c r="W20265" s="288"/>
      <c r="X20265" s="287"/>
      <c r="AA20265" s="289"/>
    </row>
    <row r="20266" spans="23:27">
      <c r="W20266" s="288"/>
      <c r="X20266" s="287"/>
      <c r="AA20266" s="289"/>
    </row>
    <row r="20267" spans="23:27">
      <c r="W20267" s="288"/>
      <c r="X20267" s="287"/>
      <c r="AA20267" s="289"/>
    </row>
    <row r="20268" spans="23:27">
      <c r="W20268" s="288"/>
      <c r="X20268" s="287"/>
      <c r="AA20268" s="289"/>
    </row>
    <row r="20269" spans="23:27">
      <c r="W20269" s="288"/>
      <c r="X20269" s="287"/>
      <c r="AA20269" s="289"/>
    </row>
    <row r="20270" spans="23:27">
      <c r="W20270" s="288"/>
      <c r="X20270" s="287"/>
      <c r="AA20270" s="289"/>
    </row>
    <row r="20271" spans="23:27">
      <c r="W20271" s="288"/>
      <c r="X20271" s="287"/>
      <c r="AA20271" s="289"/>
    </row>
    <row r="20272" spans="23:27">
      <c r="W20272" s="288"/>
      <c r="X20272" s="287"/>
      <c r="AA20272" s="289"/>
    </row>
    <row r="20273" spans="23:27">
      <c r="W20273" s="288"/>
      <c r="X20273" s="287"/>
      <c r="AA20273" s="289"/>
    </row>
    <row r="20274" spans="23:27">
      <c r="W20274" s="288"/>
      <c r="X20274" s="287"/>
      <c r="AA20274" s="289"/>
    </row>
    <row r="20275" spans="23:27">
      <c r="W20275" s="288"/>
      <c r="X20275" s="287"/>
      <c r="AA20275" s="289"/>
    </row>
    <row r="20276" spans="23:27">
      <c r="W20276" s="288"/>
      <c r="X20276" s="287"/>
      <c r="AA20276" s="289"/>
    </row>
    <row r="20277" spans="23:27">
      <c r="W20277" s="288"/>
      <c r="X20277" s="287"/>
      <c r="AA20277" s="289"/>
    </row>
    <row r="20278" spans="23:27">
      <c r="W20278" s="288"/>
      <c r="X20278" s="287"/>
      <c r="AA20278" s="289"/>
    </row>
    <row r="20279" spans="23:27">
      <c r="W20279" s="288"/>
      <c r="X20279" s="287"/>
      <c r="AA20279" s="289"/>
    </row>
    <row r="20280" spans="23:27">
      <c r="W20280" s="288"/>
      <c r="X20280" s="287"/>
      <c r="AA20280" s="289"/>
    </row>
    <row r="20281" spans="23:27">
      <c r="W20281" s="288"/>
      <c r="X20281" s="287"/>
      <c r="AA20281" s="289"/>
    </row>
    <row r="20282" spans="23:27">
      <c r="W20282" s="288"/>
      <c r="X20282" s="287"/>
      <c r="AA20282" s="289"/>
    </row>
    <row r="20283" spans="23:27">
      <c r="W20283" s="288"/>
      <c r="X20283" s="287"/>
      <c r="AA20283" s="289"/>
    </row>
    <row r="20284" spans="23:27">
      <c r="W20284" s="288"/>
      <c r="X20284" s="287"/>
      <c r="AA20284" s="289"/>
    </row>
    <row r="20285" spans="23:27">
      <c r="W20285" s="288"/>
      <c r="X20285" s="287"/>
      <c r="AA20285" s="289"/>
    </row>
    <row r="20286" spans="23:27">
      <c r="W20286" s="288"/>
      <c r="X20286" s="287"/>
      <c r="AA20286" s="289"/>
    </row>
    <row r="20287" spans="23:27">
      <c r="W20287" s="288"/>
      <c r="X20287" s="287"/>
      <c r="AA20287" s="289"/>
    </row>
    <row r="20288" spans="23:27">
      <c r="W20288" s="288"/>
      <c r="X20288" s="287"/>
      <c r="AA20288" s="289"/>
    </row>
    <row r="20289" spans="23:27">
      <c r="W20289" s="288"/>
      <c r="X20289" s="287"/>
      <c r="AA20289" s="289"/>
    </row>
    <row r="20290" spans="23:27">
      <c r="W20290" s="288"/>
      <c r="X20290" s="287"/>
      <c r="AA20290" s="289"/>
    </row>
    <row r="20291" spans="23:27">
      <c r="W20291" s="288"/>
      <c r="X20291" s="287"/>
      <c r="AA20291" s="289"/>
    </row>
    <row r="20292" spans="23:27">
      <c r="W20292" s="288"/>
      <c r="X20292" s="287"/>
      <c r="AA20292" s="289"/>
    </row>
    <row r="20293" spans="23:27">
      <c r="W20293" s="288"/>
      <c r="X20293" s="287"/>
      <c r="AA20293" s="289"/>
    </row>
    <row r="20294" spans="23:27">
      <c r="W20294" s="288"/>
      <c r="X20294" s="287"/>
      <c r="AA20294" s="289"/>
    </row>
    <row r="20295" spans="23:27">
      <c r="W20295" s="288"/>
      <c r="X20295" s="287"/>
      <c r="AA20295" s="289"/>
    </row>
    <row r="20296" spans="23:27">
      <c r="W20296" s="288"/>
      <c r="X20296" s="287"/>
      <c r="AA20296" s="289"/>
    </row>
    <row r="20297" spans="23:27">
      <c r="W20297" s="288"/>
      <c r="X20297" s="287"/>
      <c r="AA20297" s="289"/>
    </row>
    <row r="20298" spans="23:27">
      <c r="W20298" s="288"/>
      <c r="X20298" s="287"/>
      <c r="AA20298" s="289"/>
    </row>
    <row r="20299" spans="23:27">
      <c r="W20299" s="288"/>
      <c r="X20299" s="287"/>
      <c r="AA20299" s="289"/>
    </row>
    <row r="20300" spans="23:27">
      <c r="W20300" s="288"/>
      <c r="X20300" s="287"/>
      <c r="AA20300" s="289"/>
    </row>
    <row r="20301" spans="23:27">
      <c r="W20301" s="288"/>
      <c r="X20301" s="287"/>
      <c r="AA20301" s="289"/>
    </row>
    <row r="20302" spans="23:27">
      <c r="W20302" s="288"/>
      <c r="X20302" s="287"/>
      <c r="AA20302" s="289"/>
    </row>
    <row r="20303" spans="23:27">
      <c r="W20303" s="288"/>
      <c r="X20303" s="287"/>
      <c r="AA20303" s="289"/>
    </row>
    <row r="20304" spans="23:27">
      <c r="W20304" s="288"/>
      <c r="X20304" s="287"/>
      <c r="AA20304" s="289"/>
    </row>
    <row r="20305" spans="23:27">
      <c r="W20305" s="288"/>
      <c r="X20305" s="287"/>
      <c r="AA20305" s="289"/>
    </row>
    <row r="20306" spans="23:27">
      <c r="W20306" s="288"/>
      <c r="X20306" s="287"/>
      <c r="AA20306" s="289"/>
    </row>
    <row r="20307" spans="23:27">
      <c r="W20307" s="288"/>
      <c r="X20307" s="287"/>
      <c r="AA20307" s="289"/>
    </row>
    <row r="20308" spans="23:27">
      <c r="W20308" s="288"/>
      <c r="X20308" s="287"/>
      <c r="AA20308" s="289"/>
    </row>
    <row r="20309" spans="23:27">
      <c r="W20309" s="288"/>
      <c r="X20309" s="287"/>
      <c r="AA20309" s="289"/>
    </row>
    <row r="20310" spans="23:27">
      <c r="W20310" s="288"/>
      <c r="X20310" s="287"/>
      <c r="AA20310" s="289"/>
    </row>
    <row r="20311" spans="23:27">
      <c r="W20311" s="288"/>
      <c r="X20311" s="287"/>
      <c r="AA20311" s="289"/>
    </row>
    <row r="20312" spans="23:27">
      <c r="W20312" s="288"/>
      <c r="X20312" s="287"/>
      <c r="AA20312" s="289"/>
    </row>
    <row r="20313" spans="23:27">
      <c r="W20313" s="288"/>
      <c r="X20313" s="287"/>
      <c r="AA20313" s="289"/>
    </row>
    <row r="20314" spans="23:27">
      <c r="W20314" s="288"/>
      <c r="X20314" s="287"/>
      <c r="AA20314" s="289"/>
    </row>
    <row r="20315" spans="23:27">
      <c r="W20315" s="288"/>
      <c r="X20315" s="287"/>
      <c r="AA20315" s="289"/>
    </row>
    <row r="20316" spans="23:27">
      <c r="W20316" s="288"/>
      <c r="X20316" s="287"/>
      <c r="AA20316" s="289"/>
    </row>
    <row r="20317" spans="23:27">
      <c r="W20317" s="288"/>
      <c r="X20317" s="287"/>
      <c r="AA20317" s="289"/>
    </row>
    <row r="20318" spans="23:27">
      <c r="W20318" s="288"/>
      <c r="X20318" s="287"/>
      <c r="AA20318" s="289"/>
    </row>
    <row r="20319" spans="23:27">
      <c r="W20319" s="288"/>
      <c r="X20319" s="287"/>
      <c r="AA20319" s="289"/>
    </row>
    <row r="20320" spans="23:27">
      <c r="W20320" s="288"/>
      <c r="X20320" s="287"/>
      <c r="AA20320" s="289"/>
    </row>
    <row r="20321" spans="23:27">
      <c r="W20321" s="288"/>
      <c r="X20321" s="287"/>
      <c r="AA20321" s="289"/>
    </row>
    <row r="20322" spans="23:27">
      <c r="W20322" s="288"/>
      <c r="X20322" s="287"/>
      <c r="AA20322" s="289"/>
    </row>
    <row r="20323" spans="23:27">
      <c r="W20323" s="288"/>
      <c r="X20323" s="287"/>
      <c r="AA20323" s="289"/>
    </row>
    <row r="20324" spans="23:27">
      <c r="W20324" s="288"/>
      <c r="X20324" s="287"/>
      <c r="AA20324" s="289"/>
    </row>
    <row r="20325" spans="23:27">
      <c r="W20325" s="288"/>
      <c r="X20325" s="287"/>
      <c r="AA20325" s="289"/>
    </row>
    <row r="20326" spans="23:27">
      <c r="W20326" s="288"/>
      <c r="X20326" s="287"/>
      <c r="AA20326" s="289"/>
    </row>
    <row r="20327" spans="23:27">
      <c r="W20327" s="288"/>
      <c r="X20327" s="287"/>
      <c r="AA20327" s="289"/>
    </row>
    <row r="20328" spans="23:27">
      <c r="W20328" s="288"/>
      <c r="X20328" s="287"/>
      <c r="AA20328" s="289"/>
    </row>
    <row r="20329" spans="23:27">
      <c r="W20329" s="288"/>
      <c r="X20329" s="287"/>
      <c r="AA20329" s="289"/>
    </row>
    <row r="20330" spans="23:27">
      <c r="W20330" s="288"/>
      <c r="X20330" s="287"/>
      <c r="AA20330" s="289"/>
    </row>
    <row r="20331" spans="23:27">
      <c r="W20331" s="288"/>
      <c r="X20331" s="287"/>
      <c r="AA20331" s="289"/>
    </row>
    <row r="20332" spans="23:27">
      <c r="W20332" s="288"/>
      <c r="X20332" s="287"/>
      <c r="AA20332" s="289"/>
    </row>
    <row r="20333" spans="23:27">
      <c r="W20333" s="288"/>
      <c r="X20333" s="287"/>
      <c r="AA20333" s="289"/>
    </row>
    <row r="20334" spans="23:27">
      <c r="W20334" s="288"/>
      <c r="X20334" s="287"/>
      <c r="AA20334" s="289"/>
    </row>
    <row r="20335" spans="23:27">
      <c r="W20335" s="288"/>
      <c r="X20335" s="287"/>
      <c r="AA20335" s="289"/>
    </row>
    <row r="20336" spans="23:27">
      <c r="W20336" s="288"/>
      <c r="X20336" s="287"/>
      <c r="AA20336" s="289"/>
    </row>
    <row r="20337" spans="23:27">
      <c r="W20337" s="288"/>
      <c r="X20337" s="287"/>
      <c r="AA20337" s="289"/>
    </row>
    <row r="20338" spans="23:27">
      <c r="W20338" s="288"/>
      <c r="X20338" s="287"/>
      <c r="AA20338" s="289"/>
    </row>
    <row r="20339" spans="23:27">
      <c r="W20339" s="288"/>
      <c r="X20339" s="287"/>
      <c r="AA20339" s="289"/>
    </row>
    <row r="20340" spans="23:27">
      <c r="W20340" s="288"/>
      <c r="X20340" s="287"/>
      <c r="AA20340" s="289"/>
    </row>
    <row r="20341" spans="23:27">
      <c r="W20341" s="288"/>
      <c r="X20341" s="287"/>
      <c r="AA20341" s="289"/>
    </row>
    <row r="20342" spans="23:27">
      <c r="W20342" s="288"/>
      <c r="X20342" s="287"/>
      <c r="AA20342" s="289"/>
    </row>
    <row r="20343" spans="23:27">
      <c r="W20343" s="288"/>
      <c r="X20343" s="287"/>
      <c r="AA20343" s="289"/>
    </row>
    <row r="20344" spans="23:27">
      <c r="W20344" s="288"/>
      <c r="X20344" s="287"/>
      <c r="AA20344" s="289"/>
    </row>
    <row r="20345" spans="23:27">
      <c r="W20345" s="288"/>
      <c r="X20345" s="287"/>
      <c r="AA20345" s="289"/>
    </row>
    <row r="20346" spans="23:27">
      <c r="W20346" s="288"/>
      <c r="X20346" s="287"/>
      <c r="AA20346" s="289"/>
    </row>
    <row r="20347" spans="23:27">
      <c r="W20347" s="288"/>
      <c r="X20347" s="287"/>
      <c r="AA20347" s="289"/>
    </row>
    <row r="20348" spans="23:27">
      <c r="W20348" s="288"/>
      <c r="X20348" s="287"/>
      <c r="AA20348" s="289"/>
    </row>
    <row r="20349" spans="23:27">
      <c r="W20349" s="288"/>
      <c r="X20349" s="287"/>
      <c r="AA20349" s="289"/>
    </row>
    <row r="20350" spans="23:27">
      <c r="W20350" s="288"/>
      <c r="X20350" s="287"/>
      <c r="AA20350" s="289"/>
    </row>
    <row r="20351" spans="23:27">
      <c r="W20351" s="288"/>
      <c r="X20351" s="287"/>
      <c r="AA20351" s="289"/>
    </row>
    <row r="20352" spans="23:27">
      <c r="W20352" s="288"/>
      <c r="X20352" s="287"/>
      <c r="AA20352" s="289"/>
    </row>
    <row r="20353" spans="23:27">
      <c r="W20353" s="288"/>
      <c r="X20353" s="287"/>
      <c r="AA20353" s="289"/>
    </row>
    <row r="20354" spans="23:27">
      <c r="W20354" s="288"/>
      <c r="X20354" s="287"/>
      <c r="AA20354" s="289"/>
    </row>
    <row r="20355" spans="23:27">
      <c r="W20355" s="288"/>
      <c r="X20355" s="287"/>
      <c r="AA20355" s="289"/>
    </row>
    <row r="20356" spans="23:27">
      <c r="W20356" s="288"/>
      <c r="X20356" s="287"/>
      <c r="AA20356" s="289"/>
    </row>
    <row r="20357" spans="23:27">
      <c r="W20357" s="288"/>
      <c r="X20357" s="287"/>
      <c r="AA20357" s="289"/>
    </row>
    <row r="20358" spans="23:27">
      <c r="W20358" s="288"/>
      <c r="X20358" s="287"/>
      <c r="AA20358" s="289"/>
    </row>
    <row r="20359" spans="23:27">
      <c r="W20359" s="288"/>
      <c r="X20359" s="287"/>
      <c r="AA20359" s="289"/>
    </row>
    <row r="20360" spans="23:27">
      <c r="W20360" s="288"/>
      <c r="X20360" s="287"/>
      <c r="AA20360" s="289"/>
    </row>
    <row r="20361" spans="23:27">
      <c r="W20361" s="288"/>
      <c r="X20361" s="287"/>
      <c r="AA20361" s="289"/>
    </row>
    <row r="20362" spans="23:27">
      <c r="W20362" s="288"/>
      <c r="X20362" s="287"/>
      <c r="AA20362" s="289"/>
    </row>
    <row r="20363" spans="23:27">
      <c r="W20363" s="288"/>
      <c r="X20363" s="287"/>
      <c r="AA20363" s="289"/>
    </row>
    <row r="20364" spans="23:27">
      <c r="W20364" s="288"/>
      <c r="X20364" s="287"/>
      <c r="AA20364" s="289"/>
    </row>
    <row r="20365" spans="23:27">
      <c r="W20365" s="288"/>
      <c r="X20365" s="287"/>
      <c r="AA20365" s="289"/>
    </row>
    <row r="20366" spans="23:27">
      <c r="W20366" s="288"/>
      <c r="X20366" s="287"/>
      <c r="AA20366" s="289"/>
    </row>
    <row r="20367" spans="23:27">
      <c r="W20367" s="288"/>
      <c r="X20367" s="287"/>
      <c r="AA20367" s="289"/>
    </row>
    <row r="20368" spans="23:27">
      <c r="W20368" s="288"/>
      <c r="X20368" s="287"/>
      <c r="AA20368" s="289"/>
    </row>
    <row r="20369" spans="23:27">
      <c r="W20369" s="288"/>
      <c r="X20369" s="287"/>
      <c r="AA20369" s="289"/>
    </row>
    <row r="20370" spans="23:27">
      <c r="W20370" s="288"/>
      <c r="X20370" s="287"/>
      <c r="AA20370" s="289"/>
    </row>
    <row r="20371" spans="23:27">
      <c r="W20371" s="288"/>
      <c r="X20371" s="287"/>
      <c r="AA20371" s="289"/>
    </row>
    <row r="20372" spans="23:27">
      <c r="W20372" s="288"/>
      <c r="X20372" s="287"/>
      <c r="AA20372" s="289"/>
    </row>
    <row r="20373" spans="23:27">
      <c r="W20373" s="288"/>
      <c r="X20373" s="287"/>
      <c r="AA20373" s="289"/>
    </row>
    <row r="20374" spans="23:27">
      <c r="W20374" s="288"/>
      <c r="X20374" s="287"/>
      <c r="AA20374" s="289"/>
    </row>
    <row r="20375" spans="23:27">
      <c r="W20375" s="288"/>
      <c r="X20375" s="287"/>
      <c r="AA20375" s="289"/>
    </row>
    <row r="20376" spans="23:27">
      <c r="W20376" s="288"/>
      <c r="X20376" s="287"/>
      <c r="AA20376" s="289"/>
    </row>
    <row r="20377" spans="23:27">
      <c r="W20377" s="288"/>
      <c r="X20377" s="287"/>
      <c r="AA20377" s="289"/>
    </row>
    <row r="20378" spans="23:27">
      <c r="W20378" s="288"/>
      <c r="X20378" s="287"/>
      <c r="AA20378" s="289"/>
    </row>
    <row r="20379" spans="23:27">
      <c r="W20379" s="288"/>
      <c r="X20379" s="287"/>
      <c r="AA20379" s="289"/>
    </row>
    <row r="20380" spans="23:27">
      <c r="W20380" s="288"/>
      <c r="X20380" s="287"/>
      <c r="AA20380" s="289"/>
    </row>
    <row r="20381" spans="23:27">
      <c r="W20381" s="288"/>
      <c r="X20381" s="287"/>
      <c r="AA20381" s="289"/>
    </row>
    <row r="20382" spans="23:27">
      <c r="W20382" s="288"/>
      <c r="X20382" s="287"/>
      <c r="AA20382" s="289"/>
    </row>
    <row r="20383" spans="23:27">
      <c r="W20383" s="288"/>
      <c r="X20383" s="287"/>
      <c r="AA20383" s="289"/>
    </row>
    <row r="20384" spans="23:27">
      <c r="W20384" s="288"/>
      <c r="X20384" s="287"/>
      <c r="AA20384" s="289"/>
    </row>
    <row r="20385" spans="23:27">
      <c r="W20385" s="288"/>
      <c r="X20385" s="287"/>
      <c r="AA20385" s="289"/>
    </row>
    <row r="20386" spans="23:27">
      <c r="W20386" s="288"/>
      <c r="X20386" s="287"/>
      <c r="AA20386" s="289"/>
    </row>
    <row r="20387" spans="23:27">
      <c r="W20387" s="288"/>
      <c r="X20387" s="287"/>
      <c r="AA20387" s="289"/>
    </row>
    <row r="20388" spans="23:27">
      <c r="W20388" s="288"/>
      <c r="X20388" s="287"/>
      <c r="AA20388" s="289"/>
    </row>
    <row r="20389" spans="23:27">
      <c r="W20389" s="288"/>
      <c r="X20389" s="287"/>
      <c r="AA20389" s="289"/>
    </row>
    <row r="20390" spans="23:27">
      <c r="W20390" s="288"/>
      <c r="X20390" s="287"/>
      <c r="AA20390" s="289"/>
    </row>
    <row r="20391" spans="23:27">
      <c r="W20391" s="288"/>
      <c r="X20391" s="287"/>
      <c r="AA20391" s="289"/>
    </row>
    <row r="20392" spans="23:27">
      <c r="W20392" s="288"/>
      <c r="X20392" s="287"/>
      <c r="AA20392" s="289"/>
    </row>
    <row r="20393" spans="23:27">
      <c r="W20393" s="288"/>
      <c r="X20393" s="287"/>
      <c r="AA20393" s="289"/>
    </row>
    <row r="20394" spans="23:27">
      <c r="W20394" s="288"/>
      <c r="X20394" s="287"/>
      <c r="AA20394" s="289"/>
    </row>
    <row r="20395" spans="23:27">
      <c r="W20395" s="288"/>
      <c r="X20395" s="287"/>
      <c r="AA20395" s="289"/>
    </row>
    <row r="20396" spans="23:27">
      <c r="W20396" s="288"/>
      <c r="X20396" s="287"/>
      <c r="AA20396" s="289"/>
    </row>
    <row r="20397" spans="23:27">
      <c r="W20397" s="288"/>
      <c r="X20397" s="287"/>
      <c r="AA20397" s="289"/>
    </row>
    <row r="20398" spans="23:27">
      <c r="W20398" s="288"/>
      <c r="X20398" s="287"/>
      <c r="AA20398" s="289"/>
    </row>
    <row r="20399" spans="23:27">
      <c r="W20399" s="288"/>
      <c r="X20399" s="287"/>
      <c r="AA20399" s="289"/>
    </row>
    <row r="20400" spans="23:27">
      <c r="W20400" s="288"/>
      <c r="X20400" s="287"/>
      <c r="AA20400" s="289"/>
    </row>
    <row r="20401" spans="23:27">
      <c r="W20401" s="288"/>
      <c r="X20401" s="287"/>
      <c r="AA20401" s="289"/>
    </row>
    <row r="20402" spans="23:27">
      <c r="W20402" s="288"/>
      <c r="X20402" s="287"/>
      <c r="AA20402" s="289"/>
    </row>
    <row r="20403" spans="23:27">
      <c r="W20403" s="288"/>
      <c r="X20403" s="287"/>
      <c r="AA20403" s="289"/>
    </row>
    <row r="20404" spans="23:27">
      <c r="W20404" s="288"/>
      <c r="X20404" s="287"/>
      <c r="AA20404" s="289"/>
    </row>
    <row r="20405" spans="23:27">
      <c r="W20405" s="288"/>
      <c r="X20405" s="287"/>
      <c r="AA20405" s="289"/>
    </row>
    <row r="20406" spans="23:27">
      <c r="W20406" s="288"/>
      <c r="X20406" s="287"/>
      <c r="AA20406" s="289"/>
    </row>
    <row r="20407" spans="23:27">
      <c r="W20407" s="288"/>
      <c r="X20407" s="287"/>
      <c r="AA20407" s="289"/>
    </row>
    <row r="20408" spans="23:27">
      <c r="W20408" s="288"/>
      <c r="X20408" s="287"/>
      <c r="AA20408" s="289"/>
    </row>
    <row r="20409" spans="23:27">
      <c r="W20409" s="288"/>
      <c r="X20409" s="287"/>
      <c r="AA20409" s="289"/>
    </row>
    <row r="20410" spans="23:27">
      <c r="W20410" s="288"/>
      <c r="X20410" s="287"/>
      <c r="AA20410" s="289"/>
    </row>
    <row r="20411" spans="23:27">
      <c r="W20411" s="288"/>
      <c r="X20411" s="287"/>
      <c r="AA20411" s="289"/>
    </row>
    <row r="20412" spans="23:27">
      <c r="W20412" s="288"/>
      <c r="X20412" s="287"/>
      <c r="AA20412" s="289"/>
    </row>
    <row r="20413" spans="23:27">
      <c r="W20413" s="288"/>
      <c r="X20413" s="287"/>
      <c r="AA20413" s="289"/>
    </row>
    <row r="20414" spans="23:27">
      <c r="W20414" s="288"/>
      <c r="X20414" s="287"/>
      <c r="AA20414" s="289"/>
    </row>
    <row r="20415" spans="23:27">
      <c r="W20415" s="288"/>
      <c r="X20415" s="287"/>
      <c r="AA20415" s="289"/>
    </row>
    <row r="20416" spans="23:27">
      <c r="W20416" s="288"/>
      <c r="X20416" s="287"/>
      <c r="AA20416" s="289"/>
    </row>
    <row r="20417" spans="23:27">
      <c r="W20417" s="288"/>
      <c r="X20417" s="287"/>
      <c r="AA20417" s="289"/>
    </row>
    <row r="20418" spans="23:27">
      <c r="W20418" s="288"/>
      <c r="X20418" s="287"/>
      <c r="AA20418" s="289"/>
    </row>
    <row r="20419" spans="23:27">
      <c r="W20419" s="288"/>
      <c r="X20419" s="287"/>
      <c r="AA20419" s="289"/>
    </row>
    <row r="20420" spans="23:27">
      <c r="W20420" s="288"/>
      <c r="X20420" s="287"/>
      <c r="AA20420" s="289"/>
    </row>
    <row r="20421" spans="23:27">
      <c r="W20421" s="288"/>
      <c r="X20421" s="287"/>
      <c r="AA20421" s="289"/>
    </row>
    <row r="20422" spans="23:27">
      <c r="W20422" s="288"/>
      <c r="X20422" s="287"/>
      <c r="AA20422" s="289"/>
    </row>
    <row r="20423" spans="23:27">
      <c r="W20423" s="288"/>
      <c r="X20423" s="287"/>
      <c r="AA20423" s="289"/>
    </row>
    <row r="20424" spans="23:27">
      <c r="W20424" s="288"/>
      <c r="X20424" s="287"/>
      <c r="AA20424" s="289"/>
    </row>
    <row r="20425" spans="23:27">
      <c r="W20425" s="288"/>
      <c r="X20425" s="287"/>
      <c r="AA20425" s="289"/>
    </row>
    <row r="20426" spans="23:27">
      <c r="W20426" s="288"/>
      <c r="X20426" s="287"/>
      <c r="AA20426" s="289"/>
    </row>
    <row r="20427" spans="23:27">
      <c r="W20427" s="288"/>
      <c r="X20427" s="287"/>
      <c r="AA20427" s="289"/>
    </row>
    <row r="20428" spans="23:27">
      <c r="W20428" s="288"/>
      <c r="X20428" s="287"/>
      <c r="AA20428" s="289"/>
    </row>
    <row r="20429" spans="23:27">
      <c r="W20429" s="288"/>
      <c r="X20429" s="287"/>
      <c r="AA20429" s="289"/>
    </row>
    <row r="20430" spans="23:27">
      <c r="W20430" s="288"/>
      <c r="X20430" s="287"/>
      <c r="AA20430" s="289"/>
    </row>
    <row r="20431" spans="23:27">
      <c r="W20431" s="288"/>
      <c r="X20431" s="287"/>
      <c r="AA20431" s="289"/>
    </row>
    <row r="20432" spans="23:27">
      <c r="W20432" s="288"/>
      <c r="X20432" s="287"/>
      <c r="AA20432" s="289"/>
    </row>
    <row r="20433" spans="23:27">
      <c r="W20433" s="288"/>
      <c r="X20433" s="287"/>
      <c r="AA20433" s="289"/>
    </row>
    <row r="20434" spans="23:27">
      <c r="W20434" s="288"/>
      <c r="X20434" s="287"/>
      <c r="AA20434" s="289"/>
    </row>
    <row r="20435" spans="23:27">
      <c r="W20435" s="288"/>
      <c r="X20435" s="287"/>
      <c r="AA20435" s="289"/>
    </row>
    <row r="20436" spans="23:27">
      <c r="W20436" s="288"/>
      <c r="X20436" s="287"/>
      <c r="AA20436" s="289"/>
    </row>
    <row r="20437" spans="23:27">
      <c r="W20437" s="288"/>
      <c r="X20437" s="287"/>
      <c r="AA20437" s="289"/>
    </row>
    <row r="20438" spans="23:27">
      <c r="W20438" s="288"/>
      <c r="X20438" s="287"/>
      <c r="AA20438" s="289"/>
    </row>
    <row r="20439" spans="23:27">
      <c r="W20439" s="288"/>
      <c r="X20439" s="287"/>
      <c r="AA20439" s="289"/>
    </row>
    <row r="20440" spans="23:27">
      <c r="W20440" s="288"/>
      <c r="X20440" s="287"/>
      <c r="AA20440" s="289"/>
    </row>
    <row r="20441" spans="23:27">
      <c r="W20441" s="288"/>
      <c r="X20441" s="287"/>
      <c r="AA20441" s="289"/>
    </row>
    <row r="20442" spans="23:27">
      <c r="W20442" s="288"/>
      <c r="X20442" s="287"/>
      <c r="AA20442" s="289"/>
    </row>
    <row r="20443" spans="23:27">
      <c r="W20443" s="288"/>
      <c r="X20443" s="287"/>
      <c r="AA20443" s="289"/>
    </row>
    <row r="20444" spans="23:27">
      <c r="W20444" s="288"/>
      <c r="X20444" s="287"/>
      <c r="AA20444" s="289"/>
    </row>
    <row r="20445" spans="23:27">
      <c r="W20445" s="288"/>
      <c r="X20445" s="287"/>
      <c r="AA20445" s="289"/>
    </row>
    <row r="20446" spans="23:27">
      <c r="W20446" s="288"/>
      <c r="X20446" s="287"/>
      <c r="AA20446" s="289"/>
    </row>
    <row r="20447" spans="23:27">
      <c r="W20447" s="288"/>
      <c r="X20447" s="287"/>
      <c r="AA20447" s="289"/>
    </row>
    <row r="20448" spans="23:27">
      <c r="W20448" s="288"/>
      <c r="X20448" s="287"/>
      <c r="AA20448" s="289"/>
    </row>
    <row r="20449" spans="23:27">
      <c r="W20449" s="288"/>
      <c r="X20449" s="287"/>
      <c r="AA20449" s="289"/>
    </row>
    <row r="20450" spans="23:27">
      <c r="W20450" s="288"/>
      <c r="X20450" s="287"/>
      <c r="AA20450" s="289"/>
    </row>
    <row r="20451" spans="23:27">
      <c r="W20451" s="288"/>
      <c r="X20451" s="287"/>
      <c r="AA20451" s="289"/>
    </row>
    <row r="20452" spans="23:27">
      <c r="W20452" s="288"/>
      <c r="X20452" s="287"/>
      <c r="AA20452" s="289"/>
    </row>
    <row r="20453" spans="23:27">
      <c r="W20453" s="288"/>
      <c r="X20453" s="287"/>
      <c r="AA20453" s="289"/>
    </row>
    <row r="20454" spans="23:27">
      <c r="W20454" s="288"/>
      <c r="X20454" s="287"/>
      <c r="AA20454" s="289"/>
    </row>
    <row r="20455" spans="23:27">
      <c r="W20455" s="288"/>
      <c r="X20455" s="287"/>
      <c r="AA20455" s="289"/>
    </row>
    <row r="20456" spans="23:27">
      <c r="W20456" s="288"/>
      <c r="X20456" s="287"/>
      <c r="AA20456" s="289"/>
    </row>
    <row r="20457" spans="23:27">
      <c r="W20457" s="288"/>
      <c r="X20457" s="287"/>
      <c r="AA20457" s="289"/>
    </row>
    <row r="20458" spans="23:27">
      <c r="W20458" s="288"/>
      <c r="X20458" s="287"/>
      <c r="AA20458" s="289"/>
    </row>
    <row r="20459" spans="23:27">
      <c r="W20459" s="288"/>
      <c r="X20459" s="287"/>
      <c r="AA20459" s="289"/>
    </row>
    <row r="20460" spans="23:27">
      <c r="W20460" s="288"/>
      <c r="X20460" s="287"/>
      <c r="AA20460" s="289"/>
    </row>
    <row r="20461" spans="23:27">
      <c r="W20461" s="288"/>
      <c r="X20461" s="287"/>
      <c r="AA20461" s="289"/>
    </row>
    <row r="20462" spans="23:27">
      <c r="W20462" s="288"/>
      <c r="X20462" s="287"/>
      <c r="AA20462" s="289"/>
    </row>
    <row r="20463" spans="23:27">
      <c r="W20463" s="288"/>
      <c r="X20463" s="287"/>
      <c r="AA20463" s="289"/>
    </row>
    <row r="20464" spans="23:27">
      <c r="W20464" s="288"/>
      <c r="X20464" s="287"/>
      <c r="AA20464" s="289"/>
    </row>
    <row r="20465" spans="23:27">
      <c r="W20465" s="288"/>
      <c r="X20465" s="287"/>
      <c r="AA20465" s="289"/>
    </row>
    <row r="20466" spans="23:27">
      <c r="W20466" s="288"/>
      <c r="X20466" s="287"/>
      <c r="AA20466" s="289"/>
    </row>
    <row r="20467" spans="23:27">
      <c r="W20467" s="288"/>
      <c r="X20467" s="287"/>
      <c r="AA20467" s="289"/>
    </row>
    <row r="20468" spans="23:27">
      <c r="W20468" s="288"/>
      <c r="X20468" s="287"/>
      <c r="AA20468" s="289"/>
    </row>
    <row r="20469" spans="23:27">
      <c r="W20469" s="288"/>
      <c r="X20469" s="287"/>
      <c r="AA20469" s="289"/>
    </row>
    <row r="20470" spans="23:27">
      <c r="W20470" s="288"/>
      <c r="X20470" s="287"/>
      <c r="AA20470" s="289"/>
    </row>
    <row r="20471" spans="23:27">
      <c r="W20471" s="288"/>
      <c r="X20471" s="287"/>
      <c r="AA20471" s="289"/>
    </row>
    <row r="20472" spans="23:27">
      <c r="W20472" s="288"/>
      <c r="X20472" s="287"/>
      <c r="AA20472" s="289"/>
    </row>
    <row r="20473" spans="23:27">
      <c r="W20473" s="288"/>
      <c r="X20473" s="287"/>
      <c r="AA20473" s="289"/>
    </row>
    <row r="20474" spans="23:27">
      <c r="W20474" s="288"/>
      <c r="X20474" s="287"/>
      <c r="AA20474" s="289"/>
    </row>
    <row r="20475" spans="23:27">
      <c r="W20475" s="288"/>
      <c r="X20475" s="287"/>
      <c r="AA20475" s="289"/>
    </row>
    <row r="20476" spans="23:27">
      <c r="W20476" s="288"/>
      <c r="X20476" s="287"/>
      <c r="AA20476" s="289"/>
    </row>
    <row r="20477" spans="23:27">
      <c r="W20477" s="288"/>
      <c r="X20477" s="287"/>
      <c r="AA20477" s="289"/>
    </row>
    <row r="20478" spans="23:27">
      <c r="W20478" s="288"/>
      <c r="X20478" s="287"/>
      <c r="AA20478" s="289"/>
    </row>
    <row r="20479" spans="23:27">
      <c r="W20479" s="288"/>
      <c r="X20479" s="287"/>
      <c r="AA20479" s="289"/>
    </row>
    <row r="20480" spans="23:27">
      <c r="W20480" s="288"/>
      <c r="X20480" s="287"/>
      <c r="AA20480" s="289"/>
    </row>
    <row r="20481" spans="23:27">
      <c r="W20481" s="288"/>
      <c r="X20481" s="287"/>
      <c r="AA20481" s="289"/>
    </row>
    <row r="20482" spans="23:27">
      <c r="W20482" s="288"/>
      <c r="X20482" s="287"/>
      <c r="AA20482" s="289"/>
    </row>
    <row r="20483" spans="23:27">
      <c r="W20483" s="288"/>
      <c r="X20483" s="287"/>
      <c r="AA20483" s="289"/>
    </row>
    <row r="20484" spans="23:27">
      <c r="W20484" s="288"/>
      <c r="X20484" s="287"/>
      <c r="AA20484" s="289"/>
    </row>
    <row r="20485" spans="23:27">
      <c r="W20485" s="288"/>
      <c r="X20485" s="287"/>
      <c r="AA20485" s="289"/>
    </row>
    <row r="20486" spans="23:27">
      <c r="W20486" s="288"/>
      <c r="X20486" s="287"/>
      <c r="AA20486" s="289"/>
    </row>
    <row r="20487" spans="23:27">
      <c r="W20487" s="288"/>
      <c r="X20487" s="287"/>
      <c r="AA20487" s="289"/>
    </row>
    <row r="20488" spans="23:27">
      <c r="W20488" s="288"/>
      <c r="X20488" s="287"/>
      <c r="AA20488" s="289"/>
    </row>
    <row r="20489" spans="23:27">
      <c r="W20489" s="288"/>
      <c r="X20489" s="287"/>
      <c r="AA20489" s="289"/>
    </row>
    <row r="20490" spans="23:27">
      <c r="W20490" s="288"/>
      <c r="X20490" s="287"/>
      <c r="AA20490" s="289"/>
    </row>
    <row r="20491" spans="23:27">
      <c r="W20491" s="288"/>
      <c r="X20491" s="287"/>
      <c r="AA20491" s="289"/>
    </row>
    <row r="20492" spans="23:27">
      <c r="W20492" s="288"/>
      <c r="X20492" s="287"/>
      <c r="AA20492" s="289"/>
    </row>
    <row r="20493" spans="23:27">
      <c r="W20493" s="288"/>
      <c r="X20493" s="287"/>
      <c r="AA20493" s="289"/>
    </row>
    <row r="20494" spans="23:27">
      <c r="W20494" s="288"/>
      <c r="X20494" s="287"/>
      <c r="AA20494" s="289"/>
    </row>
    <row r="20495" spans="23:27">
      <c r="W20495" s="288"/>
      <c r="X20495" s="287"/>
      <c r="AA20495" s="289"/>
    </row>
    <row r="20496" spans="23:27">
      <c r="W20496" s="288"/>
      <c r="X20496" s="287"/>
      <c r="AA20496" s="289"/>
    </row>
    <row r="20497" spans="23:27">
      <c r="W20497" s="288"/>
      <c r="X20497" s="287"/>
      <c r="AA20497" s="289"/>
    </row>
    <row r="20498" spans="23:27">
      <c r="W20498" s="288"/>
      <c r="X20498" s="287"/>
      <c r="AA20498" s="289"/>
    </row>
    <row r="20499" spans="23:27">
      <c r="W20499" s="288"/>
      <c r="X20499" s="287"/>
      <c r="AA20499" s="289"/>
    </row>
    <row r="20500" spans="23:27">
      <c r="W20500" s="288"/>
      <c r="X20500" s="287"/>
      <c r="AA20500" s="289"/>
    </row>
    <row r="20501" spans="23:27">
      <c r="W20501" s="288"/>
      <c r="X20501" s="287"/>
      <c r="AA20501" s="289"/>
    </row>
    <row r="20502" spans="23:27">
      <c r="W20502" s="288"/>
      <c r="X20502" s="287"/>
      <c r="AA20502" s="289"/>
    </row>
    <row r="20503" spans="23:27">
      <c r="W20503" s="288"/>
      <c r="X20503" s="287"/>
      <c r="AA20503" s="289"/>
    </row>
    <row r="20504" spans="23:27">
      <c r="W20504" s="288"/>
      <c r="X20504" s="287"/>
      <c r="AA20504" s="289"/>
    </row>
    <row r="20505" spans="23:27">
      <c r="W20505" s="288"/>
      <c r="X20505" s="287"/>
      <c r="AA20505" s="289"/>
    </row>
    <row r="20506" spans="23:27">
      <c r="W20506" s="288"/>
      <c r="X20506" s="287"/>
      <c r="AA20506" s="289"/>
    </row>
    <row r="20507" spans="23:27">
      <c r="W20507" s="288"/>
      <c r="X20507" s="287"/>
      <c r="AA20507" s="289"/>
    </row>
    <row r="20508" spans="23:27">
      <c r="W20508" s="288"/>
      <c r="X20508" s="287"/>
      <c r="AA20508" s="289"/>
    </row>
    <row r="20509" spans="23:27">
      <c r="W20509" s="288"/>
      <c r="X20509" s="287"/>
      <c r="AA20509" s="289"/>
    </row>
    <row r="20510" spans="23:27">
      <c r="W20510" s="288"/>
      <c r="X20510" s="287"/>
      <c r="AA20510" s="289"/>
    </row>
    <row r="20511" spans="23:27">
      <c r="W20511" s="288"/>
      <c r="X20511" s="287"/>
      <c r="AA20511" s="289"/>
    </row>
    <row r="20512" spans="23:27">
      <c r="W20512" s="288"/>
      <c r="X20512" s="287"/>
      <c r="AA20512" s="289"/>
    </row>
    <row r="20513" spans="23:27">
      <c r="W20513" s="288"/>
      <c r="X20513" s="287"/>
      <c r="AA20513" s="289"/>
    </row>
    <row r="20514" spans="23:27">
      <c r="W20514" s="288"/>
      <c r="X20514" s="287"/>
      <c r="AA20514" s="289"/>
    </row>
    <row r="20515" spans="23:27">
      <c r="W20515" s="288"/>
      <c r="X20515" s="287"/>
      <c r="AA20515" s="289"/>
    </row>
    <row r="20516" spans="23:27">
      <c r="W20516" s="288"/>
      <c r="X20516" s="287"/>
      <c r="AA20516" s="289"/>
    </row>
    <row r="20517" spans="23:27">
      <c r="W20517" s="288"/>
      <c r="X20517" s="287"/>
      <c r="AA20517" s="289"/>
    </row>
    <row r="20518" spans="23:27">
      <c r="W20518" s="288"/>
      <c r="X20518" s="287"/>
      <c r="AA20518" s="289"/>
    </row>
    <row r="20519" spans="23:27">
      <c r="W20519" s="288"/>
      <c r="X20519" s="287"/>
      <c r="AA20519" s="289"/>
    </row>
    <row r="20520" spans="23:27">
      <c r="W20520" s="288"/>
      <c r="X20520" s="287"/>
      <c r="AA20520" s="289"/>
    </row>
    <row r="20521" spans="23:27">
      <c r="W20521" s="288"/>
      <c r="X20521" s="287"/>
      <c r="AA20521" s="289"/>
    </row>
    <row r="20522" spans="23:27">
      <c r="W20522" s="288"/>
      <c r="X20522" s="287"/>
      <c r="AA20522" s="289"/>
    </row>
    <row r="20523" spans="23:27">
      <c r="W20523" s="288"/>
      <c r="X20523" s="287"/>
      <c r="AA20523" s="289"/>
    </row>
    <row r="20524" spans="23:27">
      <c r="W20524" s="288"/>
      <c r="X20524" s="287"/>
      <c r="AA20524" s="289"/>
    </row>
    <row r="20525" spans="23:27">
      <c r="W20525" s="288"/>
      <c r="X20525" s="287"/>
      <c r="AA20525" s="289"/>
    </row>
    <row r="20526" spans="23:27">
      <c r="W20526" s="288"/>
      <c r="X20526" s="287"/>
      <c r="AA20526" s="289"/>
    </row>
    <row r="20527" spans="23:27">
      <c r="W20527" s="288"/>
      <c r="X20527" s="287"/>
      <c r="AA20527" s="289"/>
    </row>
    <row r="20528" spans="23:27">
      <c r="W20528" s="288"/>
      <c r="X20528" s="287"/>
      <c r="AA20528" s="289"/>
    </row>
    <row r="20529" spans="23:27">
      <c r="W20529" s="288"/>
      <c r="X20529" s="287"/>
      <c r="AA20529" s="289"/>
    </row>
    <row r="20530" spans="23:27">
      <c r="W20530" s="288"/>
      <c r="X20530" s="287"/>
      <c r="AA20530" s="289"/>
    </row>
    <row r="20531" spans="23:27">
      <c r="W20531" s="288"/>
      <c r="X20531" s="287"/>
      <c r="AA20531" s="289"/>
    </row>
    <row r="20532" spans="23:27">
      <c r="W20532" s="288"/>
      <c r="X20532" s="287"/>
      <c r="AA20532" s="289"/>
    </row>
    <row r="20533" spans="23:27">
      <c r="W20533" s="288"/>
      <c r="X20533" s="287"/>
      <c r="AA20533" s="289"/>
    </row>
    <row r="20534" spans="23:27">
      <c r="W20534" s="288"/>
      <c r="X20534" s="287"/>
      <c r="AA20534" s="289"/>
    </row>
    <row r="20535" spans="23:27">
      <c r="W20535" s="288"/>
      <c r="X20535" s="287"/>
      <c r="AA20535" s="289"/>
    </row>
    <row r="20536" spans="23:27">
      <c r="W20536" s="288"/>
      <c r="X20536" s="287"/>
      <c r="AA20536" s="289"/>
    </row>
    <row r="20537" spans="23:27">
      <c r="W20537" s="288"/>
      <c r="X20537" s="287"/>
      <c r="AA20537" s="289"/>
    </row>
    <row r="20538" spans="23:27">
      <c r="W20538" s="288"/>
      <c r="X20538" s="287"/>
      <c r="AA20538" s="289"/>
    </row>
    <row r="20539" spans="23:27">
      <c r="W20539" s="288"/>
      <c r="X20539" s="287"/>
      <c r="AA20539" s="289"/>
    </row>
    <row r="20540" spans="23:27">
      <c r="W20540" s="288"/>
      <c r="X20540" s="287"/>
      <c r="AA20540" s="289"/>
    </row>
    <row r="20541" spans="23:27">
      <c r="W20541" s="288"/>
      <c r="X20541" s="287"/>
      <c r="AA20541" s="289"/>
    </row>
    <row r="20542" spans="23:27">
      <c r="W20542" s="288"/>
      <c r="X20542" s="287"/>
      <c r="AA20542" s="289"/>
    </row>
    <row r="20543" spans="23:27">
      <c r="W20543" s="288"/>
      <c r="X20543" s="287"/>
      <c r="AA20543" s="289"/>
    </row>
    <row r="20544" spans="23:27">
      <c r="W20544" s="288"/>
      <c r="X20544" s="287"/>
      <c r="AA20544" s="289"/>
    </row>
    <row r="20545" spans="23:27">
      <c r="W20545" s="288"/>
      <c r="X20545" s="287"/>
      <c r="AA20545" s="289"/>
    </row>
    <row r="20546" spans="23:27">
      <c r="W20546" s="288"/>
      <c r="X20546" s="287"/>
      <c r="AA20546" s="289"/>
    </row>
    <row r="20547" spans="23:27">
      <c r="W20547" s="288"/>
      <c r="X20547" s="287"/>
      <c r="AA20547" s="289"/>
    </row>
    <row r="20548" spans="23:27">
      <c r="W20548" s="288"/>
      <c r="X20548" s="287"/>
      <c r="AA20548" s="289"/>
    </row>
    <row r="20549" spans="23:27">
      <c r="W20549" s="288"/>
      <c r="X20549" s="287"/>
      <c r="AA20549" s="289"/>
    </row>
    <row r="20550" spans="23:27">
      <c r="W20550" s="288"/>
      <c r="X20550" s="287"/>
      <c r="AA20550" s="289"/>
    </row>
    <row r="20551" spans="23:27">
      <c r="W20551" s="288"/>
      <c r="X20551" s="287"/>
      <c r="AA20551" s="289"/>
    </row>
    <row r="20552" spans="23:27">
      <c r="W20552" s="288"/>
      <c r="X20552" s="287"/>
      <c r="AA20552" s="289"/>
    </row>
    <row r="20553" spans="23:27">
      <c r="W20553" s="288"/>
      <c r="X20553" s="287"/>
      <c r="AA20553" s="289"/>
    </row>
    <row r="20554" spans="23:27">
      <c r="W20554" s="288"/>
      <c r="X20554" s="287"/>
      <c r="AA20554" s="289"/>
    </row>
    <row r="20555" spans="23:27">
      <c r="W20555" s="288"/>
      <c r="X20555" s="287"/>
      <c r="AA20555" s="289"/>
    </row>
    <row r="20556" spans="23:27">
      <c r="W20556" s="288"/>
      <c r="X20556" s="287"/>
      <c r="AA20556" s="289"/>
    </row>
    <row r="20557" spans="23:27">
      <c r="W20557" s="288"/>
      <c r="X20557" s="287"/>
      <c r="AA20557" s="289"/>
    </row>
    <row r="20558" spans="23:27">
      <c r="W20558" s="288"/>
      <c r="X20558" s="287"/>
      <c r="AA20558" s="289"/>
    </row>
    <row r="20559" spans="23:27">
      <c r="W20559" s="288"/>
      <c r="X20559" s="287"/>
      <c r="AA20559" s="289"/>
    </row>
    <row r="20560" spans="23:27">
      <c r="W20560" s="288"/>
      <c r="X20560" s="287"/>
      <c r="AA20560" s="289"/>
    </row>
    <row r="20561" spans="23:27">
      <c r="W20561" s="288"/>
      <c r="X20561" s="287"/>
      <c r="AA20561" s="289"/>
    </row>
    <row r="20562" spans="23:27">
      <c r="W20562" s="288"/>
      <c r="X20562" s="287"/>
      <c r="AA20562" s="289"/>
    </row>
    <row r="20563" spans="23:27">
      <c r="W20563" s="288"/>
      <c r="X20563" s="287"/>
      <c r="AA20563" s="289"/>
    </row>
    <row r="20564" spans="23:27">
      <c r="W20564" s="288"/>
      <c r="X20564" s="287"/>
      <c r="AA20564" s="289"/>
    </row>
    <row r="20565" spans="23:27">
      <c r="W20565" s="288"/>
      <c r="X20565" s="287"/>
      <c r="AA20565" s="289"/>
    </row>
    <row r="20566" spans="23:27">
      <c r="W20566" s="288"/>
      <c r="X20566" s="287"/>
      <c r="AA20566" s="289"/>
    </row>
    <row r="20567" spans="23:27">
      <c r="W20567" s="288"/>
      <c r="X20567" s="287"/>
      <c r="AA20567" s="289"/>
    </row>
    <row r="20568" spans="23:27">
      <c r="W20568" s="288"/>
      <c r="X20568" s="287"/>
      <c r="AA20568" s="289"/>
    </row>
    <row r="20569" spans="23:27">
      <c r="W20569" s="288"/>
      <c r="X20569" s="287"/>
      <c r="AA20569" s="289"/>
    </row>
    <row r="20570" spans="23:27">
      <c r="W20570" s="288"/>
      <c r="X20570" s="287"/>
      <c r="AA20570" s="289"/>
    </row>
    <row r="20571" spans="23:27">
      <c r="W20571" s="288"/>
      <c r="X20571" s="287"/>
      <c r="AA20571" s="289"/>
    </row>
    <row r="20572" spans="23:27">
      <c r="W20572" s="288"/>
      <c r="X20572" s="287"/>
      <c r="AA20572" s="289"/>
    </row>
    <row r="20573" spans="23:27">
      <c r="W20573" s="288"/>
      <c r="X20573" s="287"/>
      <c r="AA20573" s="289"/>
    </row>
    <row r="20574" spans="23:27">
      <c r="W20574" s="288"/>
      <c r="X20574" s="287"/>
      <c r="AA20574" s="289"/>
    </row>
    <row r="20575" spans="23:27">
      <c r="W20575" s="288"/>
      <c r="X20575" s="287"/>
      <c r="AA20575" s="289"/>
    </row>
    <row r="20576" spans="23:27">
      <c r="W20576" s="288"/>
      <c r="X20576" s="287"/>
      <c r="AA20576" s="289"/>
    </row>
    <row r="20577" spans="23:27">
      <c r="W20577" s="288"/>
      <c r="X20577" s="287"/>
      <c r="AA20577" s="289"/>
    </row>
    <row r="20578" spans="23:27">
      <c r="W20578" s="288"/>
      <c r="X20578" s="287"/>
      <c r="AA20578" s="289"/>
    </row>
    <row r="20579" spans="23:27">
      <c r="W20579" s="288"/>
      <c r="X20579" s="287"/>
      <c r="AA20579" s="289"/>
    </row>
    <row r="20580" spans="23:27">
      <c r="W20580" s="288"/>
      <c r="X20580" s="287"/>
      <c r="AA20580" s="289"/>
    </row>
    <row r="20581" spans="23:27">
      <c r="W20581" s="288"/>
      <c r="X20581" s="287"/>
      <c r="AA20581" s="289"/>
    </row>
    <row r="20582" spans="23:27">
      <c r="W20582" s="288"/>
      <c r="X20582" s="287"/>
      <c r="AA20582" s="289"/>
    </row>
    <row r="20583" spans="23:27">
      <c r="W20583" s="288"/>
      <c r="X20583" s="287"/>
      <c r="AA20583" s="289"/>
    </row>
    <row r="20584" spans="23:27">
      <c r="W20584" s="288"/>
      <c r="X20584" s="287"/>
      <c r="AA20584" s="289"/>
    </row>
    <row r="20585" spans="23:27">
      <c r="W20585" s="288"/>
      <c r="X20585" s="287"/>
      <c r="AA20585" s="289"/>
    </row>
    <row r="20586" spans="23:27">
      <c r="W20586" s="288"/>
      <c r="X20586" s="287"/>
      <c r="AA20586" s="289"/>
    </row>
    <row r="20587" spans="23:27">
      <c r="W20587" s="288"/>
      <c r="X20587" s="287"/>
      <c r="AA20587" s="289"/>
    </row>
    <row r="20588" spans="23:27">
      <c r="W20588" s="288"/>
      <c r="X20588" s="287"/>
      <c r="AA20588" s="289"/>
    </row>
    <row r="20589" spans="23:27">
      <c r="W20589" s="288"/>
      <c r="X20589" s="287"/>
      <c r="AA20589" s="289"/>
    </row>
    <row r="20590" spans="23:27">
      <c r="W20590" s="288"/>
      <c r="X20590" s="287"/>
      <c r="AA20590" s="289"/>
    </row>
    <row r="20591" spans="23:27">
      <c r="W20591" s="288"/>
      <c r="X20591" s="287"/>
      <c r="AA20591" s="289"/>
    </row>
    <row r="20592" spans="23:27">
      <c r="W20592" s="288"/>
      <c r="X20592" s="287"/>
      <c r="AA20592" s="289"/>
    </row>
    <row r="20593" spans="23:27">
      <c r="W20593" s="288"/>
      <c r="X20593" s="287"/>
      <c r="AA20593" s="289"/>
    </row>
    <row r="20594" spans="23:27">
      <c r="W20594" s="288"/>
      <c r="X20594" s="287"/>
      <c r="AA20594" s="289"/>
    </row>
    <row r="20595" spans="23:27">
      <c r="W20595" s="288"/>
      <c r="X20595" s="287"/>
      <c r="AA20595" s="289"/>
    </row>
    <row r="20596" spans="23:27">
      <c r="W20596" s="288"/>
      <c r="X20596" s="287"/>
      <c r="AA20596" s="289"/>
    </row>
    <row r="20597" spans="23:27">
      <c r="W20597" s="288"/>
      <c r="X20597" s="287"/>
      <c r="AA20597" s="289"/>
    </row>
    <row r="20598" spans="23:27">
      <c r="W20598" s="288"/>
      <c r="X20598" s="287"/>
      <c r="AA20598" s="289"/>
    </row>
    <row r="20599" spans="23:27">
      <c r="W20599" s="288"/>
      <c r="X20599" s="287"/>
      <c r="AA20599" s="289"/>
    </row>
    <row r="20600" spans="23:27">
      <c r="W20600" s="288"/>
      <c r="X20600" s="287"/>
      <c r="AA20600" s="289"/>
    </row>
    <row r="20601" spans="23:27">
      <c r="W20601" s="288"/>
      <c r="X20601" s="287"/>
      <c r="AA20601" s="289"/>
    </row>
    <row r="20602" spans="23:27">
      <c r="W20602" s="288"/>
      <c r="X20602" s="287"/>
      <c r="AA20602" s="289"/>
    </row>
    <row r="20603" spans="23:27">
      <c r="W20603" s="288"/>
      <c r="X20603" s="287"/>
      <c r="AA20603" s="289"/>
    </row>
    <row r="20604" spans="23:27">
      <c r="W20604" s="288"/>
      <c r="X20604" s="287"/>
      <c r="AA20604" s="289"/>
    </row>
    <row r="20605" spans="23:27">
      <c r="W20605" s="288"/>
      <c r="X20605" s="287"/>
      <c r="AA20605" s="289"/>
    </row>
    <row r="20606" spans="23:27">
      <c r="W20606" s="288"/>
      <c r="X20606" s="287"/>
      <c r="AA20606" s="289"/>
    </row>
    <row r="20607" spans="23:27">
      <c r="W20607" s="288"/>
      <c r="X20607" s="287"/>
      <c r="AA20607" s="289"/>
    </row>
    <row r="20608" spans="23:27">
      <c r="W20608" s="288"/>
      <c r="X20608" s="287"/>
      <c r="AA20608" s="289"/>
    </row>
    <row r="20609" spans="23:27">
      <c r="W20609" s="288"/>
      <c r="X20609" s="287"/>
      <c r="AA20609" s="289"/>
    </row>
    <row r="20610" spans="23:27">
      <c r="W20610" s="288"/>
      <c r="X20610" s="287"/>
      <c r="AA20610" s="289"/>
    </row>
    <row r="20611" spans="23:27">
      <c r="W20611" s="288"/>
      <c r="X20611" s="287"/>
      <c r="AA20611" s="289"/>
    </row>
    <row r="20612" spans="23:27">
      <c r="W20612" s="288"/>
      <c r="X20612" s="287"/>
      <c r="AA20612" s="289"/>
    </row>
    <row r="20613" spans="23:27">
      <c r="W20613" s="288"/>
      <c r="X20613" s="287"/>
      <c r="AA20613" s="289"/>
    </row>
    <row r="20614" spans="23:27">
      <c r="W20614" s="288"/>
      <c r="X20614" s="287"/>
      <c r="AA20614" s="289"/>
    </row>
    <row r="20615" spans="23:27">
      <c r="W20615" s="288"/>
      <c r="X20615" s="287"/>
      <c r="AA20615" s="289"/>
    </row>
    <row r="20616" spans="23:27">
      <c r="W20616" s="288"/>
      <c r="X20616" s="287"/>
      <c r="AA20616" s="289"/>
    </row>
    <row r="20617" spans="23:27">
      <c r="W20617" s="288"/>
      <c r="X20617" s="287"/>
      <c r="AA20617" s="289"/>
    </row>
    <row r="20618" spans="23:27">
      <c r="W20618" s="288"/>
      <c r="X20618" s="287"/>
      <c r="AA20618" s="289"/>
    </row>
    <row r="20619" spans="23:27">
      <c r="W20619" s="288"/>
      <c r="X20619" s="287"/>
      <c r="AA20619" s="289"/>
    </row>
    <row r="20620" spans="23:27">
      <c r="W20620" s="288"/>
      <c r="X20620" s="287"/>
      <c r="AA20620" s="289"/>
    </row>
    <row r="20621" spans="23:27">
      <c r="W20621" s="288"/>
      <c r="X20621" s="287"/>
      <c r="AA20621" s="289"/>
    </row>
    <row r="20622" spans="23:27">
      <c r="W20622" s="288"/>
      <c r="X20622" s="287"/>
      <c r="AA20622" s="289"/>
    </row>
    <row r="20623" spans="23:27">
      <c r="W20623" s="288"/>
      <c r="X20623" s="287"/>
      <c r="AA20623" s="289"/>
    </row>
    <row r="20624" spans="23:27">
      <c r="W20624" s="288"/>
      <c r="X20624" s="287"/>
      <c r="AA20624" s="289"/>
    </row>
    <row r="20625" spans="23:27">
      <c r="W20625" s="288"/>
      <c r="X20625" s="287"/>
      <c r="AA20625" s="289"/>
    </row>
    <row r="20626" spans="23:27">
      <c r="W20626" s="288"/>
      <c r="X20626" s="287"/>
      <c r="AA20626" s="289"/>
    </row>
    <row r="20627" spans="23:27">
      <c r="W20627" s="288"/>
      <c r="X20627" s="287"/>
      <c r="AA20627" s="289"/>
    </row>
    <row r="20628" spans="23:27">
      <c r="W20628" s="288"/>
      <c r="X20628" s="287"/>
      <c r="AA20628" s="289"/>
    </row>
    <row r="20629" spans="23:27">
      <c r="W20629" s="288"/>
      <c r="X20629" s="287"/>
      <c r="AA20629" s="289"/>
    </row>
    <row r="20630" spans="23:27">
      <c r="W20630" s="288"/>
      <c r="X20630" s="287"/>
      <c r="AA20630" s="289"/>
    </row>
    <row r="20631" spans="23:27">
      <c r="W20631" s="288"/>
      <c r="X20631" s="287"/>
      <c r="AA20631" s="289"/>
    </row>
    <row r="20632" spans="23:27">
      <c r="W20632" s="288"/>
      <c r="X20632" s="287"/>
      <c r="AA20632" s="289"/>
    </row>
    <row r="20633" spans="23:27">
      <c r="W20633" s="288"/>
      <c r="X20633" s="287"/>
      <c r="AA20633" s="289"/>
    </row>
    <row r="20634" spans="23:27">
      <c r="W20634" s="288"/>
      <c r="X20634" s="287"/>
      <c r="AA20634" s="289"/>
    </row>
    <row r="20635" spans="23:27">
      <c r="W20635" s="288"/>
      <c r="X20635" s="287"/>
      <c r="AA20635" s="289"/>
    </row>
    <row r="20636" spans="23:27">
      <c r="W20636" s="288"/>
      <c r="X20636" s="287"/>
      <c r="AA20636" s="289"/>
    </row>
    <row r="20637" spans="23:27">
      <c r="W20637" s="288"/>
      <c r="X20637" s="287"/>
      <c r="AA20637" s="289"/>
    </row>
    <row r="20638" spans="23:27">
      <c r="W20638" s="288"/>
      <c r="X20638" s="287"/>
      <c r="AA20638" s="289"/>
    </row>
    <row r="20639" spans="23:27">
      <c r="W20639" s="288"/>
      <c r="X20639" s="287"/>
      <c r="AA20639" s="289"/>
    </row>
    <row r="20640" spans="23:27">
      <c r="W20640" s="288"/>
      <c r="X20640" s="287"/>
      <c r="AA20640" s="289"/>
    </row>
    <row r="20641" spans="23:27">
      <c r="W20641" s="288"/>
      <c r="X20641" s="287"/>
      <c r="AA20641" s="289"/>
    </row>
    <row r="20642" spans="23:27">
      <c r="W20642" s="288"/>
      <c r="X20642" s="287"/>
      <c r="AA20642" s="289"/>
    </row>
    <row r="20643" spans="23:27">
      <c r="W20643" s="288"/>
      <c r="X20643" s="287"/>
      <c r="AA20643" s="289"/>
    </row>
    <row r="20644" spans="23:27">
      <c r="W20644" s="288"/>
      <c r="X20644" s="287"/>
      <c r="AA20644" s="289"/>
    </row>
    <row r="20645" spans="23:27">
      <c r="W20645" s="288"/>
      <c r="X20645" s="287"/>
      <c r="AA20645" s="289"/>
    </row>
    <row r="20646" spans="23:27">
      <c r="W20646" s="288"/>
      <c r="X20646" s="287"/>
      <c r="AA20646" s="289"/>
    </row>
    <row r="20647" spans="23:27">
      <c r="W20647" s="288"/>
      <c r="X20647" s="287"/>
      <c r="AA20647" s="289"/>
    </row>
    <row r="20648" spans="23:27">
      <c r="W20648" s="288"/>
      <c r="X20648" s="287"/>
      <c r="AA20648" s="289"/>
    </row>
    <row r="20649" spans="23:27">
      <c r="W20649" s="288"/>
      <c r="X20649" s="287"/>
      <c r="AA20649" s="289"/>
    </row>
    <row r="20650" spans="23:27">
      <c r="W20650" s="288"/>
      <c r="X20650" s="287"/>
      <c r="AA20650" s="289"/>
    </row>
    <row r="20651" spans="23:27">
      <c r="W20651" s="288"/>
      <c r="X20651" s="287"/>
      <c r="AA20651" s="289"/>
    </row>
    <row r="20652" spans="23:27">
      <c r="W20652" s="288"/>
      <c r="X20652" s="287"/>
      <c r="AA20652" s="289"/>
    </row>
    <row r="20653" spans="23:27">
      <c r="W20653" s="288"/>
      <c r="X20653" s="287"/>
      <c r="AA20653" s="289"/>
    </row>
    <row r="20654" spans="23:27">
      <c r="W20654" s="288"/>
      <c r="X20654" s="287"/>
      <c r="AA20654" s="289"/>
    </row>
    <row r="20655" spans="23:27">
      <c r="W20655" s="288"/>
      <c r="X20655" s="287"/>
      <c r="AA20655" s="289"/>
    </row>
    <row r="20656" spans="23:27">
      <c r="W20656" s="288"/>
      <c r="X20656" s="287"/>
      <c r="AA20656" s="289"/>
    </row>
    <row r="20657" spans="23:27">
      <c r="W20657" s="288"/>
      <c r="X20657" s="287"/>
      <c r="AA20657" s="289"/>
    </row>
    <row r="20658" spans="23:27">
      <c r="W20658" s="288"/>
      <c r="X20658" s="287"/>
      <c r="AA20658" s="289"/>
    </row>
    <row r="20659" spans="23:27">
      <c r="W20659" s="288"/>
      <c r="X20659" s="287"/>
      <c r="AA20659" s="289"/>
    </row>
    <row r="20660" spans="23:27">
      <c r="W20660" s="288"/>
      <c r="X20660" s="287"/>
      <c r="AA20660" s="289"/>
    </row>
    <row r="20661" spans="23:27">
      <c r="W20661" s="288"/>
      <c r="X20661" s="287"/>
      <c r="AA20661" s="289"/>
    </row>
    <row r="20662" spans="23:27">
      <c r="W20662" s="288"/>
      <c r="X20662" s="287"/>
      <c r="AA20662" s="289"/>
    </row>
    <row r="20663" spans="23:27">
      <c r="W20663" s="288"/>
      <c r="X20663" s="287"/>
      <c r="AA20663" s="289"/>
    </row>
    <row r="20664" spans="23:27">
      <c r="W20664" s="288"/>
      <c r="X20664" s="287"/>
      <c r="AA20664" s="289"/>
    </row>
    <row r="20665" spans="23:27">
      <c r="W20665" s="288"/>
      <c r="X20665" s="287"/>
      <c r="AA20665" s="289"/>
    </row>
    <row r="20666" spans="23:27">
      <c r="W20666" s="288"/>
      <c r="X20666" s="287"/>
      <c r="AA20666" s="289"/>
    </row>
    <row r="20667" spans="23:27">
      <c r="W20667" s="288"/>
      <c r="X20667" s="287"/>
      <c r="AA20667" s="289"/>
    </row>
    <row r="20668" spans="23:27">
      <c r="W20668" s="288"/>
      <c r="X20668" s="287"/>
      <c r="AA20668" s="289"/>
    </row>
    <row r="20669" spans="23:27">
      <c r="W20669" s="288"/>
      <c r="X20669" s="287"/>
      <c r="AA20669" s="289"/>
    </row>
    <row r="20670" spans="23:27">
      <c r="W20670" s="288"/>
      <c r="X20670" s="287"/>
      <c r="AA20670" s="289"/>
    </row>
    <row r="20671" spans="23:27">
      <c r="W20671" s="288"/>
      <c r="X20671" s="287"/>
      <c r="AA20671" s="289"/>
    </row>
    <row r="20672" spans="23:27">
      <c r="W20672" s="288"/>
      <c r="X20672" s="287"/>
      <c r="AA20672" s="289"/>
    </row>
    <row r="20673" spans="23:27">
      <c r="W20673" s="288"/>
      <c r="X20673" s="287"/>
      <c r="AA20673" s="289"/>
    </row>
    <row r="20674" spans="23:27">
      <c r="W20674" s="288"/>
      <c r="X20674" s="287"/>
      <c r="AA20674" s="289"/>
    </row>
    <row r="20675" spans="23:27">
      <c r="W20675" s="288"/>
      <c r="X20675" s="287"/>
      <c r="AA20675" s="289"/>
    </row>
    <row r="20676" spans="23:27">
      <c r="W20676" s="288"/>
      <c r="X20676" s="287"/>
      <c r="AA20676" s="289"/>
    </row>
    <row r="20677" spans="23:27">
      <c r="W20677" s="288"/>
      <c r="X20677" s="287"/>
      <c r="AA20677" s="289"/>
    </row>
    <row r="20678" spans="23:27">
      <c r="W20678" s="288"/>
      <c r="X20678" s="287"/>
      <c r="AA20678" s="289"/>
    </row>
    <row r="20679" spans="23:27">
      <c r="W20679" s="288"/>
      <c r="X20679" s="287"/>
      <c r="AA20679" s="289"/>
    </row>
    <row r="20680" spans="23:27">
      <c r="W20680" s="288"/>
      <c r="X20680" s="287"/>
      <c r="AA20680" s="289"/>
    </row>
    <row r="20681" spans="23:27">
      <c r="W20681" s="288"/>
      <c r="X20681" s="287"/>
      <c r="AA20681" s="289"/>
    </row>
    <row r="20682" spans="23:27">
      <c r="W20682" s="288"/>
      <c r="X20682" s="287"/>
      <c r="AA20682" s="289"/>
    </row>
    <row r="20683" spans="23:27">
      <c r="W20683" s="288"/>
      <c r="X20683" s="287"/>
      <c r="AA20683" s="289"/>
    </row>
    <row r="20684" spans="23:27">
      <c r="W20684" s="288"/>
      <c r="X20684" s="287"/>
      <c r="AA20684" s="289"/>
    </row>
    <row r="20685" spans="23:27">
      <c r="W20685" s="288"/>
      <c r="X20685" s="287"/>
      <c r="AA20685" s="289"/>
    </row>
    <row r="20686" spans="23:27">
      <c r="W20686" s="288"/>
      <c r="X20686" s="287"/>
      <c r="AA20686" s="289"/>
    </row>
    <row r="20687" spans="23:27">
      <c r="W20687" s="288"/>
      <c r="X20687" s="287"/>
      <c r="AA20687" s="289"/>
    </row>
    <row r="20688" spans="23:27">
      <c r="W20688" s="288"/>
      <c r="X20688" s="287"/>
      <c r="AA20688" s="289"/>
    </row>
    <row r="20689" spans="23:27">
      <c r="W20689" s="288"/>
      <c r="X20689" s="287"/>
      <c r="AA20689" s="289"/>
    </row>
    <row r="20690" spans="23:27">
      <c r="W20690" s="288"/>
      <c r="X20690" s="287"/>
      <c r="AA20690" s="289"/>
    </row>
    <row r="20691" spans="23:27">
      <c r="W20691" s="288"/>
      <c r="X20691" s="287"/>
      <c r="AA20691" s="289"/>
    </row>
    <row r="20692" spans="23:27">
      <c r="W20692" s="288"/>
      <c r="X20692" s="287"/>
      <c r="AA20692" s="289"/>
    </row>
    <row r="20693" spans="23:27">
      <c r="W20693" s="288"/>
      <c r="X20693" s="287"/>
      <c r="AA20693" s="289"/>
    </row>
    <row r="20694" spans="23:27">
      <c r="W20694" s="288"/>
      <c r="X20694" s="287"/>
      <c r="AA20694" s="289"/>
    </row>
    <row r="20695" spans="23:27">
      <c r="W20695" s="288"/>
      <c r="X20695" s="287"/>
      <c r="AA20695" s="289"/>
    </row>
    <row r="20696" spans="23:27">
      <c r="W20696" s="288"/>
      <c r="X20696" s="287"/>
      <c r="AA20696" s="289"/>
    </row>
    <row r="20697" spans="23:27">
      <c r="W20697" s="288"/>
      <c r="X20697" s="287"/>
      <c r="AA20697" s="289"/>
    </row>
    <row r="20698" spans="23:27">
      <c r="W20698" s="288"/>
      <c r="X20698" s="287"/>
      <c r="AA20698" s="289"/>
    </row>
    <row r="20699" spans="23:27">
      <c r="W20699" s="288"/>
      <c r="X20699" s="287"/>
      <c r="AA20699" s="289"/>
    </row>
    <row r="20700" spans="23:27">
      <c r="W20700" s="288"/>
      <c r="X20700" s="287"/>
      <c r="AA20700" s="289"/>
    </row>
    <row r="20701" spans="23:27">
      <c r="W20701" s="288"/>
      <c r="X20701" s="287"/>
      <c r="AA20701" s="289"/>
    </row>
    <row r="20702" spans="23:27">
      <c r="W20702" s="288"/>
      <c r="X20702" s="287"/>
      <c r="AA20702" s="289"/>
    </row>
    <row r="20703" spans="23:27">
      <c r="W20703" s="288"/>
      <c r="X20703" s="287"/>
      <c r="AA20703" s="289"/>
    </row>
    <row r="20704" spans="23:27">
      <c r="W20704" s="288"/>
      <c r="X20704" s="287"/>
      <c r="AA20704" s="289"/>
    </row>
    <row r="20705" spans="23:27">
      <c r="W20705" s="288"/>
      <c r="X20705" s="287"/>
      <c r="AA20705" s="289"/>
    </row>
    <row r="20706" spans="23:27">
      <c r="W20706" s="288"/>
      <c r="X20706" s="287"/>
      <c r="AA20706" s="289"/>
    </row>
    <row r="20707" spans="23:27">
      <c r="W20707" s="288"/>
      <c r="X20707" s="287"/>
      <c r="AA20707" s="289"/>
    </row>
    <row r="20708" spans="23:27">
      <c r="W20708" s="288"/>
      <c r="X20708" s="287"/>
      <c r="AA20708" s="289"/>
    </row>
    <row r="20709" spans="23:27">
      <c r="W20709" s="288"/>
      <c r="X20709" s="287"/>
      <c r="AA20709" s="289"/>
    </row>
    <row r="20710" spans="23:27">
      <c r="W20710" s="288"/>
      <c r="X20710" s="287"/>
      <c r="AA20710" s="289"/>
    </row>
    <row r="20711" spans="23:27">
      <c r="W20711" s="288"/>
      <c r="X20711" s="287"/>
      <c r="AA20711" s="289"/>
    </row>
    <row r="20712" spans="23:27">
      <c r="W20712" s="288"/>
      <c r="X20712" s="287"/>
      <c r="AA20712" s="289"/>
    </row>
    <row r="20713" spans="23:27">
      <c r="W20713" s="288"/>
      <c r="X20713" s="287"/>
      <c r="AA20713" s="289"/>
    </row>
    <row r="20714" spans="23:27">
      <c r="W20714" s="288"/>
      <c r="X20714" s="287"/>
      <c r="AA20714" s="289"/>
    </row>
    <row r="20715" spans="23:27">
      <c r="W20715" s="288"/>
      <c r="X20715" s="287"/>
      <c r="AA20715" s="289"/>
    </row>
    <row r="20716" spans="23:27">
      <c r="W20716" s="288"/>
      <c r="X20716" s="287"/>
      <c r="AA20716" s="289"/>
    </row>
    <row r="20717" spans="23:27">
      <c r="W20717" s="288"/>
      <c r="X20717" s="287"/>
      <c r="AA20717" s="289"/>
    </row>
    <row r="20718" spans="23:27">
      <c r="W20718" s="288"/>
      <c r="X20718" s="287"/>
      <c r="AA20718" s="289"/>
    </row>
    <row r="20719" spans="23:27">
      <c r="W20719" s="288"/>
      <c r="X20719" s="287"/>
      <c r="AA20719" s="289"/>
    </row>
    <row r="20720" spans="23:27">
      <c r="W20720" s="288"/>
      <c r="X20720" s="287"/>
      <c r="AA20720" s="289"/>
    </row>
    <row r="20721" spans="23:27">
      <c r="W20721" s="288"/>
      <c r="X20721" s="287"/>
      <c r="AA20721" s="289"/>
    </row>
    <row r="20722" spans="23:27">
      <c r="W20722" s="288"/>
      <c r="X20722" s="287"/>
      <c r="AA20722" s="289"/>
    </row>
    <row r="20723" spans="23:27">
      <c r="W20723" s="288"/>
      <c r="X20723" s="287"/>
      <c r="AA20723" s="289"/>
    </row>
    <row r="20724" spans="23:27">
      <c r="W20724" s="288"/>
      <c r="X20724" s="287"/>
      <c r="AA20724" s="289"/>
    </row>
    <row r="20725" spans="23:27">
      <c r="W20725" s="288"/>
      <c r="X20725" s="287"/>
      <c r="AA20725" s="289"/>
    </row>
    <row r="20726" spans="23:27">
      <c r="W20726" s="288"/>
      <c r="X20726" s="287"/>
      <c r="AA20726" s="289"/>
    </row>
    <row r="20727" spans="23:27">
      <c r="W20727" s="288"/>
      <c r="X20727" s="287"/>
      <c r="AA20727" s="289"/>
    </row>
    <row r="20728" spans="23:27">
      <c r="W20728" s="288"/>
      <c r="X20728" s="287"/>
      <c r="AA20728" s="289"/>
    </row>
    <row r="20729" spans="23:27">
      <c r="W20729" s="288"/>
      <c r="X20729" s="287"/>
      <c r="AA20729" s="289"/>
    </row>
    <row r="20730" spans="23:27">
      <c r="W20730" s="288"/>
      <c r="X20730" s="287"/>
      <c r="AA20730" s="289"/>
    </row>
    <row r="20731" spans="23:27">
      <c r="W20731" s="288"/>
      <c r="X20731" s="287"/>
      <c r="AA20731" s="289"/>
    </row>
    <row r="20732" spans="23:27">
      <c r="W20732" s="288"/>
      <c r="X20732" s="287"/>
      <c r="AA20732" s="289"/>
    </row>
    <row r="20733" spans="23:27">
      <c r="W20733" s="288"/>
      <c r="X20733" s="287"/>
      <c r="AA20733" s="289"/>
    </row>
    <row r="20734" spans="23:27">
      <c r="W20734" s="288"/>
      <c r="X20734" s="287"/>
      <c r="AA20734" s="289"/>
    </row>
    <row r="20735" spans="23:27">
      <c r="W20735" s="288"/>
      <c r="X20735" s="287"/>
      <c r="AA20735" s="289"/>
    </row>
    <row r="20736" spans="23:27">
      <c r="W20736" s="288"/>
      <c r="X20736" s="287"/>
      <c r="AA20736" s="289"/>
    </row>
    <row r="20737" spans="23:27">
      <c r="W20737" s="288"/>
      <c r="X20737" s="287"/>
      <c r="AA20737" s="289"/>
    </row>
    <row r="20738" spans="23:27">
      <c r="W20738" s="288"/>
      <c r="X20738" s="287"/>
      <c r="AA20738" s="289"/>
    </row>
    <row r="20739" spans="23:27">
      <c r="W20739" s="288"/>
      <c r="X20739" s="287"/>
      <c r="AA20739" s="289"/>
    </row>
    <row r="20740" spans="23:27">
      <c r="W20740" s="288"/>
      <c r="X20740" s="287"/>
      <c r="AA20740" s="289"/>
    </row>
    <row r="20741" spans="23:27">
      <c r="W20741" s="288"/>
      <c r="X20741" s="287"/>
      <c r="AA20741" s="289"/>
    </row>
    <row r="20742" spans="23:27">
      <c r="W20742" s="288"/>
      <c r="X20742" s="287"/>
      <c r="AA20742" s="289"/>
    </row>
    <row r="20743" spans="23:27">
      <c r="W20743" s="288"/>
      <c r="X20743" s="287"/>
      <c r="AA20743" s="289"/>
    </row>
    <row r="20744" spans="23:27">
      <c r="W20744" s="288"/>
      <c r="X20744" s="287"/>
      <c r="AA20744" s="289"/>
    </row>
    <row r="20745" spans="23:27">
      <c r="W20745" s="288"/>
      <c r="X20745" s="287"/>
      <c r="AA20745" s="289"/>
    </row>
    <row r="20746" spans="23:27">
      <c r="W20746" s="288"/>
      <c r="X20746" s="287"/>
      <c r="AA20746" s="289"/>
    </row>
    <row r="20747" spans="23:27">
      <c r="W20747" s="288"/>
      <c r="X20747" s="287"/>
      <c r="AA20747" s="289"/>
    </row>
    <row r="20748" spans="23:27">
      <c r="W20748" s="288"/>
      <c r="X20748" s="287"/>
      <c r="AA20748" s="289"/>
    </row>
    <row r="20749" spans="23:27">
      <c r="W20749" s="288"/>
      <c r="X20749" s="287"/>
      <c r="AA20749" s="289"/>
    </row>
    <row r="20750" spans="23:27">
      <c r="W20750" s="288"/>
      <c r="X20750" s="287"/>
      <c r="AA20750" s="289"/>
    </row>
    <row r="20751" spans="23:27">
      <c r="W20751" s="288"/>
      <c r="X20751" s="287"/>
      <c r="AA20751" s="289"/>
    </row>
    <row r="20752" spans="23:27">
      <c r="W20752" s="288"/>
      <c r="X20752" s="287"/>
      <c r="AA20752" s="289"/>
    </row>
    <row r="20753" spans="23:27">
      <c r="W20753" s="288"/>
      <c r="X20753" s="287"/>
      <c r="AA20753" s="289"/>
    </row>
    <row r="20754" spans="23:27">
      <c r="W20754" s="288"/>
      <c r="X20754" s="287"/>
      <c r="AA20754" s="289"/>
    </row>
    <row r="20755" spans="23:27">
      <c r="W20755" s="288"/>
      <c r="X20755" s="287"/>
      <c r="AA20755" s="289"/>
    </row>
    <row r="20756" spans="23:27">
      <c r="W20756" s="288"/>
      <c r="X20756" s="287"/>
      <c r="AA20756" s="289"/>
    </row>
    <row r="20757" spans="23:27">
      <c r="W20757" s="288"/>
      <c r="X20757" s="287"/>
      <c r="AA20757" s="289"/>
    </row>
    <row r="20758" spans="23:27">
      <c r="W20758" s="288"/>
      <c r="X20758" s="287"/>
      <c r="AA20758" s="289"/>
    </row>
    <row r="20759" spans="23:27">
      <c r="W20759" s="288"/>
      <c r="X20759" s="287"/>
      <c r="AA20759" s="289"/>
    </row>
    <row r="20760" spans="23:27">
      <c r="W20760" s="288"/>
      <c r="X20760" s="287"/>
      <c r="AA20760" s="289"/>
    </row>
    <row r="20761" spans="23:27">
      <c r="W20761" s="288"/>
      <c r="X20761" s="287"/>
      <c r="AA20761" s="289"/>
    </row>
    <row r="20762" spans="23:27">
      <c r="W20762" s="288"/>
      <c r="X20762" s="287"/>
      <c r="AA20762" s="289"/>
    </row>
    <row r="20763" spans="23:27">
      <c r="W20763" s="288"/>
      <c r="X20763" s="287"/>
      <c r="AA20763" s="289"/>
    </row>
    <row r="20764" spans="23:27">
      <c r="W20764" s="288"/>
      <c r="X20764" s="287"/>
      <c r="AA20764" s="289"/>
    </row>
    <row r="20765" spans="23:27">
      <c r="W20765" s="288"/>
      <c r="X20765" s="287"/>
      <c r="AA20765" s="289"/>
    </row>
    <row r="20766" spans="23:27">
      <c r="W20766" s="288"/>
      <c r="X20766" s="287"/>
      <c r="AA20766" s="289"/>
    </row>
    <row r="20767" spans="23:27">
      <c r="W20767" s="288"/>
      <c r="X20767" s="287"/>
      <c r="AA20767" s="289"/>
    </row>
    <row r="20768" spans="23:27">
      <c r="W20768" s="288"/>
      <c r="X20768" s="287"/>
      <c r="AA20768" s="289"/>
    </row>
    <row r="20769" spans="23:27">
      <c r="W20769" s="288"/>
      <c r="X20769" s="287"/>
      <c r="AA20769" s="289"/>
    </row>
    <row r="20770" spans="23:27">
      <c r="W20770" s="288"/>
      <c r="X20770" s="287"/>
      <c r="AA20770" s="289"/>
    </row>
    <row r="20771" spans="23:27">
      <c r="W20771" s="288"/>
      <c r="X20771" s="287"/>
      <c r="AA20771" s="289"/>
    </row>
    <row r="20772" spans="23:27">
      <c r="W20772" s="288"/>
      <c r="X20772" s="287"/>
      <c r="AA20772" s="289"/>
    </row>
    <row r="20773" spans="23:27">
      <c r="W20773" s="288"/>
      <c r="X20773" s="287"/>
      <c r="AA20773" s="289"/>
    </row>
    <row r="20774" spans="23:27">
      <c r="W20774" s="288"/>
      <c r="X20774" s="287"/>
      <c r="AA20774" s="289"/>
    </row>
    <row r="20775" spans="23:27">
      <c r="W20775" s="288"/>
      <c r="X20775" s="287"/>
      <c r="AA20775" s="289"/>
    </row>
    <row r="20776" spans="23:27">
      <c r="W20776" s="288"/>
      <c r="X20776" s="287"/>
      <c r="AA20776" s="289"/>
    </row>
    <row r="20777" spans="23:27">
      <c r="W20777" s="288"/>
      <c r="X20777" s="287"/>
      <c r="AA20777" s="289"/>
    </row>
    <row r="20778" spans="23:27">
      <c r="W20778" s="288"/>
      <c r="X20778" s="287"/>
      <c r="AA20778" s="289"/>
    </row>
    <row r="20779" spans="23:27">
      <c r="W20779" s="288"/>
      <c r="X20779" s="287"/>
      <c r="AA20779" s="289"/>
    </row>
    <row r="20780" spans="23:27">
      <c r="W20780" s="288"/>
      <c r="X20780" s="287"/>
      <c r="AA20780" s="289"/>
    </row>
    <row r="20781" spans="23:27">
      <c r="W20781" s="288"/>
      <c r="X20781" s="287"/>
      <c r="AA20781" s="289"/>
    </row>
    <row r="20782" spans="23:27">
      <c r="W20782" s="288"/>
      <c r="X20782" s="287"/>
      <c r="AA20782" s="289"/>
    </row>
    <row r="20783" spans="23:27">
      <c r="W20783" s="288"/>
      <c r="X20783" s="287"/>
      <c r="AA20783" s="289"/>
    </row>
    <row r="20784" spans="23:27">
      <c r="W20784" s="288"/>
      <c r="X20784" s="287"/>
      <c r="AA20784" s="289"/>
    </row>
    <row r="20785" spans="23:27">
      <c r="W20785" s="288"/>
      <c r="X20785" s="287"/>
      <c r="AA20785" s="289"/>
    </row>
    <row r="20786" spans="23:27">
      <c r="W20786" s="288"/>
      <c r="X20786" s="287"/>
      <c r="AA20786" s="289"/>
    </row>
    <row r="20787" spans="23:27">
      <c r="W20787" s="288"/>
      <c r="X20787" s="287"/>
      <c r="AA20787" s="289"/>
    </row>
    <row r="20788" spans="23:27">
      <c r="W20788" s="288"/>
      <c r="X20788" s="287"/>
      <c r="AA20788" s="289"/>
    </row>
    <row r="20789" spans="23:27">
      <c r="W20789" s="288"/>
      <c r="X20789" s="287"/>
      <c r="AA20789" s="289"/>
    </row>
    <row r="20790" spans="23:27">
      <c r="W20790" s="288"/>
      <c r="X20790" s="287"/>
      <c r="AA20790" s="289"/>
    </row>
    <row r="20791" spans="23:27">
      <c r="W20791" s="288"/>
      <c r="X20791" s="287"/>
      <c r="AA20791" s="289"/>
    </row>
    <row r="20792" spans="23:27">
      <c r="W20792" s="288"/>
      <c r="X20792" s="287"/>
      <c r="AA20792" s="289"/>
    </row>
    <row r="20793" spans="23:27">
      <c r="W20793" s="288"/>
      <c r="X20793" s="287"/>
      <c r="AA20793" s="289"/>
    </row>
    <row r="20794" spans="23:27">
      <c r="W20794" s="288"/>
      <c r="X20794" s="287"/>
      <c r="AA20794" s="289"/>
    </row>
    <row r="20795" spans="23:27">
      <c r="W20795" s="288"/>
      <c r="X20795" s="287"/>
      <c r="AA20795" s="289"/>
    </row>
    <row r="20796" spans="23:27">
      <c r="W20796" s="288"/>
      <c r="X20796" s="287"/>
      <c r="AA20796" s="289"/>
    </row>
    <row r="20797" spans="23:27">
      <c r="W20797" s="288"/>
      <c r="X20797" s="287"/>
      <c r="AA20797" s="289"/>
    </row>
    <row r="20798" spans="23:27">
      <c r="W20798" s="288"/>
      <c r="X20798" s="287"/>
      <c r="AA20798" s="289"/>
    </row>
    <row r="20799" spans="23:27">
      <c r="W20799" s="288"/>
      <c r="X20799" s="287"/>
      <c r="AA20799" s="289"/>
    </row>
    <row r="20800" spans="23:27">
      <c r="W20800" s="288"/>
      <c r="X20800" s="287"/>
      <c r="AA20800" s="289"/>
    </row>
    <row r="20801" spans="23:27">
      <c r="W20801" s="288"/>
      <c r="X20801" s="287"/>
      <c r="AA20801" s="289"/>
    </row>
    <row r="20802" spans="23:27">
      <c r="W20802" s="288"/>
      <c r="X20802" s="287"/>
      <c r="AA20802" s="289"/>
    </row>
    <row r="20803" spans="23:27">
      <c r="W20803" s="288"/>
      <c r="X20803" s="287"/>
      <c r="AA20803" s="289"/>
    </row>
    <row r="20804" spans="23:27">
      <c r="W20804" s="288"/>
      <c r="X20804" s="287"/>
      <c r="AA20804" s="289"/>
    </row>
    <row r="20805" spans="23:27">
      <c r="W20805" s="288"/>
      <c r="X20805" s="287"/>
      <c r="AA20805" s="289"/>
    </row>
    <row r="20806" spans="23:27">
      <c r="W20806" s="288"/>
      <c r="X20806" s="287"/>
      <c r="AA20806" s="289"/>
    </row>
    <row r="20807" spans="23:27">
      <c r="W20807" s="288"/>
      <c r="X20807" s="287"/>
      <c r="AA20807" s="289"/>
    </row>
    <row r="20808" spans="23:27">
      <c r="W20808" s="288"/>
      <c r="X20808" s="287"/>
      <c r="AA20808" s="289"/>
    </row>
    <row r="20809" spans="23:27">
      <c r="W20809" s="288"/>
      <c r="X20809" s="287"/>
      <c r="AA20809" s="289"/>
    </row>
    <row r="20810" spans="23:27">
      <c r="W20810" s="288"/>
      <c r="X20810" s="287"/>
      <c r="AA20810" s="289"/>
    </row>
    <row r="20811" spans="23:27">
      <c r="W20811" s="288"/>
      <c r="X20811" s="287"/>
      <c r="AA20811" s="289"/>
    </row>
    <row r="20812" spans="23:27">
      <c r="W20812" s="288"/>
      <c r="X20812" s="287"/>
      <c r="AA20812" s="289"/>
    </row>
    <row r="20813" spans="23:27">
      <c r="W20813" s="288"/>
      <c r="X20813" s="287"/>
      <c r="AA20813" s="289"/>
    </row>
    <row r="20814" spans="23:27">
      <c r="W20814" s="288"/>
      <c r="X20814" s="287"/>
      <c r="AA20814" s="289"/>
    </row>
    <row r="20815" spans="23:27">
      <c r="W20815" s="288"/>
      <c r="X20815" s="287"/>
      <c r="AA20815" s="289"/>
    </row>
    <row r="20816" spans="23:27">
      <c r="W20816" s="288"/>
      <c r="X20816" s="287"/>
      <c r="AA20816" s="289"/>
    </row>
    <row r="20817" spans="23:27">
      <c r="W20817" s="288"/>
      <c r="X20817" s="287"/>
      <c r="AA20817" s="289"/>
    </row>
    <row r="20818" spans="23:27">
      <c r="W20818" s="288"/>
      <c r="X20818" s="287"/>
      <c r="AA20818" s="289"/>
    </row>
    <row r="20819" spans="23:27">
      <c r="W20819" s="288"/>
      <c r="X20819" s="287"/>
      <c r="AA20819" s="289"/>
    </row>
    <row r="20820" spans="23:27">
      <c r="W20820" s="288"/>
      <c r="X20820" s="287"/>
      <c r="AA20820" s="289"/>
    </row>
    <row r="20821" spans="23:27">
      <c r="W20821" s="288"/>
      <c r="X20821" s="287"/>
      <c r="AA20821" s="289"/>
    </row>
    <row r="20822" spans="23:27">
      <c r="W20822" s="288"/>
      <c r="X20822" s="287"/>
      <c r="AA20822" s="289"/>
    </row>
    <row r="20823" spans="23:27">
      <c r="W20823" s="288"/>
      <c r="X20823" s="287"/>
      <c r="AA20823" s="289"/>
    </row>
    <row r="20824" spans="23:27">
      <c r="W20824" s="288"/>
      <c r="X20824" s="287"/>
      <c r="AA20824" s="289"/>
    </row>
    <row r="20825" spans="23:27">
      <c r="W20825" s="288"/>
      <c r="X20825" s="287"/>
      <c r="AA20825" s="289"/>
    </row>
    <row r="20826" spans="23:27">
      <c r="W20826" s="288"/>
      <c r="X20826" s="287"/>
      <c r="AA20826" s="289"/>
    </row>
    <row r="20827" spans="23:27">
      <c r="W20827" s="288"/>
      <c r="X20827" s="287"/>
      <c r="AA20827" s="289"/>
    </row>
    <row r="20828" spans="23:27">
      <c r="W20828" s="288"/>
      <c r="X20828" s="287"/>
      <c r="AA20828" s="289"/>
    </row>
    <row r="20829" spans="23:27">
      <c r="W20829" s="288"/>
      <c r="X20829" s="287"/>
      <c r="AA20829" s="289"/>
    </row>
    <row r="20830" spans="23:27">
      <c r="W20830" s="288"/>
      <c r="X20830" s="287"/>
      <c r="AA20830" s="289"/>
    </row>
    <row r="20831" spans="23:27">
      <c r="W20831" s="288"/>
      <c r="X20831" s="287"/>
      <c r="AA20831" s="289"/>
    </row>
    <row r="20832" spans="23:27">
      <c r="W20832" s="288"/>
      <c r="X20832" s="287"/>
      <c r="AA20832" s="289"/>
    </row>
    <row r="20833" spans="23:27">
      <c r="W20833" s="288"/>
      <c r="X20833" s="287"/>
      <c r="AA20833" s="289"/>
    </row>
    <row r="20834" spans="23:27">
      <c r="W20834" s="288"/>
      <c r="X20834" s="287"/>
      <c r="AA20834" s="289"/>
    </row>
    <row r="20835" spans="23:27">
      <c r="W20835" s="288"/>
      <c r="X20835" s="287"/>
      <c r="AA20835" s="289"/>
    </row>
    <row r="20836" spans="23:27">
      <c r="W20836" s="288"/>
      <c r="X20836" s="287"/>
      <c r="AA20836" s="289"/>
    </row>
    <row r="20837" spans="23:27">
      <c r="W20837" s="288"/>
      <c r="X20837" s="287"/>
      <c r="AA20837" s="289"/>
    </row>
    <row r="20838" spans="23:27">
      <c r="W20838" s="288"/>
      <c r="X20838" s="287"/>
      <c r="AA20838" s="289"/>
    </row>
    <row r="20839" spans="23:27">
      <c r="W20839" s="288"/>
      <c r="X20839" s="287"/>
      <c r="AA20839" s="289"/>
    </row>
    <row r="20840" spans="23:27">
      <c r="W20840" s="288"/>
      <c r="X20840" s="287"/>
      <c r="AA20840" s="289"/>
    </row>
    <row r="20841" spans="23:27">
      <c r="W20841" s="288"/>
      <c r="X20841" s="287"/>
      <c r="AA20841" s="289"/>
    </row>
    <row r="20842" spans="23:27">
      <c r="W20842" s="288"/>
      <c r="X20842" s="287"/>
      <c r="AA20842" s="289"/>
    </row>
    <row r="20843" spans="23:27">
      <c r="W20843" s="288"/>
      <c r="X20843" s="287"/>
      <c r="AA20843" s="289"/>
    </row>
    <row r="20844" spans="23:27">
      <c r="W20844" s="288"/>
      <c r="X20844" s="287"/>
      <c r="AA20844" s="289"/>
    </row>
    <row r="20845" spans="23:27">
      <c r="W20845" s="288"/>
      <c r="X20845" s="287"/>
      <c r="AA20845" s="289"/>
    </row>
    <row r="20846" spans="23:27">
      <c r="W20846" s="288"/>
      <c r="X20846" s="287"/>
      <c r="AA20846" s="289"/>
    </row>
    <row r="20847" spans="23:27">
      <c r="W20847" s="288"/>
      <c r="X20847" s="287"/>
      <c r="AA20847" s="289"/>
    </row>
    <row r="20848" spans="23:27">
      <c r="W20848" s="288"/>
      <c r="X20848" s="287"/>
      <c r="AA20848" s="289"/>
    </row>
    <row r="20849" spans="23:27">
      <c r="W20849" s="288"/>
      <c r="X20849" s="287"/>
      <c r="AA20849" s="289"/>
    </row>
    <row r="20850" spans="23:27">
      <c r="W20850" s="288"/>
      <c r="X20850" s="287"/>
      <c r="AA20850" s="289"/>
    </row>
    <row r="20851" spans="23:27">
      <c r="W20851" s="288"/>
      <c r="X20851" s="287"/>
      <c r="AA20851" s="289"/>
    </row>
    <row r="20852" spans="23:27">
      <c r="W20852" s="288"/>
      <c r="X20852" s="287"/>
      <c r="AA20852" s="289"/>
    </row>
    <row r="20853" spans="23:27">
      <c r="W20853" s="288"/>
      <c r="X20853" s="287"/>
      <c r="AA20853" s="289"/>
    </row>
    <row r="20854" spans="23:27">
      <c r="W20854" s="288"/>
      <c r="X20854" s="287"/>
      <c r="AA20854" s="289"/>
    </row>
    <row r="20855" spans="23:27">
      <c r="W20855" s="288"/>
      <c r="X20855" s="287"/>
      <c r="AA20855" s="289"/>
    </row>
    <row r="20856" spans="23:27">
      <c r="W20856" s="288"/>
      <c r="X20856" s="287"/>
      <c r="AA20856" s="289"/>
    </row>
    <row r="20857" spans="23:27">
      <c r="W20857" s="288"/>
      <c r="X20857" s="287"/>
      <c r="AA20857" s="289"/>
    </row>
    <row r="20858" spans="23:27">
      <c r="W20858" s="288"/>
      <c r="X20858" s="287"/>
      <c r="AA20858" s="289"/>
    </row>
    <row r="20859" spans="23:27">
      <c r="W20859" s="288"/>
      <c r="X20859" s="287"/>
      <c r="AA20859" s="289"/>
    </row>
    <row r="20860" spans="23:27">
      <c r="W20860" s="288"/>
      <c r="X20860" s="287"/>
      <c r="AA20860" s="289"/>
    </row>
    <row r="20861" spans="23:27">
      <c r="W20861" s="288"/>
      <c r="X20861" s="287"/>
      <c r="AA20861" s="289"/>
    </row>
    <row r="20862" spans="23:27">
      <c r="W20862" s="288"/>
      <c r="X20862" s="287"/>
      <c r="AA20862" s="289"/>
    </row>
    <row r="20863" spans="23:27">
      <c r="W20863" s="288"/>
      <c r="X20863" s="287"/>
      <c r="AA20863" s="289"/>
    </row>
    <row r="20864" spans="23:27">
      <c r="W20864" s="288"/>
      <c r="X20864" s="287"/>
      <c r="AA20864" s="289"/>
    </row>
    <row r="20865" spans="23:27">
      <c r="W20865" s="288"/>
      <c r="X20865" s="287"/>
      <c r="AA20865" s="289"/>
    </row>
    <row r="20866" spans="23:27">
      <c r="W20866" s="288"/>
      <c r="X20866" s="287"/>
      <c r="AA20866" s="289"/>
    </row>
    <row r="20867" spans="23:27">
      <c r="W20867" s="288"/>
      <c r="X20867" s="287"/>
      <c r="AA20867" s="289"/>
    </row>
    <row r="20868" spans="23:27">
      <c r="W20868" s="288"/>
      <c r="X20868" s="287"/>
      <c r="AA20868" s="289"/>
    </row>
    <row r="20869" spans="23:27">
      <c r="W20869" s="288"/>
      <c r="X20869" s="287"/>
      <c r="AA20869" s="289"/>
    </row>
    <row r="20870" spans="23:27">
      <c r="W20870" s="288"/>
      <c r="X20870" s="287"/>
      <c r="AA20870" s="289"/>
    </row>
    <row r="20871" spans="23:27">
      <c r="W20871" s="288"/>
      <c r="X20871" s="287"/>
      <c r="AA20871" s="289"/>
    </row>
    <row r="20872" spans="23:27">
      <c r="W20872" s="288"/>
      <c r="X20872" s="287"/>
      <c r="AA20872" s="289"/>
    </row>
    <row r="20873" spans="23:27">
      <c r="W20873" s="288"/>
      <c r="X20873" s="287"/>
      <c r="AA20873" s="289"/>
    </row>
    <row r="20874" spans="23:27">
      <c r="W20874" s="288"/>
      <c r="X20874" s="287"/>
      <c r="AA20874" s="289"/>
    </row>
    <row r="20875" spans="23:27">
      <c r="W20875" s="288"/>
      <c r="X20875" s="287"/>
      <c r="AA20875" s="289"/>
    </row>
    <row r="20876" spans="23:27">
      <c r="W20876" s="288"/>
      <c r="X20876" s="287"/>
      <c r="AA20876" s="289"/>
    </row>
    <row r="20877" spans="23:27">
      <c r="W20877" s="288"/>
      <c r="X20877" s="287"/>
      <c r="AA20877" s="289"/>
    </row>
    <row r="20878" spans="23:27">
      <c r="W20878" s="288"/>
      <c r="X20878" s="287"/>
      <c r="AA20878" s="289"/>
    </row>
    <row r="20879" spans="23:27">
      <c r="W20879" s="288"/>
      <c r="X20879" s="287"/>
      <c r="AA20879" s="289"/>
    </row>
    <row r="20880" spans="23:27">
      <c r="W20880" s="288"/>
      <c r="X20880" s="287"/>
      <c r="AA20880" s="289"/>
    </row>
    <row r="20881" spans="23:27">
      <c r="W20881" s="288"/>
      <c r="X20881" s="287"/>
      <c r="AA20881" s="289"/>
    </row>
    <row r="20882" spans="23:27">
      <c r="W20882" s="288"/>
      <c r="X20882" s="287"/>
      <c r="AA20882" s="289"/>
    </row>
    <row r="20883" spans="23:27">
      <c r="W20883" s="288"/>
      <c r="X20883" s="287"/>
      <c r="AA20883" s="289"/>
    </row>
    <row r="20884" spans="23:27">
      <c r="W20884" s="288"/>
      <c r="X20884" s="287"/>
      <c r="AA20884" s="289"/>
    </row>
    <row r="20885" spans="23:27">
      <c r="W20885" s="288"/>
      <c r="X20885" s="287"/>
      <c r="AA20885" s="289"/>
    </row>
    <row r="20886" spans="23:27">
      <c r="W20886" s="288"/>
      <c r="X20886" s="287"/>
      <c r="AA20886" s="289"/>
    </row>
    <row r="20887" spans="23:27">
      <c r="W20887" s="288"/>
      <c r="X20887" s="287"/>
      <c r="AA20887" s="289"/>
    </row>
    <row r="20888" spans="23:27">
      <c r="W20888" s="288"/>
      <c r="X20888" s="287"/>
      <c r="AA20888" s="289"/>
    </row>
    <row r="20889" spans="23:27">
      <c r="W20889" s="288"/>
      <c r="X20889" s="287"/>
      <c r="AA20889" s="289"/>
    </row>
    <row r="20890" spans="23:27">
      <c r="W20890" s="288"/>
      <c r="X20890" s="287"/>
      <c r="AA20890" s="289"/>
    </row>
    <row r="20891" spans="23:27">
      <c r="W20891" s="288"/>
      <c r="X20891" s="287"/>
      <c r="AA20891" s="289"/>
    </row>
    <row r="20892" spans="23:27">
      <c r="W20892" s="288"/>
      <c r="X20892" s="287"/>
      <c r="AA20892" s="289"/>
    </row>
    <row r="20893" spans="23:27">
      <c r="W20893" s="288"/>
      <c r="X20893" s="287"/>
      <c r="AA20893" s="289"/>
    </row>
    <row r="20894" spans="23:27">
      <c r="W20894" s="288"/>
      <c r="X20894" s="287"/>
      <c r="AA20894" s="289"/>
    </row>
    <row r="20895" spans="23:27">
      <c r="W20895" s="288"/>
      <c r="X20895" s="287"/>
      <c r="AA20895" s="289"/>
    </row>
    <row r="20896" spans="23:27">
      <c r="W20896" s="288"/>
      <c r="X20896" s="287"/>
      <c r="AA20896" s="289"/>
    </row>
    <row r="20897" spans="23:27">
      <c r="W20897" s="288"/>
      <c r="X20897" s="287"/>
      <c r="AA20897" s="289"/>
    </row>
    <row r="20898" spans="23:27">
      <c r="W20898" s="288"/>
      <c r="X20898" s="287"/>
      <c r="AA20898" s="289"/>
    </row>
    <row r="20899" spans="23:27">
      <c r="W20899" s="288"/>
      <c r="X20899" s="287"/>
      <c r="AA20899" s="289"/>
    </row>
    <row r="20900" spans="23:27">
      <c r="W20900" s="288"/>
      <c r="X20900" s="287"/>
      <c r="AA20900" s="289"/>
    </row>
    <row r="20901" spans="23:27">
      <c r="W20901" s="288"/>
      <c r="X20901" s="287"/>
      <c r="AA20901" s="289"/>
    </row>
    <row r="20902" spans="23:27">
      <c r="W20902" s="288"/>
      <c r="X20902" s="287"/>
      <c r="AA20902" s="289"/>
    </row>
    <row r="20903" spans="23:27">
      <c r="W20903" s="288"/>
      <c r="X20903" s="287"/>
      <c r="AA20903" s="289"/>
    </row>
    <row r="20904" spans="23:27">
      <c r="W20904" s="288"/>
      <c r="X20904" s="287"/>
      <c r="AA20904" s="289"/>
    </row>
    <row r="20905" spans="23:27">
      <c r="W20905" s="288"/>
      <c r="X20905" s="287"/>
      <c r="AA20905" s="289"/>
    </row>
    <row r="20906" spans="23:27">
      <c r="W20906" s="288"/>
      <c r="X20906" s="287"/>
      <c r="AA20906" s="289"/>
    </row>
    <row r="20907" spans="23:27">
      <c r="W20907" s="288"/>
      <c r="X20907" s="287"/>
      <c r="AA20907" s="289"/>
    </row>
    <row r="20908" spans="23:27">
      <c r="W20908" s="288"/>
      <c r="X20908" s="287"/>
      <c r="AA20908" s="289"/>
    </row>
    <row r="20909" spans="23:27">
      <c r="W20909" s="288"/>
      <c r="X20909" s="287"/>
      <c r="AA20909" s="289"/>
    </row>
    <row r="20910" spans="23:27">
      <c r="W20910" s="288"/>
      <c r="X20910" s="287"/>
      <c r="AA20910" s="289"/>
    </row>
    <row r="20911" spans="23:27">
      <c r="W20911" s="288"/>
      <c r="X20911" s="287"/>
      <c r="AA20911" s="289"/>
    </row>
    <row r="20912" spans="23:27">
      <c r="W20912" s="288"/>
      <c r="X20912" s="287"/>
      <c r="AA20912" s="289"/>
    </row>
    <row r="20913" spans="23:27">
      <c r="W20913" s="288"/>
      <c r="X20913" s="287"/>
      <c r="AA20913" s="289"/>
    </row>
    <row r="20914" spans="23:27">
      <c r="W20914" s="288"/>
      <c r="X20914" s="287"/>
      <c r="AA20914" s="289"/>
    </row>
    <row r="20915" spans="23:27">
      <c r="W20915" s="288"/>
      <c r="X20915" s="287"/>
      <c r="AA20915" s="289"/>
    </row>
    <row r="20916" spans="23:27">
      <c r="W20916" s="288"/>
      <c r="X20916" s="287"/>
      <c r="AA20916" s="289"/>
    </row>
    <row r="20917" spans="23:27">
      <c r="W20917" s="288"/>
      <c r="X20917" s="287"/>
      <c r="AA20917" s="289"/>
    </row>
    <row r="20918" spans="23:27">
      <c r="W20918" s="288"/>
      <c r="X20918" s="287"/>
      <c r="AA20918" s="289"/>
    </row>
    <row r="20919" spans="23:27">
      <c r="W20919" s="288"/>
      <c r="X20919" s="287"/>
      <c r="AA20919" s="289"/>
    </row>
    <row r="20920" spans="23:27">
      <c r="W20920" s="288"/>
      <c r="X20920" s="287"/>
      <c r="AA20920" s="289"/>
    </row>
    <row r="20921" spans="23:27">
      <c r="W20921" s="288"/>
      <c r="X20921" s="287"/>
      <c r="AA20921" s="289"/>
    </row>
    <row r="20922" spans="23:27">
      <c r="W20922" s="288"/>
      <c r="X20922" s="287"/>
      <c r="AA20922" s="289"/>
    </row>
    <row r="20923" spans="23:27">
      <c r="W20923" s="288"/>
      <c r="X20923" s="287"/>
      <c r="AA20923" s="289"/>
    </row>
    <row r="20924" spans="23:27">
      <c r="W20924" s="288"/>
      <c r="X20924" s="287"/>
      <c r="AA20924" s="289"/>
    </row>
    <row r="20925" spans="23:27">
      <c r="W20925" s="288"/>
      <c r="X20925" s="287"/>
      <c r="AA20925" s="289"/>
    </row>
    <row r="20926" spans="23:27">
      <c r="W20926" s="288"/>
      <c r="X20926" s="287"/>
      <c r="AA20926" s="289"/>
    </row>
    <row r="20927" spans="23:27">
      <c r="W20927" s="288"/>
      <c r="X20927" s="287"/>
      <c r="AA20927" s="289"/>
    </row>
    <row r="20928" spans="23:27">
      <c r="W20928" s="288"/>
      <c r="X20928" s="287"/>
      <c r="AA20928" s="289"/>
    </row>
    <row r="20929" spans="23:27">
      <c r="W20929" s="288"/>
      <c r="X20929" s="287"/>
      <c r="AA20929" s="289"/>
    </row>
    <row r="20930" spans="23:27">
      <c r="W20930" s="288"/>
      <c r="X20930" s="287"/>
      <c r="AA20930" s="289"/>
    </row>
    <row r="20931" spans="23:27">
      <c r="W20931" s="288"/>
      <c r="X20931" s="287"/>
      <c r="AA20931" s="289"/>
    </row>
    <row r="20932" spans="23:27">
      <c r="W20932" s="288"/>
      <c r="X20932" s="287"/>
      <c r="AA20932" s="289"/>
    </row>
    <row r="20933" spans="23:27">
      <c r="W20933" s="288"/>
      <c r="X20933" s="287"/>
      <c r="AA20933" s="289"/>
    </row>
    <row r="20934" spans="23:27">
      <c r="W20934" s="288"/>
      <c r="X20934" s="287"/>
      <c r="AA20934" s="289"/>
    </row>
    <row r="20935" spans="23:27">
      <c r="W20935" s="288"/>
      <c r="X20935" s="287"/>
      <c r="AA20935" s="289"/>
    </row>
    <row r="20936" spans="23:27">
      <c r="W20936" s="288"/>
      <c r="X20936" s="287"/>
      <c r="AA20936" s="289"/>
    </row>
    <row r="20937" spans="23:27">
      <c r="W20937" s="288"/>
      <c r="X20937" s="287"/>
      <c r="AA20937" s="289"/>
    </row>
    <row r="20938" spans="23:27">
      <c r="W20938" s="288"/>
      <c r="X20938" s="287"/>
      <c r="AA20938" s="289"/>
    </row>
    <row r="20939" spans="23:27">
      <c r="W20939" s="288"/>
      <c r="X20939" s="287"/>
      <c r="AA20939" s="289"/>
    </row>
    <row r="20940" spans="23:27">
      <c r="W20940" s="288"/>
      <c r="X20940" s="287"/>
      <c r="AA20940" s="289"/>
    </row>
    <row r="20941" spans="23:27">
      <c r="W20941" s="288"/>
      <c r="X20941" s="287"/>
      <c r="AA20941" s="289"/>
    </row>
    <row r="20942" spans="23:27">
      <c r="W20942" s="288"/>
      <c r="X20942" s="287"/>
      <c r="AA20942" s="289"/>
    </row>
    <row r="20943" spans="23:27">
      <c r="W20943" s="288"/>
      <c r="X20943" s="287"/>
      <c r="AA20943" s="289"/>
    </row>
    <row r="20944" spans="23:27">
      <c r="W20944" s="288"/>
      <c r="X20944" s="287"/>
      <c r="AA20944" s="289"/>
    </row>
    <row r="20945" spans="23:27">
      <c r="W20945" s="288"/>
      <c r="X20945" s="287"/>
      <c r="AA20945" s="289"/>
    </row>
    <row r="20946" spans="23:27">
      <c r="W20946" s="288"/>
      <c r="X20946" s="287"/>
      <c r="AA20946" s="289"/>
    </row>
    <row r="20947" spans="23:27">
      <c r="W20947" s="288"/>
      <c r="X20947" s="287"/>
      <c r="AA20947" s="289"/>
    </row>
    <row r="20948" spans="23:27">
      <c r="W20948" s="288"/>
      <c r="X20948" s="287"/>
      <c r="AA20948" s="289"/>
    </row>
    <row r="20949" spans="23:27">
      <c r="W20949" s="288"/>
      <c r="X20949" s="287"/>
      <c r="AA20949" s="289"/>
    </row>
    <row r="20950" spans="23:27">
      <c r="W20950" s="288"/>
      <c r="X20950" s="287"/>
      <c r="AA20950" s="289"/>
    </row>
    <row r="20951" spans="23:27">
      <c r="W20951" s="288"/>
      <c r="X20951" s="287"/>
      <c r="AA20951" s="289"/>
    </row>
    <row r="20952" spans="23:27">
      <c r="W20952" s="288"/>
      <c r="X20952" s="287"/>
      <c r="AA20952" s="289"/>
    </row>
    <row r="20953" spans="23:27">
      <c r="W20953" s="288"/>
      <c r="X20953" s="287"/>
      <c r="AA20953" s="289"/>
    </row>
    <row r="20954" spans="23:27">
      <c r="W20954" s="288"/>
      <c r="X20954" s="287"/>
      <c r="AA20954" s="289"/>
    </row>
    <row r="20955" spans="23:27">
      <c r="W20955" s="288"/>
      <c r="X20955" s="287"/>
      <c r="AA20955" s="289"/>
    </row>
    <row r="20956" spans="23:27">
      <c r="W20956" s="288"/>
      <c r="X20956" s="287"/>
      <c r="AA20956" s="289"/>
    </row>
    <row r="20957" spans="23:27">
      <c r="W20957" s="288"/>
      <c r="X20957" s="287"/>
      <c r="AA20957" s="289"/>
    </row>
    <row r="20958" spans="23:27">
      <c r="W20958" s="288"/>
      <c r="X20958" s="287"/>
      <c r="AA20958" s="289"/>
    </row>
    <row r="20959" spans="23:27">
      <c r="W20959" s="288"/>
      <c r="X20959" s="287"/>
      <c r="AA20959" s="289"/>
    </row>
    <row r="20960" spans="23:27">
      <c r="W20960" s="288"/>
      <c r="X20960" s="287"/>
      <c r="AA20960" s="289"/>
    </row>
    <row r="20961" spans="23:27">
      <c r="W20961" s="288"/>
      <c r="X20961" s="287"/>
      <c r="AA20961" s="289"/>
    </row>
    <row r="20962" spans="23:27">
      <c r="W20962" s="288"/>
      <c r="X20962" s="287"/>
      <c r="AA20962" s="289"/>
    </row>
    <row r="20963" spans="23:27">
      <c r="W20963" s="288"/>
      <c r="X20963" s="287"/>
      <c r="AA20963" s="289"/>
    </row>
    <row r="20964" spans="23:27">
      <c r="W20964" s="288"/>
      <c r="X20964" s="287"/>
      <c r="AA20964" s="289"/>
    </row>
    <row r="20965" spans="23:27">
      <c r="W20965" s="288"/>
      <c r="X20965" s="287"/>
      <c r="AA20965" s="289"/>
    </row>
    <row r="20966" spans="23:27">
      <c r="W20966" s="288"/>
      <c r="X20966" s="287"/>
      <c r="AA20966" s="289"/>
    </row>
    <row r="20967" spans="23:27">
      <c r="W20967" s="288"/>
      <c r="X20967" s="287"/>
      <c r="AA20967" s="289"/>
    </row>
    <row r="20968" spans="23:27">
      <c r="W20968" s="288"/>
      <c r="X20968" s="287"/>
      <c r="AA20968" s="289"/>
    </row>
    <row r="20969" spans="23:27">
      <c r="W20969" s="288"/>
      <c r="X20969" s="287"/>
      <c r="AA20969" s="289"/>
    </row>
    <row r="20970" spans="23:27">
      <c r="W20970" s="288"/>
      <c r="X20970" s="287"/>
      <c r="AA20970" s="289"/>
    </row>
    <row r="20971" spans="23:27">
      <c r="W20971" s="288"/>
      <c r="X20971" s="287"/>
      <c r="AA20971" s="289"/>
    </row>
    <row r="20972" spans="23:27">
      <c r="W20972" s="288"/>
      <c r="X20972" s="287"/>
      <c r="AA20972" s="289"/>
    </row>
    <row r="20973" spans="23:27">
      <c r="W20973" s="288"/>
      <c r="X20973" s="287"/>
      <c r="AA20973" s="289"/>
    </row>
    <row r="20974" spans="23:27">
      <c r="W20974" s="288"/>
      <c r="X20974" s="287"/>
      <c r="AA20974" s="289"/>
    </row>
    <row r="20975" spans="23:27">
      <c r="W20975" s="288"/>
      <c r="X20975" s="287"/>
      <c r="AA20975" s="289"/>
    </row>
    <row r="20976" spans="23:27">
      <c r="W20976" s="288"/>
      <c r="X20976" s="287"/>
      <c r="AA20976" s="289"/>
    </row>
    <row r="20977" spans="23:27">
      <c r="W20977" s="288"/>
      <c r="X20977" s="287"/>
      <c r="AA20977" s="289"/>
    </row>
    <row r="20978" spans="23:27">
      <c r="W20978" s="288"/>
      <c r="X20978" s="287"/>
      <c r="AA20978" s="289"/>
    </row>
    <row r="20979" spans="23:27">
      <c r="W20979" s="288"/>
      <c r="X20979" s="287"/>
      <c r="AA20979" s="289"/>
    </row>
    <row r="20980" spans="23:27">
      <c r="W20980" s="288"/>
      <c r="X20980" s="287"/>
      <c r="AA20980" s="289"/>
    </row>
    <row r="20981" spans="23:27">
      <c r="W20981" s="288"/>
      <c r="X20981" s="287"/>
      <c r="AA20981" s="289"/>
    </row>
    <row r="20982" spans="23:27">
      <c r="W20982" s="288"/>
      <c r="X20982" s="287"/>
      <c r="AA20982" s="289"/>
    </row>
    <row r="20983" spans="23:27">
      <c r="W20983" s="288"/>
      <c r="X20983" s="287"/>
      <c r="AA20983" s="289"/>
    </row>
    <row r="20984" spans="23:27">
      <c r="W20984" s="288"/>
      <c r="X20984" s="287"/>
      <c r="AA20984" s="289"/>
    </row>
    <row r="20985" spans="23:27">
      <c r="W20985" s="288"/>
      <c r="X20985" s="287"/>
      <c r="AA20985" s="289"/>
    </row>
    <row r="20986" spans="23:27">
      <c r="W20986" s="288"/>
      <c r="X20986" s="287"/>
      <c r="AA20986" s="289"/>
    </row>
    <row r="20987" spans="23:27">
      <c r="W20987" s="288"/>
      <c r="X20987" s="287"/>
      <c r="AA20987" s="289"/>
    </row>
    <row r="20988" spans="23:27">
      <c r="W20988" s="288"/>
      <c r="X20988" s="287"/>
      <c r="AA20988" s="289"/>
    </row>
    <row r="20989" spans="23:27">
      <c r="W20989" s="288"/>
      <c r="X20989" s="287"/>
      <c r="AA20989" s="289"/>
    </row>
    <row r="20990" spans="23:27">
      <c r="W20990" s="288"/>
      <c r="X20990" s="287"/>
      <c r="AA20990" s="289"/>
    </row>
    <row r="20991" spans="23:27">
      <c r="W20991" s="288"/>
      <c r="X20991" s="287"/>
      <c r="AA20991" s="289"/>
    </row>
    <row r="20992" spans="23:27">
      <c r="W20992" s="288"/>
      <c r="X20992" s="287"/>
      <c r="AA20992" s="289"/>
    </row>
    <row r="20993" spans="23:27">
      <c r="W20993" s="288"/>
      <c r="X20993" s="287"/>
      <c r="AA20993" s="289"/>
    </row>
    <row r="20994" spans="23:27">
      <c r="W20994" s="288"/>
      <c r="X20994" s="287"/>
      <c r="AA20994" s="289"/>
    </row>
    <row r="20995" spans="23:27">
      <c r="W20995" s="288"/>
      <c r="X20995" s="287"/>
      <c r="AA20995" s="289"/>
    </row>
    <row r="20996" spans="23:27">
      <c r="W20996" s="288"/>
      <c r="X20996" s="287"/>
      <c r="AA20996" s="289"/>
    </row>
    <row r="20997" spans="23:27">
      <c r="W20997" s="288"/>
      <c r="X20997" s="287"/>
      <c r="AA20997" s="289"/>
    </row>
    <row r="20998" spans="23:27">
      <c r="W20998" s="288"/>
      <c r="X20998" s="287"/>
      <c r="AA20998" s="289"/>
    </row>
    <row r="20999" spans="23:27">
      <c r="W20999" s="288"/>
      <c r="X20999" s="287"/>
      <c r="AA20999" s="289"/>
    </row>
    <row r="21000" spans="23:27">
      <c r="W21000" s="288"/>
      <c r="X21000" s="287"/>
      <c r="AA21000" s="289"/>
    </row>
    <row r="21001" spans="23:27">
      <c r="W21001" s="288"/>
      <c r="X21001" s="287"/>
      <c r="AA21001" s="289"/>
    </row>
    <row r="21002" spans="23:27">
      <c r="W21002" s="288"/>
      <c r="X21002" s="287"/>
      <c r="AA21002" s="289"/>
    </row>
    <row r="21003" spans="23:27">
      <c r="W21003" s="288"/>
      <c r="X21003" s="287"/>
      <c r="AA21003" s="289"/>
    </row>
    <row r="21004" spans="23:27">
      <c r="W21004" s="288"/>
      <c r="X21004" s="287"/>
      <c r="AA21004" s="289"/>
    </row>
    <row r="21005" spans="23:27">
      <c r="W21005" s="288"/>
      <c r="X21005" s="287"/>
      <c r="AA21005" s="289"/>
    </row>
    <row r="21006" spans="23:27">
      <c r="W21006" s="288"/>
      <c r="X21006" s="287"/>
      <c r="AA21006" s="289"/>
    </row>
    <row r="21007" spans="23:27">
      <c r="W21007" s="288"/>
      <c r="X21007" s="287"/>
      <c r="AA21007" s="289"/>
    </row>
    <row r="21008" spans="23:27">
      <c r="W21008" s="288"/>
      <c r="X21008" s="287"/>
      <c r="AA21008" s="289"/>
    </row>
    <row r="21009" spans="23:27">
      <c r="W21009" s="288"/>
      <c r="X21009" s="287"/>
      <c r="AA21009" s="289"/>
    </row>
    <row r="21010" spans="23:27">
      <c r="W21010" s="288"/>
      <c r="X21010" s="287"/>
      <c r="AA21010" s="289"/>
    </row>
    <row r="21011" spans="23:27">
      <c r="W21011" s="288"/>
      <c r="X21011" s="287"/>
      <c r="AA21011" s="289"/>
    </row>
    <row r="21012" spans="23:27">
      <c r="W21012" s="288"/>
      <c r="X21012" s="287"/>
      <c r="AA21012" s="289"/>
    </row>
    <row r="21013" spans="23:27">
      <c r="W21013" s="288"/>
      <c r="X21013" s="287"/>
      <c r="AA21013" s="289"/>
    </row>
    <row r="21014" spans="23:27">
      <c r="W21014" s="288"/>
      <c r="X21014" s="287"/>
      <c r="AA21014" s="289"/>
    </row>
    <row r="21015" spans="23:27">
      <c r="W21015" s="288"/>
      <c r="X21015" s="287"/>
      <c r="AA21015" s="289"/>
    </row>
    <row r="21016" spans="23:27">
      <c r="W21016" s="288"/>
      <c r="X21016" s="287"/>
      <c r="AA21016" s="289"/>
    </row>
    <row r="21017" spans="23:27">
      <c r="W21017" s="288"/>
      <c r="X21017" s="287"/>
      <c r="AA21017" s="289"/>
    </row>
    <row r="21018" spans="23:27">
      <c r="W21018" s="288"/>
      <c r="X21018" s="287"/>
      <c r="AA21018" s="289"/>
    </row>
    <row r="21019" spans="23:27">
      <c r="W21019" s="288"/>
      <c r="X21019" s="287"/>
      <c r="AA21019" s="289"/>
    </row>
    <row r="21020" spans="23:27">
      <c r="W21020" s="288"/>
      <c r="X21020" s="287"/>
      <c r="AA21020" s="289"/>
    </row>
    <row r="21021" spans="23:27">
      <c r="W21021" s="288"/>
      <c r="X21021" s="287"/>
      <c r="AA21021" s="289"/>
    </row>
    <row r="21022" spans="23:27">
      <c r="W21022" s="288"/>
      <c r="X21022" s="287"/>
      <c r="AA21022" s="289"/>
    </row>
    <row r="21023" spans="23:27">
      <c r="W21023" s="288"/>
      <c r="X21023" s="287"/>
      <c r="AA21023" s="289"/>
    </row>
    <row r="21024" spans="23:27">
      <c r="W21024" s="288"/>
      <c r="X21024" s="287"/>
      <c r="AA21024" s="289"/>
    </row>
    <row r="21025" spans="23:27">
      <c r="W21025" s="288"/>
      <c r="X21025" s="287"/>
      <c r="AA21025" s="289"/>
    </row>
    <row r="21026" spans="23:27">
      <c r="W21026" s="288"/>
      <c r="X21026" s="287"/>
      <c r="AA21026" s="289"/>
    </row>
    <row r="21027" spans="23:27">
      <c r="W21027" s="288"/>
      <c r="X21027" s="287"/>
      <c r="AA21027" s="289"/>
    </row>
    <row r="21028" spans="23:27">
      <c r="W21028" s="288"/>
      <c r="X21028" s="287"/>
      <c r="AA21028" s="289"/>
    </row>
    <row r="21029" spans="23:27">
      <c r="W21029" s="288"/>
      <c r="X21029" s="287"/>
      <c r="AA21029" s="289"/>
    </row>
    <row r="21030" spans="23:27">
      <c r="W21030" s="288"/>
      <c r="X21030" s="287"/>
      <c r="AA21030" s="289"/>
    </row>
    <row r="21031" spans="23:27">
      <c r="W21031" s="288"/>
      <c r="X21031" s="287"/>
      <c r="AA21031" s="289"/>
    </row>
    <row r="21032" spans="23:27">
      <c r="W21032" s="288"/>
      <c r="X21032" s="287"/>
      <c r="AA21032" s="289"/>
    </row>
    <row r="21033" spans="23:27">
      <c r="W21033" s="288"/>
      <c r="X21033" s="287"/>
      <c r="AA21033" s="289"/>
    </row>
    <row r="21034" spans="23:27">
      <c r="W21034" s="288"/>
      <c r="X21034" s="287"/>
      <c r="AA21034" s="289"/>
    </row>
    <row r="21035" spans="23:27">
      <c r="W21035" s="288"/>
      <c r="X21035" s="287"/>
      <c r="AA21035" s="289"/>
    </row>
    <row r="21036" spans="23:27">
      <c r="W21036" s="288"/>
      <c r="X21036" s="287"/>
      <c r="AA21036" s="289"/>
    </row>
    <row r="21037" spans="23:27">
      <c r="W21037" s="288"/>
      <c r="X21037" s="287"/>
      <c r="AA21037" s="289"/>
    </row>
    <row r="21038" spans="23:27">
      <c r="W21038" s="288"/>
      <c r="X21038" s="287"/>
      <c r="AA21038" s="289"/>
    </row>
    <row r="21039" spans="23:27">
      <c r="W21039" s="288"/>
      <c r="X21039" s="287"/>
      <c r="AA21039" s="289"/>
    </row>
    <row r="21040" spans="23:27">
      <c r="W21040" s="288"/>
      <c r="X21040" s="287"/>
      <c r="AA21040" s="289"/>
    </row>
    <row r="21041" spans="23:27">
      <c r="W21041" s="288"/>
      <c r="X21041" s="287"/>
      <c r="AA21041" s="289"/>
    </row>
    <row r="21042" spans="23:27">
      <c r="W21042" s="288"/>
      <c r="X21042" s="287"/>
      <c r="AA21042" s="289"/>
    </row>
    <row r="21043" spans="23:27">
      <c r="W21043" s="288"/>
      <c r="X21043" s="287"/>
      <c r="AA21043" s="289"/>
    </row>
    <row r="21044" spans="23:27">
      <c r="W21044" s="288"/>
      <c r="X21044" s="287"/>
      <c r="AA21044" s="289"/>
    </row>
    <row r="21045" spans="23:27">
      <c r="W21045" s="288"/>
      <c r="X21045" s="287"/>
      <c r="AA21045" s="289"/>
    </row>
    <row r="21046" spans="23:27">
      <c r="W21046" s="288"/>
      <c r="X21046" s="287"/>
      <c r="AA21046" s="289"/>
    </row>
    <row r="21047" spans="23:27">
      <c r="W21047" s="288"/>
      <c r="X21047" s="287"/>
      <c r="AA21047" s="289"/>
    </row>
    <row r="21048" spans="23:27">
      <c r="W21048" s="288"/>
      <c r="X21048" s="287"/>
      <c r="AA21048" s="289"/>
    </row>
    <row r="21049" spans="23:27">
      <c r="W21049" s="288"/>
      <c r="X21049" s="287"/>
      <c r="AA21049" s="289"/>
    </row>
    <row r="21050" spans="23:27">
      <c r="W21050" s="288"/>
      <c r="X21050" s="287"/>
      <c r="AA21050" s="289"/>
    </row>
    <row r="21051" spans="23:27">
      <c r="W21051" s="288"/>
      <c r="X21051" s="287"/>
      <c r="AA21051" s="289"/>
    </row>
    <row r="21052" spans="23:27">
      <c r="W21052" s="288"/>
      <c r="X21052" s="287"/>
      <c r="AA21052" s="289"/>
    </row>
    <row r="21053" spans="23:27">
      <c r="W21053" s="288"/>
      <c r="X21053" s="287"/>
      <c r="AA21053" s="289"/>
    </row>
    <row r="21054" spans="23:27">
      <c r="W21054" s="288"/>
      <c r="X21054" s="287"/>
      <c r="AA21054" s="289"/>
    </row>
    <row r="21055" spans="23:27">
      <c r="W21055" s="288"/>
      <c r="X21055" s="287"/>
      <c r="AA21055" s="289"/>
    </row>
    <row r="21056" spans="23:27">
      <c r="W21056" s="288"/>
      <c r="X21056" s="287"/>
      <c r="AA21056" s="289"/>
    </row>
    <row r="21057" spans="23:27">
      <c r="W21057" s="288"/>
      <c r="X21057" s="287"/>
      <c r="AA21057" s="289"/>
    </row>
    <row r="21058" spans="23:27">
      <c r="W21058" s="288"/>
      <c r="X21058" s="287"/>
      <c r="AA21058" s="289"/>
    </row>
    <row r="21059" spans="23:27">
      <c r="W21059" s="288"/>
      <c r="X21059" s="287"/>
      <c r="AA21059" s="289"/>
    </row>
    <row r="21060" spans="23:27">
      <c r="W21060" s="288"/>
      <c r="X21060" s="287"/>
      <c r="AA21060" s="289"/>
    </row>
    <row r="21061" spans="23:27">
      <c r="W21061" s="288"/>
      <c r="X21061" s="287"/>
      <c r="AA21061" s="289"/>
    </row>
    <row r="21062" spans="23:27">
      <c r="W21062" s="288"/>
      <c r="X21062" s="287"/>
      <c r="AA21062" s="289"/>
    </row>
    <row r="21063" spans="23:27">
      <c r="W21063" s="288"/>
      <c r="X21063" s="287"/>
      <c r="AA21063" s="289"/>
    </row>
    <row r="21064" spans="23:27">
      <c r="W21064" s="288"/>
      <c r="X21064" s="287"/>
      <c r="AA21064" s="289"/>
    </row>
    <row r="21065" spans="23:27">
      <c r="W21065" s="288"/>
      <c r="X21065" s="287"/>
      <c r="AA21065" s="289"/>
    </row>
    <row r="21066" spans="23:27">
      <c r="W21066" s="288"/>
      <c r="X21066" s="287"/>
      <c r="AA21066" s="289"/>
    </row>
    <row r="21067" spans="23:27">
      <c r="W21067" s="288"/>
      <c r="X21067" s="287"/>
      <c r="AA21067" s="289"/>
    </row>
    <row r="21068" spans="23:27">
      <c r="W21068" s="288"/>
      <c r="X21068" s="287"/>
      <c r="AA21068" s="289"/>
    </row>
    <row r="21069" spans="23:27">
      <c r="W21069" s="288"/>
      <c r="X21069" s="287"/>
      <c r="AA21069" s="289"/>
    </row>
    <row r="21070" spans="23:27">
      <c r="W21070" s="288"/>
      <c r="X21070" s="287"/>
      <c r="AA21070" s="289"/>
    </row>
    <row r="21071" spans="23:27">
      <c r="W21071" s="288"/>
      <c r="X21071" s="287"/>
      <c r="AA21071" s="289"/>
    </row>
    <row r="21072" spans="23:27">
      <c r="W21072" s="288"/>
      <c r="X21072" s="287"/>
      <c r="AA21072" s="289"/>
    </row>
    <row r="21073" spans="23:27">
      <c r="W21073" s="288"/>
      <c r="X21073" s="287"/>
      <c r="AA21073" s="289"/>
    </row>
    <row r="21074" spans="23:27">
      <c r="W21074" s="288"/>
      <c r="X21074" s="287"/>
      <c r="AA21074" s="289"/>
    </row>
    <row r="21075" spans="23:27">
      <c r="W21075" s="288"/>
      <c r="X21075" s="287"/>
      <c r="AA21075" s="289"/>
    </row>
    <row r="21076" spans="23:27">
      <c r="W21076" s="288"/>
      <c r="X21076" s="287"/>
      <c r="AA21076" s="289"/>
    </row>
    <row r="21077" spans="23:27">
      <c r="W21077" s="288"/>
      <c r="X21077" s="287"/>
      <c r="AA21077" s="289"/>
    </row>
    <row r="21078" spans="23:27">
      <c r="W21078" s="288"/>
      <c r="X21078" s="287"/>
      <c r="AA21078" s="289"/>
    </row>
    <row r="21079" spans="23:27">
      <c r="W21079" s="288"/>
      <c r="X21079" s="287"/>
      <c r="AA21079" s="289"/>
    </row>
    <row r="21080" spans="23:27">
      <c r="W21080" s="288"/>
      <c r="X21080" s="287"/>
      <c r="AA21080" s="289"/>
    </row>
    <row r="21081" spans="23:27">
      <c r="W21081" s="288"/>
      <c r="X21081" s="287"/>
      <c r="AA21081" s="289"/>
    </row>
    <row r="21082" spans="23:27">
      <c r="W21082" s="288"/>
      <c r="X21082" s="287"/>
      <c r="AA21082" s="289"/>
    </row>
    <row r="21083" spans="23:27">
      <c r="W21083" s="288"/>
      <c r="X21083" s="287"/>
      <c r="AA21083" s="289"/>
    </row>
    <row r="21084" spans="23:27">
      <c r="W21084" s="288"/>
      <c r="X21084" s="287"/>
      <c r="AA21084" s="289"/>
    </row>
    <row r="21085" spans="23:27">
      <c r="W21085" s="288"/>
      <c r="X21085" s="287"/>
      <c r="AA21085" s="289"/>
    </row>
    <row r="21086" spans="23:27">
      <c r="W21086" s="288"/>
      <c r="X21086" s="287"/>
      <c r="AA21086" s="289"/>
    </row>
    <row r="21087" spans="23:27">
      <c r="W21087" s="288"/>
      <c r="X21087" s="287"/>
      <c r="AA21087" s="289"/>
    </row>
    <row r="21088" spans="23:27">
      <c r="W21088" s="288"/>
      <c r="X21088" s="287"/>
      <c r="AA21088" s="289"/>
    </row>
    <row r="21089" spans="23:27">
      <c r="W21089" s="288"/>
      <c r="X21089" s="287"/>
      <c r="AA21089" s="289"/>
    </row>
    <row r="21090" spans="23:27">
      <c r="W21090" s="288"/>
      <c r="X21090" s="287"/>
      <c r="AA21090" s="289"/>
    </row>
    <row r="21091" spans="23:27">
      <c r="W21091" s="288"/>
      <c r="X21091" s="287"/>
      <c r="AA21091" s="289"/>
    </row>
    <row r="21092" spans="23:27">
      <c r="W21092" s="288"/>
      <c r="X21092" s="287"/>
      <c r="AA21092" s="289"/>
    </row>
    <row r="21093" spans="23:27">
      <c r="W21093" s="288"/>
      <c r="X21093" s="287"/>
      <c r="AA21093" s="289"/>
    </row>
    <row r="21094" spans="23:27">
      <c r="W21094" s="288"/>
      <c r="X21094" s="287"/>
      <c r="AA21094" s="289"/>
    </row>
    <row r="21095" spans="23:27">
      <c r="W21095" s="288"/>
      <c r="X21095" s="287"/>
      <c r="AA21095" s="289"/>
    </row>
    <row r="21096" spans="23:27">
      <c r="W21096" s="288"/>
      <c r="X21096" s="287"/>
      <c r="AA21096" s="289"/>
    </row>
    <row r="21097" spans="23:27">
      <c r="W21097" s="288"/>
      <c r="X21097" s="287"/>
      <c r="AA21097" s="289"/>
    </row>
    <row r="21098" spans="23:27">
      <c r="W21098" s="288"/>
      <c r="X21098" s="287"/>
      <c r="AA21098" s="289"/>
    </row>
    <row r="21099" spans="23:27">
      <c r="W21099" s="288"/>
      <c r="X21099" s="287"/>
      <c r="AA21099" s="289"/>
    </row>
    <row r="21100" spans="23:27">
      <c r="W21100" s="288"/>
      <c r="X21100" s="287"/>
      <c r="AA21100" s="289"/>
    </row>
    <row r="21101" spans="23:27">
      <c r="W21101" s="288"/>
      <c r="X21101" s="287"/>
      <c r="AA21101" s="289"/>
    </row>
    <row r="21102" spans="23:27">
      <c r="W21102" s="288"/>
      <c r="X21102" s="287"/>
      <c r="AA21102" s="289"/>
    </row>
    <row r="21103" spans="23:27">
      <c r="W21103" s="288"/>
      <c r="X21103" s="287"/>
      <c r="AA21103" s="289"/>
    </row>
    <row r="21104" spans="23:27">
      <c r="W21104" s="288"/>
      <c r="X21104" s="287"/>
      <c r="AA21104" s="289"/>
    </row>
    <row r="21105" spans="23:27">
      <c r="W21105" s="288"/>
      <c r="X21105" s="287"/>
      <c r="AA21105" s="289"/>
    </row>
    <row r="21106" spans="23:27">
      <c r="W21106" s="288"/>
      <c r="X21106" s="287"/>
      <c r="AA21106" s="289"/>
    </row>
    <row r="21107" spans="23:27">
      <c r="W21107" s="288"/>
      <c r="X21107" s="287"/>
      <c r="AA21107" s="289"/>
    </row>
    <row r="21108" spans="23:27">
      <c r="W21108" s="288"/>
      <c r="X21108" s="287"/>
      <c r="AA21108" s="289"/>
    </row>
    <row r="21109" spans="23:27">
      <c r="W21109" s="288"/>
      <c r="X21109" s="287"/>
      <c r="AA21109" s="289"/>
    </row>
    <row r="21110" spans="23:27">
      <c r="W21110" s="288"/>
      <c r="X21110" s="287"/>
      <c r="AA21110" s="289"/>
    </row>
    <row r="21111" spans="23:27">
      <c r="W21111" s="288"/>
      <c r="X21111" s="287"/>
      <c r="AA21111" s="289"/>
    </row>
    <row r="21112" spans="23:27">
      <c r="W21112" s="288"/>
      <c r="X21112" s="287"/>
      <c r="AA21112" s="289"/>
    </row>
    <row r="21113" spans="23:27">
      <c r="W21113" s="288"/>
      <c r="X21113" s="287"/>
      <c r="AA21113" s="289"/>
    </row>
    <row r="21114" spans="23:27">
      <c r="W21114" s="288"/>
      <c r="X21114" s="287"/>
      <c r="AA21114" s="289"/>
    </row>
    <row r="21115" spans="23:27">
      <c r="W21115" s="288"/>
      <c r="X21115" s="287"/>
      <c r="AA21115" s="289"/>
    </row>
    <row r="21116" spans="23:27">
      <c r="W21116" s="288"/>
      <c r="X21116" s="287"/>
      <c r="AA21116" s="289"/>
    </row>
    <row r="21117" spans="23:27">
      <c r="W21117" s="288"/>
      <c r="X21117" s="287"/>
      <c r="AA21117" s="289"/>
    </row>
    <row r="21118" spans="23:27">
      <c r="W21118" s="288"/>
      <c r="X21118" s="287"/>
      <c r="AA21118" s="289"/>
    </row>
    <row r="21119" spans="23:27">
      <c r="W21119" s="288"/>
      <c r="X21119" s="287"/>
      <c r="AA21119" s="289"/>
    </row>
    <row r="21120" spans="23:27">
      <c r="W21120" s="288"/>
      <c r="X21120" s="287"/>
      <c r="AA21120" s="289"/>
    </row>
    <row r="21121" spans="23:27">
      <c r="W21121" s="288"/>
      <c r="X21121" s="287"/>
      <c r="AA21121" s="289"/>
    </row>
    <row r="21122" spans="23:27">
      <c r="W21122" s="288"/>
      <c r="X21122" s="287"/>
      <c r="AA21122" s="289"/>
    </row>
    <row r="21123" spans="23:27">
      <c r="W21123" s="288"/>
      <c r="X21123" s="287"/>
      <c r="AA21123" s="289"/>
    </row>
    <row r="21124" spans="23:27">
      <c r="W21124" s="288"/>
      <c r="X21124" s="287"/>
      <c r="AA21124" s="289"/>
    </row>
    <row r="21125" spans="23:27">
      <c r="W21125" s="288"/>
      <c r="X21125" s="287"/>
      <c r="AA21125" s="289"/>
    </row>
    <row r="21126" spans="23:27">
      <c r="W21126" s="288"/>
      <c r="X21126" s="287"/>
      <c r="AA21126" s="289"/>
    </row>
    <row r="21127" spans="23:27">
      <c r="W21127" s="288"/>
      <c r="X21127" s="287"/>
      <c r="AA21127" s="289"/>
    </row>
    <row r="21128" spans="23:27">
      <c r="W21128" s="288"/>
      <c r="X21128" s="287"/>
      <c r="AA21128" s="289"/>
    </row>
    <row r="21129" spans="23:27">
      <c r="W21129" s="288"/>
      <c r="X21129" s="287"/>
      <c r="AA21129" s="289"/>
    </row>
    <row r="21130" spans="23:27">
      <c r="W21130" s="288"/>
      <c r="X21130" s="287"/>
      <c r="AA21130" s="289"/>
    </row>
    <row r="21131" spans="23:27">
      <c r="W21131" s="288"/>
      <c r="X21131" s="287"/>
      <c r="AA21131" s="289"/>
    </row>
    <row r="21132" spans="23:27">
      <c r="W21132" s="288"/>
      <c r="X21132" s="287"/>
      <c r="AA21132" s="289"/>
    </row>
    <row r="21133" spans="23:27">
      <c r="W21133" s="288"/>
      <c r="X21133" s="287"/>
      <c r="AA21133" s="289"/>
    </row>
    <row r="21134" spans="23:27">
      <c r="W21134" s="288"/>
      <c r="X21134" s="287"/>
      <c r="AA21134" s="289"/>
    </row>
    <row r="21135" spans="23:27">
      <c r="W21135" s="288"/>
      <c r="X21135" s="287"/>
      <c r="AA21135" s="289"/>
    </row>
    <row r="21136" spans="23:27">
      <c r="W21136" s="288"/>
      <c r="X21136" s="287"/>
      <c r="AA21136" s="289"/>
    </row>
    <row r="21137" spans="23:27">
      <c r="W21137" s="288"/>
      <c r="X21137" s="287"/>
      <c r="AA21137" s="289"/>
    </row>
    <row r="21138" spans="23:27">
      <c r="W21138" s="288"/>
      <c r="X21138" s="287"/>
      <c r="AA21138" s="289"/>
    </row>
    <row r="21139" spans="23:27">
      <c r="W21139" s="288"/>
      <c r="X21139" s="287"/>
      <c r="AA21139" s="289"/>
    </row>
    <row r="21140" spans="23:27">
      <c r="W21140" s="288"/>
      <c r="X21140" s="287"/>
      <c r="AA21140" s="289"/>
    </row>
    <row r="21141" spans="23:27">
      <c r="W21141" s="288"/>
      <c r="X21141" s="287"/>
      <c r="AA21141" s="289"/>
    </row>
    <row r="21142" spans="23:27">
      <c r="W21142" s="288"/>
      <c r="X21142" s="287"/>
      <c r="AA21142" s="289"/>
    </row>
    <row r="21143" spans="23:27">
      <c r="W21143" s="288"/>
      <c r="X21143" s="287"/>
      <c r="AA21143" s="289"/>
    </row>
    <row r="21144" spans="23:27">
      <c r="W21144" s="288"/>
      <c r="X21144" s="287"/>
      <c r="AA21144" s="289"/>
    </row>
    <row r="21145" spans="23:27">
      <c r="W21145" s="288"/>
      <c r="X21145" s="287"/>
      <c r="AA21145" s="289"/>
    </row>
    <row r="21146" spans="23:27">
      <c r="W21146" s="288"/>
      <c r="X21146" s="287"/>
      <c r="AA21146" s="289"/>
    </row>
    <row r="21147" spans="23:27">
      <c r="W21147" s="288"/>
      <c r="X21147" s="287"/>
      <c r="AA21147" s="289"/>
    </row>
    <row r="21148" spans="23:27">
      <c r="W21148" s="288"/>
      <c r="X21148" s="287"/>
      <c r="AA21148" s="289"/>
    </row>
    <row r="21149" spans="23:27">
      <c r="W21149" s="288"/>
      <c r="X21149" s="287"/>
      <c r="AA21149" s="289"/>
    </row>
    <row r="21150" spans="23:27">
      <c r="W21150" s="288"/>
      <c r="X21150" s="287"/>
      <c r="AA21150" s="289"/>
    </row>
    <row r="21151" spans="23:27">
      <c r="W21151" s="288"/>
      <c r="X21151" s="287"/>
      <c r="AA21151" s="289"/>
    </row>
    <row r="21152" spans="23:27">
      <c r="W21152" s="288"/>
      <c r="X21152" s="287"/>
      <c r="AA21152" s="289"/>
    </row>
    <row r="21153" spans="23:27">
      <c r="W21153" s="288"/>
      <c r="X21153" s="287"/>
      <c r="AA21153" s="289"/>
    </row>
    <row r="21154" spans="23:27">
      <c r="W21154" s="288"/>
      <c r="X21154" s="287"/>
      <c r="AA21154" s="289"/>
    </row>
    <row r="21155" spans="23:27">
      <c r="W21155" s="288"/>
      <c r="X21155" s="287"/>
      <c r="AA21155" s="289"/>
    </row>
    <row r="21156" spans="23:27">
      <c r="W21156" s="288"/>
      <c r="X21156" s="287"/>
      <c r="AA21156" s="289"/>
    </row>
    <row r="21157" spans="23:27">
      <c r="W21157" s="288"/>
      <c r="X21157" s="287"/>
      <c r="AA21157" s="289"/>
    </row>
    <row r="21158" spans="23:27">
      <c r="W21158" s="288"/>
      <c r="X21158" s="287"/>
      <c r="AA21158" s="289"/>
    </row>
    <row r="21159" spans="23:27">
      <c r="W21159" s="288"/>
      <c r="X21159" s="287"/>
      <c r="AA21159" s="289"/>
    </row>
    <row r="21160" spans="23:27">
      <c r="W21160" s="288"/>
      <c r="X21160" s="287"/>
      <c r="AA21160" s="289"/>
    </row>
    <row r="21161" spans="23:27">
      <c r="W21161" s="288"/>
      <c r="X21161" s="287"/>
      <c r="AA21161" s="289"/>
    </row>
    <row r="21162" spans="23:27">
      <c r="W21162" s="288"/>
      <c r="X21162" s="287"/>
      <c r="AA21162" s="289"/>
    </row>
    <row r="21163" spans="23:27">
      <c r="W21163" s="288"/>
      <c r="X21163" s="287"/>
      <c r="AA21163" s="289"/>
    </row>
    <row r="21164" spans="23:27">
      <c r="W21164" s="288"/>
      <c r="X21164" s="287"/>
      <c r="AA21164" s="289"/>
    </row>
    <row r="21165" spans="23:27">
      <c r="W21165" s="288"/>
      <c r="X21165" s="287"/>
      <c r="AA21165" s="289"/>
    </row>
    <row r="21166" spans="23:27">
      <c r="W21166" s="288"/>
      <c r="X21166" s="287"/>
      <c r="AA21166" s="289"/>
    </row>
    <row r="21167" spans="23:27">
      <c r="W21167" s="288"/>
      <c r="X21167" s="287"/>
      <c r="AA21167" s="289"/>
    </row>
    <row r="21168" spans="23:27">
      <c r="W21168" s="288"/>
      <c r="X21168" s="287"/>
      <c r="AA21168" s="289"/>
    </row>
    <row r="21169" spans="23:27">
      <c r="W21169" s="288"/>
      <c r="X21169" s="287"/>
      <c r="AA21169" s="289"/>
    </row>
    <row r="21170" spans="23:27">
      <c r="W21170" s="288"/>
      <c r="X21170" s="287"/>
      <c r="AA21170" s="289"/>
    </row>
    <row r="21171" spans="23:27">
      <c r="W21171" s="288"/>
      <c r="X21171" s="287"/>
      <c r="AA21171" s="289"/>
    </row>
    <row r="21172" spans="23:27">
      <c r="W21172" s="288"/>
      <c r="X21172" s="287"/>
      <c r="AA21172" s="289"/>
    </row>
    <row r="21173" spans="23:27">
      <c r="W21173" s="288"/>
      <c r="X21173" s="287"/>
      <c r="AA21173" s="289"/>
    </row>
    <row r="21174" spans="23:27">
      <c r="W21174" s="288"/>
      <c r="X21174" s="287"/>
      <c r="AA21174" s="289"/>
    </row>
    <row r="21175" spans="23:27">
      <c r="W21175" s="288"/>
      <c r="X21175" s="287"/>
      <c r="AA21175" s="289"/>
    </row>
    <row r="21176" spans="23:27">
      <c r="W21176" s="288"/>
      <c r="X21176" s="287"/>
      <c r="AA21176" s="289"/>
    </row>
    <row r="21177" spans="23:27">
      <c r="W21177" s="288"/>
      <c r="X21177" s="287"/>
      <c r="AA21177" s="289"/>
    </row>
    <row r="21178" spans="23:27">
      <c r="W21178" s="288"/>
      <c r="X21178" s="287"/>
      <c r="AA21178" s="289"/>
    </row>
    <row r="21179" spans="23:27">
      <c r="W21179" s="288"/>
      <c r="X21179" s="287"/>
      <c r="AA21179" s="289"/>
    </row>
    <row r="21180" spans="23:27">
      <c r="W21180" s="288"/>
      <c r="X21180" s="287"/>
      <c r="AA21180" s="289"/>
    </row>
    <row r="21181" spans="23:27">
      <c r="W21181" s="288"/>
      <c r="X21181" s="287"/>
      <c r="AA21181" s="289"/>
    </row>
    <row r="21182" spans="23:27">
      <c r="W21182" s="288"/>
      <c r="X21182" s="287"/>
      <c r="AA21182" s="289"/>
    </row>
    <row r="21183" spans="23:27">
      <c r="W21183" s="288"/>
      <c r="X21183" s="287"/>
      <c r="AA21183" s="289"/>
    </row>
    <row r="21184" spans="23:27">
      <c r="W21184" s="288"/>
      <c r="X21184" s="287"/>
      <c r="AA21184" s="289"/>
    </row>
    <row r="21185" spans="23:27">
      <c r="W21185" s="288"/>
      <c r="X21185" s="287"/>
      <c r="AA21185" s="289"/>
    </row>
    <row r="21186" spans="23:27">
      <c r="W21186" s="288"/>
      <c r="X21186" s="287"/>
      <c r="AA21186" s="289"/>
    </row>
    <row r="21187" spans="23:27">
      <c r="W21187" s="288"/>
      <c r="X21187" s="287"/>
      <c r="AA21187" s="289"/>
    </row>
    <row r="21188" spans="23:27">
      <c r="W21188" s="288"/>
      <c r="X21188" s="287"/>
      <c r="AA21188" s="289"/>
    </row>
    <row r="21189" spans="23:27">
      <c r="W21189" s="288"/>
      <c r="X21189" s="287"/>
      <c r="AA21189" s="289"/>
    </row>
    <row r="21190" spans="23:27">
      <c r="W21190" s="288"/>
      <c r="X21190" s="287"/>
      <c r="AA21190" s="289"/>
    </row>
    <row r="21191" spans="23:27">
      <c r="W21191" s="288"/>
      <c r="X21191" s="287"/>
      <c r="AA21191" s="289"/>
    </row>
    <row r="21192" spans="23:27">
      <c r="W21192" s="288"/>
      <c r="X21192" s="287"/>
      <c r="AA21192" s="289"/>
    </row>
    <row r="21193" spans="23:27">
      <c r="W21193" s="288"/>
      <c r="X21193" s="287"/>
      <c r="AA21193" s="289"/>
    </row>
    <row r="21194" spans="23:27">
      <c r="W21194" s="288"/>
      <c r="X21194" s="287"/>
      <c r="AA21194" s="289"/>
    </row>
    <row r="21195" spans="23:27">
      <c r="W21195" s="288"/>
      <c r="X21195" s="287"/>
      <c r="AA21195" s="289"/>
    </row>
    <row r="21196" spans="23:27">
      <c r="W21196" s="288"/>
      <c r="X21196" s="287"/>
      <c r="AA21196" s="289"/>
    </row>
    <row r="21197" spans="23:27">
      <c r="W21197" s="288"/>
      <c r="X21197" s="287"/>
      <c r="AA21197" s="289"/>
    </row>
    <row r="21198" spans="23:27">
      <c r="W21198" s="288"/>
      <c r="X21198" s="287"/>
      <c r="AA21198" s="289"/>
    </row>
    <row r="21199" spans="23:27">
      <c r="W21199" s="288"/>
      <c r="X21199" s="287"/>
      <c r="AA21199" s="289"/>
    </row>
    <row r="21200" spans="23:27">
      <c r="W21200" s="288"/>
      <c r="X21200" s="287"/>
      <c r="AA21200" s="289"/>
    </row>
    <row r="21201" spans="23:27">
      <c r="W21201" s="288"/>
      <c r="X21201" s="287"/>
      <c r="AA21201" s="289"/>
    </row>
    <row r="21202" spans="23:27">
      <c r="W21202" s="288"/>
      <c r="X21202" s="287"/>
      <c r="AA21202" s="289"/>
    </row>
    <row r="21203" spans="23:27">
      <c r="W21203" s="288"/>
      <c r="X21203" s="287"/>
      <c r="AA21203" s="289"/>
    </row>
    <row r="21204" spans="23:27">
      <c r="W21204" s="288"/>
      <c r="X21204" s="287"/>
      <c r="AA21204" s="289"/>
    </row>
    <row r="21205" spans="23:27">
      <c r="W21205" s="288"/>
      <c r="X21205" s="287"/>
      <c r="AA21205" s="289"/>
    </row>
    <row r="21206" spans="23:27">
      <c r="W21206" s="288"/>
      <c r="X21206" s="287"/>
      <c r="AA21206" s="289"/>
    </row>
    <row r="21207" spans="23:27">
      <c r="W21207" s="288"/>
      <c r="X21207" s="287"/>
      <c r="AA21207" s="289"/>
    </row>
    <row r="21208" spans="23:27">
      <c r="W21208" s="288"/>
      <c r="X21208" s="287"/>
      <c r="AA21208" s="289"/>
    </row>
    <row r="21209" spans="23:27">
      <c r="W21209" s="288"/>
      <c r="X21209" s="287"/>
      <c r="AA21209" s="289"/>
    </row>
    <row r="21210" spans="23:27">
      <c r="W21210" s="288"/>
      <c r="X21210" s="287"/>
      <c r="AA21210" s="289"/>
    </row>
    <row r="21211" spans="23:27">
      <c r="W21211" s="288"/>
      <c r="X21211" s="287"/>
      <c r="AA21211" s="289"/>
    </row>
    <row r="21212" spans="23:27">
      <c r="W21212" s="288"/>
      <c r="X21212" s="287"/>
      <c r="AA21212" s="289"/>
    </row>
    <row r="21213" spans="23:27">
      <c r="W21213" s="288"/>
      <c r="X21213" s="287"/>
      <c r="AA21213" s="289"/>
    </row>
    <row r="21214" spans="23:27">
      <c r="W21214" s="288"/>
      <c r="X21214" s="287"/>
      <c r="AA21214" s="289"/>
    </row>
    <row r="21215" spans="23:27">
      <c r="W21215" s="288"/>
      <c r="X21215" s="287"/>
      <c r="AA21215" s="289"/>
    </row>
    <row r="21216" spans="23:27">
      <c r="W21216" s="288"/>
      <c r="X21216" s="287"/>
      <c r="AA21216" s="289"/>
    </row>
    <row r="21217" spans="23:27">
      <c r="W21217" s="288"/>
      <c r="X21217" s="287"/>
      <c r="AA21217" s="289"/>
    </row>
    <row r="21218" spans="23:27">
      <c r="W21218" s="288"/>
      <c r="X21218" s="287"/>
      <c r="AA21218" s="289"/>
    </row>
    <row r="21219" spans="23:27">
      <c r="W21219" s="288"/>
      <c r="X21219" s="287"/>
      <c r="AA21219" s="289"/>
    </row>
    <row r="21220" spans="23:27">
      <c r="W21220" s="288"/>
      <c r="X21220" s="287"/>
      <c r="AA21220" s="289"/>
    </row>
    <row r="21221" spans="23:27">
      <c r="W21221" s="288"/>
      <c r="X21221" s="287"/>
      <c r="AA21221" s="289"/>
    </row>
    <row r="21222" spans="23:27">
      <c r="W21222" s="288"/>
      <c r="X21222" s="287"/>
      <c r="AA21222" s="289"/>
    </row>
    <row r="21223" spans="23:27">
      <c r="W21223" s="288"/>
      <c r="X21223" s="287"/>
      <c r="AA21223" s="289"/>
    </row>
    <row r="21224" spans="23:27">
      <c r="W21224" s="288"/>
      <c r="X21224" s="287"/>
      <c r="AA21224" s="289"/>
    </row>
    <row r="21225" spans="23:27">
      <c r="W21225" s="288"/>
      <c r="X21225" s="287"/>
      <c r="AA21225" s="289"/>
    </row>
    <row r="21226" spans="23:27">
      <c r="W21226" s="288"/>
      <c r="X21226" s="287"/>
      <c r="AA21226" s="289"/>
    </row>
    <row r="21227" spans="23:27">
      <c r="W21227" s="288"/>
      <c r="X21227" s="287"/>
      <c r="AA21227" s="289"/>
    </row>
    <row r="21228" spans="23:27">
      <c r="W21228" s="288"/>
      <c r="X21228" s="287"/>
      <c r="AA21228" s="289"/>
    </row>
    <row r="21229" spans="23:27">
      <c r="W21229" s="288"/>
      <c r="X21229" s="287"/>
      <c r="AA21229" s="289"/>
    </row>
    <row r="21230" spans="23:27">
      <c r="W21230" s="288"/>
      <c r="X21230" s="287"/>
      <c r="AA21230" s="289"/>
    </row>
    <row r="21231" spans="23:27">
      <c r="W21231" s="288"/>
      <c r="X21231" s="287"/>
      <c r="AA21231" s="289"/>
    </row>
    <row r="21232" spans="23:27">
      <c r="W21232" s="288"/>
      <c r="X21232" s="287"/>
      <c r="AA21232" s="289"/>
    </row>
    <row r="21233" spans="23:27">
      <c r="W21233" s="288"/>
      <c r="X21233" s="287"/>
      <c r="AA21233" s="289"/>
    </row>
    <row r="21234" spans="23:27">
      <c r="W21234" s="288"/>
      <c r="X21234" s="287"/>
      <c r="AA21234" s="289"/>
    </row>
    <row r="21235" spans="23:27">
      <c r="W21235" s="288"/>
      <c r="X21235" s="287"/>
      <c r="AA21235" s="289"/>
    </row>
    <row r="21236" spans="23:27">
      <c r="W21236" s="288"/>
      <c r="X21236" s="287"/>
      <c r="AA21236" s="289"/>
    </row>
    <row r="21237" spans="23:27">
      <c r="W21237" s="288"/>
      <c r="X21237" s="287"/>
      <c r="AA21237" s="289"/>
    </row>
    <row r="21238" spans="23:27">
      <c r="W21238" s="288"/>
      <c r="X21238" s="287"/>
      <c r="AA21238" s="289"/>
    </row>
    <row r="21239" spans="23:27">
      <c r="W21239" s="288"/>
      <c r="X21239" s="287"/>
      <c r="AA21239" s="289"/>
    </row>
    <row r="21240" spans="23:27">
      <c r="W21240" s="288"/>
      <c r="X21240" s="287"/>
      <c r="AA21240" s="289"/>
    </row>
    <row r="21241" spans="23:27">
      <c r="W21241" s="288"/>
      <c r="X21241" s="287"/>
      <c r="AA21241" s="289"/>
    </row>
    <row r="21242" spans="23:27">
      <c r="W21242" s="288"/>
      <c r="X21242" s="287"/>
      <c r="AA21242" s="289"/>
    </row>
    <row r="21243" spans="23:27">
      <c r="W21243" s="288"/>
      <c r="X21243" s="287"/>
      <c r="AA21243" s="289"/>
    </row>
    <row r="21244" spans="23:27">
      <c r="W21244" s="288"/>
      <c r="X21244" s="287"/>
      <c r="AA21244" s="289"/>
    </row>
    <row r="21245" spans="23:27">
      <c r="W21245" s="288"/>
      <c r="X21245" s="287"/>
      <c r="AA21245" s="289"/>
    </row>
    <row r="21246" spans="23:27">
      <c r="W21246" s="288"/>
      <c r="X21246" s="287"/>
      <c r="AA21246" s="289"/>
    </row>
    <row r="21247" spans="23:27">
      <c r="W21247" s="288"/>
      <c r="X21247" s="287"/>
      <c r="AA21247" s="289"/>
    </row>
    <row r="21248" spans="23:27">
      <c r="W21248" s="288"/>
      <c r="X21248" s="287"/>
      <c r="AA21248" s="289"/>
    </row>
    <row r="21249" spans="23:27">
      <c r="W21249" s="288"/>
      <c r="X21249" s="287"/>
      <c r="AA21249" s="289"/>
    </row>
    <row r="21250" spans="23:27">
      <c r="W21250" s="288"/>
      <c r="X21250" s="287"/>
      <c r="AA21250" s="289"/>
    </row>
    <row r="21251" spans="23:27">
      <c r="W21251" s="288"/>
      <c r="X21251" s="287"/>
      <c r="AA21251" s="289"/>
    </row>
    <row r="21252" spans="23:27">
      <c r="W21252" s="288"/>
      <c r="X21252" s="287"/>
      <c r="AA21252" s="289"/>
    </row>
    <row r="21253" spans="23:27">
      <c r="W21253" s="288"/>
      <c r="X21253" s="287"/>
      <c r="AA21253" s="289"/>
    </row>
    <row r="21254" spans="23:27">
      <c r="W21254" s="288"/>
      <c r="X21254" s="287"/>
      <c r="AA21254" s="289"/>
    </row>
    <row r="21255" spans="23:27">
      <c r="W21255" s="288"/>
      <c r="X21255" s="287"/>
      <c r="AA21255" s="289"/>
    </row>
    <row r="21256" spans="23:27">
      <c r="W21256" s="288"/>
      <c r="X21256" s="287"/>
      <c r="AA21256" s="289"/>
    </row>
    <row r="21257" spans="23:27">
      <c r="W21257" s="288"/>
      <c r="X21257" s="287"/>
      <c r="AA21257" s="289"/>
    </row>
    <row r="21258" spans="23:27">
      <c r="W21258" s="288"/>
      <c r="X21258" s="287"/>
      <c r="AA21258" s="289"/>
    </row>
    <row r="21259" spans="23:27">
      <c r="W21259" s="288"/>
      <c r="X21259" s="287"/>
      <c r="AA21259" s="289"/>
    </row>
    <row r="21260" spans="23:27">
      <c r="W21260" s="288"/>
      <c r="X21260" s="287"/>
      <c r="AA21260" s="289"/>
    </row>
    <row r="21261" spans="23:27">
      <c r="W21261" s="288"/>
      <c r="X21261" s="287"/>
      <c r="AA21261" s="289"/>
    </row>
    <row r="21262" spans="23:27">
      <c r="W21262" s="288"/>
      <c r="X21262" s="287"/>
      <c r="AA21262" s="289"/>
    </row>
    <row r="21263" spans="23:27">
      <c r="W21263" s="288"/>
      <c r="X21263" s="287"/>
      <c r="AA21263" s="289"/>
    </row>
    <row r="21264" spans="23:27">
      <c r="W21264" s="288"/>
      <c r="X21264" s="287"/>
      <c r="AA21264" s="289"/>
    </row>
    <row r="21265" spans="23:27">
      <c r="W21265" s="288"/>
      <c r="X21265" s="287"/>
      <c r="AA21265" s="289"/>
    </row>
    <row r="21266" spans="23:27">
      <c r="W21266" s="288"/>
      <c r="X21266" s="287"/>
      <c r="AA21266" s="289"/>
    </row>
    <row r="21267" spans="23:27">
      <c r="W21267" s="288"/>
      <c r="X21267" s="287"/>
      <c r="AA21267" s="289"/>
    </row>
    <row r="21268" spans="23:27">
      <c r="W21268" s="288"/>
      <c r="X21268" s="287"/>
      <c r="AA21268" s="289"/>
    </row>
    <row r="21269" spans="23:27">
      <c r="W21269" s="288"/>
      <c r="X21269" s="287"/>
      <c r="AA21269" s="289"/>
    </row>
    <row r="21270" spans="23:27">
      <c r="W21270" s="288"/>
      <c r="X21270" s="287"/>
      <c r="AA21270" s="289"/>
    </row>
    <row r="21271" spans="23:27">
      <c r="W21271" s="288"/>
      <c r="X21271" s="287"/>
      <c r="AA21271" s="289"/>
    </row>
    <row r="21272" spans="23:27">
      <c r="W21272" s="288"/>
      <c r="X21272" s="287"/>
      <c r="AA21272" s="289"/>
    </row>
    <row r="21273" spans="23:27">
      <c r="W21273" s="288"/>
      <c r="X21273" s="287"/>
      <c r="AA21273" s="289"/>
    </row>
    <row r="21274" spans="23:27">
      <c r="W21274" s="288"/>
      <c r="X21274" s="287"/>
      <c r="AA21274" s="289"/>
    </row>
    <row r="21275" spans="23:27">
      <c r="W21275" s="288"/>
      <c r="X21275" s="287"/>
      <c r="AA21275" s="289"/>
    </row>
    <row r="21276" spans="23:27">
      <c r="W21276" s="288"/>
      <c r="X21276" s="287"/>
      <c r="AA21276" s="289"/>
    </row>
    <row r="21277" spans="23:27">
      <c r="W21277" s="288"/>
      <c r="X21277" s="287"/>
      <c r="AA21277" s="289"/>
    </row>
    <row r="21278" spans="23:27">
      <c r="W21278" s="288"/>
      <c r="X21278" s="287"/>
      <c r="AA21278" s="289"/>
    </row>
    <row r="21279" spans="23:27">
      <c r="W21279" s="288"/>
      <c r="X21279" s="287"/>
      <c r="AA21279" s="289"/>
    </row>
    <row r="21280" spans="23:27">
      <c r="W21280" s="288"/>
      <c r="X21280" s="287"/>
      <c r="AA21280" s="289"/>
    </row>
    <row r="21281" spans="23:27">
      <c r="W21281" s="288"/>
      <c r="X21281" s="287"/>
      <c r="AA21281" s="289"/>
    </row>
    <row r="21282" spans="23:27">
      <c r="W21282" s="288"/>
      <c r="X21282" s="287"/>
      <c r="AA21282" s="289"/>
    </row>
    <row r="21283" spans="23:27">
      <c r="W21283" s="288"/>
      <c r="X21283" s="287"/>
      <c r="AA21283" s="289"/>
    </row>
    <row r="21284" spans="23:27">
      <c r="W21284" s="288"/>
      <c r="X21284" s="287"/>
      <c r="AA21284" s="289"/>
    </row>
    <row r="21285" spans="23:27">
      <c r="W21285" s="288"/>
      <c r="X21285" s="287"/>
      <c r="AA21285" s="289"/>
    </row>
    <row r="21286" spans="23:27">
      <c r="W21286" s="288"/>
      <c r="X21286" s="287"/>
      <c r="AA21286" s="289"/>
    </row>
    <row r="21287" spans="23:27">
      <c r="W21287" s="288"/>
      <c r="X21287" s="287"/>
      <c r="AA21287" s="289"/>
    </row>
    <row r="21288" spans="23:27">
      <c r="W21288" s="288"/>
      <c r="X21288" s="287"/>
      <c r="AA21288" s="289"/>
    </row>
    <row r="21289" spans="23:27">
      <c r="W21289" s="288"/>
      <c r="X21289" s="287"/>
      <c r="AA21289" s="289"/>
    </row>
    <row r="21290" spans="23:27">
      <c r="W21290" s="288"/>
      <c r="X21290" s="287"/>
      <c r="AA21290" s="289"/>
    </row>
    <row r="21291" spans="23:27">
      <c r="W21291" s="288"/>
      <c r="X21291" s="287"/>
      <c r="AA21291" s="289"/>
    </row>
    <row r="21292" spans="23:27">
      <c r="W21292" s="288"/>
      <c r="X21292" s="287"/>
      <c r="AA21292" s="289"/>
    </row>
    <row r="21293" spans="23:27">
      <c r="W21293" s="288"/>
      <c r="X21293" s="287"/>
      <c r="AA21293" s="289"/>
    </row>
    <row r="21294" spans="23:27">
      <c r="W21294" s="288"/>
      <c r="X21294" s="287"/>
      <c r="AA21294" s="289"/>
    </row>
    <row r="21295" spans="23:27">
      <c r="W21295" s="288"/>
      <c r="X21295" s="287"/>
      <c r="AA21295" s="289"/>
    </row>
    <row r="21296" spans="23:27">
      <c r="W21296" s="288"/>
      <c r="X21296" s="287"/>
      <c r="AA21296" s="289"/>
    </row>
    <row r="21297" spans="23:27">
      <c r="W21297" s="288"/>
      <c r="X21297" s="287"/>
      <c r="AA21297" s="289"/>
    </row>
    <row r="21298" spans="23:27">
      <c r="W21298" s="288"/>
      <c r="X21298" s="287"/>
      <c r="AA21298" s="289"/>
    </row>
    <row r="21299" spans="23:27">
      <c r="W21299" s="288"/>
      <c r="X21299" s="287"/>
      <c r="AA21299" s="289"/>
    </row>
    <row r="21300" spans="23:27">
      <c r="W21300" s="288"/>
      <c r="X21300" s="287"/>
      <c r="AA21300" s="289"/>
    </row>
    <row r="21301" spans="23:27">
      <c r="W21301" s="288"/>
      <c r="X21301" s="287"/>
      <c r="AA21301" s="289"/>
    </row>
    <row r="21302" spans="23:27">
      <c r="W21302" s="288"/>
      <c r="X21302" s="287"/>
      <c r="AA21302" s="289"/>
    </row>
    <row r="21303" spans="23:27">
      <c r="W21303" s="288"/>
      <c r="X21303" s="287"/>
      <c r="AA21303" s="289"/>
    </row>
    <row r="21304" spans="23:27">
      <c r="W21304" s="288"/>
      <c r="X21304" s="287"/>
      <c r="AA21304" s="289"/>
    </row>
    <row r="21305" spans="23:27">
      <c r="W21305" s="288"/>
      <c r="X21305" s="287"/>
      <c r="AA21305" s="289"/>
    </row>
    <row r="21306" spans="23:27">
      <c r="W21306" s="288"/>
      <c r="X21306" s="287"/>
      <c r="AA21306" s="289"/>
    </row>
    <row r="21307" spans="23:27">
      <c r="W21307" s="288"/>
      <c r="X21307" s="287"/>
      <c r="AA21307" s="289"/>
    </row>
    <row r="21308" spans="23:27">
      <c r="W21308" s="288"/>
      <c r="X21308" s="287"/>
      <c r="AA21308" s="289"/>
    </row>
    <row r="21309" spans="23:27">
      <c r="W21309" s="288"/>
      <c r="X21309" s="287"/>
      <c r="AA21309" s="289"/>
    </row>
    <row r="21310" spans="23:27">
      <c r="W21310" s="288"/>
      <c r="X21310" s="287"/>
      <c r="AA21310" s="289"/>
    </row>
    <row r="21311" spans="23:27">
      <c r="W21311" s="288"/>
      <c r="X21311" s="287"/>
      <c r="AA21311" s="289"/>
    </row>
    <row r="21312" spans="23:27">
      <c r="W21312" s="288"/>
      <c r="X21312" s="287"/>
      <c r="AA21312" s="289"/>
    </row>
    <row r="21313" spans="23:27">
      <c r="W21313" s="288"/>
      <c r="X21313" s="287"/>
      <c r="AA21313" s="289"/>
    </row>
    <row r="21314" spans="23:27">
      <c r="W21314" s="288"/>
      <c r="X21314" s="287"/>
      <c r="AA21314" s="289"/>
    </row>
    <row r="21315" spans="23:27">
      <c r="W21315" s="288"/>
      <c r="X21315" s="287"/>
      <c r="AA21315" s="289"/>
    </row>
    <row r="21316" spans="23:27">
      <c r="W21316" s="288"/>
      <c r="X21316" s="287"/>
      <c r="AA21316" s="289"/>
    </row>
    <row r="21317" spans="23:27">
      <c r="W21317" s="288"/>
      <c r="X21317" s="287"/>
      <c r="AA21317" s="289"/>
    </row>
    <row r="21318" spans="23:27">
      <c r="W21318" s="288"/>
      <c r="X21318" s="287"/>
      <c r="AA21318" s="289"/>
    </row>
    <row r="21319" spans="23:27">
      <c r="W21319" s="288"/>
      <c r="X21319" s="287"/>
      <c r="AA21319" s="289"/>
    </row>
    <row r="21320" spans="23:27">
      <c r="W21320" s="288"/>
      <c r="X21320" s="287"/>
      <c r="AA21320" s="289"/>
    </row>
    <row r="21321" spans="23:27">
      <c r="W21321" s="288"/>
      <c r="X21321" s="287"/>
      <c r="AA21321" s="289"/>
    </row>
    <row r="21322" spans="23:27">
      <c r="W21322" s="288"/>
      <c r="X21322" s="287"/>
      <c r="AA21322" s="289"/>
    </row>
    <row r="21323" spans="23:27">
      <c r="W21323" s="288"/>
      <c r="X21323" s="287"/>
      <c r="AA21323" s="289"/>
    </row>
    <row r="21324" spans="23:27">
      <c r="W21324" s="288"/>
      <c r="X21324" s="287"/>
      <c r="AA21324" s="289"/>
    </row>
    <row r="21325" spans="23:27">
      <c r="W21325" s="288"/>
      <c r="X21325" s="287"/>
      <c r="AA21325" s="289"/>
    </row>
    <row r="21326" spans="23:27">
      <c r="W21326" s="288"/>
      <c r="X21326" s="287"/>
      <c r="AA21326" s="289"/>
    </row>
    <row r="21327" spans="23:27">
      <c r="W21327" s="288"/>
      <c r="X21327" s="287"/>
      <c r="AA21327" s="289"/>
    </row>
    <row r="21328" spans="23:27">
      <c r="W21328" s="288"/>
      <c r="X21328" s="287"/>
      <c r="AA21328" s="289"/>
    </row>
    <row r="21329" spans="23:27">
      <c r="W21329" s="288"/>
      <c r="X21329" s="287"/>
      <c r="AA21329" s="289"/>
    </row>
    <row r="21330" spans="23:27">
      <c r="W21330" s="288"/>
      <c r="X21330" s="287"/>
      <c r="AA21330" s="289"/>
    </row>
    <row r="21331" spans="23:27">
      <c r="W21331" s="288"/>
      <c r="X21331" s="287"/>
      <c r="AA21331" s="289"/>
    </row>
    <row r="21332" spans="23:27">
      <c r="W21332" s="288"/>
      <c r="X21332" s="287"/>
      <c r="AA21332" s="289"/>
    </row>
    <row r="21333" spans="23:27">
      <c r="W21333" s="288"/>
      <c r="X21333" s="287"/>
      <c r="AA21333" s="289"/>
    </row>
    <row r="21334" spans="23:27">
      <c r="W21334" s="288"/>
      <c r="X21334" s="287"/>
      <c r="AA21334" s="289"/>
    </row>
    <row r="21335" spans="23:27">
      <c r="W21335" s="288"/>
      <c r="X21335" s="287"/>
      <c r="AA21335" s="289"/>
    </row>
    <row r="21336" spans="23:27">
      <c r="W21336" s="288"/>
      <c r="X21336" s="287"/>
      <c r="AA21336" s="289"/>
    </row>
    <row r="21337" spans="23:27">
      <c r="W21337" s="288"/>
      <c r="X21337" s="287"/>
      <c r="AA21337" s="289"/>
    </row>
    <row r="21338" spans="23:27">
      <c r="W21338" s="288"/>
      <c r="X21338" s="287"/>
      <c r="AA21338" s="289"/>
    </row>
    <row r="21339" spans="23:27">
      <c r="W21339" s="288"/>
      <c r="X21339" s="287"/>
      <c r="AA21339" s="289"/>
    </row>
    <row r="21340" spans="23:27">
      <c r="W21340" s="288"/>
      <c r="X21340" s="287"/>
      <c r="AA21340" s="289"/>
    </row>
    <row r="21341" spans="23:27">
      <c r="W21341" s="288"/>
      <c r="X21341" s="287"/>
      <c r="AA21341" s="289"/>
    </row>
    <row r="21342" spans="23:27">
      <c r="W21342" s="288"/>
      <c r="X21342" s="287"/>
      <c r="AA21342" s="289"/>
    </row>
    <row r="21343" spans="23:27">
      <c r="W21343" s="288"/>
      <c r="X21343" s="287"/>
      <c r="AA21343" s="289"/>
    </row>
    <row r="21344" spans="23:27">
      <c r="W21344" s="288"/>
      <c r="X21344" s="287"/>
      <c r="AA21344" s="289"/>
    </row>
    <row r="21345" spans="23:27">
      <c r="W21345" s="288"/>
      <c r="X21345" s="287"/>
      <c r="AA21345" s="289"/>
    </row>
    <row r="21346" spans="23:27">
      <c r="W21346" s="288"/>
      <c r="X21346" s="287"/>
      <c r="AA21346" s="289"/>
    </row>
    <row r="21347" spans="23:27">
      <c r="W21347" s="288"/>
      <c r="X21347" s="287"/>
      <c r="AA21347" s="289"/>
    </row>
    <row r="21348" spans="23:27">
      <c r="W21348" s="288"/>
      <c r="X21348" s="287"/>
      <c r="AA21348" s="289"/>
    </row>
    <row r="21349" spans="23:27">
      <c r="W21349" s="288"/>
      <c r="X21349" s="287"/>
      <c r="AA21349" s="289"/>
    </row>
    <row r="21350" spans="23:27">
      <c r="W21350" s="288"/>
      <c r="X21350" s="287"/>
      <c r="AA21350" s="289"/>
    </row>
    <row r="21351" spans="23:27">
      <c r="W21351" s="288"/>
      <c r="X21351" s="287"/>
      <c r="AA21351" s="289"/>
    </row>
    <row r="21352" spans="23:27">
      <c r="W21352" s="288"/>
      <c r="X21352" s="287"/>
      <c r="AA21352" s="289"/>
    </row>
    <row r="21353" spans="23:27">
      <c r="W21353" s="288"/>
      <c r="X21353" s="287"/>
      <c r="AA21353" s="289"/>
    </row>
    <row r="21354" spans="23:27">
      <c r="W21354" s="288"/>
      <c r="X21354" s="287"/>
      <c r="AA21354" s="289"/>
    </row>
    <row r="21355" spans="23:27">
      <c r="W21355" s="288"/>
      <c r="X21355" s="287"/>
      <c r="AA21355" s="289"/>
    </row>
    <row r="21356" spans="23:27">
      <c r="W21356" s="288"/>
      <c r="X21356" s="287"/>
      <c r="AA21356" s="289"/>
    </row>
    <row r="21357" spans="23:27">
      <c r="W21357" s="288"/>
      <c r="X21357" s="287"/>
      <c r="AA21357" s="289"/>
    </row>
    <row r="21358" spans="23:27">
      <c r="W21358" s="288"/>
      <c r="X21358" s="287"/>
      <c r="AA21358" s="289"/>
    </row>
    <row r="21359" spans="23:27">
      <c r="W21359" s="288"/>
      <c r="X21359" s="287"/>
      <c r="AA21359" s="289"/>
    </row>
    <row r="21360" spans="23:27">
      <c r="W21360" s="288"/>
      <c r="X21360" s="287"/>
      <c r="AA21360" s="289"/>
    </row>
    <row r="21361" spans="23:27">
      <c r="W21361" s="288"/>
      <c r="X21361" s="287"/>
      <c r="AA21361" s="289"/>
    </row>
    <row r="21362" spans="23:27">
      <c r="W21362" s="288"/>
      <c r="X21362" s="287"/>
      <c r="AA21362" s="289"/>
    </row>
    <row r="21363" spans="23:27">
      <c r="W21363" s="288"/>
      <c r="X21363" s="287"/>
      <c r="AA21363" s="289"/>
    </row>
    <row r="21364" spans="23:27">
      <c r="W21364" s="288"/>
      <c r="X21364" s="287"/>
      <c r="AA21364" s="289"/>
    </row>
    <row r="21365" spans="23:27">
      <c r="W21365" s="288"/>
      <c r="X21365" s="287"/>
      <c r="AA21365" s="289"/>
    </row>
    <row r="21366" spans="23:27">
      <c r="W21366" s="288"/>
      <c r="X21366" s="287"/>
      <c r="AA21366" s="289"/>
    </row>
    <row r="21367" spans="23:27">
      <c r="W21367" s="288"/>
      <c r="X21367" s="287"/>
      <c r="AA21367" s="289"/>
    </row>
    <row r="21368" spans="23:27">
      <c r="W21368" s="288"/>
      <c r="X21368" s="287"/>
      <c r="AA21368" s="289"/>
    </row>
    <row r="21369" spans="23:27">
      <c r="W21369" s="288"/>
      <c r="X21369" s="287"/>
      <c r="AA21369" s="289"/>
    </row>
    <row r="21370" spans="23:27">
      <c r="W21370" s="288"/>
      <c r="X21370" s="287"/>
      <c r="AA21370" s="289"/>
    </row>
    <row r="21371" spans="23:27">
      <c r="W21371" s="288"/>
      <c r="X21371" s="287"/>
      <c r="AA21371" s="289"/>
    </row>
    <row r="21372" spans="23:27">
      <c r="W21372" s="288"/>
      <c r="X21372" s="287"/>
      <c r="AA21372" s="289"/>
    </row>
    <row r="21373" spans="23:27">
      <c r="W21373" s="288"/>
      <c r="X21373" s="287"/>
      <c r="AA21373" s="289"/>
    </row>
    <row r="21374" spans="23:27">
      <c r="W21374" s="288"/>
      <c r="X21374" s="287"/>
      <c r="AA21374" s="289"/>
    </row>
    <row r="21375" spans="23:27">
      <c r="W21375" s="288"/>
      <c r="X21375" s="287"/>
      <c r="AA21375" s="289"/>
    </row>
    <row r="21376" spans="23:27">
      <c r="W21376" s="288"/>
      <c r="X21376" s="287"/>
      <c r="AA21376" s="289"/>
    </row>
    <row r="21377" spans="23:27">
      <c r="W21377" s="288"/>
      <c r="X21377" s="287"/>
      <c r="AA21377" s="289"/>
    </row>
    <row r="21378" spans="23:27">
      <c r="W21378" s="288"/>
      <c r="X21378" s="287"/>
      <c r="AA21378" s="289"/>
    </row>
    <row r="21379" spans="23:27">
      <c r="W21379" s="288"/>
      <c r="X21379" s="287"/>
      <c r="AA21379" s="289"/>
    </row>
    <row r="21380" spans="23:27">
      <c r="W21380" s="288"/>
      <c r="X21380" s="287"/>
      <c r="AA21380" s="289"/>
    </row>
    <row r="21381" spans="23:27">
      <c r="W21381" s="288"/>
      <c r="X21381" s="287"/>
      <c r="AA21381" s="289"/>
    </row>
    <row r="21382" spans="23:27">
      <c r="W21382" s="288"/>
      <c r="X21382" s="287"/>
      <c r="AA21382" s="289"/>
    </row>
    <row r="21383" spans="23:27">
      <c r="W21383" s="288"/>
      <c r="X21383" s="287"/>
      <c r="AA21383" s="289"/>
    </row>
    <row r="21384" spans="23:27">
      <c r="W21384" s="288"/>
      <c r="X21384" s="287"/>
      <c r="AA21384" s="289"/>
    </row>
    <row r="21385" spans="23:27">
      <c r="W21385" s="288"/>
      <c r="X21385" s="287"/>
      <c r="AA21385" s="289"/>
    </row>
    <row r="21386" spans="23:27">
      <c r="W21386" s="288"/>
      <c r="X21386" s="287"/>
      <c r="AA21386" s="289"/>
    </row>
    <row r="21387" spans="23:27">
      <c r="W21387" s="288"/>
      <c r="X21387" s="287"/>
      <c r="AA21387" s="289"/>
    </row>
    <row r="21388" spans="23:27">
      <c r="W21388" s="288"/>
      <c r="X21388" s="287"/>
      <c r="AA21388" s="289"/>
    </row>
    <row r="21389" spans="23:27">
      <c r="W21389" s="288"/>
      <c r="X21389" s="287"/>
      <c r="AA21389" s="289"/>
    </row>
    <row r="21390" spans="23:27">
      <c r="W21390" s="288"/>
      <c r="X21390" s="287"/>
      <c r="AA21390" s="289"/>
    </row>
    <row r="21391" spans="23:27">
      <c r="W21391" s="288"/>
      <c r="X21391" s="287"/>
      <c r="AA21391" s="289"/>
    </row>
    <row r="21392" spans="23:27">
      <c r="W21392" s="288"/>
      <c r="X21392" s="287"/>
      <c r="AA21392" s="289"/>
    </row>
    <row r="21393" spans="23:27">
      <c r="W21393" s="288"/>
      <c r="X21393" s="287"/>
      <c r="AA21393" s="289"/>
    </row>
    <row r="21394" spans="23:27">
      <c r="W21394" s="288"/>
      <c r="X21394" s="287"/>
      <c r="AA21394" s="289"/>
    </row>
    <row r="21395" spans="23:27">
      <c r="W21395" s="288"/>
      <c r="X21395" s="287"/>
      <c r="AA21395" s="289"/>
    </row>
    <row r="21396" spans="23:27">
      <c r="W21396" s="288"/>
      <c r="X21396" s="287"/>
      <c r="AA21396" s="289"/>
    </row>
    <row r="21397" spans="23:27">
      <c r="W21397" s="288"/>
      <c r="X21397" s="287"/>
      <c r="AA21397" s="289"/>
    </row>
    <row r="21398" spans="23:27">
      <c r="W21398" s="288"/>
      <c r="X21398" s="287"/>
      <c r="AA21398" s="289"/>
    </row>
    <row r="21399" spans="23:27">
      <c r="W21399" s="288"/>
      <c r="X21399" s="287"/>
      <c r="AA21399" s="289"/>
    </row>
    <row r="21400" spans="23:27">
      <c r="W21400" s="288"/>
      <c r="X21400" s="287"/>
      <c r="AA21400" s="289"/>
    </row>
    <row r="21401" spans="23:27">
      <c r="W21401" s="288"/>
      <c r="X21401" s="287"/>
      <c r="AA21401" s="289"/>
    </row>
    <row r="21402" spans="23:27">
      <c r="W21402" s="288"/>
      <c r="X21402" s="287"/>
      <c r="AA21402" s="289"/>
    </row>
    <row r="21403" spans="23:27">
      <c r="W21403" s="288"/>
      <c r="X21403" s="287"/>
      <c r="AA21403" s="289"/>
    </row>
    <row r="21404" spans="23:27">
      <c r="W21404" s="288"/>
      <c r="X21404" s="287"/>
      <c r="AA21404" s="289"/>
    </row>
    <row r="21405" spans="23:27">
      <c r="W21405" s="288"/>
      <c r="X21405" s="287"/>
      <c r="AA21405" s="289"/>
    </row>
    <row r="21406" spans="23:27">
      <c r="W21406" s="288"/>
      <c r="X21406" s="287"/>
      <c r="AA21406" s="289"/>
    </row>
    <row r="21407" spans="23:27">
      <c r="W21407" s="288"/>
      <c r="X21407" s="287"/>
      <c r="AA21407" s="289"/>
    </row>
    <row r="21408" spans="23:27">
      <c r="W21408" s="288"/>
      <c r="X21408" s="287"/>
      <c r="AA21408" s="289"/>
    </row>
    <row r="21409" spans="23:27">
      <c r="W21409" s="288"/>
      <c r="X21409" s="287"/>
      <c r="AA21409" s="289"/>
    </row>
    <row r="21410" spans="23:27">
      <c r="W21410" s="288"/>
      <c r="X21410" s="287"/>
      <c r="AA21410" s="289"/>
    </row>
    <row r="21411" spans="23:27">
      <c r="W21411" s="288"/>
      <c r="X21411" s="287"/>
      <c r="AA21411" s="289"/>
    </row>
    <row r="21412" spans="23:27">
      <c r="W21412" s="288"/>
      <c r="X21412" s="287"/>
      <c r="AA21412" s="289"/>
    </row>
    <row r="21413" spans="23:27">
      <c r="W21413" s="288"/>
      <c r="X21413" s="287"/>
      <c r="AA21413" s="289"/>
    </row>
    <row r="21414" spans="23:27">
      <c r="W21414" s="288"/>
      <c r="X21414" s="287"/>
      <c r="AA21414" s="289"/>
    </row>
    <row r="21415" spans="23:27">
      <c r="W21415" s="288"/>
      <c r="X21415" s="287"/>
      <c r="AA21415" s="289"/>
    </row>
    <row r="21416" spans="23:27">
      <c r="W21416" s="288"/>
      <c r="X21416" s="287"/>
      <c r="AA21416" s="289"/>
    </row>
    <row r="21417" spans="23:27">
      <c r="W21417" s="288"/>
      <c r="X21417" s="287"/>
      <c r="AA21417" s="289"/>
    </row>
    <row r="21418" spans="23:27">
      <c r="W21418" s="288"/>
      <c r="X21418" s="287"/>
      <c r="AA21418" s="289"/>
    </row>
    <row r="21419" spans="23:27">
      <c r="W21419" s="288"/>
      <c r="X21419" s="287"/>
      <c r="AA21419" s="289"/>
    </row>
    <row r="21420" spans="23:27">
      <c r="W21420" s="288"/>
      <c r="X21420" s="287"/>
      <c r="AA21420" s="289"/>
    </row>
    <row r="21421" spans="23:27">
      <c r="W21421" s="288"/>
      <c r="X21421" s="287"/>
      <c r="AA21421" s="289"/>
    </row>
    <row r="21422" spans="23:27">
      <c r="W21422" s="288"/>
      <c r="X21422" s="287"/>
      <c r="AA21422" s="289"/>
    </row>
    <row r="21423" spans="23:27">
      <c r="W21423" s="288"/>
      <c r="X21423" s="287"/>
      <c r="AA21423" s="289"/>
    </row>
    <row r="21424" spans="23:27">
      <c r="W21424" s="288"/>
      <c r="X21424" s="287"/>
      <c r="AA21424" s="289"/>
    </row>
    <row r="21425" spans="23:27">
      <c r="W21425" s="288"/>
      <c r="X21425" s="287"/>
      <c r="AA21425" s="289"/>
    </row>
    <row r="21426" spans="23:27">
      <c r="W21426" s="288"/>
      <c r="X21426" s="287"/>
      <c r="AA21426" s="289"/>
    </row>
    <row r="21427" spans="23:27">
      <c r="W21427" s="288"/>
      <c r="X21427" s="287"/>
      <c r="AA21427" s="289"/>
    </row>
    <row r="21428" spans="23:27">
      <c r="W21428" s="288"/>
      <c r="X21428" s="287"/>
      <c r="AA21428" s="289"/>
    </row>
    <row r="21429" spans="23:27">
      <c r="W21429" s="288"/>
      <c r="X21429" s="287"/>
      <c r="AA21429" s="289"/>
    </row>
    <row r="21430" spans="23:27">
      <c r="W21430" s="288"/>
      <c r="X21430" s="287"/>
      <c r="AA21430" s="289"/>
    </row>
    <row r="21431" spans="23:27">
      <c r="W21431" s="288"/>
      <c r="X21431" s="287"/>
      <c r="AA21431" s="289"/>
    </row>
    <row r="21432" spans="23:27">
      <c r="W21432" s="288"/>
      <c r="X21432" s="287"/>
      <c r="AA21432" s="289"/>
    </row>
    <row r="21433" spans="23:27">
      <c r="W21433" s="288"/>
      <c r="X21433" s="287"/>
      <c r="AA21433" s="289"/>
    </row>
    <row r="21434" spans="23:27">
      <c r="W21434" s="288"/>
      <c r="X21434" s="287"/>
      <c r="AA21434" s="289"/>
    </row>
    <row r="21435" spans="23:27">
      <c r="W21435" s="288"/>
      <c r="X21435" s="287"/>
      <c r="AA21435" s="289"/>
    </row>
    <row r="21436" spans="23:27">
      <c r="W21436" s="288"/>
      <c r="X21436" s="287"/>
      <c r="AA21436" s="289"/>
    </row>
    <row r="21437" spans="23:27">
      <c r="W21437" s="288"/>
      <c r="X21437" s="287"/>
      <c r="AA21437" s="289"/>
    </row>
    <row r="21438" spans="23:27">
      <c r="W21438" s="288"/>
      <c r="X21438" s="287"/>
      <c r="AA21438" s="289"/>
    </row>
    <row r="21439" spans="23:27">
      <c r="W21439" s="288"/>
      <c r="X21439" s="287"/>
      <c r="AA21439" s="289"/>
    </row>
    <row r="21440" spans="23:27">
      <c r="W21440" s="288"/>
      <c r="X21440" s="287"/>
      <c r="AA21440" s="289"/>
    </row>
    <row r="21441" spans="23:27">
      <c r="W21441" s="288"/>
      <c r="X21441" s="287"/>
      <c r="AA21441" s="289"/>
    </row>
    <row r="21442" spans="23:27">
      <c r="W21442" s="288"/>
      <c r="X21442" s="287"/>
      <c r="AA21442" s="289"/>
    </row>
    <row r="21443" spans="23:27">
      <c r="W21443" s="288"/>
      <c r="X21443" s="287"/>
      <c r="AA21443" s="289"/>
    </row>
    <row r="21444" spans="23:27">
      <c r="W21444" s="288"/>
      <c r="X21444" s="287"/>
      <c r="AA21444" s="289"/>
    </row>
    <row r="21445" spans="23:27">
      <c r="W21445" s="288"/>
      <c r="X21445" s="287"/>
      <c r="AA21445" s="289"/>
    </row>
    <row r="21446" spans="23:27">
      <c r="W21446" s="288"/>
      <c r="X21446" s="287"/>
      <c r="AA21446" s="289"/>
    </row>
    <row r="21447" spans="23:27">
      <c r="W21447" s="288"/>
      <c r="X21447" s="287"/>
      <c r="AA21447" s="289"/>
    </row>
    <row r="21448" spans="23:27">
      <c r="W21448" s="288"/>
      <c r="X21448" s="287"/>
      <c r="AA21448" s="289"/>
    </row>
    <row r="21449" spans="23:27">
      <c r="W21449" s="288"/>
      <c r="X21449" s="287"/>
      <c r="AA21449" s="289"/>
    </row>
    <row r="21450" spans="23:27">
      <c r="W21450" s="288"/>
      <c r="X21450" s="287"/>
      <c r="AA21450" s="289"/>
    </row>
    <row r="21451" spans="23:27">
      <c r="W21451" s="288"/>
      <c r="X21451" s="287"/>
      <c r="AA21451" s="289"/>
    </row>
    <row r="21452" spans="23:27">
      <c r="W21452" s="288"/>
      <c r="X21452" s="287"/>
      <c r="AA21452" s="289"/>
    </row>
    <row r="21453" spans="23:27">
      <c r="W21453" s="288"/>
      <c r="X21453" s="287"/>
      <c r="AA21453" s="289"/>
    </row>
    <row r="21454" spans="23:27">
      <c r="W21454" s="288"/>
      <c r="X21454" s="287"/>
      <c r="AA21454" s="289"/>
    </row>
    <row r="21455" spans="23:27">
      <c r="W21455" s="288"/>
      <c r="X21455" s="287"/>
      <c r="AA21455" s="289"/>
    </row>
    <row r="21456" spans="23:27">
      <c r="W21456" s="288"/>
      <c r="X21456" s="287"/>
      <c r="AA21456" s="289"/>
    </row>
    <row r="21457" spans="23:27">
      <c r="W21457" s="288"/>
      <c r="X21457" s="287"/>
      <c r="AA21457" s="289"/>
    </row>
    <row r="21458" spans="23:27">
      <c r="W21458" s="288"/>
      <c r="X21458" s="287"/>
      <c r="AA21458" s="289"/>
    </row>
    <row r="21459" spans="23:27">
      <c r="W21459" s="288"/>
      <c r="X21459" s="287"/>
      <c r="AA21459" s="289"/>
    </row>
    <row r="21460" spans="23:27">
      <c r="W21460" s="288"/>
      <c r="X21460" s="287"/>
      <c r="AA21460" s="289"/>
    </row>
    <row r="21461" spans="23:27">
      <c r="W21461" s="288"/>
      <c r="X21461" s="287"/>
      <c r="AA21461" s="289"/>
    </row>
    <row r="21462" spans="23:27">
      <c r="W21462" s="288"/>
      <c r="X21462" s="287"/>
      <c r="AA21462" s="289"/>
    </row>
    <row r="21463" spans="23:27">
      <c r="W21463" s="288"/>
      <c r="X21463" s="287"/>
      <c r="AA21463" s="289"/>
    </row>
    <row r="21464" spans="23:27">
      <c r="W21464" s="288"/>
      <c r="X21464" s="287"/>
      <c r="AA21464" s="289"/>
    </row>
    <row r="21465" spans="23:27">
      <c r="W21465" s="288"/>
      <c r="X21465" s="287"/>
      <c r="AA21465" s="289"/>
    </row>
    <row r="21466" spans="23:27">
      <c r="W21466" s="288"/>
      <c r="X21466" s="287"/>
      <c r="AA21466" s="289"/>
    </row>
    <row r="21467" spans="23:27">
      <c r="W21467" s="288"/>
      <c r="X21467" s="287"/>
      <c r="AA21467" s="289"/>
    </row>
    <row r="21468" spans="23:27">
      <c r="W21468" s="288"/>
      <c r="X21468" s="287"/>
      <c r="AA21468" s="289"/>
    </row>
    <row r="21469" spans="23:27">
      <c r="W21469" s="288"/>
      <c r="X21469" s="287"/>
      <c r="AA21469" s="289"/>
    </row>
    <row r="21470" spans="23:27">
      <c r="W21470" s="288"/>
      <c r="X21470" s="287"/>
      <c r="AA21470" s="289"/>
    </row>
    <row r="21471" spans="23:27">
      <c r="W21471" s="288"/>
      <c r="X21471" s="287"/>
      <c r="AA21471" s="289"/>
    </row>
    <row r="21472" spans="23:27">
      <c r="W21472" s="288"/>
      <c r="X21472" s="287"/>
      <c r="AA21472" s="289"/>
    </row>
    <row r="21473" spans="23:27">
      <c r="W21473" s="288"/>
      <c r="X21473" s="287"/>
      <c r="AA21473" s="289"/>
    </row>
    <row r="21474" spans="23:27">
      <c r="W21474" s="288"/>
      <c r="X21474" s="287"/>
      <c r="AA21474" s="289"/>
    </row>
    <row r="21475" spans="23:27">
      <c r="W21475" s="288"/>
      <c r="X21475" s="287"/>
      <c r="AA21475" s="289"/>
    </row>
    <row r="21476" spans="23:27">
      <c r="W21476" s="288"/>
      <c r="X21476" s="287"/>
      <c r="AA21476" s="289"/>
    </row>
    <row r="21477" spans="23:27">
      <c r="W21477" s="288"/>
      <c r="X21477" s="287"/>
      <c r="AA21477" s="289"/>
    </row>
    <row r="21478" spans="23:27">
      <c r="W21478" s="288"/>
      <c r="X21478" s="287"/>
      <c r="AA21478" s="289"/>
    </row>
    <row r="21479" spans="23:27">
      <c r="W21479" s="288"/>
      <c r="X21479" s="287"/>
      <c r="AA21479" s="289"/>
    </row>
    <row r="21480" spans="23:27">
      <c r="W21480" s="288"/>
      <c r="X21480" s="287"/>
      <c r="AA21480" s="289"/>
    </row>
    <row r="21481" spans="23:27">
      <c r="W21481" s="288"/>
      <c r="X21481" s="287"/>
      <c r="AA21481" s="289"/>
    </row>
    <row r="21482" spans="23:27">
      <c r="W21482" s="288"/>
      <c r="X21482" s="287"/>
      <c r="AA21482" s="289"/>
    </row>
    <row r="21483" spans="23:27">
      <c r="W21483" s="288"/>
      <c r="X21483" s="287"/>
      <c r="AA21483" s="289"/>
    </row>
    <row r="21484" spans="23:27">
      <c r="W21484" s="288"/>
      <c r="X21484" s="287"/>
      <c r="AA21484" s="289"/>
    </row>
    <row r="21485" spans="23:27">
      <c r="W21485" s="288"/>
      <c r="X21485" s="287"/>
      <c r="AA21485" s="289"/>
    </row>
    <row r="21486" spans="23:27">
      <c r="W21486" s="288"/>
      <c r="X21486" s="287"/>
      <c r="AA21486" s="289"/>
    </row>
    <row r="21487" spans="23:27">
      <c r="W21487" s="288"/>
      <c r="X21487" s="287"/>
      <c r="AA21487" s="289"/>
    </row>
    <row r="21488" spans="23:27">
      <c r="W21488" s="288"/>
      <c r="X21488" s="287"/>
      <c r="AA21488" s="289"/>
    </row>
    <row r="21489" spans="23:27">
      <c r="W21489" s="288"/>
      <c r="X21489" s="287"/>
      <c r="AA21489" s="289"/>
    </row>
    <row r="21490" spans="23:27">
      <c r="W21490" s="288"/>
      <c r="X21490" s="287"/>
      <c r="AA21490" s="289"/>
    </row>
    <row r="21491" spans="23:27">
      <c r="W21491" s="288"/>
      <c r="X21491" s="287"/>
      <c r="AA21491" s="289"/>
    </row>
    <row r="21492" spans="23:27">
      <c r="W21492" s="288"/>
      <c r="X21492" s="287"/>
      <c r="AA21492" s="289"/>
    </row>
    <row r="21493" spans="23:27">
      <c r="W21493" s="288"/>
      <c r="X21493" s="287"/>
      <c r="AA21493" s="289"/>
    </row>
    <row r="21494" spans="23:27">
      <c r="W21494" s="288"/>
      <c r="X21494" s="287"/>
      <c r="AA21494" s="289"/>
    </row>
    <row r="21495" spans="23:27">
      <c r="W21495" s="288"/>
      <c r="X21495" s="287"/>
      <c r="AA21495" s="289"/>
    </row>
    <row r="21496" spans="23:27">
      <c r="W21496" s="288"/>
      <c r="X21496" s="287"/>
      <c r="AA21496" s="289"/>
    </row>
    <row r="21497" spans="23:27">
      <c r="W21497" s="288"/>
      <c r="X21497" s="287"/>
      <c r="AA21497" s="289"/>
    </row>
    <row r="21498" spans="23:27">
      <c r="W21498" s="288"/>
      <c r="X21498" s="287"/>
      <c r="AA21498" s="289"/>
    </row>
    <row r="21499" spans="23:27">
      <c r="W21499" s="288"/>
      <c r="X21499" s="287"/>
      <c r="AA21499" s="289"/>
    </row>
    <row r="21500" spans="23:27">
      <c r="W21500" s="288"/>
      <c r="X21500" s="287"/>
      <c r="AA21500" s="289"/>
    </row>
    <row r="21501" spans="23:27">
      <c r="W21501" s="288"/>
      <c r="X21501" s="287"/>
      <c r="AA21501" s="289"/>
    </row>
    <row r="21502" spans="23:27">
      <c r="W21502" s="288"/>
      <c r="X21502" s="287"/>
      <c r="AA21502" s="289"/>
    </row>
    <row r="21503" spans="23:27">
      <c r="W21503" s="288"/>
      <c r="X21503" s="287"/>
      <c r="AA21503" s="289"/>
    </row>
    <row r="21504" spans="23:27">
      <c r="W21504" s="288"/>
      <c r="X21504" s="287"/>
      <c r="AA21504" s="289"/>
    </row>
    <row r="21505" spans="23:27">
      <c r="W21505" s="288"/>
      <c r="X21505" s="287"/>
      <c r="AA21505" s="289"/>
    </row>
    <row r="21506" spans="23:27">
      <c r="W21506" s="288"/>
      <c r="X21506" s="287"/>
      <c r="AA21506" s="289"/>
    </row>
    <row r="21507" spans="23:27">
      <c r="W21507" s="288"/>
      <c r="X21507" s="287"/>
      <c r="AA21507" s="289"/>
    </row>
    <row r="21508" spans="23:27">
      <c r="W21508" s="288"/>
      <c r="X21508" s="287"/>
      <c r="AA21508" s="289"/>
    </row>
    <row r="21509" spans="23:27">
      <c r="W21509" s="288"/>
      <c r="X21509" s="287"/>
      <c r="AA21509" s="289"/>
    </row>
    <row r="21510" spans="23:27">
      <c r="W21510" s="288"/>
      <c r="X21510" s="287"/>
      <c r="AA21510" s="289"/>
    </row>
    <row r="21511" spans="23:27">
      <c r="W21511" s="288"/>
      <c r="X21511" s="287"/>
      <c r="AA21511" s="289"/>
    </row>
    <row r="21512" spans="23:27">
      <c r="W21512" s="288"/>
      <c r="X21512" s="287"/>
      <c r="AA21512" s="289"/>
    </row>
    <row r="21513" spans="23:27">
      <c r="W21513" s="288"/>
      <c r="X21513" s="287"/>
      <c r="AA21513" s="289"/>
    </row>
    <row r="21514" spans="23:27">
      <c r="W21514" s="288"/>
      <c r="X21514" s="287"/>
      <c r="AA21514" s="289"/>
    </row>
    <row r="21515" spans="23:27">
      <c r="W21515" s="288"/>
      <c r="X21515" s="287"/>
      <c r="AA21515" s="289"/>
    </row>
    <row r="21516" spans="23:27">
      <c r="W21516" s="288"/>
      <c r="X21516" s="287"/>
      <c r="AA21516" s="289"/>
    </row>
    <row r="21517" spans="23:27">
      <c r="W21517" s="288"/>
      <c r="X21517" s="287"/>
      <c r="AA21517" s="289"/>
    </row>
    <row r="21518" spans="23:27">
      <c r="W21518" s="288"/>
      <c r="X21518" s="287"/>
      <c r="AA21518" s="289"/>
    </row>
    <row r="21519" spans="23:27">
      <c r="W21519" s="288"/>
      <c r="X21519" s="287"/>
      <c r="AA21519" s="289"/>
    </row>
    <row r="21520" spans="23:27">
      <c r="W21520" s="288"/>
      <c r="X21520" s="287"/>
      <c r="AA21520" s="289"/>
    </row>
    <row r="21521" spans="23:27">
      <c r="W21521" s="288"/>
      <c r="X21521" s="287"/>
      <c r="AA21521" s="289"/>
    </row>
    <row r="21522" spans="23:27">
      <c r="W21522" s="288"/>
      <c r="X21522" s="287"/>
      <c r="AA21522" s="289"/>
    </row>
    <row r="21523" spans="23:27">
      <c r="W21523" s="288"/>
      <c r="X21523" s="287"/>
      <c r="AA21523" s="289"/>
    </row>
    <row r="21524" spans="23:27">
      <c r="W21524" s="288"/>
      <c r="X21524" s="287"/>
      <c r="AA21524" s="289"/>
    </row>
    <row r="21525" spans="23:27">
      <c r="W21525" s="288"/>
      <c r="X21525" s="287"/>
      <c r="AA21525" s="289"/>
    </row>
    <row r="21526" spans="23:27">
      <c r="W21526" s="288"/>
      <c r="X21526" s="287"/>
      <c r="AA21526" s="289"/>
    </row>
    <row r="21527" spans="23:27">
      <c r="W21527" s="288"/>
      <c r="X21527" s="287"/>
      <c r="AA21527" s="289"/>
    </row>
    <row r="21528" spans="23:27">
      <c r="W21528" s="288"/>
      <c r="X21528" s="287"/>
      <c r="AA21528" s="289"/>
    </row>
    <row r="21529" spans="23:27">
      <c r="W21529" s="288"/>
      <c r="X21529" s="287"/>
      <c r="AA21529" s="289"/>
    </row>
    <row r="21530" spans="23:27">
      <c r="W21530" s="288"/>
      <c r="X21530" s="287"/>
      <c r="AA21530" s="289"/>
    </row>
    <row r="21531" spans="23:27">
      <c r="W21531" s="288"/>
      <c r="X21531" s="287"/>
      <c r="AA21531" s="289"/>
    </row>
    <row r="21532" spans="23:27">
      <c r="W21532" s="288"/>
      <c r="X21532" s="287"/>
      <c r="AA21532" s="289"/>
    </row>
    <row r="21533" spans="23:27">
      <c r="W21533" s="288"/>
      <c r="X21533" s="287"/>
      <c r="AA21533" s="289"/>
    </row>
    <row r="21534" spans="23:27">
      <c r="W21534" s="288"/>
      <c r="X21534" s="287"/>
      <c r="AA21534" s="289"/>
    </row>
    <row r="21535" spans="23:27">
      <c r="W21535" s="288"/>
      <c r="X21535" s="287"/>
      <c r="AA21535" s="289"/>
    </row>
    <row r="21536" spans="23:27">
      <c r="W21536" s="288"/>
      <c r="X21536" s="287"/>
      <c r="AA21536" s="289"/>
    </row>
    <row r="21537" spans="23:27">
      <c r="W21537" s="288"/>
      <c r="X21537" s="287"/>
      <c r="AA21537" s="289"/>
    </row>
    <row r="21538" spans="23:27">
      <c r="W21538" s="288"/>
      <c r="X21538" s="287"/>
      <c r="AA21538" s="289"/>
    </row>
    <row r="21539" spans="23:27">
      <c r="W21539" s="288"/>
      <c r="X21539" s="287"/>
      <c r="AA21539" s="289"/>
    </row>
    <row r="21540" spans="23:27">
      <c r="W21540" s="288"/>
      <c r="X21540" s="287"/>
      <c r="AA21540" s="289"/>
    </row>
    <row r="21541" spans="23:27">
      <c r="W21541" s="288"/>
      <c r="X21541" s="287"/>
      <c r="AA21541" s="289"/>
    </row>
    <row r="21542" spans="23:27">
      <c r="W21542" s="288"/>
      <c r="X21542" s="287"/>
      <c r="AA21542" s="289"/>
    </row>
    <row r="21543" spans="23:27">
      <c r="W21543" s="288"/>
      <c r="X21543" s="287"/>
      <c r="AA21543" s="289"/>
    </row>
    <row r="21544" spans="23:27">
      <c r="W21544" s="288"/>
      <c r="X21544" s="287"/>
      <c r="AA21544" s="289"/>
    </row>
    <row r="21545" spans="23:27">
      <c r="W21545" s="288"/>
      <c r="X21545" s="287"/>
      <c r="AA21545" s="289"/>
    </row>
    <row r="21546" spans="23:27">
      <c r="W21546" s="288"/>
      <c r="X21546" s="287"/>
      <c r="AA21546" s="289"/>
    </row>
    <row r="21547" spans="23:27">
      <c r="W21547" s="288"/>
      <c r="X21547" s="287"/>
      <c r="AA21547" s="289"/>
    </row>
    <row r="21548" spans="23:27">
      <c r="W21548" s="288"/>
      <c r="X21548" s="287"/>
      <c r="AA21548" s="289"/>
    </row>
    <row r="21549" spans="23:27">
      <c r="W21549" s="288"/>
      <c r="X21549" s="287"/>
      <c r="AA21549" s="289"/>
    </row>
    <row r="21550" spans="23:27">
      <c r="W21550" s="288"/>
      <c r="X21550" s="287"/>
      <c r="AA21550" s="289"/>
    </row>
    <row r="21551" spans="23:27">
      <c r="W21551" s="288"/>
      <c r="X21551" s="287"/>
      <c r="AA21551" s="289"/>
    </row>
    <row r="21552" spans="23:27">
      <c r="W21552" s="288"/>
      <c r="X21552" s="287"/>
      <c r="AA21552" s="289"/>
    </row>
    <row r="21553" spans="23:27">
      <c r="W21553" s="288"/>
      <c r="X21553" s="287"/>
      <c r="AA21553" s="289"/>
    </row>
    <row r="21554" spans="23:27">
      <c r="W21554" s="288"/>
      <c r="X21554" s="287"/>
      <c r="AA21554" s="289"/>
    </row>
    <row r="21555" spans="23:27">
      <c r="W21555" s="288"/>
      <c r="X21555" s="287"/>
      <c r="AA21555" s="289"/>
    </row>
    <row r="21556" spans="23:27">
      <c r="W21556" s="288"/>
      <c r="X21556" s="287"/>
      <c r="AA21556" s="289"/>
    </row>
    <row r="21557" spans="23:27">
      <c r="W21557" s="288"/>
      <c r="X21557" s="287"/>
      <c r="AA21557" s="289"/>
    </row>
    <row r="21558" spans="23:27">
      <c r="W21558" s="288"/>
      <c r="X21558" s="287"/>
      <c r="AA21558" s="289"/>
    </row>
    <row r="21559" spans="23:27">
      <c r="W21559" s="288"/>
      <c r="X21559" s="287"/>
      <c r="AA21559" s="289"/>
    </row>
    <row r="21560" spans="23:27">
      <c r="W21560" s="288"/>
      <c r="X21560" s="287"/>
      <c r="AA21560" s="289"/>
    </row>
    <row r="21561" spans="23:27">
      <c r="W21561" s="288"/>
      <c r="X21561" s="287"/>
      <c r="AA21561" s="289"/>
    </row>
    <row r="21562" spans="23:27">
      <c r="W21562" s="288"/>
      <c r="X21562" s="287"/>
      <c r="AA21562" s="289"/>
    </row>
    <row r="21563" spans="23:27">
      <c r="W21563" s="288"/>
      <c r="X21563" s="287"/>
      <c r="AA21563" s="289"/>
    </row>
    <row r="21564" spans="23:27">
      <c r="W21564" s="288"/>
      <c r="X21564" s="287"/>
      <c r="AA21564" s="289"/>
    </row>
    <row r="21565" spans="23:27">
      <c r="W21565" s="288"/>
      <c r="X21565" s="287"/>
      <c r="AA21565" s="289"/>
    </row>
    <row r="21566" spans="23:27">
      <c r="W21566" s="288"/>
      <c r="X21566" s="287"/>
      <c r="AA21566" s="289"/>
    </row>
    <row r="21567" spans="23:27">
      <c r="W21567" s="288"/>
      <c r="X21567" s="287"/>
      <c r="AA21567" s="289"/>
    </row>
    <row r="21568" spans="23:27">
      <c r="W21568" s="288"/>
      <c r="X21568" s="287"/>
      <c r="AA21568" s="289"/>
    </row>
    <row r="21569" spans="23:27">
      <c r="W21569" s="288"/>
      <c r="X21569" s="287"/>
      <c r="AA21569" s="289"/>
    </row>
    <row r="21570" spans="23:27">
      <c r="W21570" s="288"/>
      <c r="X21570" s="287"/>
      <c r="AA21570" s="289"/>
    </row>
    <row r="21571" spans="23:27">
      <c r="W21571" s="288"/>
      <c r="X21571" s="287"/>
      <c r="AA21571" s="289"/>
    </row>
    <row r="21572" spans="23:27">
      <c r="W21572" s="288"/>
      <c r="X21572" s="287"/>
      <c r="AA21572" s="289"/>
    </row>
    <row r="21573" spans="23:27">
      <c r="W21573" s="288"/>
      <c r="X21573" s="287"/>
      <c r="AA21573" s="289"/>
    </row>
    <row r="21574" spans="23:27">
      <c r="W21574" s="288"/>
      <c r="X21574" s="287"/>
      <c r="AA21574" s="289"/>
    </row>
    <row r="21575" spans="23:27">
      <c r="W21575" s="288"/>
      <c r="X21575" s="287"/>
      <c r="AA21575" s="289"/>
    </row>
    <row r="21576" spans="23:27">
      <c r="W21576" s="288"/>
      <c r="X21576" s="287"/>
      <c r="AA21576" s="289"/>
    </row>
    <row r="21577" spans="23:27">
      <c r="W21577" s="288"/>
      <c r="X21577" s="287"/>
      <c r="AA21577" s="289"/>
    </row>
    <row r="21578" spans="23:27">
      <c r="W21578" s="288"/>
      <c r="X21578" s="287"/>
      <c r="AA21578" s="289"/>
    </row>
    <row r="21579" spans="23:27">
      <c r="W21579" s="288"/>
      <c r="X21579" s="287"/>
      <c r="AA21579" s="289"/>
    </row>
    <row r="21580" spans="23:27">
      <c r="W21580" s="288"/>
      <c r="X21580" s="287"/>
      <c r="AA21580" s="289"/>
    </row>
    <row r="21581" spans="23:27">
      <c r="W21581" s="288"/>
      <c r="X21581" s="287"/>
      <c r="AA21581" s="289"/>
    </row>
    <row r="21582" spans="23:27">
      <c r="W21582" s="288"/>
      <c r="X21582" s="287"/>
      <c r="AA21582" s="289"/>
    </row>
    <row r="21583" spans="23:27">
      <c r="W21583" s="288"/>
      <c r="X21583" s="287"/>
      <c r="AA21583" s="289"/>
    </row>
    <row r="21584" spans="23:27">
      <c r="W21584" s="288"/>
      <c r="X21584" s="287"/>
      <c r="AA21584" s="289"/>
    </row>
    <row r="21585" spans="23:27">
      <c r="W21585" s="288"/>
      <c r="X21585" s="287"/>
      <c r="AA21585" s="289"/>
    </row>
    <row r="21586" spans="23:27">
      <c r="W21586" s="288"/>
      <c r="X21586" s="287"/>
      <c r="AA21586" s="289"/>
    </row>
    <row r="21587" spans="23:27">
      <c r="W21587" s="288"/>
      <c r="X21587" s="287"/>
      <c r="AA21587" s="289"/>
    </row>
    <row r="21588" spans="23:27">
      <c r="W21588" s="288"/>
      <c r="X21588" s="287"/>
      <c r="AA21588" s="289"/>
    </row>
    <row r="21589" spans="23:27">
      <c r="W21589" s="288"/>
      <c r="X21589" s="287"/>
      <c r="AA21589" s="289"/>
    </row>
    <row r="21590" spans="23:27">
      <c r="W21590" s="288"/>
      <c r="X21590" s="287"/>
      <c r="AA21590" s="289"/>
    </row>
    <row r="21591" spans="23:27">
      <c r="W21591" s="288"/>
      <c r="X21591" s="287"/>
      <c r="AA21591" s="289"/>
    </row>
    <row r="21592" spans="23:27">
      <c r="W21592" s="288"/>
      <c r="X21592" s="287"/>
      <c r="AA21592" s="289"/>
    </row>
    <row r="21593" spans="23:27">
      <c r="W21593" s="288"/>
      <c r="X21593" s="287"/>
      <c r="AA21593" s="289"/>
    </row>
    <row r="21594" spans="23:27">
      <c r="W21594" s="288"/>
      <c r="X21594" s="287"/>
      <c r="AA21594" s="289"/>
    </row>
    <row r="21595" spans="23:27">
      <c r="W21595" s="288"/>
      <c r="X21595" s="287"/>
      <c r="AA21595" s="289"/>
    </row>
    <row r="21596" spans="23:27">
      <c r="W21596" s="288"/>
      <c r="X21596" s="287"/>
      <c r="AA21596" s="289"/>
    </row>
    <row r="21597" spans="23:27">
      <c r="W21597" s="288"/>
      <c r="X21597" s="287"/>
      <c r="AA21597" s="289"/>
    </row>
    <row r="21598" spans="23:27">
      <c r="W21598" s="288"/>
      <c r="X21598" s="287"/>
      <c r="AA21598" s="289"/>
    </row>
    <row r="21599" spans="23:27">
      <c r="W21599" s="288"/>
      <c r="X21599" s="287"/>
      <c r="AA21599" s="289"/>
    </row>
    <row r="21600" spans="23:27">
      <c r="W21600" s="288"/>
      <c r="X21600" s="287"/>
      <c r="AA21600" s="289"/>
    </row>
    <row r="21601" spans="23:27">
      <c r="W21601" s="288"/>
      <c r="X21601" s="287"/>
      <c r="AA21601" s="289"/>
    </row>
    <row r="21602" spans="23:27">
      <c r="W21602" s="288"/>
      <c r="X21602" s="287"/>
      <c r="AA21602" s="289"/>
    </row>
    <row r="21603" spans="23:27">
      <c r="W21603" s="288"/>
      <c r="X21603" s="287"/>
      <c r="AA21603" s="289"/>
    </row>
    <row r="21604" spans="23:27">
      <c r="W21604" s="288"/>
      <c r="X21604" s="287"/>
      <c r="AA21604" s="289"/>
    </row>
    <row r="21605" spans="23:27">
      <c r="W21605" s="288"/>
      <c r="X21605" s="287"/>
      <c r="AA21605" s="289"/>
    </row>
    <row r="21606" spans="23:27">
      <c r="W21606" s="288"/>
      <c r="X21606" s="287"/>
      <c r="AA21606" s="289"/>
    </row>
    <row r="21607" spans="23:27">
      <c r="W21607" s="288"/>
      <c r="X21607" s="287"/>
      <c r="AA21607" s="289"/>
    </row>
    <row r="21608" spans="23:27">
      <c r="W21608" s="288"/>
      <c r="X21608" s="287"/>
      <c r="AA21608" s="289"/>
    </row>
    <row r="21609" spans="23:27">
      <c r="W21609" s="288"/>
      <c r="X21609" s="287"/>
      <c r="AA21609" s="289"/>
    </row>
    <row r="21610" spans="23:27">
      <c r="W21610" s="288"/>
      <c r="X21610" s="287"/>
      <c r="AA21610" s="289"/>
    </row>
    <row r="21611" spans="23:27">
      <c r="W21611" s="288"/>
      <c r="X21611" s="287"/>
      <c r="AA21611" s="289"/>
    </row>
    <row r="21612" spans="23:27">
      <c r="W21612" s="288"/>
      <c r="X21612" s="287"/>
      <c r="AA21612" s="289"/>
    </row>
    <row r="21613" spans="23:27">
      <c r="W21613" s="288"/>
      <c r="X21613" s="287"/>
      <c r="AA21613" s="289"/>
    </row>
    <row r="21614" spans="23:27">
      <c r="W21614" s="288"/>
      <c r="X21614" s="287"/>
      <c r="AA21614" s="289"/>
    </row>
    <row r="21615" spans="23:27">
      <c r="W21615" s="288"/>
      <c r="X21615" s="287"/>
      <c r="AA21615" s="289"/>
    </row>
    <row r="21616" spans="23:27">
      <c r="W21616" s="288"/>
      <c r="X21616" s="287"/>
      <c r="AA21616" s="289"/>
    </row>
    <row r="21617" spans="23:27">
      <c r="W21617" s="288"/>
      <c r="X21617" s="287"/>
      <c r="AA21617" s="289"/>
    </row>
    <row r="21618" spans="23:27">
      <c r="W21618" s="288"/>
      <c r="X21618" s="287"/>
      <c r="AA21618" s="289"/>
    </row>
    <row r="21619" spans="23:27">
      <c r="W21619" s="288"/>
      <c r="X21619" s="287"/>
      <c r="AA21619" s="289"/>
    </row>
    <row r="21620" spans="23:27">
      <c r="W21620" s="288"/>
      <c r="X21620" s="287"/>
      <c r="AA21620" s="289"/>
    </row>
    <row r="21621" spans="23:27">
      <c r="W21621" s="288"/>
      <c r="X21621" s="287"/>
      <c r="AA21621" s="289"/>
    </row>
    <row r="21622" spans="23:27">
      <c r="W21622" s="288"/>
      <c r="X21622" s="287"/>
      <c r="AA21622" s="289"/>
    </row>
    <row r="21623" spans="23:27">
      <c r="W21623" s="288"/>
      <c r="X21623" s="287"/>
      <c r="AA21623" s="289"/>
    </row>
    <row r="21624" spans="23:27">
      <c r="W21624" s="288"/>
      <c r="X21624" s="287"/>
      <c r="AA21624" s="289"/>
    </row>
    <row r="21625" spans="23:27">
      <c r="W21625" s="288"/>
      <c r="X21625" s="287"/>
      <c r="AA21625" s="289"/>
    </row>
    <row r="21626" spans="23:27">
      <c r="W21626" s="288"/>
      <c r="X21626" s="287"/>
      <c r="AA21626" s="289"/>
    </row>
    <row r="21627" spans="23:27">
      <c r="W21627" s="288"/>
      <c r="X21627" s="287"/>
      <c r="AA21627" s="289"/>
    </row>
    <row r="21628" spans="23:27">
      <c r="W21628" s="288"/>
      <c r="X21628" s="287"/>
      <c r="AA21628" s="289"/>
    </row>
    <row r="21629" spans="23:27">
      <c r="W21629" s="288"/>
      <c r="X21629" s="287"/>
      <c r="AA21629" s="289"/>
    </row>
    <row r="21630" spans="23:27">
      <c r="W21630" s="288"/>
      <c r="X21630" s="287"/>
      <c r="AA21630" s="289"/>
    </row>
    <row r="21631" spans="23:27">
      <c r="W21631" s="288"/>
      <c r="X21631" s="287"/>
      <c r="AA21631" s="289"/>
    </row>
    <row r="21632" spans="23:27">
      <c r="W21632" s="288"/>
      <c r="X21632" s="287"/>
      <c r="AA21632" s="289"/>
    </row>
    <row r="21633" spans="23:27">
      <c r="W21633" s="288"/>
      <c r="X21633" s="287"/>
      <c r="AA21633" s="289"/>
    </row>
    <row r="21634" spans="23:27">
      <c r="W21634" s="288"/>
      <c r="X21634" s="287"/>
      <c r="AA21634" s="289"/>
    </row>
    <row r="21635" spans="23:27">
      <c r="W21635" s="288"/>
      <c r="X21635" s="287"/>
      <c r="AA21635" s="289"/>
    </row>
    <row r="21636" spans="23:27">
      <c r="W21636" s="288"/>
      <c r="X21636" s="287"/>
      <c r="AA21636" s="289"/>
    </row>
    <row r="21637" spans="23:27">
      <c r="W21637" s="288"/>
      <c r="X21637" s="287"/>
      <c r="AA21637" s="289"/>
    </row>
    <row r="21638" spans="23:27">
      <c r="W21638" s="288"/>
      <c r="X21638" s="287"/>
      <c r="AA21638" s="289"/>
    </row>
    <row r="21639" spans="23:27">
      <c r="W21639" s="288"/>
      <c r="X21639" s="287"/>
      <c r="AA21639" s="289"/>
    </row>
    <row r="21640" spans="23:27">
      <c r="W21640" s="288"/>
      <c r="X21640" s="287"/>
      <c r="AA21640" s="289"/>
    </row>
    <row r="21641" spans="23:27">
      <c r="W21641" s="288"/>
      <c r="X21641" s="287"/>
      <c r="AA21641" s="289"/>
    </row>
    <row r="21642" spans="23:27">
      <c r="W21642" s="288"/>
      <c r="X21642" s="287"/>
      <c r="AA21642" s="289"/>
    </row>
    <row r="21643" spans="23:27">
      <c r="W21643" s="288"/>
      <c r="X21643" s="287"/>
      <c r="AA21643" s="289"/>
    </row>
    <row r="21644" spans="23:27">
      <c r="W21644" s="288"/>
      <c r="X21644" s="287"/>
      <c r="AA21644" s="289"/>
    </row>
    <row r="21645" spans="23:27">
      <c r="W21645" s="288"/>
      <c r="X21645" s="287"/>
      <c r="AA21645" s="289"/>
    </row>
    <row r="21646" spans="23:27">
      <c r="W21646" s="288"/>
      <c r="X21646" s="287"/>
      <c r="AA21646" s="289"/>
    </row>
    <row r="21647" spans="23:27">
      <c r="W21647" s="288"/>
      <c r="X21647" s="287"/>
      <c r="AA21647" s="289"/>
    </row>
    <row r="21648" spans="23:27">
      <c r="W21648" s="288"/>
      <c r="X21648" s="287"/>
      <c r="AA21648" s="289"/>
    </row>
    <row r="21649" spans="23:27">
      <c r="W21649" s="288"/>
      <c r="X21649" s="287"/>
      <c r="AA21649" s="289"/>
    </row>
    <row r="21650" spans="23:27">
      <c r="W21650" s="288"/>
      <c r="X21650" s="287"/>
      <c r="AA21650" s="289"/>
    </row>
    <row r="21651" spans="23:27">
      <c r="W21651" s="288"/>
      <c r="X21651" s="287"/>
      <c r="AA21651" s="289"/>
    </row>
    <row r="21652" spans="23:27">
      <c r="W21652" s="288"/>
      <c r="X21652" s="287"/>
      <c r="AA21652" s="289"/>
    </row>
    <row r="21653" spans="23:27">
      <c r="W21653" s="288"/>
      <c r="X21653" s="287"/>
      <c r="AA21653" s="289"/>
    </row>
    <row r="21654" spans="23:27">
      <c r="W21654" s="288"/>
      <c r="X21654" s="287"/>
      <c r="AA21654" s="289"/>
    </row>
    <row r="21655" spans="23:27">
      <c r="W21655" s="288"/>
      <c r="X21655" s="287"/>
      <c r="AA21655" s="289"/>
    </row>
    <row r="21656" spans="23:27">
      <c r="W21656" s="288"/>
      <c r="X21656" s="287"/>
      <c r="AA21656" s="289"/>
    </row>
    <row r="21657" spans="23:27">
      <c r="W21657" s="288"/>
      <c r="X21657" s="287"/>
      <c r="AA21657" s="289"/>
    </row>
    <row r="21658" spans="23:27">
      <c r="W21658" s="288"/>
      <c r="X21658" s="287"/>
      <c r="AA21658" s="289"/>
    </row>
    <row r="21659" spans="23:27">
      <c r="W21659" s="288"/>
      <c r="X21659" s="287"/>
      <c r="AA21659" s="289"/>
    </row>
    <row r="21660" spans="23:27">
      <c r="W21660" s="288"/>
      <c r="X21660" s="287"/>
      <c r="AA21660" s="289"/>
    </row>
    <row r="21661" spans="23:27">
      <c r="W21661" s="288"/>
      <c r="X21661" s="287"/>
      <c r="AA21661" s="289"/>
    </row>
    <row r="21662" spans="23:27">
      <c r="W21662" s="288"/>
      <c r="X21662" s="287"/>
      <c r="AA21662" s="289"/>
    </row>
    <row r="21663" spans="23:27">
      <c r="W21663" s="288"/>
      <c r="X21663" s="287"/>
      <c r="AA21663" s="289"/>
    </row>
    <row r="21664" spans="23:27">
      <c r="W21664" s="288"/>
      <c r="X21664" s="287"/>
      <c r="AA21664" s="289"/>
    </row>
    <row r="21665" spans="23:27">
      <c r="W21665" s="288"/>
      <c r="X21665" s="287"/>
      <c r="AA21665" s="289"/>
    </row>
    <row r="21666" spans="23:27">
      <c r="W21666" s="288"/>
      <c r="X21666" s="287"/>
      <c r="AA21666" s="289"/>
    </row>
    <row r="21667" spans="23:27">
      <c r="W21667" s="288"/>
      <c r="X21667" s="287"/>
      <c r="AA21667" s="289"/>
    </row>
    <row r="21668" spans="23:27">
      <c r="W21668" s="288"/>
      <c r="X21668" s="287"/>
      <c r="AA21668" s="289"/>
    </row>
    <row r="21669" spans="23:27">
      <c r="W21669" s="288"/>
      <c r="X21669" s="287"/>
      <c r="AA21669" s="289"/>
    </row>
    <row r="21670" spans="23:27">
      <c r="W21670" s="288"/>
      <c r="X21670" s="287"/>
      <c r="AA21670" s="289"/>
    </row>
    <row r="21671" spans="23:27">
      <c r="W21671" s="288"/>
      <c r="X21671" s="287"/>
      <c r="AA21671" s="289"/>
    </row>
    <row r="21672" spans="23:27">
      <c r="W21672" s="288"/>
      <c r="X21672" s="287"/>
      <c r="AA21672" s="289"/>
    </row>
    <row r="21673" spans="23:27">
      <c r="W21673" s="288"/>
      <c r="X21673" s="287"/>
      <c r="AA21673" s="289"/>
    </row>
    <row r="21674" spans="23:27">
      <c r="W21674" s="288"/>
      <c r="X21674" s="287"/>
      <c r="AA21674" s="289"/>
    </row>
    <row r="21675" spans="23:27">
      <c r="W21675" s="288"/>
      <c r="X21675" s="287"/>
      <c r="AA21675" s="289"/>
    </row>
    <row r="21676" spans="23:27">
      <c r="W21676" s="288"/>
      <c r="X21676" s="287"/>
      <c r="AA21676" s="289"/>
    </row>
    <row r="21677" spans="23:27">
      <c r="W21677" s="288"/>
      <c r="X21677" s="287"/>
      <c r="AA21677" s="289"/>
    </row>
    <row r="21678" spans="23:27">
      <c r="W21678" s="288"/>
      <c r="X21678" s="287"/>
      <c r="AA21678" s="289"/>
    </row>
    <row r="21679" spans="23:27">
      <c r="W21679" s="288"/>
      <c r="X21679" s="287"/>
      <c r="AA21679" s="289"/>
    </row>
    <row r="21680" spans="23:27">
      <c r="W21680" s="288"/>
      <c r="X21680" s="287"/>
      <c r="AA21680" s="289"/>
    </row>
    <row r="21681" spans="23:27">
      <c r="W21681" s="288"/>
      <c r="X21681" s="287"/>
      <c r="AA21681" s="289"/>
    </row>
    <row r="21682" spans="23:27">
      <c r="W21682" s="288"/>
      <c r="X21682" s="287"/>
      <c r="AA21682" s="289"/>
    </row>
    <row r="21683" spans="23:27">
      <c r="W21683" s="288"/>
      <c r="X21683" s="287"/>
      <c r="AA21683" s="289"/>
    </row>
    <row r="21684" spans="23:27">
      <c r="W21684" s="288"/>
      <c r="X21684" s="287"/>
      <c r="AA21684" s="289"/>
    </row>
    <row r="21685" spans="23:27">
      <c r="W21685" s="288"/>
      <c r="X21685" s="287"/>
      <c r="AA21685" s="289"/>
    </row>
    <row r="21686" spans="23:27">
      <c r="W21686" s="288"/>
      <c r="X21686" s="287"/>
      <c r="AA21686" s="289"/>
    </row>
    <row r="21687" spans="23:27">
      <c r="W21687" s="288"/>
      <c r="X21687" s="287"/>
      <c r="AA21687" s="289"/>
    </row>
    <row r="21688" spans="23:27">
      <c r="W21688" s="288"/>
      <c r="X21688" s="287"/>
      <c r="AA21688" s="289"/>
    </row>
    <row r="21689" spans="23:27">
      <c r="W21689" s="288"/>
      <c r="X21689" s="287"/>
      <c r="AA21689" s="289"/>
    </row>
    <row r="21690" spans="23:27">
      <c r="W21690" s="288"/>
      <c r="X21690" s="287"/>
      <c r="AA21690" s="289"/>
    </row>
    <row r="21691" spans="23:27">
      <c r="W21691" s="288"/>
      <c r="X21691" s="287"/>
      <c r="AA21691" s="289"/>
    </row>
    <row r="21692" spans="23:27">
      <c r="W21692" s="288"/>
      <c r="X21692" s="287"/>
      <c r="AA21692" s="289"/>
    </row>
    <row r="21693" spans="23:27">
      <c r="W21693" s="288"/>
      <c r="X21693" s="287"/>
      <c r="AA21693" s="289"/>
    </row>
    <row r="21694" spans="23:27">
      <c r="W21694" s="288"/>
      <c r="X21694" s="287"/>
      <c r="AA21694" s="289"/>
    </row>
    <row r="21695" spans="23:27">
      <c r="W21695" s="288"/>
      <c r="X21695" s="287"/>
      <c r="AA21695" s="289"/>
    </row>
    <row r="21696" spans="23:27">
      <c r="W21696" s="288"/>
      <c r="X21696" s="287"/>
      <c r="AA21696" s="289"/>
    </row>
    <row r="21697" spans="23:27">
      <c r="W21697" s="288"/>
      <c r="X21697" s="287"/>
      <c r="AA21697" s="289"/>
    </row>
    <row r="21698" spans="23:27">
      <c r="W21698" s="288"/>
      <c r="X21698" s="287"/>
      <c r="AA21698" s="289"/>
    </row>
    <row r="21699" spans="23:27">
      <c r="W21699" s="288"/>
      <c r="X21699" s="287"/>
      <c r="AA21699" s="289"/>
    </row>
    <row r="21700" spans="23:27">
      <c r="W21700" s="288"/>
      <c r="X21700" s="287"/>
      <c r="AA21700" s="289"/>
    </row>
    <row r="21701" spans="23:27">
      <c r="W21701" s="288"/>
      <c r="X21701" s="287"/>
      <c r="AA21701" s="289"/>
    </row>
    <row r="21702" spans="23:27">
      <c r="W21702" s="288"/>
      <c r="X21702" s="287"/>
      <c r="AA21702" s="289"/>
    </row>
    <row r="21703" spans="23:27">
      <c r="W21703" s="288"/>
      <c r="X21703" s="287"/>
      <c r="AA21703" s="289"/>
    </row>
    <row r="21704" spans="23:27">
      <c r="W21704" s="288"/>
      <c r="X21704" s="287"/>
      <c r="AA21704" s="289"/>
    </row>
    <row r="21705" spans="23:27">
      <c r="W21705" s="288"/>
      <c r="X21705" s="287"/>
      <c r="AA21705" s="289"/>
    </row>
    <row r="21706" spans="23:27">
      <c r="W21706" s="288"/>
      <c r="X21706" s="287"/>
      <c r="AA21706" s="289"/>
    </row>
    <row r="21707" spans="23:27">
      <c r="W21707" s="288"/>
      <c r="X21707" s="287"/>
      <c r="AA21707" s="289"/>
    </row>
    <row r="21708" spans="23:27">
      <c r="W21708" s="288"/>
      <c r="X21708" s="287"/>
      <c r="AA21708" s="289"/>
    </row>
    <row r="21709" spans="23:27">
      <c r="W21709" s="288"/>
      <c r="X21709" s="287"/>
      <c r="AA21709" s="289"/>
    </row>
    <row r="21710" spans="23:27">
      <c r="W21710" s="288"/>
      <c r="X21710" s="287"/>
      <c r="AA21710" s="289"/>
    </row>
    <row r="21711" spans="23:27">
      <c r="W21711" s="288"/>
      <c r="X21711" s="287"/>
      <c r="AA21711" s="289"/>
    </row>
    <row r="21712" spans="23:27">
      <c r="W21712" s="288"/>
      <c r="X21712" s="287"/>
      <c r="AA21712" s="289"/>
    </row>
    <row r="21713" spans="23:27">
      <c r="W21713" s="288"/>
      <c r="X21713" s="287"/>
      <c r="AA21713" s="289"/>
    </row>
    <row r="21714" spans="23:27">
      <c r="W21714" s="288"/>
      <c r="X21714" s="287"/>
      <c r="AA21714" s="289"/>
    </row>
    <row r="21715" spans="23:27">
      <c r="W21715" s="288"/>
      <c r="X21715" s="287"/>
      <c r="AA21715" s="289"/>
    </row>
    <row r="21716" spans="23:27">
      <c r="W21716" s="288"/>
      <c r="X21716" s="287"/>
      <c r="AA21716" s="289"/>
    </row>
    <row r="21717" spans="23:27">
      <c r="W21717" s="288"/>
      <c r="X21717" s="287"/>
      <c r="AA21717" s="289"/>
    </row>
    <row r="21718" spans="23:27">
      <c r="W21718" s="288"/>
      <c r="X21718" s="287"/>
      <c r="AA21718" s="289"/>
    </row>
    <row r="21719" spans="23:27">
      <c r="W21719" s="288"/>
      <c r="X21719" s="287"/>
      <c r="AA21719" s="289"/>
    </row>
    <row r="21720" spans="23:27">
      <c r="W21720" s="288"/>
      <c r="X21720" s="287"/>
      <c r="AA21720" s="289"/>
    </row>
    <row r="21721" spans="23:27">
      <c r="W21721" s="288"/>
      <c r="X21721" s="287"/>
      <c r="AA21721" s="289"/>
    </row>
    <row r="21722" spans="23:27">
      <c r="W21722" s="288"/>
      <c r="X21722" s="287"/>
      <c r="AA21722" s="289"/>
    </row>
    <row r="21723" spans="23:27">
      <c r="W21723" s="288"/>
      <c r="X21723" s="287"/>
      <c r="AA21723" s="289"/>
    </row>
    <row r="21724" spans="23:27">
      <c r="W21724" s="288"/>
      <c r="X21724" s="287"/>
      <c r="AA21724" s="289"/>
    </row>
    <row r="21725" spans="23:27">
      <c r="W21725" s="288"/>
      <c r="X21725" s="287"/>
      <c r="AA21725" s="289"/>
    </row>
    <row r="21726" spans="23:27">
      <c r="W21726" s="288"/>
      <c r="X21726" s="287"/>
      <c r="AA21726" s="289"/>
    </row>
    <row r="21727" spans="23:27">
      <c r="W21727" s="288"/>
      <c r="X21727" s="287"/>
      <c r="AA21727" s="289"/>
    </row>
    <row r="21728" spans="23:27">
      <c r="W21728" s="288"/>
      <c r="X21728" s="287"/>
      <c r="AA21728" s="289"/>
    </row>
    <row r="21729" spans="23:27">
      <c r="W21729" s="288"/>
      <c r="X21729" s="287"/>
      <c r="AA21729" s="289"/>
    </row>
    <row r="21730" spans="23:27">
      <c r="W21730" s="288"/>
      <c r="X21730" s="287"/>
      <c r="AA21730" s="289"/>
    </row>
    <row r="21731" spans="23:27">
      <c r="W21731" s="288"/>
      <c r="X21731" s="287"/>
      <c r="AA21731" s="289"/>
    </row>
    <row r="21732" spans="23:27">
      <c r="W21732" s="288"/>
      <c r="X21732" s="287"/>
      <c r="AA21732" s="289"/>
    </row>
    <row r="21733" spans="23:27">
      <c r="W21733" s="288"/>
      <c r="X21733" s="287"/>
      <c r="AA21733" s="289"/>
    </row>
    <row r="21734" spans="23:27">
      <c r="W21734" s="288"/>
      <c r="X21734" s="287"/>
      <c r="AA21734" s="289"/>
    </row>
    <row r="21735" spans="23:27">
      <c r="W21735" s="288"/>
      <c r="X21735" s="287"/>
      <c r="AA21735" s="289"/>
    </row>
    <row r="21736" spans="23:27">
      <c r="W21736" s="288"/>
      <c r="X21736" s="287"/>
      <c r="AA21736" s="289"/>
    </row>
    <row r="21737" spans="23:27">
      <c r="W21737" s="288"/>
      <c r="X21737" s="287"/>
      <c r="AA21737" s="289"/>
    </row>
    <row r="21738" spans="23:27">
      <c r="W21738" s="288"/>
      <c r="X21738" s="287"/>
      <c r="AA21738" s="289"/>
    </row>
    <row r="21739" spans="23:27">
      <c r="W21739" s="288"/>
      <c r="X21739" s="287"/>
      <c r="AA21739" s="289"/>
    </row>
    <row r="21740" spans="23:27">
      <c r="W21740" s="288"/>
      <c r="X21740" s="287"/>
      <c r="AA21740" s="289"/>
    </row>
    <row r="21741" spans="23:27">
      <c r="W21741" s="288"/>
      <c r="X21741" s="287"/>
      <c r="AA21741" s="289"/>
    </row>
    <row r="21742" spans="23:27">
      <c r="W21742" s="288"/>
      <c r="X21742" s="287"/>
      <c r="AA21742" s="289"/>
    </row>
    <row r="21743" spans="23:27">
      <c r="W21743" s="288"/>
      <c r="X21743" s="287"/>
      <c r="AA21743" s="289"/>
    </row>
    <row r="21744" spans="23:27">
      <c r="W21744" s="288"/>
      <c r="X21744" s="287"/>
      <c r="AA21744" s="289"/>
    </row>
    <row r="21745" spans="23:27">
      <c r="W21745" s="288"/>
      <c r="X21745" s="287"/>
      <c r="AA21745" s="289"/>
    </row>
    <row r="21746" spans="23:27">
      <c r="W21746" s="288"/>
      <c r="X21746" s="287"/>
      <c r="AA21746" s="289"/>
    </row>
    <row r="21747" spans="23:27">
      <c r="W21747" s="288"/>
      <c r="X21747" s="287"/>
      <c r="AA21747" s="289"/>
    </row>
    <row r="21748" spans="23:27">
      <c r="W21748" s="288"/>
      <c r="X21748" s="287"/>
      <c r="AA21748" s="289"/>
    </row>
    <row r="21749" spans="23:27">
      <c r="W21749" s="288"/>
      <c r="X21749" s="287"/>
      <c r="AA21749" s="289"/>
    </row>
    <row r="21750" spans="23:27">
      <c r="W21750" s="288"/>
      <c r="X21750" s="287"/>
      <c r="AA21750" s="289"/>
    </row>
    <row r="21751" spans="23:27">
      <c r="W21751" s="288"/>
      <c r="X21751" s="287"/>
      <c r="AA21751" s="289"/>
    </row>
    <row r="21752" spans="23:27">
      <c r="W21752" s="288"/>
      <c r="X21752" s="287"/>
      <c r="AA21752" s="289"/>
    </row>
    <row r="21753" spans="23:27">
      <c r="W21753" s="288"/>
      <c r="X21753" s="287"/>
      <c r="AA21753" s="289"/>
    </row>
    <row r="21754" spans="23:27">
      <c r="W21754" s="288"/>
      <c r="X21754" s="287"/>
      <c r="AA21754" s="289"/>
    </row>
    <row r="21755" spans="23:27">
      <c r="W21755" s="288"/>
      <c r="X21755" s="287"/>
      <c r="AA21755" s="289"/>
    </row>
    <row r="21756" spans="23:27">
      <c r="W21756" s="288"/>
      <c r="X21756" s="287"/>
      <c r="AA21756" s="289"/>
    </row>
    <row r="21757" spans="23:27">
      <c r="W21757" s="288"/>
      <c r="X21757" s="287"/>
      <c r="AA21757" s="289"/>
    </row>
    <row r="21758" spans="23:27">
      <c r="W21758" s="288"/>
      <c r="X21758" s="287"/>
      <c r="AA21758" s="289"/>
    </row>
    <row r="21759" spans="23:27">
      <c r="W21759" s="288"/>
      <c r="X21759" s="287"/>
      <c r="AA21759" s="289"/>
    </row>
    <row r="21760" spans="23:27">
      <c r="W21760" s="288"/>
      <c r="X21760" s="287"/>
      <c r="AA21760" s="289"/>
    </row>
    <row r="21761" spans="23:27">
      <c r="W21761" s="288"/>
      <c r="X21761" s="287"/>
      <c r="AA21761" s="289"/>
    </row>
    <row r="21762" spans="23:27">
      <c r="W21762" s="288"/>
      <c r="X21762" s="287"/>
      <c r="AA21762" s="289"/>
    </row>
    <row r="21763" spans="23:27">
      <c r="W21763" s="288"/>
      <c r="X21763" s="287"/>
      <c r="AA21763" s="289"/>
    </row>
    <row r="21764" spans="23:27">
      <c r="W21764" s="288"/>
      <c r="X21764" s="287"/>
      <c r="AA21764" s="289"/>
    </row>
    <row r="21765" spans="23:27">
      <c r="W21765" s="288"/>
      <c r="X21765" s="287"/>
      <c r="AA21765" s="289"/>
    </row>
    <row r="21766" spans="23:27">
      <c r="W21766" s="288"/>
      <c r="X21766" s="287"/>
      <c r="AA21766" s="289"/>
    </row>
    <row r="21767" spans="23:27">
      <c r="W21767" s="288"/>
      <c r="X21767" s="287"/>
      <c r="AA21767" s="289"/>
    </row>
    <row r="21768" spans="23:27">
      <c r="W21768" s="288"/>
      <c r="X21768" s="287"/>
      <c r="AA21768" s="289"/>
    </row>
    <row r="21769" spans="23:27">
      <c r="W21769" s="288"/>
      <c r="X21769" s="287"/>
      <c r="AA21769" s="289"/>
    </row>
    <row r="21770" spans="23:27">
      <c r="W21770" s="288"/>
      <c r="X21770" s="287"/>
      <c r="AA21770" s="289"/>
    </row>
    <row r="21771" spans="23:27">
      <c r="W21771" s="288"/>
      <c r="X21771" s="287"/>
      <c r="AA21771" s="289"/>
    </row>
    <row r="21772" spans="23:27">
      <c r="W21772" s="288"/>
      <c r="X21772" s="287"/>
      <c r="AA21772" s="289"/>
    </row>
    <row r="21773" spans="23:27">
      <c r="W21773" s="288"/>
      <c r="X21773" s="287"/>
      <c r="AA21773" s="289"/>
    </row>
    <row r="21774" spans="23:27">
      <c r="W21774" s="288"/>
      <c r="X21774" s="287"/>
      <c r="AA21774" s="289"/>
    </row>
    <row r="21775" spans="23:27">
      <c r="W21775" s="288"/>
      <c r="X21775" s="287"/>
      <c r="AA21775" s="289"/>
    </row>
    <row r="21776" spans="23:27">
      <c r="W21776" s="288"/>
      <c r="X21776" s="287"/>
      <c r="AA21776" s="289"/>
    </row>
    <row r="21777" spans="23:27">
      <c r="W21777" s="288"/>
      <c r="X21777" s="287"/>
      <c r="AA21777" s="289"/>
    </row>
    <row r="21778" spans="23:27">
      <c r="W21778" s="288"/>
      <c r="X21778" s="287"/>
      <c r="AA21778" s="289"/>
    </row>
    <row r="21779" spans="23:27">
      <c r="W21779" s="288"/>
      <c r="X21779" s="287"/>
      <c r="AA21779" s="289"/>
    </row>
    <row r="21780" spans="23:27">
      <c r="W21780" s="288"/>
      <c r="X21780" s="287"/>
      <c r="AA21780" s="289"/>
    </row>
    <row r="21781" spans="23:27">
      <c r="W21781" s="288"/>
      <c r="X21781" s="287"/>
      <c r="AA21781" s="289"/>
    </row>
    <row r="21782" spans="23:27">
      <c r="W21782" s="288"/>
      <c r="X21782" s="287"/>
      <c r="AA21782" s="289"/>
    </row>
    <row r="21783" spans="23:27">
      <c r="W21783" s="288"/>
      <c r="X21783" s="287"/>
      <c r="AA21783" s="289"/>
    </row>
    <row r="21784" spans="23:27">
      <c r="W21784" s="288"/>
      <c r="X21784" s="287"/>
      <c r="AA21784" s="289"/>
    </row>
    <row r="21785" spans="23:27">
      <c r="W21785" s="288"/>
      <c r="X21785" s="287"/>
      <c r="AA21785" s="289"/>
    </row>
    <row r="21786" spans="23:27">
      <c r="W21786" s="288"/>
      <c r="X21786" s="287"/>
      <c r="AA21786" s="289"/>
    </row>
    <row r="21787" spans="23:27">
      <c r="W21787" s="288"/>
      <c r="X21787" s="287"/>
      <c r="AA21787" s="289"/>
    </row>
    <row r="21788" spans="23:27">
      <c r="W21788" s="288"/>
      <c r="X21788" s="287"/>
      <c r="AA21788" s="289"/>
    </row>
    <row r="21789" spans="23:27">
      <c r="W21789" s="288"/>
      <c r="X21789" s="287"/>
      <c r="AA21789" s="289"/>
    </row>
    <row r="21790" spans="23:27">
      <c r="W21790" s="288"/>
      <c r="X21790" s="287"/>
      <c r="AA21790" s="289"/>
    </row>
    <row r="21791" spans="23:27">
      <c r="W21791" s="288"/>
      <c r="X21791" s="287"/>
      <c r="AA21791" s="289"/>
    </row>
    <row r="21792" spans="23:27">
      <c r="W21792" s="288"/>
      <c r="X21792" s="287"/>
      <c r="AA21792" s="289"/>
    </row>
    <row r="21793" spans="23:27">
      <c r="W21793" s="288"/>
      <c r="X21793" s="287"/>
      <c r="AA21793" s="289"/>
    </row>
    <row r="21794" spans="23:27">
      <c r="W21794" s="288"/>
      <c r="X21794" s="287"/>
      <c r="AA21794" s="289"/>
    </row>
    <row r="21795" spans="23:27">
      <c r="W21795" s="288"/>
      <c r="X21795" s="287"/>
      <c r="AA21795" s="289"/>
    </row>
    <row r="21796" spans="23:27">
      <c r="W21796" s="288"/>
      <c r="X21796" s="287"/>
      <c r="AA21796" s="289"/>
    </row>
    <row r="21797" spans="23:27">
      <c r="W21797" s="288"/>
      <c r="X21797" s="287"/>
      <c r="AA21797" s="289"/>
    </row>
    <row r="21798" spans="23:27">
      <c r="W21798" s="288"/>
      <c r="X21798" s="287"/>
      <c r="AA21798" s="289"/>
    </row>
    <row r="21799" spans="23:27">
      <c r="W21799" s="288"/>
      <c r="X21799" s="287"/>
      <c r="AA21799" s="289"/>
    </row>
    <row r="21800" spans="23:27">
      <c r="W21800" s="288"/>
      <c r="X21800" s="287"/>
      <c r="AA21800" s="289"/>
    </row>
    <row r="21801" spans="23:27">
      <c r="W21801" s="288"/>
      <c r="X21801" s="287"/>
      <c r="AA21801" s="289"/>
    </row>
    <row r="21802" spans="23:27">
      <c r="W21802" s="288"/>
      <c r="X21802" s="287"/>
      <c r="AA21802" s="289"/>
    </row>
    <row r="21803" spans="23:27">
      <c r="W21803" s="288"/>
      <c r="X21803" s="287"/>
      <c r="AA21803" s="289"/>
    </row>
    <row r="21804" spans="23:27">
      <c r="W21804" s="288"/>
      <c r="X21804" s="287"/>
      <c r="AA21804" s="289"/>
    </row>
    <row r="21805" spans="23:27">
      <c r="W21805" s="288"/>
      <c r="X21805" s="287"/>
      <c r="AA21805" s="289"/>
    </row>
    <row r="21806" spans="23:27">
      <c r="W21806" s="288"/>
      <c r="X21806" s="287"/>
      <c r="AA21806" s="289"/>
    </row>
    <row r="21807" spans="23:27">
      <c r="W21807" s="288"/>
      <c r="X21807" s="287"/>
      <c r="AA21807" s="289"/>
    </row>
    <row r="21808" spans="23:27">
      <c r="W21808" s="288"/>
      <c r="X21808" s="287"/>
      <c r="AA21808" s="289"/>
    </row>
    <row r="21809" spans="23:27">
      <c r="W21809" s="288"/>
      <c r="X21809" s="287"/>
      <c r="AA21809" s="289"/>
    </row>
    <row r="21810" spans="23:27">
      <c r="W21810" s="288"/>
      <c r="X21810" s="287"/>
      <c r="AA21810" s="289"/>
    </row>
    <row r="21811" spans="23:27">
      <c r="W21811" s="288"/>
      <c r="X21811" s="287"/>
      <c r="AA21811" s="289"/>
    </row>
    <row r="21812" spans="23:27">
      <c r="W21812" s="288"/>
      <c r="X21812" s="287"/>
      <c r="AA21812" s="289"/>
    </row>
    <row r="21813" spans="23:27">
      <c r="W21813" s="288"/>
      <c r="X21813" s="287"/>
      <c r="AA21813" s="289"/>
    </row>
    <row r="21814" spans="23:27">
      <c r="W21814" s="288"/>
      <c r="X21814" s="287"/>
      <c r="AA21814" s="289"/>
    </row>
    <row r="21815" spans="23:27">
      <c r="W21815" s="288"/>
      <c r="X21815" s="287"/>
      <c r="AA21815" s="289"/>
    </row>
    <row r="21816" spans="23:27">
      <c r="W21816" s="288"/>
      <c r="X21816" s="287"/>
      <c r="AA21816" s="289"/>
    </row>
    <row r="21817" spans="23:27">
      <c r="W21817" s="288"/>
      <c r="X21817" s="287"/>
      <c r="AA21817" s="289"/>
    </row>
    <row r="21818" spans="23:27">
      <c r="W21818" s="288"/>
      <c r="X21818" s="287"/>
      <c r="AA21818" s="289"/>
    </row>
    <row r="21819" spans="23:27">
      <c r="W21819" s="288"/>
      <c r="X21819" s="287"/>
      <c r="AA21819" s="289"/>
    </row>
    <row r="21820" spans="23:27">
      <c r="W21820" s="288"/>
      <c r="X21820" s="287"/>
      <c r="AA21820" s="289"/>
    </row>
    <row r="21821" spans="23:27">
      <c r="W21821" s="288"/>
      <c r="X21821" s="287"/>
      <c r="AA21821" s="289"/>
    </row>
    <row r="21822" spans="23:27">
      <c r="W21822" s="288"/>
      <c r="X21822" s="287"/>
      <c r="AA21822" s="289"/>
    </row>
    <row r="21823" spans="23:27">
      <c r="W21823" s="288"/>
      <c r="X21823" s="287"/>
      <c r="AA21823" s="289"/>
    </row>
    <row r="21824" spans="23:27">
      <c r="W21824" s="288"/>
      <c r="X21824" s="287"/>
      <c r="AA21824" s="289"/>
    </row>
    <row r="21825" spans="23:27">
      <c r="W21825" s="288"/>
      <c r="X21825" s="287"/>
      <c r="AA21825" s="289"/>
    </row>
    <row r="21826" spans="23:27">
      <c r="W21826" s="288"/>
      <c r="X21826" s="287"/>
      <c r="AA21826" s="289"/>
    </row>
    <row r="21827" spans="23:27">
      <c r="W21827" s="288"/>
      <c r="X21827" s="287"/>
      <c r="AA21827" s="289"/>
    </row>
    <row r="21828" spans="23:27">
      <c r="W21828" s="288"/>
      <c r="X21828" s="287"/>
      <c r="AA21828" s="289"/>
    </row>
    <row r="21829" spans="23:27">
      <c r="W21829" s="288"/>
      <c r="X21829" s="287"/>
      <c r="AA21829" s="289"/>
    </row>
    <row r="21830" spans="23:27">
      <c r="W21830" s="288"/>
      <c r="X21830" s="287"/>
      <c r="AA21830" s="289"/>
    </row>
    <row r="21831" spans="23:27">
      <c r="W21831" s="288"/>
      <c r="X21831" s="287"/>
      <c r="AA21831" s="289"/>
    </row>
    <row r="21832" spans="23:27">
      <c r="W21832" s="288"/>
      <c r="X21832" s="287"/>
      <c r="AA21832" s="289"/>
    </row>
    <row r="21833" spans="23:27">
      <c r="W21833" s="288"/>
      <c r="X21833" s="287"/>
      <c r="AA21833" s="289"/>
    </row>
    <row r="21834" spans="23:27">
      <c r="W21834" s="288"/>
      <c r="X21834" s="287"/>
      <c r="AA21834" s="289"/>
    </row>
    <row r="21835" spans="23:27">
      <c r="W21835" s="288"/>
      <c r="X21835" s="287"/>
      <c r="AA21835" s="289"/>
    </row>
    <row r="21836" spans="23:27">
      <c r="W21836" s="288"/>
      <c r="X21836" s="287"/>
      <c r="AA21836" s="289"/>
    </row>
    <row r="21837" spans="23:27">
      <c r="W21837" s="288"/>
      <c r="X21837" s="287"/>
      <c r="AA21837" s="289"/>
    </row>
    <row r="21838" spans="23:27">
      <c r="W21838" s="288"/>
      <c r="X21838" s="287"/>
      <c r="AA21838" s="289"/>
    </row>
    <row r="21839" spans="23:27">
      <c r="W21839" s="288"/>
      <c r="X21839" s="287"/>
      <c r="AA21839" s="289"/>
    </row>
    <row r="21840" spans="23:27">
      <c r="W21840" s="288"/>
      <c r="X21840" s="287"/>
      <c r="AA21840" s="289"/>
    </row>
    <row r="21841" spans="23:27">
      <c r="W21841" s="288"/>
      <c r="X21841" s="287"/>
      <c r="AA21841" s="289"/>
    </row>
    <row r="21842" spans="23:27">
      <c r="W21842" s="288"/>
      <c r="X21842" s="287"/>
      <c r="AA21842" s="289"/>
    </row>
    <row r="21843" spans="23:27">
      <c r="W21843" s="288"/>
      <c r="X21843" s="287"/>
      <c r="AA21843" s="289"/>
    </row>
    <row r="21844" spans="23:27">
      <c r="W21844" s="288"/>
      <c r="X21844" s="287"/>
      <c r="AA21844" s="289"/>
    </row>
    <row r="21845" spans="23:27">
      <c r="W21845" s="288"/>
      <c r="X21845" s="287"/>
      <c r="AA21845" s="289"/>
    </row>
    <row r="21846" spans="23:27">
      <c r="W21846" s="288"/>
      <c r="X21846" s="287"/>
      <c r="AA21846" s="289"/>
    </row>
    <row r="21847" spans="23:27">
      <c r="W21847" s="288"/>
      <c r="X21847" s="287"/>
      <c r="AA21847" s="289"/>
    </row>
    <row r="21848" spans="23:27">
      <c r="W21848" s="288"/>
      <c r="X21848" s="287"/>
      <c r="AA21848" s="289"/>
    </row>
    <row r="21849" spans="23:27">
      <c r="W21849" s="288"/>
      <c r="X21849" s="287"/>
      <c r="AA21849" s="289"/>
    </row>
    <row r="21850" spans="23:27">
      <c r="W21850" s="288"/>
      <c r="X21850" s="287"/>
      <c r="AA21850" s="289"/>
    </row>
    <row r="21851" spans="23:27">
      <c r="W21851" s="288"/>
      <c r="X21851" s="287"/>
      <c r="AA21851" s="289"/>
    </row>
    <row r="21852" spans="23:27">
      <c r="W21852" s="288"/>
      <c r="X21852" s="287"/>
      <c r="AA21852" s="289"/>
    </row>
    <row r="21853" spans="23:27">
      <c r="W21853" s="288"/>
      <c r="X21853" s="287"/>
      <c r="AA21853" s="289"/>
    </row>
    <row r="21854" spans="23:27">
      <c r="W21854" s="288"/>
      <c r="X21854" s="287"/>
      <c r="AA21854" s="289"/>
    </row>
    <row r="21855" spans="23:27">
      <c r="W21855" s="288"/>
      <c r="X21855" s="287"/>
      <c r="AA21855" s="289"/>
    </row>
    <row r="21856" spans="23:27">
      <c r="W21856" s="288"/>
      <c r="X21856" s="287"/>
      <c r="AA21856" s="289"/>
    </row>
    <row r="21857" spans="23:27">
      <c r="W21857" s="288"/>
      <c r="X21857" s="287"/>
      <c r="AA21857" s="289"/>
    </row>
    <row r="21858" spans="23:27">
      <c r="W21858" s="288"/>
      <c r="X21858" s="287"/>
      <c r="AA21858" s="289"/>
    </row>
    <row r="21859" spans="23:27">
      <c r="W21859" s="288"/>
      <c r="X21859" s="287"/>
      <c r="AA21859" s="289"/>
    </row>
    <row r="21860" spans="23:27">
      <c r="W21860" s="288"/>
      <c r="X21860" s="287"/>
      <c r="AA21860" s="289"/>
    </row>
    <row r="21861" spans="23:27">
      <c r="W21861" s="288"/>
      <c r="X21861" s="287"/>
      <c r="AA21861" s="289"/>
    </row>
    <row r="21862" spans="23:27">
      <c r="W21862" s="288"/>
      <c r="X21862" s="287"/>
      <c r="AA21862" s="289"/>
    </row>
    <row r="21863" spans="23:27">
      <c r="W21863" s="288"/>
      <c r="X21863" s="287"/>
      <c r="AA21863" s="289"/>
    </row>
    <row r="21864" spans="23:27">
      <c r="W21864" s="288"/>
      <c r="X21864" s="287"/>
      <c r="AA21864" s="289"/>
    </row>
    <row r="21865" spans="23:27">
      <c r="W21865" s="288"/>
      <c r="X21865" s="287"/>
      <c r="AA21865" s="289"/>
    </row>
    <row r="21866" spans="23:27">
      <c r="W21866" s="288"/>
      <c r="X21866" s="287"/>
      <c r="AA21866" s="289"/>
    </row>
    <row r="21867" spans="23:27">
      <c r="W21867" s="288"/>
      <c r="X21867" s="287"/>
      <c r="AA21867" s="289"/>
    </row>
    <row r="21868" spans="23:27">
      <c r="W21868" s="288"/>
      <c r="X21868" s="287"/>
      <c r="AA21868" s="289"/>
    </row>
    <row r="21869" spans="23:27">
      <c r="W21869" s="288"/>
      <c r="X21869" s="287"/>
      <c r="AA21869" s="289"/>
    </row>
    <row r="21870" spans="23:27">
      <c r="W21870" s="288"/>
      <c r="X21870" s="287"/>
      <c r="AA21870" s="289"/>
    </row>
    <row r="21871" spans="23:27">
      <c r="W21871" s="288"/>
      <c r="X21871" s="287"/>
      <c r="AA21871" s="289"/>
    </row>
    <row r="21872" spans="23:27">
      <c r="W21872" s="288"/>
      <c r="X21872" s="287"/>
      <c r="AA21872" s="289"/>
    </row>
    <row r="21873" spans="23:27">
      <c r="W21873" s="288"/>
      <c r="X21873" s="287"/>
      <c r="AA21873" s="289"/>
    </row>
    <row r="21874" spans="23:27">
      <c r="W21874" s="288"/>
      <c r="X21874" s="287"/>
      <c r="AA21874" s="289"/>
    </row>
    <row r="21875" spans="23:27">
      <c r="W21875" s="288"/>
      <c r="X21875" s="287"/>
      <c r="AA21875" s="289"/>
    </row>
    <row r="21876" spans="23:27">
      <c r="W21876" s="288"/>
      <c r="X21876" s="287"/>
      <c r="AA21876" s="289"/>
    </row>
    <row r="21877" spans="23:27">
      <c r="W21877" s="288"/>
      <c r="X21877" s="287"/>
      <c r="AA21877" s="289"/>
    </row>
    <row r="21878" spans="23:27">
      <c r="W21878" s="288"/>
      <c r="X21878" s="287"/>
      <c r="AA21878" s="289"/>
    </row>
    <row r="21879" spans="23:27">
      <c r="W21879" s="288"/>
      <c r="X21879" s="287"/>
      <c r="AA21879" s="289"/>
    </row>
    <row r="21880" spans="23:27">
      <c r="W21880" s="288"/>
      <c r="X21880" s="287"/>
      <c r="AA21880" s="289"/>
    </row>
    <row r="21881" spans="23:27">
      <c r="W21881" s="288"/>
      <c r="X21881" s="287"/>
      <c r="AA21881" s="289"/>
    </row>
    <row r="21882" spans="23:27">
      <c r="W21882" s="288"/>
      <c r="X21882" s="287"/>
      <c r="AA21882" s="289"/>
    </row>
    <row r="21883" spans="23:27">
      <c r="W21883" s="288"/>
      <c r="X21883" s="287"/>
      <c r="AA21883" s="289"/>
    </row>
    <row r="21884" spans="23:27">
      <c r="W21884" s="288"/>
      <c r="X21884" s="287"/>
      <c r="AA21884" s="289"/>
    </row>
    <row r="21885" spans="23:27">
      <c r="W21885" s="288"/>
      <c r="X21885" s="287"/>
      <c r="AA21885" s="289"/>
    </row>
    <row r="21886" spans="23:27">
      <c r="W21886" s="288"/>
      <c r="X21886" s="287"/>
      <c r="AA21886" s="289"/>
    </row>
    <row r="21887" spans="23:27">
      <c r="W21887" s="288"/>
      <c r="X21887" s="287"/>
      <c r="AA21887" s="289"/>
    </row>
    <row r="21888" spans="23:27">
      <c r="W21888" s="288"/>
      <c r="X21888" s="287"/>
      <c r="AA21888" s="289"/>
    </row>
    <row r="21889" spans="23:27">
      <c r="W21889" s="288"/>
      <c r="X21889" s="287"/>
      <c r="AA21889" s="289"/>
    </row>
    <row r="21890" spans="23:27">
      <c r="W21890" s="288"/>
      <c r="X21890" s="287"/>
      <c r="AA21890" s="289"/>
    </row>
    <row r="21891" spans="23:27">
      <c r="W21891" s="288"/>
      <c r="X21891" s="287"/>
      <c r="AA21891" s="289"/>
    </row>
    <row r="21892" spans="23:27">
      <c r="W21892" s="288"/>
      <c r="X21892" s="287"/>
      <c r="AA21892" s="289"/>
    </row>
    <row r="21893" spans="23:27">
      <c r="W21893" s="288"/>
      <c r="X21893" s="287"/>
      <c r="AA21893" s="289"/>
    </row>
    <row r="21894" spans="23:27">
      <c r="W21894" s="288"/>
      <c r="X21894" s="287"/>
      <c r="AA21894" s="289"/>
    </row>
    <row r="21895" spans="23:27">
      <c r="W21895" s="288"/>
      <c r="X21895" s="287"/>
      <c r="AA21895" s="289"/>
    </row>
    <row r="21896" spans="23:27">
      <c r="W21896" s="288"/>
      <c r="X21896" s="287"/>
      <c r="AA21896" s="289"/>
    </row>
    <row r="21897" spans="23:27">
      <c r="W21897" s="288"/>
      <c r="X21897" s="287"/>
      <c r="AA21897" s="289"/>
    </row>
    <row r="21898" spans="23:27">
      <c r="W21898" s="288"/>
      <c r="X21898" s="287"/>
      <c r="AA21898" s="289"/>
    </row>
    <row r="21899" spans="23:27">
      <c r="W21899" s="288"/>
      <c r="X21899" s="287"/>
      <c r="AA21899" s="289"/>
    </row>
    <row r="21900" spans="23:27">
      <c r="W21900" s="288"/>
      <c r="X21900" s="287"/>
      <c r="AA21900" s="289"/>
    </row>
    <row r="21901" spans="23:27">
      <c r="W21901" s="288"/>
      <c r="X21901" s="287"/>
      <c r="AA21901" s="289"/>
    </row>
    <row r="21902" spans="23:27">
      <c r="W21902" s="288"/>
      <c r="X21902" s="287"/>
      <c r="AA21902" s="289"/>
    </row>
    <row r="21903" spans="23:27">
      <c r="W21903" s="288"/>
      <c r="X21903" s="287"/>
      <c r="AA21903" s="289"/>
    </row>
    <row r="21904" spans="23:27">
      <c r="W21904" s="288"/>
      <c r="X21904" s="287"/>
      <c r="AA21904" s="289"/>
    </row>
    <row r="21905" spans="23:27">
      <c r="W21905" s="288"/>
      <c r="X21905" s="287"/>
      <c r="AA21905" s="289"/>
    </row>
    <row r="21906" spans="23:27">
      <c r="W21906" s="288"/>
      <c r="X21906" s="287"/>
      <c r="AA21906" s="289"/>
    </row>
    <row r="21907" spans="23:27">
      <c r="W21907" s="288"/>
      <c r="X21907" s="287"/>
      <c r="AA21907" s="289"/>
    </row>
    <row r="21908" spans="23:27">
      <c r="W21908" s="288"/>
      <c r="X21908" s="287"/>
      <c r="AA21908" s="289"/>
    </row>
    <row r="21909" spans="23:27">
      <c r="W21909" s="288"/>
      <c r="X21909" s="287"/>
      <c r="AA21909" s="289"/>
    </row>
    <row r="21910" spans="23:27">
      <c r="W21910" s="288"/>
      <c r="X21910" s="287"/>
      <c r="AA21910" s="289"/>
    </row>
    <row r="21911" spans="23:27">
      <c r="W21911" s="288"/>
      <c r="X21911" s="287"/>
      <c r="AA21911" s="289"/>
    </row>
    <row r="21912" spans="23:27">
      <c r="W21912" s="288"/>
      <c r="X21912" s="287"/>
      <c r="AA21912" s="289"/>
    </row>
    <row r="21913" spans="23:27">
      <c r="W21913" s="288"/>
      <c r="X21913" s="287"/>
      <c r="AA21913" s="289"/>
    </row>
    <row r="21914" spans="23:27">
      <c r="W21914" s="288"/>
      <c r="X21914" s="287"/>
      <c r="AA21914" s="289"/>
    </row>
    <row r="21915" spans="23:27">
      <c r="W21915" s="288"/>
      <c r="X21915" s="287"/>
      <c r="AA21915" s="289"/>
    </row>
    <row r="21916" spans="23:27">
      <c r="W21916" s="288"/>
      <c r="X21916" s="287"/>
      <c r="AA21916" s="289"/>
    </row>
    <row r="21917" spans="23:27">
      <c r="W21917" s="288"/>
      <c r="X21917" s="287"/>
      <c r="AA21917" s="289"/>
    </row>
    <row r="21918" spans="23:27">
      <c r="W21918" s="288"/>
      <c r="X21918" s="287"/>
      <c r="AA21918" s="289"/>
    </row>
    <row r="21919" spans="23:27">
      <c r="W21919" s="288"/>
      <c r="X21919" s="287"/>
      <c r="AA21919" s="289"/>
    </row>
    <row r="21920" spans="23:27">
      <c r="W21920" s="288"/>
      <c r="X21920" s="287"/>
      <c r="AA21920" s="289"/>
    </row>
    <row r="21921" spans="23:27">
      <c r="W21921" s="288"/>
      <c r="X21921" s="287"/>
      <c r="AA21921" s="289"/>
    </row>
    <row r="21922" spans="23:27">
      <c r="W21922" s="288"/>
      <c r="X21922" s="287"/>
      <c r="AA21922" s="289"/>
    </row>
    <row r="21923" spans="23:27">
      <c r="W21923" s="288"/>
      <c r="X21923" s="287"/>
      <c r="AA21923" s="289"/>
    </row>
    <row r="21924" spans="23:27">
      <c r="W21924" s="288"/>
      <c r="X21924" s="287"/>
      <c r="AA21924" s="289"/>
    </row>
    <row r="21925" spans="23:27">
      <c r="W21925" s="288"/>
      <c r="X21925" s="287"/>
      <c r="AA21925" s="289"/>
    </row>
    <row r="21926" spans="23:27">
      <c r="W21926" s="288"/>
      <c r="X21926" s="287"/>
      <c r="AA21926" s="289"/>
    </row>
    <row r="21927" spans="23:27">
      <c r="W21927" s="288"/>
      <c r="X21927" s="287"/>
      <c r="AA21927" s="289"/>
    </row>
    <row r="21928" spans="23:27">
      <c r="W21928" s="288"/>
      <c r="X21928" s="287"/>
      <c r="AA21928" s="289"/>
    </row>
    <row r="21929" spans="23:27">
      <c r="W21929" s="288"/>
      <c r="X21929" s="287"/>
      <c r="AA21929" s="289"/>
    </row>
    <row r="21930" spans="23:27">
      <c r="W21930" s="288"/>
      <c r="X21930" s="287"/>
      <c r="AA21930" s="289"/>
    </row>
    <row r="21931" spans="23:27">
      <c r="W21931" s="288"/>
      <c r="X21931" s="287"/>
      <c r="AA21931" s="289"/>
    </row>
    <row r="21932" spans="23:27">
      <c r="W21932" s="288"/>
      <c r="X21932" s="287"/>
      <c r="AA21932" s="289"/>
    </row>
    <row r="21933" spans="23:27">
      <c r="W21933" s="288"/>
      <c r="X21933" s="287"/>
      <c r="AA21933" s="289"/>
    </row>
    <row r="21934" spans="23:27">
      <c r="W21934" s="288"/>
      <c r="X21934" s="287"/>
      <c r="AA21934" s="289"/>
    </row>
    <row r="21935" spans="23:27">
      <c r="W21935" s="288"/>
      <c r="X21935" s="287"/>
      <c r="AA21935" s="289"/>
    </row>
    <row r="21936" spans="23:27">
      <c r="W21936" s="288"/>
      <c r="X21936" s="287"/>
      <c r="AA21936" s="289"/>
    </row>
    <row r="21937" spans="23:27">
      <c r="W21937" s="288"/>
      <c r="X21937" s="287"/>
      <c r="AA21937" s="289"/>
    </row>
    <row r="21938" spans="23:27">
      <c r="W21938" s="288"/>
      <c r="X21938" s="287"/>
      <c r="AA21938" s="289"/>
    </row>
    <row r="21939" spans="23:27">
      <c r="W21939" s="288"/>
      <c r="X21939" s="287"/>
      <c r="AA21939" s="289"/>
    </row>
    <row r="21940" spans="23:27">
      <c r="W21940" s="288"/>
      <c r="X21940" s="287"/>
      <c r="AA21940" s="289"/>
    </row>
    <row r="21941" spans="23:27">
      <c r="W21941" s="288"/>
      <c r="X21941" s="287"/>
      <c r="AA21941" s="289"/>
    </row>
    <row r="21942" spans="23:27">
      <c r="W21942" s="288"/>
      <c r="X21942" s="287"/>
      <c r="AA21942" s="289"/>
    </row>
    <row r="21943" spans="23:27">
      <c r="W21943" s="288"/>
      <c r="X21943" s="287"/>
      <c r="AA21943" s="289"/>
    </row>
    <row r="21944" spans="23:27">
      <c r="W21944" s="288"/>
      <c r="X21944" s="287"/>
      <c r="AA21944" s="289"/>
    </row>
    <row r="21945" spans="23:27">
      <c r="W21945" s="288"/>
      <c r="X21945" s="287"/>
      <c r="AA21945" s="289"/>
    </row>
    <row r="21946" spans="23:27">
      <c r="W21946" s="288"/>
      <c r="X21946" s="287"/>
      <c r="AA21946" s="289"/>
    </row>
    <row r="21947" spans="23:27">
      <c r="W21947" s="288"/>
      <c r="X21947" s="287"/>
      <c r="AA21947" s="289"/>
    </row>
    <row r="21948" spans="23:27">
      <c r="W21948" s="288"/>
      <c r="X21948" s="287"/>
      <c r="AA21948" s="289"/>
    </row>
    <row r="21949" spans="23:27">
      <c r="W21949" s="288"/>
      <c r="X21949" s="287"/>
      <c r="AA21949" s="289"/>
    </row>
    <row r="21950" spans="23:27">
      <c r="W21950" s="288"/>
      <c r="X21950" s="287"/>
      <c r="AA21950" s="289"/>
    </row>
    <row r="21951" spans="23:27">
      <c r="W21951" s="288"/>
      <c r="X21951" s="287"/>
      <c r="AA21951" s="289"/>
    </row>
    <row r="21952" spans="23:27">
      <c r="W21952" s="288"/>
      <c r="X21952" s="287"/>
      <c r="AA21952" s="289"/>
    </row>
    <row r="21953" spans="23:27">
      <c r="W21953" s="288"/>
      <c r="X21953" s="287"/>
      <c r="AA21953" s="289"/>
    </row>
    <row r="21954" spans="23:27">
      <c r="W21954" s="288"/>
      <c r="X21954" s="287"/>
      <c r="AA21954" s="289"/>
    </row>
    <row r="21955" spans="23:27">
      <c r="W21955" s="288"/>
      <c r="X21955" s="287"/>
      <c r="AA21955" s="289"/>
    </row>
    <row r="21956" spans="23:27">
      <c r="W21956" s="288"/>
      <c r="X21956" s="287"/>
      <c r="AA21956" s="289"/>
    </row>
    <row r="21957" spans="23:27">
      <c r="W21957" s="288"/>
      <c r="X21957" s="287"/>
      <c r="AA21957" s="289"/>
    </row>
    <row r="21958" spans="23:27">
      <c r="W21958" s="288"/>
      <c r="X21958" s="287"/>
      <c r="AA21958" s="289"/>
    </row>
    <row r="21959" spans="23:27">
      <c r="W21959" s="288"/>
      <c r="X21959" s="287"/>
      <c r="AA21959" s="289"/>
    </row>
    <row r="21960" spans="23:27">
      <c r="W21960" s="288"/>
      <c r="X21960" s="287"/>
      <c r="AA21960" s="289"/>
    </row>
    <row r="21961" spans="23:27">
      <c r="W21961" s="288"/>
      <c r="X21961" s="287"/>
      <c r="AA21961" s="289"/>
    </row>
    <row r="21962" spans="23:27">
      <c r="W21962" s="288"/>
      <c r="X21962" s="287"/>
      <c r="AA21962" s="289"/>
    </row>
    <row r="21963" spans="23:27">
      <c r="W21963" s="288"/>
      <c r="X21963" s="287"/>
      <c r="AA21963" s="289"/>
    </row>
    <row r="21964" spans="23:27">
      <c r="W21964" s="288"/>
      <c r="X21964" s="287"/>
      <c r="AA21964" s="289"/>
    </row>
    <row r="21965" spans="23:27">
      <c r="W21965" s="288"/>
      <c r="X21965" s="287"/>
      <c r="AA21965" s="289"/>
    </row>
    <row r="21966" spans="23:27">
      <c r="W21966" s="288"/>
      <c r="X21966" s="287"/>
      <c r="AA21966" s="289"/>
    </row>
    <row r="21967" spans="23:27">
      <c r="W21967" s="288"/>
      <c r="X21967" s="287"/>
      <c r="AA21967" s="289"/>
    </row>
    <row r="21968" spans="23:27">
      <c r="W21968" s="288"/>
      <c r="X21968" s="287"/>
      <c r="AA21968" s="289"/>
    </row>
    <row r="21969" spans="23:27">
      <c r="W21969" s="288"/>
      <c r="X21969" s="287"/>
      <c r="AA21969" s="289"/>
    </row>
    <row r="21970" spans="23:27">
      <c r="W21970" s="288"/>
      <c r="X21970" s="287"/>
      <c r="AA21970" s="289"/>
    </row>
    <row r="21971" spans="23:27">
      <c r="W21971" s="288"/>
      <c r="X21971" s="287"/>
      <c r="AA21971" s="289"/>
    </row>
    <row r="21972" spans="23:27">
      <c r="W21972" s="288"/>
      <c r="X21972" s="287"/>
      <c r="AA21972" s="289"/>
    </row>
    <row r="21973" spans="23:27">
      <c r="W21973" s="288"/>
      <c r="X21973" s="287"/>
      <c r="AA21973" s="289"/>
    </row>
    <row r="21974" spans="23:27">
      <c r="W21974" s="288"/>
      <c r="X21974" s="287"/>
      <c r="AA21974" s="289"/>
    </row>
    <row r="21975" spans="23:27">
      <c r="W21975" s="288"/>
      <c r="X21975" s="287"/>
      <c r="AA21975" s="289"/>
    </row>
    <row r="21976" spans="23:27">
      <c r="W21976" s="288"/>
      <c r="X21976" s="287"/>
      <c r="AA21976" s="289"/>
    </row>
    <row r="21977" spans="23:27">
      <c r="W21977" s="288"/>
      <c r="X21977" s="287"/>
      <c r="AA21977" s="289"/>
    </row>
    <row r="21978" spans="23:27">
      <c r="W21978" s="288"/>
      <c r="X21978" s="287"/>
      <c r="AA21978" s="289"/>
    </row>
    <row r="21979" spans="23:27">
      <c r="W21979" s="288"/>
      <c r="X21979" s="287"/>
      <c r="AA21979" s="289"/>
    </row>
    <row r="21980" spans="23:27">
      <c r="W21980" s="288"/>
      <c r="X21980" s="287"/>
      <c r="AA21980" s="289"/>
    </row>
    <row r="21981" spans="23:27">
      <c r="W21981" s="288"/>
      <c r="X21981" s="287"/>
      <c r="AA21981" s="289"/>
    </row>
    <row r="21982" spans="23:27">
      <c r="W21982" s="288"/>
      <c r="X21982" s="287"/>
      <c r="AA21982" s="289"/>
    </row>
    <row r="21983" spans="23:27">
      <c r="W21983" s="288"/>
      <c r="X21983" s="287"/>
      <c r="AA21983" s="289"/>
    </row>
    <row r="21984" spans="23:27">
      <c r="W21984" s="288"/>
      <c r="X21984" s="287"/>
      <c r="AA21984" s="289"/>
    </row>
    <row r="21985" spans="23:27">
      <c r="W21985" s="288"/>
      <c r="X21985" s="287"/>
      <c r="AA21985" s="289"/>
    </row>
    <row r="21986" spans="23:27">
      <c r="W21986" s="288"/>
      <c r="X21986" s="287"/>
      <c r="AA21986" s="289"/>
    </row>
    <row r="21987" spans="23:27">
      <c r="W21987" s="288"/>
      <c r="X21987" s="287"/>
      <c r="AA21987" s="289"/>
    </row>
    <row r="21988" spans="23:27">
      <c r="W21988" s="288"/>
      <c r="X21988" s="287"/>
      <c r="AA21988" s="289"/>
    </row>
    <row r="21989" spans="23:27">
      <c r="W21989" s="288"/>
      <c r="X21989" s="287"/>
      <c r="AA21989" s="289"/>
    </row>
    <row r="21990" spans="23:27">
      <c r="W21990" s="288"/>
      <c r="X21990" s="287"/>
      <c r="AA21990" s="289"/>
    </row>
    <row r="21991" spans="23:27">
      <c r="W21991" s="288"/>
      <c r="X21991" s="287"/>
      <c r="AA21991" s="289"/>
    </row>
    <row r="21992" spans="23:27">
      <c r="W21992" s="288"/>
      <c r="X21992" s="287"/>
      <c r="AA21992" s="289"/>
    </row>
    <row r="21993" spans="23:27">
      <c r="W21993" s="288"/>
      <c r="X21993" s="287"/>
      <c r="AA21993" s="289"/>
    </row>
    <row r="21994" spans="23:27">
      <c r="W21994" s="288"/>
      <c r="X21994" s="287"/>
      <c r="AA21994" s="289"/>
    </row>
    <row r="21995" spans="23:27">
      <c r="W21995" s="288"/>
      <c r="X21995" s="287"/>
      <c r="AA21995" s="289"/>
    </row>
    <row r="21996" spans="23:27">
      <c r="W21996" s="288"/>
      <c r="X21996" s="287"/>
      <c r="AA21996" s="289"/>
    </row>
    <row r="21997" spans="23:27">
      <c r="W21997" s="288"/>
      <c r="X21997" s="287"/>
      <c r="AA21997" s="289"/>
    </row>
    <row r="21998" spans="23:27">
      <c r="W21998" s="288"/>
      <c r="X21998" s="287"/>
      <c r="AA21998" s="289"/>
    </row>
    <row r="21999" spans="23:27">
      <c r="W21999" s="288"/>
      <c r="X21999" s="287"/>
      <c r="AA21999" s="289"/>
    </row>
    <row r="22000" spans="23:27">
      <c r="W22000" s="288"/>
      <c r="X22000" s="287"/>
      <c r="AA22000" s="289"/>
    </row>
    <row r="22001" spans="23:27">
      <c r="W22001" s="288"/>
      <c r="X22001" s="287"/>
      <c r="AA22001" s="289"/>
    </row>
    <row r="22002" spans="23:27">
      <c r="W22002" s="288"/>
      <c r="X22002" s="287"/>
      <c r="AA22002" s="289"/>
    </row>
    <row r="22003" spans="23:27">
      <c r="W22003" s="288"/>
      <c r="X22003" s="287"/>
      <c r="AA22003" s="289"/>
    </row>
    <row r="22004" spans="23:27">
      <c r="W22004" s="288"/>
      <c r="X22004" s="287"/>
      <c r="AA22004" s="289"/>
    </row>
    <row r="22005" spans="23:27">
      <c r="W22005" s="288"/>
      <c r="X22005" s="287"/>
      <c r="AA22005" s="289"/>
    </row>
    <row r="22006" spans="23:27">
      <c r="W22006" s="288"/>
      <c r="X22006" s="287"/>
      <c r="AA22006" s="289"/>
    </row>
    <row r="22007" spans="23:27">
      <c r="W22007" s="288"/>
      <c r="X22007" s="287"/>
      <c r="AA22007" s="289"/>
    </row>
    <row r="22008" spans="23:27">
      <c r="W22008" s="288"/>
      <c r="X22008" s="287"/>
      <c r="AA22008" s="289"/>
    </row>
    <row r="22009" spans="23:27">
      <c r="W22009" s="288"/>
      <c r="X22009" s="287"/>
      <c r="AA22009" s="289"/>
    </row>
    <row r="22010" spans="23:27">
      <c r="W22010" s="288"/>
      <c r="X22010" s="287"/>
      <c r="AA22010" s="289"/>
    </row>
    <row r="22011" spans="23:27">
      <c r="W22011" s="288"/>
      <c r="X22011" s="287"/>
      <c r="AA22011" s="289"/>
    </row>
    <row r="22012" spans="23:27">
      <c r="W22012" s="288"/>
      <c r="X22012" s="287"/>
      <c r="AA22012" s="289"/>
    </row>
    <row r="22013" spans="23:27">
      <c r="W22013" s="288"/>
      <c r="X22013" s="287"/>
      <c r="AA22013" s="289"/>
    </row>
    <row r="22014" spans="23:27">
      <c r="W22014" s="288"/>
      <c r="X22014" s="287"/>
      <c r="AA22014" s="289"/>
    </row>
    <row r="22015" spans="23:27">
      <c r="W22015" s="288"/>
      <c r="X22015" s="287"/>
      <c r="AA22015" s="289"/>
    </row>
    <row r="22016" spans="23:27">
      <c r="W22016" s="288"/>
      <c r="X22016" s="287"/>
      <c r="AA22016" s="289"/>
    </row>
    <row r="22017" spans="23:27">
      <c r="W22017" s="288"/>
      <c r="X22017" s="287"/>
      <c r="AA22017" s="289"/>
    </row>
    <row r="22018" spans="23:27">
      <c r="W22018" s="288"/>
      <c r="X22018" s="287"/>
      <c r="AA22018" s="289"/>
    </row>
    <row r="22019" spans="23:27">
      <c r="W22019" s="288"/>
      <c r="X22019" s="287"/>
      <c r="AA22019" s="289"/>
    </row>
    <row r="22020" spans="23:27">
      <c r="W22020" s="288"/>
      <c r="X22020" s="287"/>
      <c r="AA22020" s="289"/>
    </row>
    <row r="22021" spans="23:27">
      <c r="W22021" s="288"/>
      <c r="X22021" s="287"/>
      <c r="AA22021" s="289"/>
    </row>
    <row r="22022" spans="23:27">
      <c r="W22022" s="288"/>
      <c r="X22022" s="287"/>
      <c r="AA22022" s="289"/>
    </row>
    <row r="22023" spans="23:27">
      <c r="W22023" s="288"/>
      <c r="X22023" s="287"/>
      <c r="AA22023" s="289"/>
    </row>
    <row r="22024" spans="23:27">
      <c r="W22024" s="288"/>
      <c r="X22024" s="287"/>
      <c r="AA22024" s="289"/>
    </row>
    <row r="22025" spans="23:27">
      <c r="W22025" s="288"/>
      <c r="X22025" s="287"/>
      <c r="AA22025" s="289"/>
    </row>
    <row r="22026" spans="23:27">
      <c r="W22026" s="288"/>
      <c r="X22026" s="287"/>
      <c r="AA22026" s="289"/>
    </row>
    <row r="22027" spans="23:27">
      <c r="W22027" s="288"/>
      <c r="X22027" s="287"/>
      <c r="AA22027" s="289"/>
    </row>
    <row r="22028" spans="23:27">
      <c r="W22028" s="288"/>
      <c r="X22028" s="287"/>
      <c r="AA22028" s="289"/>
    </row>
    <row r="22029" spans="23:27">
      <c r="W22029" s="288"/>
      <c r="X22029" s="287"/>
      <c r="AA22029" s="289"/>
    </row>
    <row r="22030" spans="23:27">
      <c r="W22030" s="288"/>
      <c r="X22030" s="287"/>
      <c r="AA22030" s="289"/>
    </row>
    <row r="22031" spans="23:27">
      <c r="W22031" s="288"/>
      <c r="X22031" s="287"/>
      <c r="AA22031" s="289"/>
    </row>
    <row r="22032" spans="23:27">
      <c r="W22032" s="288"/>
      <c r="X22032" s="287"/>
      <c r="AA22032" s="289"/>
    </row>
    <row r="22033" spans="23:27">
      <c r="W22033" s="288"/>
      <c r="X22033" s="287"/>
      <c r="AA22033" s="289"/>
    </row>
    <row r="22034" spans="23:27">
      <c r="W22034" s="288"/>
      <c r="X22034" s="287"/>
      <c r="AA22034" s="289"/>
    </row>
    <row r="22035" spans="23:27">
      <c r="W22035" s="288"/>
      <c r="X22035" s="287"/>
      <c r="AA22035" s="289"/>
    </row>
    <row r="22036" spans="23:27">
      <c r="W22036" s="288"/>
      <c r="X22036" s="287"/>
      <c r="AA22036" s="289"/>
    </row>
    <row r="22037" spans="23:27">
      <c r="W22037" s="288"/>
      <c r="X22037" s="287"/>
      <c r="AA22037" s="289"/>
    </row>
    <row r="22038" spans="23:27">
      <c r="W22038" s="288"/>
      <c r="X22038" s="287"/>
      <c r="AA22038" s="289"/>
    </row>
    <row r="22039" spans="23:27">
      <c r="W22039" s="288"/>
      <c r="X22039" s="287"/>
      <c r="AA22039" s="289"/>
    </row>
    <row r="22040" spans="23:27">
      <c r="W22040" s="288"/>
      <c r="X22040" s="287"/>
      <c r="AA22040" s="289"/>
    </row>
    <row r="22041" spans="23:27">
      <c r="W22041" s="288"/>
      <c r="X22041" s="287"/>
      <c r="AA22041" s="289"/>
    </row>
    <row r="22042" spans="23:27">
      <c r="W22042" s="288"/>
      <c r="X22042" s="287"/>
      <c r="AA22042" s="289"/>
    </row>
    <row r="22043" spans="23:27">
      <c r="W22043" s="288"/>
      <c r="X22043" s="287"/>
      <c r="AA22043" s="289"/>
    </row>
    <row r="22044" spans="23:27">
      <c r="W22044" s="288"/>
      <c r="X22044" s="287"/>
      <c r="AA22044" s="289"/>
    </row>
    <row r="22045" spans="23:27">
      <c r="W22045" s="288"/>
      <c r="X22045" s="287"/>
      <c r="AA22045" s="289"/>
    </row>
    <row r="22046" spans="23:27">
      <c r="W22046" s="288"/>
      <c r="X22046" s="287"/>
      <c r="AA22046" s="289"/>
    </row>
    <row r="22047" spans="23:27">
      <c r="W22047" s="288"/>
      <c r="X22047" s="287"/>
      <c r="AA22047" s="289"/>
    </row>
    <row r="22048" spans="23:27">
      <c r="W22048" s="288"/>
      <c r="X22048" s="287"/>
      <c r="AA22048" s="289"/>
    </row>
    <row r="22049" spans="23:27">
      <c r="W22049" s="288"/>
      <c r="X22049" s="287"/>
      <c r="AA22049" s="289"/>
    </row>
    <row r="22050" spans="23:27">
      <c r="W22050" s="288"/>
      <c r="X22050" s="287"/>
      <c r="AA22050" s="289"/>
    </row>
    <row r="22051" spans="23:27">
      <c r="W22051" s="288"/>
      <c r="X22051" s="287"/>
      <c r="AA22051" s="289"/>
    </row>
    <row r="22052" spans="23:27">
      <c r="W22052" s="288"/>
      <c r="X22052" s="287"/>
      <c r="AA22052" s="289"/>
    </row>
    <row r="22053" spans="23:27">
      <c r="W22053" s="288"/>
      <c r="X22053" s="287"/>
      <c r="AA22053" s="289"/>
    </row>
    <row r="22054" spans="23:27">
      <c r="W22054" s="288"/>
      <c r="X22054" s="287"/>
      <c r="AA22054" s="289"/>
    </row>
    <row r="22055" spans="23:27">
      <c r="W22055" s="288"/>
      <c r="X22055" s="287"/>
      <c r="AA22055" s="289"/>
    </row>
    <row r="22056" spans="23:27">
      <c r="W22056" s="288"/>
      <c r="X22056" s="287"/>
      <c r="AA22056" s="289"/>
    </row>
    <row r="22057" spans="23:27">
      <c r="W22057" s="288"/>
      <c r="X22057" s="287"/>
      <c r="AA22057" s="289"/>
    </row>
    <row r="22058" spans="23:27">
      <c r="W22058" s="288"/>
      <c r="X22058" s="287"/>
      <c r="AA22058" s="289"/>
    </row>
    <row r="22059" spans="23:27">
      <c r="W22059" s="288"/>
      <c r="X22059" s="287"/>
      <c r="AA22059" s="289"/>
    </row>
    <row r="22060" spans="23:27">
      <c r="W22060" s="288"/>
      <c r="X22060" s="287"/>
      <c r="AA22060" s="289"/>
    </row>
    <row r="22061" spans="23:27">
      <c r="W22061" s="288"/>
      <c r="X22061" s="287"/>
      <c r="AA22061" s="289"/>
    </row>
    <row r="22062" spans="23:27">
      <c r="W22062" s="288"/>
      <c r="X22062" s="287"/>
      <c r="AA22062" s="289"/>
    </row>
    <row r="22063" spans="23:27">
      <c r="W22063" s="288"/>
      <c r="X22063" s="287"/>
      <c r="AA22063" s="289"/>
    </row>
    <row r="22064" spans="23:27">
      <c r="W22064" s="288"/>
      <c r="X22064" s="287"/>
      <c r="AA22064" s="289"/>
    </row>
    <row r="22065" spans="23:27">
      <c r="W22065" s="288"/>
      <c r="X22065" s="287"/>
      <c r="AA22065" s="289"/>
    </row>
    <row r="22066" spans="23:27">
      <c r="W22066" s="288"/>
      <c r="X22066" s="287"/>
      <c r="AA22066" s="289"/>
    </row>
    <row r="22067" spans="23:27">
      <c r="W22067" s="288"/>
      <c r="X22067" s="287"/>
      <c r="AA22067" s="289"/>
    </row>
    <row r="22068" spans="23:27">
      <c r="W22068" s="288"/>
      <c r="X22068" s="287"/>
      <c r="AA22068" s="289"/>
    </row>
    <row r="22069" spans="23:27">
      <c r="W22069" s="288"/>
      <c r="X22069" s="287"/>
      <c r="AA22069" s="289"/>
    </row>
    <row r="22070" spans="23:27">
      <c r="W22070" s="288"/>
      <c r="X22070" s="287"/>
      <c r="AA22070" s="289"/>
    </row>
    <row r="22071" spans="23:27">
      <c r="W22071" s="288"/>
      <c r="X22071" s="287"/>
      <c r="AA22071" s="289"/>
    </row>
    <row r="22072" spans="23:27">
      <c r="W22072" s="288"/>
      <c r="X22072" s="287"/>
      <c r="AA22072" s="289"/>
    </row>
    <row r="22073" spans="23:27">
      <c r="W22073" s="288"/>
      <c r="X22073" s="287"/>
      <c r="AA22073" s="289"/>
    </row>
    <row r="22074" spans="23:27">
      <c r="W22074" s="288"/>
      <c r="X22074" s="287"/>
      <c r="AA22074" s="289"/>
    </row>
    <row r="22075" spans="23:27">
      <c r="W22075" s="288"/>
      <c r="X22075" s="287"/>
      <c r="AA22075" s="289"/>
    </row>
    <row r="22076" spans="23:27">
      <c r="W22076" s="288"/>
      <c r="X22076" s="287"/>
      <c r="AA22076" s="289"/>
    </row>
    <row r="22077" spans="23:27">
      <c r="W22077" s="288"/>
      <c r="X22077" s="287"/>
      <c r="AA22077" s="289"/>
    </row>
    <row r="22078" spans="23:27">
      <c r="W22078" s="288"/>
      <c r="X22078" s="287"/>
      <c r="AA22078" s="289"/>
    </row>
    <row r="22079" spans="23:27">
      <c r="W22079" s="288"/>
      <c r="X22079" s="287"/>
      <c r="AA22079" s="289"/>
    </row>
    <row r="22080" spans="23:27">
      <c r="W22080" s="288"/>
      <c r="X22080" s="287"/>
      <c r="AA22080" s="289"/>
    </row>
    <row r="22081" spans="23:27">
      <c r="W22081" s="288"/>
      <c r="X22081" s="287"/>
      <c r="AA22081" s="289"/>
    </row>
    <row r="22082" spans="23:27">
      <c r="W22082" s="288"/>
      <c r="X22082" s="287"/>
      <c r="AA22082" s="289"/>
    </row>
    <row r="22083" spans="23:27">
      <c r="W22083" s="288"/>
      <c r="X22083" s="287"/>
      <c r="AA22083" s="289"/>
    </row>
    <row r="22084" spans="23:27">
      <c r="W22084" s="288"/>
      <c r="X22084" s="287"/>
      <c r="AA22084" s="289"/>
    </row>
    <row r="22085" spans="23:27">
      <c r="W22085" s="288"/>
      <c r="X22085" s="287"/>
      <c r="AA22085" s="289"/>
    </row>
    <row r="22086" spans="23:27">
      <c r="W22086" s="288"/>
      <c r="X22086" s="287"/>
      <c r="AA22086" s="289"/>
    </row>
    <row r="22087" spans="23:27">
      <c r="W22087" s="288"/>
      <c r="X22087" s="287"/>
      <c r="AA22087" s="289"/>
    </row>
    <row r="22088" spans="23:27">
      <c r="W22088" s="288"/>
      <c r="X22088" s="287"/>
      <c r="AA22088" s="289"/>
    </row>
    <row r="22089" spans="23:27">
      <c r="W22089" s="288"/>
      <c r="X22089" s="287"/>
      <c r="AA22089" s="289"/>
    </row>
    <row r="22090" spans="23:27">
      <c r="W22090" s="288"/>
      <c r="X22090" s="287"/>
      <c r="AA22090" s="289"/>
    </row>
    <row r="22091" spans="23:27">
      <c r="W22091" s="288"/>
      <c r="X22091" s="287"/>
      <c r="AA22091" s="289"/>
    </row>
    <row r="22092" spans="23:27">
      <c r="W22092" s="288"/>
      <c r="X22092" s="287"/>
      <c r="AA22092" s="289"/>
    </row>
    <row r="22093" spans="23:27">
      <c r="W22093" s="288"/>
      <c r="X22093" s="287"/>
      <c r="AA22093" s="289"/>
    </row>
    <row r="22094" spans="23:27">
      <c r="W22094" s="288"/>
      <c r="X22094" s="287"/>
      <c r="AA22094" s="289"/>
    </row>
    <row r="22095" spans="23:27">
      <c r="W22095" s="288"/>
      <c r="X22095" s="287"/>
      <c r="AA22095" s="289"/>
    </row>
    <row r="22096" spans="23:27">
      <c r="W22096" s="288"/>
      <c r="X22096" s="287"/>
      <c r="AA22096" s="289"/>
    </row>
    <row r="22097" spans="23:27">
      <c r="W22097" s="288"/>
      <c r="X22097" s="287"/>
      <c r="AA22097" s="289"/>
    </row>
    <row r="22098" spans="23:27">
      <c r="W22098" s="288"/>
      <c r="X22098" s="287"/>
      <c r="AA22098" s="289"/>
    </row>
    <row r="22099" spans="23:27">
      <c r="W22099" s="288"/>
      <c r="X22099" s="287"/>
      <c r="AA22099" s="289"/>
    </row>
    <row r="22100" spans="23:27">
      <c r="W22100" s="288"/>
      <c r="X22100" s="287"/>
      <c r="AA22100" s="289"/>
    </row>
    <row r="22101" spans="23:27">
      <c r="W22101" s="288"/>
      <c r="X22101" s="287"/>
      <c r="AA22101" s="289"/>
    </row>
    <row r="22102" spans="23:27">
      <c r="W22102" s="288"/>
      <c r="X22102" s="287"/>
      <c r="AA22102" s="289"/>
    </row>
    <row r="22103" spans="23:27">
      <c r="W22103" s="288"/>
      <c r="X22103" s="287"/>
      <c r="AA22103" s="289"/>
    </row>
    <row r="22104" spans="23:27">
      <c r="W22104" s="288"/>
      <c r="X22104" s="287"/>
      <c r="AA22104" s="289"/>
    </row>
    <row r="22105" spans="23:27">
      <c r="W22105" s="288"/>
      <c r="X22105" s="287"/>
      <c r="AA22105" s="289"/>
    </row>
    <row r="22106" spans="23:27">
      <c r="W22106" s="288"/>
      <c r="X22106" s="287"/>
      <c r="AA22106" s="289"/>
    </row>
    <row r="22107" spans="23:27">
      <c r="W22107" s="288"/>
      <c r="X22107" s="287"/>
      <c r="AA22107" s="289"/>
    </row>
    <row r="22108" spans="23:27">
      <c r="W22108" s="288"/>
      <c r="X22108" s="287"/>
      <c r="AA22108" s="289"/>
    </row>
    <row r="22109" spans="23:27">
      <c r="W22109" s="288"/>
      <c r="X22109" s="287"/>
      <c r="AA22109" s="289"/>
    </row>
    <row r="22110" spans="23:27">
      <c r="W22110" s="288"/>
      <c r="X22110" s="287"/>
      <c r="AA22110" s="289"/>
    </row>
    <row r="22111" spans="23:27">
      <c r="W22111" s="288"/>
      <c r="X22111" s="287"/>
      <c r="AA22111" s="289"/>
    </row>
    <row r="22112" spans="23:27">
      <c r="W22112" s="288"/>
      <c r="X22112" s="287"/>
      <c r="AA22112" s="289"/>
    </row>
    <row r="22113" spans="23:27">
      <c r="W22113" s="288"/>
      <c r="X22113" s="287"/>
      <c r="AA22113" s="289"/>
    </row>
    <row r="22114" spans="23:27">
      <c r="W22114" s="288"/>
      <c r="X22114" s="287"/>
      <c r="AA22114" s="289"/>
    </row>
    <row r="22115" spans="23:27">
      <c r="W22115" s="288"/>
      <c r="X22115" s="287"/>
      <c r="AA22115" s="289"/>
    </row>
    <row r="22116" spans="23:27">
      <c r="W22116" s="288"/>
      <c r="X22116" s="287"/>
      <c r="AA22116" s="289"/>
    </row>
    <row r="22117" spans="23:27">
      <c r="W22117" s="288"/>
      <c r="X22117" s="287"/>
      <c r="AA22117" s="289"/>
    </row>
    <row r="22118" spans="23:27">
      <c r="W22118" s="288"/>
      <c r="X22118" s="287"/>
      <c r="AA22118" s="289"/>
    </row>
    <row r="22119" spans="23:27">
      <c r="W22119" s="288"/>
      <c r="X22119" s="287"/>
      <c r="AA22119" s="289"/>
    </row>
    <row r="22120" spans="23:27">
      <c r="W22120" s="288"/>
      <c r="X22120" s="287"/>
      <c r="AA22120" s="289"/>
    </row>
    <row r="22121" spans="23:27">
      <c r="W22121" s="288"/>
      <c r="X22121" s="287"/>
      <c r="AA22121" s="289"/>
    </row>
    <row r="22122" spans="23:27">
      <c r="W22122" s="288"/>
      <c r="X22122" s="287"/>
      <c r="AA22122" s="289"/>
    </row>
    <row r="22123" spans="23:27">
      <c r="W22123" s="288"/>
      <c r="X22123" s="287"/>
      <c r="AA22123" s="289"/>
    </row>
    <row r="22124" spans="23:27">
      <c r="W22124" s="288"/>
      <c r="X22124" s="287"/>
      <c r="AA22124" s="289"/>
    </row>
    <row r="22125" spans="23:27">
      <c r="W22125" s="288"/>
      <c r="X22125" s="287"/>
      <c r="AA22125" s="289"/>
    </row>
    <row r="22126" spans="23:27">
      <c r="W22126" s="288"/>
      <c r="X22126" s="287"/>
      <c r="AA22126" s="289"/>
    </row>
    <row r="22127" spans="23:27">
      <c r="W22127" s="288"/>
      <c r="X22127" s="287"/>
      <c r="AA22127" s="289"/>
    </row>
    <row r="22128" spans="23:27">
      <c r="W22128" s="288"/>
      <c r="X22128" s="287"/>
      <c r="AA22128" s="289"/>
    </row>
    <row r="22129" spans="23:27">
      <c r="W22129" s="288"/>
      <c r="X22129" s="287"/>
      <c r="AA22129" s="289"/>
    </row>
    <row r="22130" spans="23:27">
      <c r="W22130" s="288"/>
      <c r="X22130" s="287"/>
      <c r="AA22130" s="289"/>
    </row>
    <row r="22131" spans="23:27">
      <c r="W22131" s="288"/>
      <c r="X22131" s="287"/>
      <c r="AA22131" s="289"/>
    </row>
    <row r="22132" spans="23:27">
      <c r="W22132" s="288"/>
      <c r="X22132" s="287"/>
      <c r="AA22132" s="289"/>
    </row>
    <row r="22133" spans="23:27">
      <c r="W22133" s="288"/>
      <c r="X22133" s="287"/>
      <c r="AA22133" s="289"/>
    </row>
    <row r="22134" spans="23:27">
      <c r="W22134" s="288"/>
      <c r="X22134" s="287"/>
      <c r="AA22134" s="289"/>
    </row>
    <row r="22135" spans="23:27">
      <c r="W22135" s="288"/>
      <c r="X22135" s="287"/>
      <c r="AA22135" s="289"/>
    </row>
    <row r="22136" spans="23:27">
      <c r="W22136" s="288"/>
      <c r="X22136" s="287"/>
      <c r="AA22136" s="289"/>
    </row>
    <row r="22137" spans="23:27">
      <c r="W22137" s="288"/>
      <c r="X22137" s="287"/>
      <c r="AA22137" s="289"/>
    </row>
    <row r="22138" spans="23:27">
      <c r="W22138" s="288"/>
      <c r="X22138" s="287"/>
      <c r="AA22138" s="289"/>
    </row>
    <row r="22139" spans="23:27">
      <c r="W22139" s="288"/>
      <c r="X22139" s="287"/>
      <c r="AA22139" s="289"/>
    </row>
    <row r="22140" spans="23:27">
      <c r="W22140" s="288"/>
      <c r="X22140" s="287"/>
      <c r="AA22140" s="289"/>
    </row>
    <row r="22141" spans="23:27">
      <c r="W22141" s="288"/>
      <c r="X22141" s="287"/>
      <c r="AA22141" s="289"/>
    </row>
    <row r="22142" spans="23:27">
      <c r="W22142" s="288"/>
      <c r="X22142" s="287"/>
      <c r="AA22142" s="289"/>
    </row>
    <row r="22143" spans="23:27">
      <c r="W22143" s="288"/>
      <c r="X22143" s="287"/>
      <c r="AA22143" s="289"/>
    </row>
    <row r="22144" spans="23:27">
      <c r="W22144" s="288"/>
      <c r="X22144" s="287"/>
      <c r="AA22144" s="289"/>
    </row>
    <row r="22145" spans="23:27">
      <c r="W22145" s="288"/>
      <c r="X22145" s="287"/>
      <c r="AA22145" s="289"/>
    </row>
    <row r="22146" spans="23:27">
      <c r="W22146" s="288"/>
      <c r="X22146" s="287"/>
      <c r="AA22146" s="289"/>
    </row>
    <row r="22147" spans="23:27">
      <c r="W22147" s="288"/>
      <c r="X22147" s="287"/>
      <c r="AA22147" s="289"/>
    </row>
    <row r="22148" spans="23:27">
      <c r="W22148" s="288"/>
      <c r="X22148" s="287"/>
      <c r="AA22148" s="289"/>
    </row>
    <row r="22149" spans="23:27">
      <c r="W22149" s="288"/>
      <c r="X22149" s="287"/>
      <c r="AA22149" s="289"/>
    </row>
    <row r="22150" spans="23:27">
      <c r="W22150" s="288"/>
      <c r="X22150" s="287"/>
      <c r="AA22150" s="289"/>
    </row>
    <row r="22151" spans="23:27">
      <c r="W22151" s="288"/>
      <c r="X22151" s="287"/>
      <c r="AA22151" s="289"/>
    </row>
    <row r="22152" spans="23:27">
      <c r="W22152" s="288"/>
      <c r="X22152" s="287"/>
      <c r="AA22152" s="289"/>
    </row>
    <row r="22153" spans="23:27">
      <c r="W22153" s="288"/>
      <c r="X22153" s="287"/>
      <c r="AA22153" s="289"/>
    </row>
    <row r="22154" spans="23:27">
      <c r="W22154" s="288"/>
      <c r="X22154" s="287"/>
      <c r="AA22154" s="289"/>
    </row>
    <row r="22155" spans="23:27">
      <c r="W22155" s="288"/>
      <c r="X22155" s="287"/>
      <c r="AA22155" s="289"/>
    </row>
    <row r="22156" spans="23:27">
      <c r="W22156" s="288"/>
      <c r="X22156" s="287"/>
      <c r="AA22156" s="289"/>
    </row>
    <row r="22157" spans="23:27">
      <c r="W22157" s="288"/>
      <c r="X22157" s="287"/>
      <c r="AA22157" s="289"/>
    </row>
    <row r="22158" spans="23:27">
      <c r="W22158" s="288"/>
      <c r="X22158" s="287"/>
      <c r="AA22158" s="289"/>
    </row>
    <row r="22159" spans="23:27">
      <c r="W22159" s="288"/>
      <c r="X22159" s="287"/>
      <c r="AA22159" s="289"/>
    </row>
    <row r="22160" spans="23:27">
      <c r="W22160" s="288"/>
      <c r="X22160" s="287"/>
      <c r="AA22160" s="289"/>
    </row>
    <row r="22161" spans="23:27">
      <c r="W22161" s="288"/>
      <c r="X22161" s="287"/>
      <c r="AA22161" s="289"/>
    </row>
    <row r="22162" spans="23:27">
      <c r="W22162" s="288"/>
      <c r="X22162" s="287"/>
      <c r="AA22162" s="289"/>
    </row>
    <row r="22163" spans="23:27">
      <c r="W22163" s="288"/>
      <c r="X22163" s="287"/>
      <c r="AA22163" s="289"/>
    </row>
    <row r="22164" spans="23:27">
      <c r="W22164" s="288"/>
      <c r="X22164" s="287"/>
      <c r="AA22164" s="289"/>
    </row>
    <row r="22165" spans="23:27">
      <c r="W22165" s="288"/>
      <c r="X22165" s="287"/>
      <c r="AA22165" s="289"/>
    </row>
    <row r="22166" spans="23:27">
      <c r="W22166" s="288"/>
      <c r="X22166" s="287"/>
      <c r="AA22166" s="289"/>
    </row>
    <row r="22167" spans="23:27">
      <c r="W22167" s="288"/>
      <c r="X22167" s="287"/>
      <c r="AA22167" s="289"/>
    </row>
    <row r="22168" spans="23:27">
      <c r="W22168" s="288"/>
      <c r="X22168" s="287"/>
      <c r="AA22168" s="289"/>
    </row>
    <row r="22169" spans="23:27">
      <c r="W22169" s="288"/>
      <c r="X22169" s="287"/>
      <c r="AA22169" s="289"/>
    </row>
    <row r="22170" spans="23:27">
      <c r="W22170" s="288"/>
      <c r="X22170" s="287"/>
      <c r="AA22170" s="289"/>
    </row>
    <row r="22171" spans="23:27">
      <c r="W22171" s="288"/>
      <c r="X22171" s="287"/>
      <c r="AA22171" s="289"/>
    </row>
    <row r="22172" spans="23:27">
      <c r="W22172" s="288"/>
      <c r="X22172" s="287"/>
      <c r="AA22172" s="289"/>
    </row>
    <row r="22173" spans="23:27">
      <c r="W22173" s="288"/>
      <c r="X22173" s="287"/>
      <c r="AA22173" s="289"/>
    </row>
    <row r="22174" spans="23:27">
      <c r="W22174" s="288"/>
      <c r="X22174" s="287"/>
      <c r="AA22174" s="289"/>
    </row>
    <row r="22175" spans="23:27">
      <c r="W22175" s="288"/>
      <c r="X22175" s="287"/>
      <c r="AA22175" s="289"/>
    </row>
    <row r="22176" spans="23:27">
      <c r="W22176" s="288"/>
      <c r="X22176" s="287"/>
      <c r="AA22176" s="289"/>
    </row>
    <row r="22177" spans="23:27">
      <c r="W22177" s="288"/>
      <c r="X22177" s="287"/>
      <c r="AA22177" s="289"/>
    </row>
    <row r="22178" spans="23:27">
      <c r="W22178" s="288"/>
      <c r="X22178" s="287"/>
      <c r="AA22178" s="289"/>
    </row>
    <row r="22179" spans="23:27">
      <c r="W22179" s="288"/>
      <c r="X22179" s="287"/>
      <c r="AA22179" s="289"/>
    </row>
    <row r="22180" spans="23:27">
      <c r="W22180" s="288"/>
      <c r="X22180" s="287"/>
      <c r="AA22180" s="289"/>
    </row>
    <row r="22181" spans="23:27">
      <c r="W22181" s="288"/>
      <c r="X22181" s="287"/>
      <c r="AA22181" s="289"/>
    </row>
    <row r="22182" spans="23:27">
      <c r="W22182" s="288"/>
      <c r="X22182" s="287"/>
      <c r="AA22182" s="289"/>
    </row>
    <row r="22183" spans="23:27">
      <c r="W22183" s="288"/>
      <c r="X22183" s="287"/>
      <c r="AA22183" s="289"/>
    </row>
    <row r="22184" spans="23:27">
      <c r="W22184" s="288"/>
      <c r="X22184" s="287"/>
      <c r="AA22184" s="289"/>
    </row>
    <row r="22185" spans="23:27">
      <c r="W22185" s="288"/>
      <c r="X22185" s="287"/>
      <c r="AA22185" s="289"/>
    </row>
    <row r="22186" spans="23:27">
      <c r="W22186" s="288"/>
      <c r="X22186" s="287"/>
      <c r="AA22186" s="289"/>
    </row>
    <row r="22187" spans="23:27">
      <c r="W22187" s="288"/>
      <c r="X22187" s="287"/>
      <c r="AA22187" s="289"/>
    </row>
    <row r="22188" spans="23:27">
      <c r="W22188" s="288"/>
      <c r="X22188" s="287"/>
      <c r="AA22188" s="289"/>
    </row>
    <row r="22189" spans="23:27">
      <c r="W22189" s="288"/>
      <c r="X22189" s="287"/>
      <c r="AA22189" s="289"/>
    </row>
    <row r="22190" spans="23:27">
      <c r="W22190" s="288"/>
      <c r="X22190" s="287"/>
      <c r="AA22190" s="289"/>
    </row>
    <row r="22191" spans="23:27">
      <c r="W22191" s="288"/>
      <c r="X22191" s="287"/>
      <c r="AA22191" s="289"/>
    </row>
    <row r="22192" spans="23:27">
      <c r="W22192" s="288"/>
      <c r="X22192" s="287"/>
      <c r="AA22192" s="289"/>
    </row>
    <row r="22193" spans="23:27">
      <c r="W22193" s="288"/>
      <c r="X22193" s="287"/>
      <c r="AA22193" s="289"/>
    </row>
    <row r="22194" spans="23:27">
      <c r="W22194" s="288"/>
      <c r="X22194" s="287"/>
      <c r="AA22194" s="289"/>
    </row>
    <row r="22195" spans="23:27">
      <c r="W22195" s="288"/>
      <c r="X22195" s="287"/>
      <c r="AA22195" s="289"/>
    </row>
    <row r="22196" spans="23:27">
      <c r="W22196" s="288"/>
      <c r="X22196" s="287"/>
      <c r="AA22196" s="289"/>
    </row>
    <row r="22197" spans="23:27">
      <c r="W22197" s="288"/>
      <c r="X22197" s="287"/>
      <c r="AA22197" s="289"/>
    </row>
    <row r="22198" spans="23:27">
      <c r="W22198" s="288"/>
      <c r="X22198" s="287"/>
      <c r="AA22198" s="289"/>
    </row>
    <row r="22199" spans="23:27">
      <c r="W22199" s="288"/>
      <c r="X22199" s="287"/>
      <c r="AA22199" s="289"/>
    </row>
    <row r="22200" spans="23:27">
      <c r="W22200" s="288"/>
      <c r="X22200" s="287"/>
      <c r="AA22200" s="289"/>
    </row>
    <row r="22201" spans="23:27">
      <c r="W22201" s="288"/>
      <c r="X22201" s="287"/>
      <c r="AA22201" s="289"/>
    </row>
    <row r="22202" spans="23:27">
      <c r="W22202" s="288"/>
      <c r="X22202" s="287"/>
      <c r="AA22202" s="289"/>
    </row>
    <row r="22203" spans="23:27">
      <c r="W22203" s="288"/>
      <c r="X22203" s="287"/>
      <c r="AA22203" s="289"/>
    </row>
    <row r="22204" spans="23:27">
      <c r="W22204" s="288"/>
      <c r="X22204" s="287"/>
      <c r="AA22204" s="289"/>
    </row>
    <row r="22205" spans="23:27">
      <c r="W22205" s="288"/>
      <c r="X22205" s="287"/>
      <c r="AA22205" s="289"/>
    </row>
    <row r="22206" spans="23:27">
      <c r="W22206" s="288"/>
      <c r="X22206" s="287"/>
      <c r="AA22206" s="289"/>
    </row>
    <row r="22207" spans="23:27">
      <c r="W22207" s="288"/>
      <c r="X22207" s="287"/>
      <c r="AA22207" s="289"/>
    </row>
    <row r="22208" spans="23:27">
      <c r="W22208" s="288"/>
      <c r="X22208" s="287"/>
      <c r="AA22208" s="289"/>
    </row>
    <row r="22209" spans="23:27">
      <c r="W22209" s="288"/>
      <c r="X22209" s="287"/>
      <c r="AA22209" s="289"/>
    </row>
    <row r="22210" spans="23:27">
      <c r="W22210" s="288"/>
      <c r="X22210" s="287"/>
      <c r="AA22210" s="289"/>
    </row>
    <row r="22211" spans="23:27">
      <c r="W22211" s="288"/>
      <c r="X22211" s="287"/>
      <c r="AA22211" s="289"/>
    </row>
    <row r="22212" spans="23:27">
      <c r="W22212" s="288"/>
      <c r="X22212" s="287"/>
      <c r="AA22212" s="289"/>
    </row>
    <row r="22213" spans="23:27">
      <c r="W22213" s="288"/>
      <c r="X22213" s="287"/>
      <c r="AA22213" s="289"/>
    </row>
    <row r="22214" spans="23:27">
      <c r="W22214" s="288"/>
      <c r="X22214" s="287"/>
      <c r="AA22214" s="289"/>
    </row>
    <row r="22215" spans="23:27">
      <c r="W22215" s="288"/>
      <c r="X22215" s="287"/>
      <c r="AA22215" s="289"/>
    </row>
    <row r="22216" spans="23:27">
      <c r="W22216" s="288"/>
      <c r="X22216" s="287"/>
      <c r="AA22216" s="289"/>
    </row>
    <row r="22217" spans="23:27">
      <c r="W22217" s="288"/>
      <c r="X22217" s="287"/>
      <c r="AA22217" s="289"/>
    </row>
    <row r="22218" spans="23:27">
      <c r="W22218" s="288"/>
      <c r="X22218" s="287"/>
      <c r="AA22218" s="289"/>
    </row>
    <row r="22219" spans="23:27">
      <c r="W22219" s="288"/>
      <c r="X22219" s="287"/>
      <c r="AA22219" s="289"/>
    </row>
    <row r="22220" spans="23:27">
      <c r="W22220" s="288"/>
      <c r="X22220" s="287"/>
      <c r="AA22220" s="289"/>
    </row>
    <row r="22221" spans="23:27">
      <c r="W22221" s="288"/>
      <c r="X22221" s="287"/>
      <c r="AA22221" s="289"/>
    </row>
    <row r="22222" spans="23:27">
      <c r="W22222" s="288"/>
      <c r="X22222" s="287"/>
      <c r="AA22222" s="289"/>
    </row>
    <row r="22223" spans="23:27">
      <c r="W22223" s="288"/>
      <c r="X22223" s="287"/>
      <c r="AA22223" s="289"/>
    </row>
    <row r="22224" spans="23:27">
      <c r="W22224" s="288"/>
      <c r="X22224" s="287"/>
      <c r="AA22224" s="289"/>
    </row>
    <row r="22225" spans="23:27">
      <c r="W22225" s="288"/>
      <c r="X22225" s="287"/>
      <c r="AA22225" s="289"/>
    </row>
    <row r="22226" spans="23:27">
      <c r="W22226" s="288"/>
      <c r="X22226" s="287"/>
      <c r="AA22226" s="289"/>
    </row>
    <row r="22227" spans="23:27">
      <c r="W22227" s="288"/>
      <c r="X22227" s="287"/>
      <c r="AA22227" s="289"/>
    </row>
    <row r="22228" spans="23:27">
      <c r="W22228" s="288"/>
      <c r="X22228" s="287"/>
      <c r="AA22228" s="289"/>
    </row>
    <row r="22229" spans="23:27">
      <c r="W22229" s="288"/>
      <c r="X22229" s="287"/>
      <c r="AA22229" s="289"/>
    </row>
    <row r="22230" spans="23:27">
      <c r="W22230" s="288"/>
      <c r="X22230" s="287"/>
      <c r="AA22230" s="289"/>
    </row>
    <row r="22231" spans="23:27">
      <c r="W22231" s="288"/>
      <c r="X22231" s="287"/>
      <c r="AA22231" s="289"/>
    </row>
    <row r="22232" spans="23:27">
      <c r="W22232" s="288"/>
      <c r="X22232" s="287"/>
      <c r="AA22232" s="289"/>
    </row>
    <row r="22233" spans="23:27">
      <c r="W22233" s="288"/>
      <c r="X22233" s="287"/>
      <c r="AA22233" s="289"/>
    </row>
    <row r="22234" spans="23:27">
      <c r="W22234" s="288"/>
      <c r="X22234" s="287"/>
      <c r="AA22234" s="289"/>
    </row>
    <row r="22235" spans="23:27">
      <c r="W22235" s="288"/>
      <c r="X22235" s="287"/>
      <c r="AA22235" s="289"/>
    </row>
    <row r="22236" spans="23:27">
      <c r="W22236" s="288"/>
      <c r="X22236" s="287"/>
      <c r="AA22236" s="289"/>
    </row>
    <row r="22237" spans="23:27">
      <c r="W22237" s="288"/>
      <c r="X22237" s="287"/>
      <c r="AA22237" s="289"/>
    </row>
    <row r="22238" spans="23:27">
      <c r="W22238" s="288"/>
      <c r="X22238" s="287"/>
      <c r="AA22238" s="289"/>
    </row>
    <row r="22239" spans="23:27">
      <c r="W22239" s="288"/>
      <c r="X22239" s="287"/>
      <c r="AA22239" s="289"/>
    </row>
    <row r="22240" spans="23:27">
      <c r="W22240" s="288"/>
      <c r="X22240" s="287"/>
      <c r="AA22240" s="289"/>
    </row>
    <row r="22241" spans="23:27">
      <c r="W22241" s="288"/>
      <c r="X22241" s="287"/>
      <c r="AA22241" s="289"/>
    </row>
    <row r="22242" spans="23:27">
      <c r="W22242" s="288"/>
      <c r="X22242" s="287"/>
      <c r="AA22242" s="289"/>
    </row>
    <row r="22243" spans="23:27">
      <c r="W22243" s="288"/>
      <c r="X22243" s="287"/>
      <c r="AA22243" s="289"/>
    </row>
    <row r="22244" spans="23:27">
      <c r="W22244" s="288"/>
      <c r="X22244" s="287"/>
      <c r="AA22244" s="289"/>
    </row>
    <row r="22245" spans="23:27">
      <c r="W22245" s="288"/>
      <c r="X22245" s="287"/>
      <c r="AA22245" s="289"/>
    </row>
    <row r="22246" spans="23:27">
      <c r="W22246" s="288"/>
      <c r="X22246" s="287"/>
      <c r="AA22246" s="289"/>
    </row>
    <row r="22247" spans="23:27">
      <c r="W22247" s="288"/>
      <c r="X22247" s="287"/>
      <c r="AA22247" s="289"/>
    </row>
    <row r="22248" spans="23:27">
      <c r="W22248" s="288"/>
      <c r="X22248" s="287"/>
      <c r="AA22248" s="289"/>
    </row>
    <row r="22249" spans="23:27">
      <c r="W22249" s="288"/>
      <c r="X22249" s="287"/>
      <c r="AA22249" s="289"/>
    </row>
    <row r="22250" spans="23:27">
      <c r="W22250" s="288"/>
      <c r="X22250" s="287"/>
      <c r="AA22250" s="289"/>
    </row>
    <row r="22251" spans="23:27">
      <c r="W22251" s="288"/>
      <c r="X22251" s="287"/>
      <c r="AA22251" s="289"/>
    </row>
    <row r="22252" spans="23:27">
      <c r="W22252" s="288"/>
      <c r="X22252" s="287"/>
      <c r="AA22252" s="289"/>
    </row>
    <row r="22253" spans="23:27">
      <c r="W22253" s="288"/>
      <c r="X22253" s="287"/>
      <c r="AA22253" s="289"/>
    </row>
    <row r="22254" spans="23:27">
      <c r="W22254" s="288"/>
      <c r="X22254" s="287"/>
      <c r="AA22254" s="289"/>
    </row>
    <row r="22255" spans="23:27">
      <c r="W22255" s="288"/>
      <c r="X22255" s="287"/>
      <c r="AA22255" s="289"/>
    </row>
    <row r="22256" spans="23:27">
      <c r="W22256" s="288"/>
      <c r="X22256" s="287"/>
      <c r="AA22256" s="289"/>
    </row>
    <row r="22257" spans="23:27">
      <c r="W22257" s="288"/>
      <c r="X22257" s="287"/>
      <c r="AA22257" s="289"/>
    </row>
    <row r="22258" spans="23:27">
      <c r="W22258" s="288"/>
      <c r="X22258" s="287"/>
      <c r="AA22258" s="289"/>
    </row>
    <row r="22259" spans="23:27">
      <c r="W22259" s="288"/>
      <c r="X22259" s="287"/>
      <c r="AA22259" s="289"/>
    </row>
    <row r="22260" spans="23:27">
      <c r="W22260" s="288"/>
      <c r="X22260" s="287"/>
      <c r="AA22260" s="289"/>
    </row>
    <row r="22261" spans="23:27">
      <c r="W22261" s="288"/>
      <c r="X22261" s="287"/>
      <c r="AA22261" s="289"/>
    </row>
    <row r="22262" spans="23:27">
      <c r="W22262" s="288"/>
      <c r="X22262" s="287"/>
      <c r="AA22262" s="289"/>
    </row>
    <row r="22263" spans="23:27">
      <c r="W22263" s="288"/>
      <c r="X22263" s="287"/>
      <c r="AA22263" s="289"/>
    </row>
    <row r="22264" spans="23:27">
      <c r="W22264" s="288"/>
      <c r="X22264" s="287"/>
      <c r="AA22264" s="289"/>
    </row>
    <row r="22265" spans="23:27">
      <c r="W22265" s="288"/>
      <c r="X22265" s="287"/>
      <c r="AA22265" s="289"/>
    </row>
    <row r="22266" spans="23:27">
      <c r="W22266" s="288"/>
      <c r="X22266" s="287"/>
      <c r="AA22266" s="289"/>
    </row>
    <row r="22267" spans="23:27">
      <c r="W22267" s="288"/>
      <c r="X22267" s="287"/>
      <c r="AA22267" s="289"/>
    </row>
    <row r="22268" spans="23:27">
      <c r="W22268" s="288"/>
      <c r="X22268" s="287"/>
      <c r="AA22268" s="289"/>
    </row>
    <row r="22269" spans="23:27">
      <c r="W22269" s="288"/>
      <c r="X22269" s="287"/>
      <c r="AA22269" s="289"/>
    </row>
    <row r="22270" spans="23:27">
      <c r="W22270" s="288"/>
      <c r="X22270" s="287"/>
      <c r="AA22270" s="289"/>
    </row>
    <row r="22271" spans="23:27">
      <c r="W22271" s="288"/>
      <c r="X22271" s="287"/>
      <c r="AA22271" s="289"/>
    </row>
    <row r="22272" spans="23:27">
      <c r="W22272" s="288"/>
      <c r="X22272" s="287"/>
      <c r="AA22272" s="289"/>
    </row>
    <row r="22273" spans="23:27">
      <c r="W22273" s="288"/>
      <c r="X22273" s="287"/>
      <c r="AA22273" s="289"/>
    </row>
    <row r="22274" spans="23:27">
      <c r="W22274" s="288"/>
      <c r="X22274" s="287"/>
      <c r="AA22274" s="289"/>
    </row>
    <row r="22275" spans="23:27">
      <c r="W22275" s="288"/>
      <c r="X22275" s="287"/>
      <c r="AA22275" s="289"/>
    </row>
    <row r="22276" spans="23:27">
      <c r="W22276" s="288"/>
      <c r="X22276" s="287"/>
      <c r="AA22276" s="289"/>
    </row>
    <row r="22277" spans="23:27">
      <c r="W22277" s="288"/>
      <c r="X22277" s="287"/>
      <c r="AA22277" s="289"/>
    </row>
    <row r="22278" spans="23:27">
      <c r="W22278" s="288"/>
      <c r="X22278" s="287"/>
      <c r="AA22278" s="289"/>
    </row>
    <row r="22279" spans="23:27">
      <c r="W22279" s="288"/>
      <c r="X22279" s="287"/>
      <c r="AA22279" s="289"/>
    </row>
    <row r="22280" spans="23:27">
      <c r="W22280" s="288"/>
      <c r="X22280" s="287"/>
      <c r="AA22280" s="289"/>
    </row>
    <row r="22281" spans="23:27">
      <c r="W22281" s="288"/>
      <c r="X22281" s="287"/>
      <c r="AA22281" s="289"/>
    </row>
    <row r="22282" spans="23:27">
      <c r="W22282" s="288"/>
      <c r="X22282" s="287"/>
      <c r="AA22282" s="289"/>
    </row>
    <row r="22283" spans="23:27">
      <c r="W22283" s="288"/>
      <c r="X22283" s="287"/>
      <c r="AA22283" s="289"/>
    </row>
    <row r="22284" spans="23:27">
      <c r="W22284" s="288"/>
      <c r="X22284" s="287"/>
      <c r="AA22284" s="289"/>
    </row>
    <row r="22285" spans="23:27">
      <c r="W22285" s="288"/>
      <c r="X22285" s="287"/>
      <c r="AA22285" s="289"/>
    </row>
    <row r="22286" spans="23:27">
      <c r="W22286" s="288"/>
      <c r="X22286" s="287"/>
      <c r="AA22286" s="289"/>
    </row>
    <row r="22287" spans="23:27">
      <c r="W22287" s="288"/>
      <c r="X22287" s="287"/>
      <c r="AA22287" s="289"/>
    </row>
    <row r="22288" spans="23:27">
      <c r="W22288" s="288"/>
      <c r="X22288" s="287"/>
      <c r="AA22288" s="289"/>
    </row>
    <row r="22289" spans="23:27">
      <c r="W22289" s="288"/>
      <c r="X22289" s="287"/>
      <c r="AA22289" s="289"/>
    </row>
    <row r="22290" spans="23:27">
      <c r="W22290" s="288"/>
      <c r="X22290" s="287"/>
      <c r="AA22290" s="289"/>
    </row>
    <row r="22291" spans="23:27">
      <c r="W22291" s="288"/>
      <c r="X22291" s="287"/>
      <c r="AA22291" s="289"/>
    </row>
    <row r="22292" spans="23:27">
      <c r="W22292" s="288"/>
      <c r="X22292" s="287"/>
      <c r="AA22292" s="289"/>
    </row>
    <row r="22293" spans="23:27">
      <c r="W22293" s="288"/>
      <c r="X22293" s="287"/>
      <c r="AA22293" s="289"/>
    </row>
    <row r="22294" spans="23:27">
      <c r="W22294" s="288"/>
      <c r="X22294" s="287"/>
      <c r="AA22294" s="289"/>
    </row>
    <row r="22295" spans="23:27">
      <c r="W22295" s="288"/>
      <c r="X22295" s="287"/>
      <c r="AA22295" s="289"/>
    </row>
    <row r="22296" spans="23:27">
      <c r="W22296" s="288"/>
      <c r="X22296" s="287"/>
      <c r="AA22296" s="289"/>
    </row>
    <row r="22297" spans="23:27">
      <c r="W22297" s="288"/>
      <c r="X22297" s="287"/>
      <c r="AA22297" s="289"/>
    </row>
    <row r="22298" spans="23:27">
      <c r="W22298" s="288"/>
      <c r="X22298" s="287"/>
      <c r="AA22298" s="289"/>
    </row>
    <row r="22299" spans="23:27">
      <c r="W22299" s="288"/>
      <c r="X22299" s="287"/>
      <c r="AA22299" s="289"/>
    </row>
    <row r="22300" spans="23:27">
      <c r="W22300" s="288"/>
      <c r="X22300" s="287"/>
      <c r="AA22300" s="289"/>
    </row>
    <row r="22301" spans="23:27">
      <c r="W22301" s="288"/>
      <c r="X22301" s="287"/>
      <c r="AA22301" s="289"/>
    </row>
    <row r="22302" spans="23:27">
      <c r="W22302" s="288"/>
      <c r="X22302" s="287"/>
      <c r="AA22302" s="289"/>
    </row>
    <row r="22303" spans="23:27">
      <c r="W22303" s="288"/>
      <c r="X22303" s="287"/>
      <c r="AA22303" s="289"/>
    </row>
    <row r="22304" spans="23:27">
      <c r="W22304" s="288"/>
      <c r="X22304" s="287"/>
      <c r="AA22304" s="289"/>
    </row>
    <row r="22305" spans="23:27">
      <c r="W22305" s="288"/>
      <c r="X22305" s="287"/>
      <c r="AA22305" s="289"/>
    </row>
    <row r="22306" spans="23:27">
      <c r="W22306" s="288"/>
      <c r="X22306" s="287"/>
      <c r="AA22306" s="289"/>
    </row>
    <row r="22307" spans="23:27">
      <c r="W22307" s="288"/>
      <c r="X22307" s="287"/>
      <c r="AA22307" s="289"/>
    </row>
    <row r="22308" spans="23:27">
      <c r="W22308" s="288"/>
      <c r="X22308" s="287"/>
      <c r="AA22308" s="289"/>
    </row>
    <row r="22309" spans="23:27">
      <c r="W22309" s="288"/>
      <c r="X22309" s="287"/>
      <c r="AA22309" s="289"/>
    </row>
    <row r="22310" spans="23:27">
      <c r="W22310" s="288"/>
      <c r="X22310" s="287"/>
      <c r="AA22310" s="289"/>
    </row>
    <row r="22311" spans="23:27">
      <c r="W22311" s="288"/>
      <c r="X22311" s="287"/>
      <c r="AA22311" s="289"/>
    </row>
    <row r="22312" spans="23:27">
      <c r="W22312" s="288"/>
      <c r="X22312" s="287"/>
      <c r="AA22312" s="289"/>
    </row>
    <row r="22313" spans="23:27">
      <c r="W22313" s="288"/>
      <c r="X22313" s="287"/>
      <c r="AA22313" s="289"/>
    </row>
    <row r="22314" spans="23:27">
      <c r="W22314" s="288"/>
      <c r="X22314" s="287"/>
      <c r="AA22314" s="289"/>
    </row>
    <row r="22315" spans="23:27">
      <c r="W22315" s="288"/>
      <c r="X22315" s="287"/>
      <c r="AA22315" s="289"/>
    </row>
    <row r="22316" spans="23:27">
      <c r="W22316" s="288"/>
      <c r="X22316" s="287"/>
      <c r="AA22316" s="289"/>
    </row>
    <row r="22317" spans="23:27">
      <c r="W22317" s="288"/>
      <c r="X22317" s="287"/>
      <c r="AA22317" s="289"/>
    </row>
    <row r="22318" spans="23:27">
      <c r="W22318" s="288"/>
      <c r="X22318" s="287"/>
      <c r="AA22318" s="289"/>
    </row>
    <row r="22319" spans="23:27">
      <c r="W22319" s="288"/>
      <c r="X22319" s="287"/>
      <c r="AA22319" s="289"/>
    </row>
    <row r="22320" spans="23:27">
      <c r="W22320" s="288"/>
      <c r="X22320" s="287"/>
      <c r="AA22320" s="289"/>
    </row>
    <row r="22321" spans="23:27">
      <c r="W22321" s="288"/>
      <c r="X22321" s="287"/>
      <c r="AA22321" s="289"/>
    </row>
    <row r="22322" spans="23:27">
      <c r="W22322" s="288"/>
      <c r="X22322" s="287"/>
      <c r="AA22322" s="289"/>
    </row>
    <row r="22323" spans="23:27">
      <c r="W22323" s="288"/>
      <c r="X22323" s="287"/>
      <c r="AA22323" s="289"/>
    </row>
    <row r="22324" spans="23:27">
      <c r="W22324" s="288"/>
      <c r="X22324" s="287"/>
      <c r="AA22324" s="289"/>
    </row>
    <row r="22325" spans="23:27">
      <c r="W22325" s="288"/>
      <c r="X22325" s="287"/>
      <c r="AA22325" s="289"/>
    </row>
    <row r="22326" spans="23:27">
      <c r="W22326" s="288"/>
      <c r="X22326" s="287"/>
      <c r="AA22326" s="289"/>
    </row>
    <row r="22327" spans="23:27">
      <c r="W22327" s="288"/>
      <c r="X22327" s="287"/>
      <c r="AA22327" s="289"/>
    </row>
    <row r="22328" spans="23:27">
      <c r="W22328" s="288"/>
      <c r="X22328" s="287"/>
      <c r="AA22328" s="289"/>
    </row>
    <row r="22329" spans="23:27">
      <c r="W22329" s="288"/>
      <c r="X22329" s="287"/>
      <c r="AA22329" s="289"/>
    </row>
    <row r="22330" spans="23:27">
      <c r="W22330" s="288"/>
      <c r="X22330" s="287"/>
      <c r="AA22330" s="289"/>
    </row>
    <row r="22331" spans="23:27">
      <c r="W22331" s="288"/>
      <c r="X22331" s="287"/>
      <c r="AA22331" s="289"/>
    </row>
    <row r="22332" spans="23:27">
      <c r="W22332" s="288"/>
      <c r="X22332" s="287"/>
      <c r="AA22332" s="289"/>
    </row>
    <row r="22333" spans="23:27">
      <c r="W22333" s="288"/>
      <c r="X22333" s="287"/>
      <c r="AA22333" s="289"/>
    </row>
    <row r="22334" spans="23:27">
      <c r="W22334" s="288"/>
      <c r="X22334" s="287"/>
      <c r="AA22334" s="289"/>
    </row>
    <row r="22335" spans="23:27">
      <c r="W22335" s="288"/>
      <c r="X22335" s="287"/>
      <c r="AA22335" s="289"/>
    </row>
    <row r="22336" spans="23:27">
      <c r="W22336" s="288"/>
      <c r="X22336" s="287"/>
      <c r="AA22336" s="289"/>
    </row>
    <row r="22337" spans="23:27">
      <c r="W22337" s="288"/>
      <c r="X22337" s="287"/>
      <c r="AA22337" s="289"/>
    </row>
    <row r="22338" spans="23:27">
      <c r="W22338" s="288"/>
      <c r="X22338" s="287"/>
      <c r="AA22338" s="289"/>
    </row>
    <row r="22339" spans="23:27">
      <c r="W22339" s="288"/>
      <c r="X22339" s="287"/>
      <c r="AA22339" s="289"/>
    </row>
    <row r="22340" spans="23:27">
      <c r="W22340" s="288"/>
      <c r="X22340" s="287"/>
      <c r="AA22340" s="289"/>
    </row>
    <row r="22341" spans="23:27">
      <c r="W22341" s="288"/>
      <c r="X22341" s="287"/>
      <c r="AA22341" s="289"/>
    </row>
    <row r="22342" spans="23:27">
      <c r="W22342" s="288"/>
      <c r="X22342" s="287"/>
      <c r="AA22342" s="289"/>
    </row>
    <row r="22343" spans="23:27">
      <c r="W22343" s="288"/>
      <c r="X22343" s="287"/>
      <c r="AA22343" s="289"/>
    </row>
    <row r="22344" spans="23:27">
      <c r="W22344" s="288"/>
      <c r="X22344" s="287"/>
      <c r="AA22344" s="289"/>
    </row>
    <row r="22345" spans="23:27">
      <c r="W22345" s="288"/>
      <c r="X22345" s="287"/>
      <c r="AA22345" s="289"/>
    </row>
    <row r="22346" spans="23:27">
      <c r="W22346" s="288"/>
      <c r="X22346" s="287"/>
      <c r="AA22346" s="289"/>
    </row>
    <row r="22347" spans="23:27">
      <c r="W22347" s="288"/>
      <c r="X22347" s="287"/>
      <c r="AA22347" s="289"/>
    </row>
    <row r="22348" spans="23:27">
      <c r="W22348" s="288"/>
      <c r="X22348" s="287"/>
      <c r="AA22348" s="289"/>
    </row>
    <row r="22349" spans="23:27">
      <c r="W22349" s="288"/>
      <c r="X22349" s="287"/>
      <c r="AA22349" s="289"/>
    </row>
    <row r="22350" spans="23:27">
      <c r="W22350" s="288"/>
      <c r="X22350" s="287"/>
      <c r="AA22350" s="289"/>
    </row>
    <row r="22351" spans="23:27">
      <c r="W22351" s="288"/>
      <c r="X22351" s="287"/>
      <c r="AA22351" s="289"/>
    </row>
    <row r="22352" spans="23:27">
      <c r="W22352" s="288"/>
      <c r="X22352" s="287"/>
      <c r="AA22352" s="289"/>
    </row>
    <row r="22353" spans="23:27">
      <c r="W22353" s="288"/>
      <c r="X22353" s="287"/>
      <c r="AA22353" s="289"/>
    </row>
    <row r="22354" spans="23:27">
      <c r="W22354" s="288"/>
      <c r="X22354" s="287"/>
      <c r="AA22354" s="289"/>
    </row>
    <row r="22355" spans="23:27">
      <c r="W22355" s="288"/>
      <c r="X22355" s="287"/>
      <c r="AA22355" s="289"/>
    </row>
    <row r="22356" spans="23:27">
      <c r="W22356" s="288"/>
      <c r="X22356" s="287"/>
      <c r="AA22356" s="289"/>
    </row>
    <row r="22357" spans="23:27">
      <c r="W22357" s="288"/>
      <c r="X22357" s="287"/>
      <c r="AA22357" s="289"/>
    </row>
    <row r="22358" spans="23:27">
      <c r="W22358" s="288"/>
      <c r="X22358" s="287"/>
      <c r="AA22358" s="289"/>
    </row>
    <row r="22359" spans="23:27">
      <c r="W22359" s="288"/>
      <c r="X22359" s="287"/>
      <c r="AA22359" s="289"/>
    </row>
    <row r="22360" spans="23:27">
      <c r="W22360" s="288"/>
      <c r="X22360" s="287"/>
      <c r="AA22360" s="289"/>
    </row>
    <row r="22361" spans="23:27">
      <c r="W22361" s="288"/>
      <c r="X22361" s="287"/>
      <c r="AA22361" s="289"/>
    </row>
    <row r="22362" spans="23:27">
      <c r="W22362" s="288"/>
      <c r="X22362" s="287"/>
      <c r="AA22362" s="289"/>
    </row>
    <row r="22363" spans="23:27">
      <c r="W22363" s="288"/>
      <c r="X22363" s="287"/>
      <c r="AA22363" s="289"/>
    </row>
    <row r="22364" spans="23:27">
      <c r="W22364" s="288"/>
      <c r="X22364" s="287"/>
      <c r="AA22364" s="289"/>
    </row>
    <row r="22365" spans="23:27">
      <c r="W22365" s="288"/>
      <c r="X22365" s="287"/>
      <c r="AA22365" s="289"/>
    </row>
    <row r="22366" spans="23:27">
      <c r="W22366" s="288"/>
      <c r="X22366" s="287"/>
      <c r="AA22366" s="289"/>
    </row>
    <row r="22367" spans="23:27">
      <c r="W22367" s="288"/>
      <c r="X22367" s="287"/>
      <c r="AA22367" s="289"/>
    </row>
    <row r="22368" spans="23:27">
      <c r="W22368" s="288"/>
      <c r="X22368" s="287"/>
      <c r="AA22368" s="289"/>
    </row>
    <row r="22369" spans="23:27">
      <c r="W22369" s="288"/>
      <c r="X22369" s="287"/>
      <c r="AA22369" s="289"/>
    </row>
    <row r="22370" spans="23:27">
      <c r="W22370" s="288"/>
      <c r="X22370" s="287"/>
      <c r="AA22370" s="289"/>
    </row>
    <row r="22371" spans="23:27">
      <c r="W22371" s="288"/>
      <c r="X22371" s="287"/>
      <c r="AA22371" s="289"/>
    </row>
    <row r="22372" spans="23:27">
      <c r="W22372" s="288"/>
      <c r="X22372" s="287"/>
      <c r="AA22372" s="289"/>
    </row>
    <row r="22373" spans="23:27">
      <c r="W22373" s="288"/>
      <c r="X22373" s="287"/>
      <c r="AA22373" s="289"/>
    </row>
    <row r="22374" spans="23:27">
      <c r="W22374" s="288"/>
      <c r="X22374" s="287"/>
      <c r="AA22374" s="289"/>
    </row>
    <row r="22375" spans="23:27">
      <c r="W22375" s="288"/>
      <c r="X22375" s="287"/>
      <c r="AA22375" s="289"/>
    </row>
    <row r="22376" spans="23:27">
      <c r="W22376" s="288"/>
      <c r="X22376" s="287"/>
      <c r="AA22376" s="289"/>
    </row>
    <row r="22377" spans="23:27">
      <c r="W22377" s="288"/>
      <c r="X22377" s="287"/>
      <c r="AA22377" s="289"/>
    </row>
    <row r="22378" spans="23:27">
      <c r="W22378" s="288"/>
      <c r="X22378" s="287"/>
      <c r="AA22378" s="289"/>
    </row>
    <row r="22379" spans="23:27">
      <c r="W22379" s="288"/>
      <c r="X22379" s="287"/>
      <c r="AA22379" s="289"/>
    </row>
    <row r="22380" spans="23:27">
      <c r="W22380" s="288"/>
      <c r="X22380" s="287"/>
      <c r="AA22380" s="289"/>
    </row>
    <row r="22381" spans="23:27">
      <c r="W22381" s="288"/>
      <c r="X22381" s="287"/>
      <c r="AA22381" s="289"/>
    </row>
    <row r="22382" spans="23:27">
      <c r="W22382" s="288"/>
      <c r="X22382" s="287"/>
      <c r="AA22382" s="289"/>
    </row>
    <row r="22383" spans="23:27">
      <c r="W22383" s="288"/>
      <c r="X22383" s="287"/>
      <c r="AA22383" s="289"/>
    </row>
    <row r="22384" spans="23:27">
      <c r="W22384" s="288"/>
      <c r="X22384" s="287"/>
      <c r="AA22384" s="289"/>
    </row>
    <row r="22385" spans="23:27">
      <c r="W22385" s="288"/>
      <c r="X22385" s="287"/>
      <c r="AA22385" s="289"/>
    </row>
    <row r="22386" spans="23:27">
      <c r="W22386" s="288"/>
      <c r="X22386" s="287"/>
      <c r="AA22386" s="289"/>
    </row>
    <row r="22387" spans="23:27">
      <c r="W22387" s="288"/>
      <c r="X22387" s="287"/>
      <c r="AA22387" s="289"/>
    </row>
    <row r="22388" spans="23:27">
      <c r="W22388" s="288"/>
      <c r="X22388" s="287"/>
      <c r="AA22388" s="289"/>
    </row>
    <row r="22389" spans="23:27">
      <c r="W22389" s="288"/>
      <c r="X22389" s="287"/>
      <c r="AA22389" s="289"/>
    </row>
    <row r="22390" spans="23:27">
      <c r="W22390" s="288"/>
      <c r="X22390" s="287"/>
      <c r="AA22390" s="289"/>
    </row>
    <row r="22391" spans="23:27">
      <c r="W22391" s="288"/>
      <c r="X22391" s="287"/>
      <c r="AA22391" s="289"/>
    </row>
    <row r="22392" spans="23:27">
      <c r="W22392" s="288"/>
      <c r="X22392" s="287"/>
      <c r="AA22392" s="289"/>
    </row>
    <row r="22393" spans="23:27">
      <c r="W22393" s="288"/>
      <c r="X22393" s="287"/>
      <c r="AA22393" s="289"/>
    </row>
    <row r="22394" spans="23:27">
      <c r="W22394" s="288"/>
      <c r="X22394" s="287"/>
      <c r="AA22394" s="289"/>
    </row>
    <row r="22395" spans="23:27">
      <c r="W22395" s="288"/>
      <c r="X22395" s="287"/>
      <c r="AA22395" s="289"/>
    </row>
    <row r="22396" spans="23:27">
      <c r="W22396" s="288"/>
      <c r="X22396" s="287"/>
      <c r="AA22396" s="289"/>
    </row>
    <row r="22397" spans="23:27">
      <c r="W22397" s="288"/>
      <c r="X22397" s="287"/>
      <c r="AA22397" s="289"/>
    </row>
    <row r="22398" spans="23:27">
      <c r="W22398" s="288"/>
      <c r="X22398" s="287"/>
      <c r="AA22398" s="289"/>
    </row>
    <row r="22399" spans="23:27">
      <c r="W22399" s="288"/>
      <c r="X22399" s="287"/>
      <c r="AA22399" s="289"/>
    </row>
    <row r="22400" spans="23:27">
      <c r="W22400" s="288"/>
      <c r="X22400" s="287"/>
      <c r="AA22400" s="289"/>
    </row>
    <row r="22401" spans="23:27">
      <c r="W22401" s="288"/>
      <c r="X22401" s="287"/>
      <c r="AA22401" s="289"/>
    </row>
    <row r="22402" spans="23:27">
      <c r="W22402" s="288"/>
      <c r="X22402" s="287"/>
      <c r="AA22402" s="289"/>
    </row>
    <row r="22403" spans="23:27">
      <c r="W22403" s="288"/>
      <c r="X22403" s="287"/>
      <c r="AA22403" s="289"/>
    </row>
    <row r="22404" spans="23:27">
      <c r="W22404" s="288"/>
      <c r="X22404" s="287"/>
      <c r="AA22404" s="289"/>
    </row>
    <row r="22405" spans="23:27">
      <c r="W22405" s="288"/>
      <c r="X22405" s="287"/>
      <c r="AA22405" s="289"/>
    </row>
    <row r="22406" spans="23:27">
      <c r="W22406" s="288"/>
      <c r="X22406" s="287"/>
      <c r="AA22406" s="289"/>
    </row>
    <row r="22407" spans="23:27">
      <c r="W22407" s="288"/>
      <c r="X22407" s="287"/>
      <c r="AA22407" s="289"/>
    </row>
    <row r="22408" spans="23:27">
      <c r="W22408" s="288"/>
      <c r="X22408" s="287"/>
      <c r="AA22408" s="289"/>
    </row>
    <row r="22409" spans="23:27">
      <c r="W22409" s="288"/>
      <c r="X22409" s="287"/>
      <c r="AA22409" s="289"/>
    </row>
    <row r="22410" spans="23:27">
      <c r="W22410" s="288"/>
      <c r="X22410" s="287"/>
      <c r="AA22410" s="289"/>
    </row>
    <row r="22411" spans="23:27">
      <c r="W22411" s="288"/>
      <c r="X22411" s="287"/>
      <c r="AA22411" s="289"/>
    </row>
    <row r="22412" spans="23:27">
      <c r="W22412" s="288"/>
      <c r="X22412" s="287"/>
      <c r="AA22412" s="289"/>
    </row>
    <row r="22413" spans="23:27">
      <c r="W22413" s="288"/>
      <c r="X22413" s="287"/>
      <c r="AA22413" s="289"/>
    </row>
    <row r="22414" spans="23:27">
      <c r="W22414" s="288"/>
      <c r="X22414" s="287"/>
      <c r="AA22414" s="289"/>
    </row>
    <row r="22415" spans="23:27">
      <c r="W22415" s="288"/>
      <c r="X22415" s="287"/>
      <c r="AA22415" s="289"/>
    </row>
    <row r="22416" spans="23:27">
      <c r="W22416" s="288"/>
      <c r="X22416" s="287"/>
      <c r="AA22416" s="289"/>
    </row>
    <row r="22417" spans="23:27">
      <c r="W22417" s="288"/>
      <c r="X22417" s="287"/>
      <c r="AA22417" s="289"/>
    </row>
    <row r="22418" spans="23:27">
      <c r="W22418" s="288"/>
      <c r="X22418" s="287"/>
      <c r="AA22418" s="289"/>
    </row>
    <row r="22419" spans="23:27">
      <c r="W22419" s="288"/>
      <c r="X22419" s="287"/>
      <c r="AA22419" s="289"/>
    </row>
    <row r="22420" spans="23:27">
      <c r="W22420" s="288"/>
      <c r="X22420" s="287"/>
      <c r="AA22420" s="289"/>
    </row>
    <row r="22421" spans="23:27">
      <c r="W22421" s="288"/>
      <c r="X22421" s="287"/>
      <c r="AA22421" s="289"/>
    </row>
    <row r="22422" spans="23:27">
      <c r="W22422" s="288"/>
      <c r="X22422" s="287"/>
      <c r="AA22422" s="289"/>
    </row>
    <row r="22423" spans="23:27">
      <c r="W22423" s="288"/>
      <c r="X22423" s="287"/>
      <c r="AA22423" s="289"/>
    </row>
    <row r="22424" spans="23:27">
      <c r="W22424" s="288"/>
      <c r="X22424" s="287"/>
      <c r="AA22424" s="289"/>
    </row>
    <row r="22425" spans="23:27">
      <c r="W22425" s="288"/>
      <c r="X22425" s="287"/>
      <c r="AA22425" s="289"/>
    </row>
    <row r="22426" spans="23:27">
      <c r="W22426" s="288"/>
      <c r="X22426" s="287"/>
      <c r="AA22426" s="289"/>
    </row>
    <row r="22427" spans="23:27">
      <c r="W22427" s="288"/>
      <c r="X22427" s="287"/>
      <c r="AA22427" s="289"/>
    </row>
    <row r="22428" spans="23:27">
      <c r="W22428" s="288"/>
      <c r="X22428" s="287"/>
      <c r="AA22428" s="289"/>
    </row>
    <row r="22429" spans="23:27">
      <c r="W22429" s="288"/>
      <c r="X22429" s="287"/>
      <c r="AA22429" s="289"/>
    </row>
    <row r="22430" spans="23:27">
      <c r="W22430" s="288"/>
      <c r="X22430" s="287"/>
      <c r="AA22430" s="289"/>
    </row>
    <row r="22431" spans="23:27">
      <c r="W22431" s="288"/>
      <c r="X22431" s="287"/>
      <c r="AA22431" s="289"/>
    </row>
    <row r="22432" spans="23:27">
      <c r="W22432" s="288"/>
      <c r="X22432" s="287"/>
      <c r="AA22432" s="289"/>
    </row>
    <row r="22433" spans="23:27">
      <c r="W22433" s="288"/>
      <c r="X22433" s="287"/>
      <c r="AA22433" s="289"/>
    </row>
    <row r="22434" spans="23:27">
      <c r="W22434" s="288"/>
      <c r="X22434" s="287"/>
      <c r="AA22434" s="289"/>
    </row>
    <row r="22435" spans="23:27">
      <c r="W22435" s="288"/>
      <c r="X22435" s="287"/>
      <c r="AA22435" s="289"/>
    </row>
    <row r="22436" spans="23:27">
      <c r="W22436" s="288"/>
      <c r="X22436" s="287"/>
      <c r="AA22436" s="289"/>
    </row>
    <row r="22437" spans="23:27">
      <c r="W22437" s="288"/>
      <c r="X22437" s="287"/>
      <c r="AA22437" s="289"/>
    </row>
    <row r="22438" spans="23:27">
      <c r="W22438" s="288"/>
      <c r="X22438" s="287"/>
      <c r="AA22438" s="289"/>
    </row>
    <row r="22439" spans="23:27">
      <c r="W22439" s="288"/>
      <c r="X22439" s="287"/>
      <c r="AA22439" s="289"/>
    </row>
    <row r="22440" spans="23:27">
      <c r="W22440" s="288"/>
      <c r="X22440" s="287"/>
      <c r="AA22440" s="289"/>
    </row>
    <row r="22441" spans="23:27">
      <c r="W22441" s="288"/>
      <c r="X22441" s="287"/>
      <c r="AA22441" s="289"/>
    </row>
    <row r="22442" spans="23:27">
      <c r="W22442" s="288"/>
      <c r="X22442" s="287"/>
      <c r="AA22442" s="289"/>
    </row>
    <row r="22443" spans="23:27">
      <c r="W22443" s="288"/>
      <c r="X22443" s="287"/>
      <c r="AA22443" s="289"/>
    </row>
    <row r="22444" spans="23:27">
      <c r="W22444" s="288"/>
      <c r="X22444" s="287"/>
      <c r="AA22444" s="289"/>
    </row>
    <row r="22445" spans="23:27">
      <c r="W22445" s="288"/>
      <c r="X22445" s="287"/>
      <c r="AA22445" s="289"/>
    </row>
    <row r="22446" spans="23:27">
      <c r="W22446" s="288"/>
      <c r="X22446" s="287"/>
      <c r="AA22446" s="289"/>
    </row>
    <row r="22447" spans="23:27">
      <c r="W22447" s="288"/>
      <c r="X22447" s="287"/>
      <c r="AA22447" s="289"/>
    </row>
    <row r="22448" spans="23:27">
      <c r="W22448" s="288"/>
      <c r="X22448" s="287"/>
      <c r="AA22448" s="289"/>
    </row>
    <row r="22449" spans="23:27">
      <c r="W22449" s="288"/>
      <c r="X22449" s="287"/>
      <c r="AA22449" s="289"/>
    </row>
    <row r="22450" spans="23:27">
      <c r="W22450" s="288"/>
      <c r="X22450" s="287"/>
      <c r="AA22450" s="289"/>
    </row>
    <row r="22451" spans="23:27">
      <c r="W22451" s="288"/>
      <c r="X22451" s="287"/>
      <c r="AA22451" s="289"/>
    </row>
    <row r="22452" spans="23:27">
      <c r="W22452" s="288"/>
      <c r="X22452" s="287"/>
      <c r="AA22452" s="289"/>
    </row>
    <row r="22453" spans="23:27">
      <c r="W22453" s="288"/>
      <c r="X22453" s="287"/>
      <c r="AA22453" s="289"/>
    </row>
    <row r="22454" spans="23:27">
      <c r="W22454" s="288"/>
      <c r="X22454" s="287"/>
      <c r="AA22454" s="289"/>
    </row>
    <row r="22455" spans="23:27">
      <c r="W22455" s="288"/>
      <c r="X22455" s="287"/>
      <c r="AA22455" s="289"/>
    </row>
    <row r="22456" spans="23:27">
      <c r="W22456" s="288"/>
      <c r="X22456" s="287"/>
      <c r="AA22456" s="289"/>
    </row>
    <row r="22457" spans="23:27">
      <c r="W22457" s="288"/>
      <c r="X22457" s="287"/>
      <c r="AA22457" s="289"/>
    </row>
    <row r="22458" spans="23:27">
      <c r="W22458" s="288"/>
      <c r="X22458" s="287"/>
      <c r="AA22458" s="289"/>
    </row>
    <row r="22459" spans="23:27">
      <c r="W22459" s="288"/>
      <c r="X22459" s="287"/>
      <c r="AA22459" s="289"/>
    </row>
    <row r="22460" spans="23:27">
      <c r="W22460" s="288"/>
      <c r="X22460" s="287"/>
      <c r="AA22460" s="289"/>
    </row>
    <row r="22461" spans="23:27">
      <c r="W22461" s="288"/>
      <c r="X22461" s="287"/>
      <c r="AA22461" s="289"/>
    </row>
    <row r="22462" spans="23:27">
      <c r="W22462" s="288"/>
      <c r="X22462" s="287"/>
      <c r="AA22462" s="289"/>
    </row>
    <row r="22463" spans="23:27">
      <c r="W22463" s="288"/>
      <c r="X22463" s="287"/>
      <c r="AA22463" s="289"/>
    </row>
    <row r="22464" spans="23:27">
      <c r="W22464" s="288"/>
      <c r="X22464" s="287"/>
      <c r="AA22464" s="289"/>
    </row>
    <row r="22465" spans="23:27">
      <c r="W22465" s="288"/>
      <c r="X22465" s="287"/>
      <c r="AA22465" s="289"/>
    </row>
    <row r="22466" spans="23:27">
      <c r="W22466" s="288"/>
      <c r="X22466" s="287"/>
      <c r="AA22466" s="289"/>
    </row>
    <row r="22467" spans="23:27">
      <c r="W22467" s="288"/>
      <c r="X22467" s="287"/>
      <c r="AA22467" s="289"/>
    </row>
    <row r="22468" spans="23:27">
      <c r="W22468" s="288"/>
      <c r="X22468" s="287"/>
      <c r="AA22468" s="289"/>
    </row>
    <row r="22469" spans="23:27">
      <c r="W22469" s="288"/>
      <c r="X22469" s="287"/>
      <c r="AA22469" s="289"/>
    </row>
    <row r="22470" spans="23:27">
      <c r="W22470" s="288"/>
      <c r="X22470" s="287"/>
      <c r="AA22470" s="289"/>
    </row>
    <row r="22471" spans="23:27">
      <c r="W22471" s="288"/>
      <c r="X22471" s="287"/>
      <c r="AA22471" s="289"/>
    </row>
    <row r="22472" spans="23:27">
      <c r="W22472" s="288"/>
      <c r="X22472" s="287"/>
      <c r="AA22472" s="289"/>
    </row>
    <row r="22473" spans="23:27">
      <c r="W22473" s="288"/>
      <c r="X22473" s="287"/>
      <c r="AA22473" s="289"/>
    </row>
    <row r="22474" spans="23:27">
      <c r="W22474" s="288"/>
      <c r="X22474" s="287"/>
      <c r="AA22474" s="289"/>
    </row>
    <row r="22475" spans="23:27">
      <c r="W22475" s="288"/>
      <c r="X22475" s="287"/>
      <c r="AA22475" s="289"/>
    </row>
    <row r="22476" spans="23:27">
      <c r="W22476" s="288"/>
      <c r="X22476" s="287"/>
      <c r="AA22476" s="289"/>
    </row>
    <row r="22477" spans="23:27">
      <c r="W22477" s="288"/>
      <c r="X22477" s="287"/>
      <c r="AA22477" s="289"/>
    </row>
    <row r="22478" spans="23:27">
      <c r="W22478" s="288"/>
      <c r="X22478" s="287"/>
      <c r="AA22478" s="289"/>
    </row>
    <row r="22479" spans="23:27">
      <c r="W22479" s="288"/>
      <c r="X22479" s="287"/>
      <c r="AA22479" s="289"/>
    </row>
    <row r="22480" spans="23:27">
      <c r="W22480" s="288"/>
      <c r="X22480" s="287"/>
      <c r="AA22480" s="289"/>
    </row>
    <row r="22481" spans="23:27">
      <c r="W22481" s="288"/>
      <c r="X22481" s="287"/>
      <c r="AA22481" s="289"/>
    </row>
    <row r="22482" spans="23:27">
      <c r="W22482" s="288"/>
      <c r="X22482" s="287"/>
      <c r="AA22482" s="289"/>
    </row>
    <row r="22483" spans="23:27">
      <c r="W22483" s="288"/>
      <c r="X22483" s="287"/>
      <c r="AA22483" s="289"/>
    </row>
    <row r="22484" spans="23:27">
      <c r="W22484" s="288"/>
      <c r="X22484" s="287"/>
      <c r="AA22484" s="289"/>
    </row>
    <row r="22485" spans="23:27">
      <c r="W22485" s="288"/>
      <c r="X22485" s="287"/>
      <c r="AA22485" s="289"/>
    </row>
    <row r="22486" spans="23:27">
      <c r="W22486" s="288"/>
      <c r="X22486" s="287"/>
      <c r="AA22486" s="289"/>
    </row>
    <row r="22487" spans="23:27">
      <c r="W22487" s="288"/>
      <c r="X22487" s="287"/>
      <c r="AA22487" s="289"/>
    </row>
    <row r="22488" spans="23:27">
      <c r="W22488" s="288"/>
      <c r="X22488" s="287"/>
      <c r="AA22488" s="289"/>
    </row>
    <row r="22489" spans="23:27">
      <c r="W22489" s="288"/>
      <c r="X22489" s="287"/>
      <c r="AA22489" s="289"/>
    </row>
    <row r="22490" spans="23:27">
      <c r="W22490" s="288"/>
      <c r="X22490" s="287"/>
      <c r="AA22490" s="289"/>
    </row>
    <row r="22491" spans="23:27">
      <c r="W22491" s="288"/>
      <c r="X22491" s="287"/>
      <c r="AA22491" s="289"/>
    </row>
    <row r="22492" spans="23:27">
      <c r="W22492" s="288"/>
      <c r="X22492" s="287"/>
      <c r="AA22492" s="289"/>
    </row>
    <row r="22493" spans="23:27">
      <c r="W22493" s="288"/>
      <c r="X22493" s="287"/>
      <c r="AA22493" s="289"/>
    </row>
    <row r="22494" spans="23:27">
      <c r="W22494" s="288"/>
      <c r="X22494" s="287"/>
      <c r="AA22494" s="289"/>
    </row>
    <row r="22495" spans="23:27">
      <c r="W22495" s="288"/>
      <c r="X22495" s="287"/>
      <c r="AA22495" s="289"/>
    </row>
    <row r="22496" spans="23:27">
      <c r="W22496" s="288"/>
      <c r="X22496" s="287"/>
      <c r="AA22496" s="289"/>
    </row>
    <row r="22497" spans="23:27">
      <c r="W22497" s="288"/>
      <c r="X22497" s="287"/>
      <c r="AA22497" s="289"/>
    </row>
    <row r="22498" spans="23:27">
      <c r="W22498" s="288"/>
      <c r="X22498" s="287"/>
      <c r="AA22498" s="289"/>
    </row>
    <row r="22499" spans="23:27">
      <c r="W22499" s="288"/>
      <c r="X22499" s="287"/>
      <c r="AA22499" s="289"/>
    </row>
    <row r="22500" spans="23:27">
      <c r="W22500" s="288"/>
      <c r="X22500" s="287"/>
      <c r="AA22500" s="289"/>
    </row>
    <row r="22501" spans="23:27">
      <c r="W22501" s="288"/>
      <c r="X22501" s="287"/>
      <c r="AA22501" s="289"/>
    </row>
    <row r="22502" spans="23:27">
      <c r="W22502" s="288"/>
      <c r="X22502" s="287"/>
      <c r="AA22502" s="289"/>
    </row>
    <row r="22503" spans="23:27">
      <c r="W22503" s="288"/>
      <c r="X22503" s="287"/>
      <c r="AA22503" s="289"/>
    </row>
    <row r="22504" spans="23:27">
      <c r="W22504" s="288"/>
      <c r="X22504" s="287"/>
      <c r="AA22504" s="289"/>
    </row>
    <row r="22505" spans="23:27">
      <c r="W22505" s="288"/>
      <c r="X22505" s="287"/>
      <c r="AA22505" s="289"/>
    </row>
    <row r="22506" spans="23:27">
      <c r="W22506" s="288"/>
      <c r="X22506" s="287"/>
      <c r="AA22506" s="289"/>
    </row>
    <row r="22507" spans="23:27">
      <c r="W22507" s="288"/>
      <c r="X22507" s="287"/>
      <c r="AA22507" s="289"/>
    </row>
    <row r="22508" spans="23:27">
      <c r="W22508" s="288"/>
      <c r="X22508" s="287"/>
      <c r="AA22508" s="289"/>
    </row>
    <row r="22509" spans="23:27">
      <c r="W22509" s="288"/>
      <c r="X22509" s="287"/>
      <c r="AA22509" s="289"/>
    </row>
    <row r="22510" spans="23:27">
      <c r="W22510" s="288"/>
      <c r="X22510" s="287"/>
      <c r="AA22510" s="289"/>
    </row>
    <row r="22511" spans="23:27">
      <c r="W22511" s="288"/>
      <c r="X22511" s="287"/>
      <c r="AA22511" s="289"/>
    </row>
    <row r="22512" spans="23:27">
      <c r="W22512" s="288"/>
      <c r="X22512" s="287"/>
      <c r="AA22512" s="289"/>
    </row>
    <row r="22513" spans="23:27">
      <c r="W22513" s="288"/>
      <c r="X22513" s="287"/>
      <c r="AA22513" s="289"/>
    </row>
    <row r="22514" spans="23:27">
      <c r="W22514" s="288"/>
      <c r="X22514" s="287"/>
      <c r="AA22514" s="289"/>
    </row>
    <row r="22515" spans="23:27">
      <c r="W22515" s="288"/>
      <c r="X22515" s="287"/>
      <c r="AA22515" s="289"/>
    </row>
    <row r="22516" spans="23:27">
      <c r="W22516" s="288"/>
      <c r="X22516" s="287"/>
      <c r="AA22516" s="289"/>
    </row>
    <row r="22517" spans="23:27">
      <c r="W22517" s="288"/>
      <c r="X22517" s="287"/>
      <c r="AA22517" s="289"/>
    </row>
    <row r="22518" spans="23:27">
      <c r="W22518" s="288"/>
      <c r="X22518" s="287"/>
      <c r="AA22518" s="289"/>
    </row>
    <row r="22519" spans="23:27">
      <c r="W22519" s="288"/>
      <c r="X22519" s="287"/>
      <c r="AA22519" s="289"/>
    </row>
    <row r="22520" spans="23:27">
      <c r="W22520" s="288"/>
      <c r="X22520" s="287"/>
      <c r="AA22520" s="289"/>
    </row>
    <row r="22521" spans="23:27">
      <c r="W22521" s="288"/>
      <c r="X22521" s="287"/>
      <c r="AA22521" s="289"/>
    </row>
    <row r="22522" spans="23:27">
      <c r="W22522" s="288"/>
      <c r="X22522" s="287"/>
      <c r="AA22522" s="289"/>
    </row>
    <row r="22523" spans="23:27">
      <c r="W22523" s="288"/>
      <c r="X22523" s="287"/>
      <c r="AA22523" s="289"/>
    </row>
    <row r="22524" spans="23:27">
      <c r="W22524" s="288"/>
      <c r="X22524" s="287"/>
      <c r="AA22524" s="289"/>
    </row>
    <row r="22525" spans="23:27">
      <c r="W22525" s="288"/>
      <c r="X22525" s="287"/>
      <c r="AA22525" s="289"/>
    </row>
    <row r="22526" spans="23:27">
      <c r="W22526" s="288"/>
      <c r="X22526" s="287"/>
      <c r="AA22526" s="289"/>
    </row>
    <row r="22527" spans="23:27">
      <c r="W22527" s="288"/>
      <c r="X22527" s="287"/>
      <c r="AA22527" s="289"/>
    </row>
    <row r="22528" spans="23:27">
      <c r="W22528" s="288"/>
      <c r="X22528" s="287"/>
      <c r="AA22528" s="289"/>
    </row>
    <row r="22529" spans="23:27">
      <c r="W22529" s="288"/>
      <c r="X22529" s="287"/>
      <c r="AA22529" s="289"/>
    </row>
    <row r="22530" spans="23:27">
      <c r="W22530" s="288"/>
      <c r="X22530" s="287"/>
      <c r="AA22530" s="289"/>
    </row>
    <row r="22531" spans="23:27">
      <c r="W22531" s="288"/>
      <c r="X22531" s="287"/>
      <c r="AA22531" s="289"/>
    </row>
    <row r="22532" spans="23:27">
      <c r="W22532" s="288"/>
      <c r="X22532" s="287"/>
      <c r="AA22532" s="289"/>
    </row>
    <row r="22533" spans="23:27">
      <c r="W22533" s="288"/>
      <c r="X22533" s="287"/>
      <c r="AA22533" s="289"/>
    </row>
    <row r="22534" spans="23:27">
      <c r="W22534" s="288"/>
      <c r="X22534" s="287"/>
      <c r="AA22534" s="289"/>
    </row>
    <row r="22535" spans="23:27">
      <c r="W22535" s="288"/>
      <c r="X22535" s="287"/>
      <c r="AA22535" s="289"/>
    </row>
    <row r="22536" spans="23:27">
      <c r="W22536" s="288"/>
      <c r="X22536" s="287"/>
      <c r="AA22536" s="289"/>
    </row>
    <row r="22537" spans="23:27">
      <c r="W22537" s="288"/>
      <c r="X22537" s="287"/>
      <c r="AA22537" s="289"/>
    </row>
    <row r="22538" spans="23:27">
      <c r="W22538" s="288"/>
      <c r="X22538" s="287"/>
      <c r="AA22538" s="289"/>
    </row>
    <row r="22539" spans="23:27">
      <c r="W22539" s="288"/>
      <c r="X22539" s="287"/>
      <c r="AA22539" s="289"/>
    </row>
    <row r="22540" spans="23:27">
      <c r="W22540" s="288"/>
      <c r="X22540" s="287"/>
      <c r="AA22540" s="289"/>
    </row>
    <row r="22541" spans="23:27">
      <c r="W22541" s="288"/>
      <c r="X22541" s="287"/>
      <c r="AA22541" s="289"/>
    </row>
    <row r="22542" spans="23:27">
      <c r="W22542" s="288"/>
      <c r="X22542" s="287"/>
      <c r="AA22542" s="289"/>
    </row>
    <row r="22543" spans="23:27">
      <c r="W22543" s="288"/>
      <c r="X22543" s="287"/>
      <c r="AA22543" s="289"/>
    </row>
    <row r="22544" spans="23:27">
      <c r="W22544" s="288"/>
      <c r="X22544" s="287"/>
      <c r="AA22544" s="289"/>
    </row>
    <row r="22545" spans="23:27">
      <c r="W22545" s="288"/>
      <c r="X22545" s="287"/>
      <c r="AA22545" s="289"/>
    </row>
    <row r="22546" spans="23:27">
      <c r="W22546" s="288"/>
      <c r="X22546" s="287"/>
      <c r="AA22546" s="289"/>
    </row>
    <row r="22547" spans="23:27">
      <c r="W22547" s="288"/>
      <c r="X22547" s="287"/>
      <c r="AA22547" s="289"/>
    </row>
    <row r="22548" spans="23:27">
      <c r="W22548" s="288"/>
      <c r="X22548" s="287"/>
      <c r="AA22548" s="289"/>
    </row>
    <row r="22549" spans="23:27">
      <c r="W22549" s="288"/>
      <c r="X22549" s="287"/>
      <c r="AA22549" s="289"/>
    </row>
    <row r="22550" spans="23:27">
      <c r="W22550" s="288"/>
      <c r="X22550" s="287"/>
      <c r="AA22550" s="289"/>
    </row>
    <row r="22551" spans="23:27">
      <c r="W22551" s="288"/>
      <c r="X22551" s="287"/>
      <c r="AA22551" s="289"/>
    </row>
    <row r="22552" spans="23:27">
      <c r="W22552" s="288"/>
      <c r="X22552" s="287"/>
      <c r="AA22552" s="289"/>
    </row>
    <row r="22553" spans="23:27">
      <c r="W22553" s="288"/>
      <c r="X22553" s="287"/>
      <c r="AA22553" s="289"/>
    </row>
    <row r="22554" spans="23:27">
      <c r="W22554" s="288"/>
      <c r="X22554" s="287"/>
      <c r="AA22554" s="289"/>
    </row>
    <row r="22555" spans="23:27">
      <c r="W22555" s="288"/>
      <c r="X22555" s="287"/>
      <c r="AA22555" s="289"/>
    </row>
    <row r="22556" spans="23:27">
      <c r="W22556" s="288"/>
      <c r="X22556" s="287"/>
      <c r="AA22556" s="289"/>
    </row>
    <row r="22557" spans="23:27">
      <c r="W22557" s="288"/>
      <c r="X22557" s="287"/>
      <c r="AA22557" s="289"/>
    </row>
    <row r="22558" spans="23:27">
      <c r="W22558" s="288"/>
      <c r="X22558" s="287"/>
      <c r="AA22558" s="289"/>
    </row>
    <row r="22559" spans="23:27">
      <c r="W22559" s="288"/>
      <c r="X22559" s="287"/>
      <c r="AA22559" s="289"/>
    </row>
    <row r="22560" spans="23:27">
      <c r="W22560" s="288"/>
      <c r="X22560" s="287"/>
      <c r="AA22560" s="289"/>
    </row>
    <row r="22561" spans="23:27">
      <c r="W22561" s="288"/>
      <c r="X22561" s="287"/>
      <c r="AA22561" s="289"/>
    </row>
    <row r="22562" spans="23:27">
      <c r="W22562" s="288"/>
      <c r="X22562" s="287"/>
      <c r="AA22562" s="289"/>
    </row>
    <row r="22563" spans="23:27">
      <c r="W22563" s="288"/>
      <c r="X22563" s="287"/>
      <c r="AA22563" s="289"/>
    </row>
    <row r="22564" spans="23:27">
      <c r="W22564" s="288"/>
      <c r="X22564" s="287"/>
      <c r="AA22564" s="289"/>
    </row>
    <row r="22565" spans="23:27">
      <c r="W22565" s="288"/>
      <c r="X22565" s="287"/>
      <c r="AA22565" s="289"/>
    </row>
    <row r="22566" spans="23:27">
      <c r="W22566" s="288"/>
      <c r="X22566" s="287"/>
      <c r="AA22566" s="289"/>
    </row>
    <row r="22567" spans="23:27">
      <c r="W22567" s="288"/>
      <c r="X22567" s="287"/>
      <c r="AA22567" s="289"/>
    </row>
    <row r="22568" spans="23:27">
      <c r="W22568" s="288"/>
      <c r="X22568" s="287"/>
      <c r="AA22568" s="289"/>
    </row>
    <row r="22569" spans="23:27">
      <c r="W22569" s="288"/>
      <c r="X22569" s="287"/>
      <c r="AA22569" s="289"/>
    </row>
    <row r="22570" spans="23:27">
      <c r="W22570" s="288"/>
      <c r="X22570" s="287"/>
      <c r="AA22570" s="289"/>
    </row>
    <row r="22571" spans="23:27">
      <c r="W22571" s="288"/>
      <c r="X22571" s="287"/>
      <c r="AA22571" s="289"/>
    </row>
    <row r="22572" spans="23:27">
      <c r="W22572" s="288"/>
      <c r="X22572" s="287"/>
      <c r="AA22572" s="289"/>
    </row>
    <row r="22573" spans="23:27">
      <c r="W22573" s="288"/>
      <c r="X22573" s="287"/>
      <c r="AA22573" s="289"/>
    </row>
    <row r="22574" spans="23:27">
      <c r="W22574" s="288"/>
      <c r="X22574" s="287"/>
      <c r="AA22574" s="289"/>
    </row>
    <row r="22575" spans="23:27">
      <c r="W22575" s="288"/>
      <c r="X22575" s="287"/>
      <c r="AA22575" s="289"/>
    </row>
    <row r="22576" spans="23:27">
      <c r="W22576" s="288"/>
      <c r="X22576" s="287"/>
      <c r="AA22576" s="289"/>
    </row>
    <row r="22577" spans="23:27">
      <c r="W22577" s="288"/>
      <c r="X22577" s="287"/>
      <c r="AA22577" s="289"/>
    </row>
    <row r="22578" spans="23:27">
      <c r="W22578" s="288"/>
      <c r="X22578" s="287"/>
      <c r="AA22578" s="289"/>
    </row>
    <row r="22579" spans="23:27">
      <c r="W22579" s="288"/>
      <c r="X22579" s="287"/>
      <c r="AA22579" s="289"/>
    </row>
    <row r="22580" spans="23:27">
      <c r="W22580" s="288"/>
      <c r="X22580" s="287"/>
      <c r="AA22580" s="289"/>
    </row>
    <row r="22581" spans="23:27">
      <c r="W22581" s="288"/>
      <c r="X22581" s="287"/>
      <c r="AA22581" s="289"/>
    </row>
    <row r="22582" spans="23:27">
      <c r="W22582" s="288"/>
      <c r="X22582" s="287"/>
      <c r="AA22582" s="289"/>
    </row>
    <row r="22583" spans="23:27">
      <c r="W22583" s="288"/>
      <c r="X22583" s="287"/>
      <c r="AA22583" s="289"/>
    </row>
    <row r="22584" spans="23:27">
      <c r="W22584" s="288"/>
      <c r="X22584" s="287"/>
      <c r="AA22584" s="289"/>
    </row>
    <row r="22585" spans="23:27">
      <c r="W22585" s="288"/>
      <c r="X22585" s="287"/>
      <c r="AA22585" s="289"/>
    </row>
    <row r="22586" spans="23:27">
      <c r="W22586" s="288"/>
      <c r="X22586" s="287"/>
      <c r="AA22586" s="289"/>
    </row>
    <row r="22587" spans="23:27">
      <c r="W22587" s="288"/>
      <c r="X22587" s="287"/>
      <c r="AA22587" s="289"/>
    </row>
    <row r="22588" spans="23:27">
      <c r="W22588" s="288"/>
      <c r="X22588" s="287"/>
      <c r="AA22588" s="289"/>
    </row>
    <row r="22589" spans="23:27">
      <c r="W22589" s="288"/>
      <c r="X22589" s="287"/>
      <c r="AA22589" s="289"/>
    </row>
    <row r="22590" spans="23:27">
      <c r="W22590" s="288"/>
      <c r="X22590" s="287"/>
      <c r="AA22590" s="289"/>
    </row>
    <row r="22591" spans="23:27">
      <c r="W22591" s="288"/>
      <c r="X22591" s="287"/>
      <c r="AA22591" s="289"/>
    </row>
    <row r="22592" spans="23:27">
      <c r="W22592" s="288"/>
      <c r="X22592" s="287"/>
      <c r="AA22592" s="289"/>
    </row>
    <row r="22593" spans="23:27">
      <c r="W22593" s="288"/>
      <c r="X22593" s="287"/>
      <c r="AA22593" s="289"/>
    </row>
    <row r="22594" spans="23:27">
      <c r="W22594" s="288"/>
      <c r="X22594" s="287"/>
      <c r="AA22594" s="289"/>
    </row>
    <row r="22595" spans="23:27">
      <c r="W22595" s="288"/>
      <c r="X22595" s="287"/>
      <c r="AA22595" s="289"/>
    </row>
    <row r="22596" spans="23:27">
      <c r="W22596" s="288"/>
      <c r="X22596" s="287"/>
      <c r="AA22596" s="289"/>
    </row>
    <row r="22597" spans="23:27">
      <c r="W22597" s="288"/>
      <c r="X22597" s="287"/>
      <c r="AA22597" s="289"/>
    </row>
    <row r="22598" spans="23:27">
      <c r="W22598" s="288"/>
      <c r="X22598" s="287"/>
      <c r="AA22598" s="289"/>
    </row>
    <row r="22599" spans="23:27">
      <c r="W22599" s="288"/>
      <c r="X22599" s="287"/>
      <c r="AA22599" s="289"/>
    </row>
    <row r="22600" spans="23:27">
      <c r="W22600" s="288"/>
      <c r="X22600" s="287"/>
      <c r="AA22600" s="289"/>
    </row>
    <row r="22601" spans="23:27">
      <c r="W22601" s="288"/>
      <c r="X22601" s="287"/>
      <c r="AA22601" s="289"/>
    </row>
    <row r="22602" spans="23:27">
      <c r="W22602" s="288"/>
      <c r="X22602" s="287"/>
      <c r="AA22602" s="289"/>
    </row>
    <row r="22603" spans="23:27">
      <c r="W22603" s="288"/>
      <c r="X22603" s="287"/>
      <c r="AA22603" s="289"/>
    </row>
    <row r="22604" spans="23:27">
      <c r="W22604" s="288"/>
      <c r="X22604" s="287"/>
      <c r="AA22604" s="289"/>
    </row>
    <row r="22605" spans="23:27">
      <c r="W22605" s="288"/>
      <c r="X22605" s="287"/>
      <c r="AA22605" s="289"/>
    </row>
    <row r="22606" spans="23:27">
      <c r="W22606" s="288"/>
      <c r="X22606" s="287"/>
      <c r="AA22606" s="289"/>
    </row>
    <row r="22607" spans="23:27">
      <c r="W22607" s="288"/>
      <c r="X22607" s="287"/>
      <c r="AA22607" s="289"/>
    </row>
    <row r="22608" spans="23:27">
      <c r="W22608" s="288"/>
      <c r="X22608" s="287"/>
      <c r="AA22608" s="289"/>
    </row>
    <row r="22609" spans="23:27">
      <c r="W22609" s="288"/>
      <c r="X22609" s="287"/>
      <c r="AA22609" s="289"/>
    </row>
    <row r="22610" spans="23:27">
      <c r="W22610" s="288"/>
      <c r="X22610" s="287"/>
      <c r="AA22610" s="289"/>
    </row>
    <row r="22611" spans="23:27">
      <c r="W22611" s="288"/>
      <c r="X22611" s="287"/>
      <c r="AA22611" s="289"/>
    </row>
    <row r="22612" spans="23:27">
      <c r="W22612" s="288"/>
      <c r="X22612" s="287"/>
      <c r="AA22612" s="289"/>
    </row>
    <row r="22613" spans="23:27">
      <c r="W22613" s="288"/>
      <c r="X22613" s="287"/>
      <c r="AA22613" s="289"/>
    </row>
    <row r="22614" spans="23:27">
      <c r="W22614" s="288"/>
      <c r="X22614" s="287"/>
      <c r="AA22614" s="289"/>
    </row>
    <row r="22615" spans="23:27">
      <c r="W22615" s="288"/>
      <c r="X22615" s="287"/>
      <c r="AA22615" s="289"/>
    </row>
    <row r="22616" spans="23:27">
      <c r="W22616" s="288"/>
      <c r="X22616" s="287"/>
      <c r="AA22616" s="289"/>
    </row>
    <row r="22617" spans="23:27">
      <c r="W22617" s="288"/>
      <c r="X22617" s="287"/>
      <c r="AA22617" s="289"/>
    </row>
    <row r="22618" spans="23:27">
      <c r="W22618" s="288"/>
      <c r="X22618" s="287"/>
      <c r="AA22618" s="289"/>
    </row>
    <row r="22619" spans="23:27">
      <c r="W22619" s="288"/>
      <c r="X22619" s="287"/>
      <c r="AA22619" s="289"/>
    </row>
    <row r="22620" spans="23:27">
      <c r="W22620" s="288"/>
      <c r="X22620" s="287"/>
      <c r="AA22620" s="289"/>
    </row>
    <row r="22621" spans="23:27">
      <c r="W22621" s="288"/>
      <c r="X22621" s="287"/>
      <c r="AA22621" s="289"/>
    </row>
    <row r="22622" spans="23:27">
      <c r="W22622" s="288"/>
      <c r="X22622" s="287"/>
      <c r="AA22622" s="289"/>
    </row>
    <row r="22623" spans="23:27">
      <c r="W22623" s="288"/>
      <c r="X22623" s="287"/>
      <c r="AA22623" s="289"/>
    </row>
    <row r="22624" spans="23:27">
      <c r="W22624" s="288"/>
      <c r="X22624" s="287"/>
      <c r="AA22624" s="289"/>
    </row>
    <row r="22625" spans="23:27">
      <c r="W22625" s="288"/>
      <c r="X22625" s="287"/>
      <c r="AA22625" s="289"/>
    </row>
    <row r="22626" spans="23:27">
      <c r="W22626" s="288"/>
      <c r="X22626" s="287"/>
      <c r="AA22626" s="289"/>
    </row>
    <row r="22627" spans="23:27">
      <c r="W22627" s="288"/>
      <c r="X22627" s="287"/>
      <c r="AA22627" s="289"/>
    </row>
    <row r="22628" spans="23:27">
      <c r="W22628" s="288"/>
      <c r="X22628" s="287"/>
      <c r="AA22628" s="289"/>
    </row>
    <row r="22629" spans="23:27">
      <c r="W22629" s="288"/>
      <c r="X22629" s="287"/>
      <c r="AA22629" s="289"/>
    </row>
    <row r="22630" spans="23:27">
      <c r="W22630" s="288"/>
      <c r="X22630" s="287"/>
      <c r="AA22630" s="289"/>
    </row>
    <row r="22631" spans="23:27">
      <c r="W22631" s="288"/>
      <c r="X22631" s="287"/>
      <c r="AA22631" s="289"/>
    </row>
    <row r="22632" spans="23:27">
      <c r="W22632" s="288"/>
      <c r="X22632" s="287"/>
      <c r="AA22632" s="289"/>
    </row>
    <row r="22633" spans="23:27">
      <c r="W22633" s="288"/>
      <c r="X22633" s="287"/>
      <c r="AA22633" s="289"/>
    </row>
    <row r="22634" spans="23:27">
      <c r="W22634" s="288"/>
      <c r="X22634" s="287"/>
      <c r="AA22634" s="289"/>
    </row>
    <row r="22635" spans="23:27">
      <c r="W22635" s="288"/>
      <c r="X22635" s="287"/>
      <c r="AA22635" s="289"/>
    </row>
    <row r="22636" spans="23:27">
      <c r="W22636" s="288"/>
      <c r="X22636" s="287"/>
      <c r="AA22636" s="289"/>
    </row>
    <row r="22637" spans="23:27">
      <c r="W22637" s="288"/>
      <c r="X22637" s="287"/>
      <c r="AA22637" s="289"/>
    </row>
    <row r="22638" spans="23:27">
      <c r="W22638" s="288"/>
      <c r="X22638" s="287"/>
      <c r="AA22638" s="289"/>
    </row>
    <row r="22639" spans="23:27">
      <c r="W22639" s="288"/>
      <c r="X22639" s="287"/>
      <c r="AA22639" s="289"/>
    </row>
    <row r="22640" spans="23:27">
      <c r="W22640" s="288"/>
      <c r="X22640" s="287"/>
      <c r="AA22640" s="289"/>
    </row>
    <row r="22641" spans="23:27">
      <c r="W22641" s="288"/>
      <c r="X22641" s="287"/>
      <c r="AA22641" s="289"/>
    </row>
    <row r="22642" spans="23:27">
      <c r="W22642" s="288"/>
      <c r="X22642" s="287"/>
      <c r="AA22642" s="289"/>
    </row>
    <row r="22643" spans="23:27">
      <c r="W22643" s="288"/>
      <c r="X22643" s="287"/>
      <c r="AA22643" s="289"/>
    </row>
    <row r="22644" spans="23:27">
      <c r="W22644" s="288"/>
      <c r="X22644" s="287"/>
      <c r="AA22644" s="289"/>
    </row>
    <row r="22645" spans="23:27">
      <c r="W22645" s="288"/>
      <c r="X22645" s="287"/>
      <c r="AA22645" s="289"/>
    </row>
    <row r="22646" spans="23:27">
      <c r="W22646" s="288"/>
      <c r="X22646" s="287"/>
      <c r="AA22646" s="289"/>
    </row>
    <row r="22647" spans="23:27">
      <c r="W22647" s="288"/>
      <c r="X22647" s="287"/>
      <c r="AA22647" s="289"/>
    </row>
    <row r="22648" spans="23:27">
      <c r="W22648" s="288"/>
      <c r="X22648" s="287"/>
      <c r="AA22648" s="289"/>
    </row>
    <row r="22649" spans="23:27">
      <c r="W22649" s="288"/>
      <c r="X22649" s="287"/>
      <c r="AA22649" s="289"/>
    </row>
    <row r="22650" spans="23:27">
      <c r="W22650" s="288"/>
      <c r="X22650" s="287"/>
      <c r="AA22650" s="289"/>
    </row>
    <row r="22651" spans="23:27">
      <c r="W22651" s="288"/>
      <c r="X22651" s="287"/>
      <c r="AA22651" s="289"/>
    </row>
    <row r="22652" spans="23:27">
      <c r="W22652" s="288"/>
      <c r="X22652" s="287"/>
      <c r="AA22652" s="289"/>
    </row>
    <row r="22653" spans="23:27">
      <c r="W22653" s="288"/>
      <c r="X22653" s="287"/>
      <c r="AA22653" s="289"/>
    </row>
    <row r="22654" spans="23:27">
      <c r="W22654" s="288"/>
      <c r="X22654" s="287"/>
      <c r="AA22654" s="289"/>
    </row>
    <row r="22655" spans="23:27">
      <c r="W22655" s="288"/>
      <c r="X22655" s="287"/>
      <c r="AA22655" s="289"/>
    </row>
    <row r="22656" spans="23:27">
      <c r="W22656" s="288"/>
      <c r="X22656" s="287"/>
      <c r="AA22656" s="289"/>
    </row>
    <row r="22657" spans="23:27">
      <c r="W22657" s="288"/>
      <c r="X22657" s="287"/>
      <c r="AA22657" s="289"/>
    </row>
    <row r="22658" spans="23:27">
      <c r="W22658" s="288"/>
      <c r="X22658" s="287"/>
      <c r="AA22658" s="289"/>
    </row>
    <row r="22659" spans="23:27">
      <c r="W22659" s="288"/>
      <c r="X22659" s="287"/>
      <c r="AA22659" s="289"/>
    </row>
    <row r="22660" spans="23:27">
      <c r="W22660" s="288"/>
      <c r="X22660" s="287"/>
      <c r="AA22660" s="289"/>
    </row>
    <row r="22661" spans="23:27">
      <c r="W22661" s="288"/>
      <c r="X22661" s="287"/>
      <c r="AA22661" s="289"/>
    </row>
    <row r="22662" spans="23:27">
      <c r="W22662" s="288"/>
      <c r="X22662" s="287"/>
      <c r="AA22662" s="289"/>
    </row>
    <row r="22663" spans="23:27">
      <c r="W22663" s="288"/>
      <c r="X22663" s="287"/>
      <c r="AA22663" s="289"/>
    </row>
    <row r="22664" spans="23:27">
      <c r="W22664" s="288"/>
      <c r="X22664" s="287"/>
      <c r="AA22664" s="289"/>
    </row>
    <row r="22665" spans="23:27">
      <c r="W22665" s="288"/>
      <c r="X22665" s="287"/>
      <c r="AA22665" s="289"/>
    </row>
    <row r="22666" spans="23:27">
      <c r="W22666" s="288"/>
      <c r="X22666" s="287"/>
      <c r="AA22666" s="289"/>
    </row>
    <row r="22667" spans="23:27">
      <c r="W22667" s="288"/>
      <c r="X22667" s="287"/>
      <c r="AA22667" s="289"/>
    </row>
    <row r="22668" spans="23:27">
      <c r="W22668" s="288"/>
      <c r="X22668" s="287"/>
      <c r="AA22668" s="289"/>
    </row>
    <row r="22669" spans="23:27">
      <c r="W22669" s="288"/>
      <c r="X22669" s="287"/>
      <c r="AA22669" s="289"/>
    </row>
    <row r="22670" spans="23:27">
      <c r="W22670" s="288"/>
      <c r="X22670" s="287"/>
      <c r="AA22670" s="289"/>
    </row>
    <row r="22671" spans="23:27">
      <c r="W22671" s="288"/>
      <c r="X22671" s="287"/>
      <c r="AA22671" s="289"/>
    </row>
    <row r="22672" spans="23:27">
      <c r="W22672" s="288"/>
      <c r="X22672" s="287"/>
      <c r="AA22672" s="289"/>
    </row>
    <row r="22673" spans="23:27">
      <c r="W22673" s="288"/>
      <c r="X22673" s="287"/>
      <c r="AA22673" s="289"/>
    </row>
    <row r="22674" spans="23:27">
      <c r="W22674" s="288"/>
      <c r="X22674" s="287"/>
      <c r="AA22674" s="289"/>
    </row>
    <row r="22675" spans="23:27">
      <c r="W22675" s="288"/>
      <c r="X22675" s="287"/>
      <c r="AA22675" s="289"/>
    </row>
    <row r="22676" spans="23:27">
      <c r="W22676" s="288"/>
      <c r="X22676" s="287"/>
      <c r="AA22676" s="289"/>
    </row>
    <row r="22677" spans="23:27">
      <c r="W22677" s="288"/>
      <c r="X22677" s="287"/>
      <c r="AA22677" s="289"/>
    </row>
    <row r="22678" spans="23:27">
      <c r="W22678" s="288"/>
      <c r="X22678" s="287"/>
      <c r="AA22678" s="289"/>
    </row>
    <row r="22679" spans="23:27">
      <c r="W22679" s="288"/>
      <c r="X22679" s="287"/>
      <c r="AA22679" s="289"/>
    </row>
    <row r="22680" spans="23:27">
      <c r="W22680" s="288"/>
      <c r="X22680" s="287"/>
      <c r="AA22680" s="289"/>
    </row>
    <row r="22681" spans="23:27">
      <c r="W22681" s="288"/>
      <c r="X22681" s="287"/>
      <c r="AA22681" s="289"/>
    </row>
    <row r="22682" spans="23:27">
      <c r="W22682" s="288"/>
      <c r="X22682" s="287"/>
      <c r="AA22682" s="289"/>
    </row>
    <row r="22683" spans="23:27">
      <c r="W22683" s="288"/>
      <c r="X22683" s="287"/>
      <c r="AA22683" s="289"/>
    </row>
    <row r="22684" spans="23:27">
      <c r="W22684" s="288"/>
      <c r="X22684" s="287"/>
      <c r="AA22684" s="289"/>
    </row>
    <row r="22685" spans="23:27">
      <c r="W22685" s="288"/>
      <c r="X22685" s="287"/>
      <c r="AA22685" s="289"/>
    </row>
    <row r="22686" spans="23:27">
      <c r="W22686" s="288"/>
      <c r="X22686" s="287"/>
      <c r="AA22686" s="289"/>
    </row>
    <row r="22687" spans="23:27">
      <c r="W22687" s="288"/>
      <c r="X22687" s="287"/>
      <c r="AA22687" s="289"/>
    </row>
    <row r="22688" spans="23:27">
      <c r="W22688" s="288"/>
      <c r="X22688" s="287"/>
      <c r="AA22688" s="289"/>
    </row>
    <row r="22689" spans="23:27">
      <c r="W22689" s="288"/>
      <c r="X22689" s="287"/>
      <c r="AA22689" s="289"/>
    </row>
    <row r="22690" spans="23:27">
      <c r="W22690" s="288"/>
      <c r="X22690" s="287"/>
      <c r="AA22690" s="289"/>
    </row>
    <row r="22691" spans="23:27">
      <c r="W22691" s="288"/>
      <c r="X22691" s="287"/>
      <c r="AA22691" s="289"/>
    </row>
    <row r="22692" spans="23:27">
      <c r="W22692" s="288"/>
      <c r="X22692" s="287"/>
      <c r="AA22692" s="289"/>
    </row>
    <row r="22693" spans="23:27">
      <c r="W22693" s="288"/>
      <c r="X22693" s="287"/>
      <c r="AA22693" s="289"/>
    </row>
    <row r="22694" spans="23:27">
      <c r="W22694" s="288"/>
      <c r="X22694" s="287"/>
      <c r="AA22694" s="289"/>
    </row>
    <row r="22695" spans="23:27">
      <c r="W22695" s="288"/>
      <c r="X22695" s="287"/>
      <c r="AA22695" s="289"/>
    </row>
    <row r="22696" spans="23:27">
      <c r="W22696" s="288"/>
      <c r="X22696" s="287"/>
      <c r="AA22696" s="289"/>
    </row>
    <row r="22697" spans="23:27">
      <c r="W22697" s="288"/>
      <c r="X22697" s="287"/>
      <c r="AA22697" s="289"/>
    </row>
    <row r="22698" spans="23:27">
      <c r="W22698" s="288"/>
      <c r="X22698" s="287"/>
      <c r="AA22698" s="289"/>
    </row>
    <row r="22699" spans="23:27">
      <c r="W22699" s="288"/>
      <c r="X22699" s="287"/>
      <c r="AA22699" s="289"/>
    </row>
    <row r="22700" spans="23:27">
      <c r="W22700" s="288"/>
      <c r="X22700" s="287"/>
      <c r="AA22700" s="289"/>
    </row>
    <row r="22701" spans="23:27">
      <c r="W22701" s="288"/>
      <c r="X22701" s="287"/>
      <c r="AA22701" s="289"/>
    </row>
    <row r="22702" spans="23:27">
      <c r="W22702" s="288"/>
      <c r="X22702" s="287"/>
      <c r="AA22702" s="289"/>
    </row>
    <row r="22703" spans="23:27">
      <c r="W22703" s="288"/>
      <c r="X22703" s="287"/>
      <c r="AA22703" s="289"/>
    </row>
    <row r="22704" spans="23:27">
      <c r="W22704" s="288"/>
      <c r="X22704" s="287"/>
      <c r="AA22704" s="289"/>
    </row>
    <row r="22705" spans="23:27">
      <c r="W22705" s="288"/>
      <c r="X22705" s="287"/>
      <c r="AA22705" s="289"/>
    </row>
    <row r="22706" spans="23:27">
      <c r="W22706" s="288"/>
      <c r="X22706" s="287"/>
      <c r="AA22706" s="289"/>
    </row>
    <row r="22707" spans="23:27">
      <c r="W22707" s="288"/>
      <c r="X22707" s="287"/>
      <c r="AA22707" s="289"/>
    </row>
    <row r="22708" spans="23:27">
      <c r="W22708" s="288"/>
      <c r="X22708" s="287"/>
      <c r="AA22708" s="289"/>
    </row>
    <row r="22709" spans="23:27">
      <c r="W22709" s="288"/>
      <c r="X22709" s="287"/>
      <c r="AA22709" s="289"/>
    </row>
    <row r="22710" spans="23:27">
      <c r="W22710" s="288"/>
      <c r="X22710" s="287"/>
      <c r="AA22710" s="289"/>
    </row>
    <row r="22711" spans="23:27">
      <c r="W22711" s="288"/>
      <c r="X22711" s="287"/>
      <c r="AA22711" s="289"/>
    </row>
    <row r="22712" spans="23:27">
      <c r="W22712" s="288"/>
      <c r="X22712" s="287"/>
      <c r="AA22712" s="289"/>
    </row>
    <row r="22713" spans="23:27">
      <c r="W22713" s="288"/>
      <c r="X22713" s="287"/>
      <c r="AA22713" s="289"/>
    </row>
    <row r="22714" spans="23:27">
      <c r="W22714" s="288"/>
      <c r="X22714" s="287"/>
      <c r="AA22714" s="289"/>
    </row>
    <row r="22715" spans="23:27">
      <c r="W22715" s="288"/>
      <c r="X22715" s="287"/>
      <c r="AA22715" s="289"/>
    </row>
    <row r="22716" spans="23:27">
      <c r="W22716" s="288"/>
      <c r="X22716" s="287"/>
      <c r="AA22716" s="289"/>
    </row>
    <row r="22717" spans="23:27">
      <c r="W22717" s="288"/>
      <c r="X22717" s="287"/>
      <c r="AA22717" s="289"/>
    </row>
    <row r="22718" spans="23:27">
      <c r="W22718" s="288"/>
      <c r="X22718" s="287"/>
      <c r="AA22718" s="289"/>
    </row>
    <row r="22719" spans="23:27">
      <c r="W22719" s="288"/>
      <c r="X22719" s="287"/>
      <c r="AA22719" s="289"/>
    </row>
    <row r="22720" spans="23:27">
      <c r="W22720" s="288"/>
      <c r="X22720" s="287"/>
      <c r="AA22720" s="289"/>
    </row>
    <row r="22721" spans="23:27">
      <c r="W22721" s="288"/>
      <c r="X22721" s="287"/>
      <c r="AA22721" s="289"/>
    </row>
    <row r="22722" spans="23:27">
      <c r="W22722" s="288"/>
      <c r="X22722" s="287"/>
      <c r="AA22722" s="289"/>
    </row>
    <row r="22723" spans="23:27">
      <c r="W22723" s="288"/>
      <c r="X22723" s="287"/>
      <c r="AA22723" s="289"/>
    </row>
    <row r="22724" spans="23:27">
      <c r="W22724" s="288"/>
      <c r="X22724" s="287"/>
      <c r="AA22724" s="289"/>
    </row>
    <row r="22725" spans="23:27">
      <c r="W22725" s="288"/>
      <c r="X22725" s="287"/>
      <c r="AA22725" s="289"/>
    </row>
    <row r="22726" spans="23:27">
      <c r="W22726" s="288"/>
      <c r="X22726" s="287"/>
      <c r="AA22726" s="289"/>
    </row>
    <row r="22727" spans="23:27">
      <c r="W22727" s="288"/>
      <c r="X22727" s="287"/>
      <c r="AA22727" s="289"/>
    </row>
    <row r="22728" spans="23:27">
      <c r="W22728" s="288"/>
      <c r="X22728" s="287"/>
      <c r="AA22728" s="289"/>
    </row>
    <row r="22729" spans="23:27">
      <c r="W22729" s="288"/>
      <c r="X22729" s="287"/>
      <c r="AA22729" s="289"/>
    </row>
    <row r="22730" spans="23:27">
      <c r="W22730" s="288"/>
      <c r="X22730" s="287"/>
      <c r="AA22730" s="289"/>
    </row>
    <row r="22731" spans="23:27">
      <c r="W22731" s="288"/>
      <c r="X22731" s="287"/>
      <c r="AA22731" s="289"/>
    </row>
    <row r="22732" spans="23:27">
      <c r="W22732" s="288"/>
      <c r="X22732" s="287"/>
      <c r="AA22732" s="289"/>
    </row>
    <row r="22733" spans="23:27">
      <c r="W22733" s="288"/>
      <c r="X22733" s="287"/>
      <c r="AA22733" s="289"/>
    </row>
    <row r="22734" spans="23:27">
      <c r="W22734" s="288"/>
      <c r="X22734" s="287"/>
      <c r="AA22734" s="289"/>
    </row>
    <row r="22735" spans="23:27">
      <c r="W22735" s="288"/>
      <c r="X22735" s="287"/>
      <c r="AA22735" s="289"/>
    </row>
    <row r="22736" spans="23:27">
      <c r="W22736" s="288"/>
      <c r="X22736" s="287"/>
      <c r="AA22736" s="289"/>
    </row>
    <row r="22737" spans="23:27">
      <c r="W22737" s="288"/>
      <c r="X22737" s="287"/>
      <c r="AA22737" s="289"/>
    </row>
    <row r="22738" spans="23:27">
      <c r="W22738" s="288"/>
      <c r="X22738" s="287"/>
      <c r="AA22738" s="289"/>
    </row>
    <row r="22739" spans="23:27">
      <c r="W22739" s="288"/>
      <c r="X22739" s="287"/>
      <c r="AA22739" s="289"/>
    </row>
    <row r="22740" spans="23:27">
      <c r="W22740" s="288"/>
      <c r="X22740" s="287"/>
      <c r="AA22740" s="289"/>
    </row>
    <row r="22741" spans="23:27">
      <c r="W22741" s="288"/>
      <c r="X22741" s="287"/>
      <c r="AA22741" s="289"/>
    </row>
    <row r="22742" spans="23:27">
      <c r="W22742" s="288"/>
      <c r="X22742" s="287"/>
      <c r="AA22742" s="289"/>
    </row>
    <row r="22743" spans="23:27">
      <c r="W22743" s="288"/>
      <c r="X22743" s="287"/>
      <c r="AA22743" s="289"/>
    </row>
    <row r="22744" spans="23:27">
      <c r="W22744" s="288"/>
      <c r="X22744" s="287"/>
      <c r="AA22744" s="289"/>
    </row>
    <row r="22745" spans="23:27">
      <c r="W22745" s="288"/>
      <c r="X22745" s="287"/>
      <c r="AA22745" s="289"/>
    </row>
    <row r="22746" spans="23:27">
      <c r="W22746" s="288"/>
      <c r="X22746" s="287"/>
      <c r="AA22746" s="289"/>
    </row>
    <row r="22747" spans="23:27">
      <c r="W22747" s="288"/>
      <c r="X22747" s="287"/>
      <c r="AA22747" s="289"/>
    </row>
    <row r="22748" spans="23:27">
      <c r="W22748" s="288"/>
      <c r="X22748" s="287"/>
      <c r="AA22748" s="289"/>
    </row>
    <row r="22749" spans="23:27">
      <c r="W22749" s="288"/>
      <c r="X22749" s="287"/>
      <c r="AA22749" s="289"/>
    </row>
    <row r="22750" spans="23:27">
      <c r="W22750" s="288"/>
      <c r="X22750" s="287"/>
      <c r="AA22750" s="289"/>
    </row>
    <row r="22751" spans="23:27">
      <c r="W22751" s="288"/>
      <c r="X22751" s="287"/>
      <c r="AA22751" s="289"/>
    </row>
    <row r="22752" spans="23:27">
      <c r="W22752" s="288"/>
      <c r="X22752" s="287"/>
      <c r="AA22752" s="289"/>
    </row>
    <row r="22753" spans="23:27">
      <c r="W22753" s="288"/>
      <c r="X22753" s="287"/>
      <c r="AA22753" s="289"/>
    </row>
    <row r="22754" spans="23:27">
      <c r="W22754" s="288"/>
      <c r="X22754" s="287"/>
      <c r="AA22754" s="289"/>
    </row>
    <row r="22755" spans="23:27">
      <c r="W22755" s="288"/>
      <c r="X22755" s="287"/>
      <c r="AA22755" s="289"/>
    </row>
    <row r="22756" spans="23:27">
      <c r="W22756" s="288"/>
      <c r="X22756" s="287"/>
      <c r="AA22756" s="289"/>
    </row>
    <row r="22757" spans="23:27">
      <c r="W22757" s="288"/>
      <c r="X22757" s="287"/>
      <c r="AA22757" s="289"/>
    </row>
    <row r="22758" spans="23:27">
      <c r="W22758" s="288"/>
      <c r="X22758" s="287"/>
      <c r="AA22758" s="289"/>
    </row>
    <row r="22759" spans="23:27">
      <c r="W22759" s="288"/>
      <c r="X22759" s="287"/>
      <c r="AA22759" s="289"/>
    </row>
    <row r="22760" spans="23:27">
      <c r="W22760" s="288"/>
      <c r="X22760" s="287"/>
      <c r="AA22760" s="289"/>
    </row>
    <row r="22761" spans="23:27">
      <c r="W22761" s="288"/>
      <c r="X22761" s="287"/>
      <c r="AA22761" s="289"/>
    </row>
    <row r="22762" spans="23:27">
      <c r="W22762" s="288"/>
      <c r="X22762" s="287"/>
      <c r="AA22762" s="289"/>
    </row>
    <row r="22763" spans="23:27">
      <c r="W22763" s="288"/>
      <c r="X22763" s="287"/>
      <c r="AA22763" s="289"/>
    </row>
    <row r="22764" spans="23:27">
      <c r="W22764" s="288"/>
      <c r="X22764" s="287"/>
      <c r="AA22764" s="289"/>
    </row>
    <row r="22765" spans="23:27">
      <c r="W22765" s="288"/>
      <c r="X22765" s="287"/>
      <c r="AA22765" s="289"/>
    </row>
    <row r="22766" spans="23:27">
      <c r="W22766" s="288"/>
      <c r="X22766" s="287"/>
      <c r="AA22766" s="289"/>
    </row>
    <row r="22767" spans="23:27">
      <c r="W22767" s="288"/>
      <c r="X22767" s="287"/>
      <c r="AA22767" s="289"/>
    </row>
    <row r="22768" spans="23:27">
      <c r="W22768" s="288"/>
      <c r="X22768" s="287"/>
      <c r="AA22768" s="289"/>
    </row>
    <row r="22769" spans="23:27">
      <c r="W22769" s="288"/>
      <c r="X22769" s="287"/>
      <c r="AA22769" s="289"/>
    </row>
    <row r="22770" spans="23:27">
      <c r="W22770" s="288"/>
      <c r="X22770" s="287"/>
      <c r="AA22770" s="289"/>
    </row>
    <row r="22771" spans="23:27">
      <c r="W22771" s="288"/>
      <c r="X22771" s="287"/>
      <c r="AA22771" s="289"/>
    </row>
    <row r="22772" spans="23:27">
      <c r="W22772" s="288"/>
      <c r="X22772" s="287"/>
      <c r="AA22772" s="289"/>
    </row>
    <row r="22773" spans="23:27">
      <c r="W22773" s="288"/>
      <c r="X22773" s="287"/>
      <c r="AA22773" s="289"/>
    </row>
    <row r="22774" spans="23:27">
      <c r="W22774" s="288"/>
      <c r="X22774" s="287"/>
      <c r="AA22774" s="289"/>
    </row>
    <row r="22775" spans="23:27">
      <c r="W22775" s="288"/>
      <c r="X22775" s="287"/>
      <c r="AA22775" s="289"/>
    </row>
    <row r="22776" spans="23:27">
      <c r="W22776" s="288"/>
      <c r="X22776" s="287"/>
      <c r="AA22776" s="289"/>
    </row>
    <row r="22777" spans="23:27">
      <c r="W22777" s="288"/>
      <c r="X22777" s="287"/>
      <c r="AA22777" s="289"/>
    </row>
    <row r="22778" spans="23:27">
      <c r="W22778" s="288"/>
      <c r="X22778" s="287"/>
      <c r="AA22778" s="289"/>
    </row>
    <row r="22779" spans="23:27">
      <c r="W22779" s="288"/>
      <c r="X22779" s="287"/>
      <c r="AA22779" s="289"/>
    </row>
    <row r="22780" spans="23:27">
      <c r="W22780" s="288"/>
      <c r="X22780" s="287"/>
      <c r="AA22780" s="289"/>
    </row>
    <row r="22781" spans="23:27">
      <c r="W22781" s="288"/>
      <c r="X22781" s="287"/>
      <c r="AA22781" s="289"/>
    </row>
    <row r="22782" spans="23:27">
      <c r="W22782" s="288"/>
      <c r="X22782" s="287"/>
      <c r="AA22782" s="289"/>
    </row>
    <row r="22783" spans="23:27">
      <c r="W22783" s="288"/>
      <c r="X22783" s="287"/>
      <c r="AA22783" s="289"/>
    </row>
    <row r="22784" spans="23:27">
      <c r="W22784" s="288"/>
      <c r="X22784" s="287"/>
      <c r="AA22784" s="289"/>
    </row>
    <row r="22785" spans="23:27">
      <c r="W22785" s="288"/>
      <c r="X22785" s="287"/>
      <c r="AA22785" s="289"/>
    </row>
    <row r="22786" spans="23:27">
      <c r="W22786" s="288"/>
      <c r="X22786" s="287"/>
      <c r="AA22786" s="289"/>
    </row>
    <row r="22787" spans="23:27">
      <c r="W22787" s="288"/>
      <c r="X22787" s="287"/>
      <c r="AA22787" s="289"/>
    </row>
    <row r="22788" spans="23:27">
      <c r="W22788" s="288"/>
      <c r="X22788" s="287"/>
      <c r="AA22788" s="289"/>
    </row>
    <row r="22789" spans="23:27">
      <c r="W22789" s="288"/>
      <c r="X22789" s="287"/>
      <c r="AA22789" s="289"/>
    </row>
    <row r="22790" spans="23:27">
      <c r="W22790" s="288"/>
      <c r="X22790" s="287"/>
      <c r="AA22790" s="289"/>
    </row>
    <row r="22791" spans="23:27">
      <c r="W22791" s="288"/>
      <c r="X22791" s="287"/>
      <c r="AA22791" s="289"/>
    </row>
    <row r="22792" spans="23:27">
      <c r="W22792" s="288"/>
      <c r="X22792" s="287"/>
      <c r="AA22792" s="289"/>
    </row>
    <row r="22793" spans="23:27">
      <c r="W22793" s="288"/>
      <c r="X22793" s="287"/>
      <c r="AA22793" s="289"/>
    </row>
    <row r="22794" spans="23:27">
      <c r="W22794" s="288"/>
      <c r="X22794" s="287"/>
      <c r="AA22794" s="289"/>
    </row>
    <row r="22795" spans="23:27">
      <c r="W22795" s="288"/>
      <c r="X22795" s="287"/>
      <c r="AA22795" s="289"/>
    </row>
    <row r="22796" spans="23:27">
      <c r="W22796" s="288"/>
      <c r="X22796" s="287"/>
      <c r="AA22796" s="289"/>
    </row>
    <row r="22797" spans="23:27">
      <c r="W22797" s="288"/>
      <c r="X22797" s="287"/>
      <c r="AA22797" s="289"/>
    </row>
    <row r="22798" spans="23:27">
      <c r="W22798" s="288"/>
      <c r="X22798" s="287"/>
      <c r="AA22798" s="289"/>
    </row>
    <row r="22799" spans="23:27">
      <c r="W22799" s="288"/>
      <c r="X22799" s="287"/>
      <c r="AA22799" s="289"/>
    </row>
    <row r="22800" spans="23:27">
      <c r="W22800" s="288"/>
      <c r="X22800" s="287"/>
      <c r="AA22800" s="289"/>
    </row>
    <row r="22801" spans="23:27">
      <c r="W22801" s="288"/>
      <c r="X22801" s="287"/>
      <c r="AA22801" s="289"/>
    </row>
    <row r="22802" spans="23:27">
      <c r="W22802" s="288"/>
      <c r="X22802" s="287"/>
      <c r="AA22802" s="289"/>
    </row>
    <row r="22803" spans="23:27">
      <c r="W22803" s="288"/>
      <c r="X22803" s="287"/>
      <c r="AA22803" s="289"/>
    </row>
    <row r="22804" spans="23:27">
      <c r="W22804" s="288"/>
      <c r="X22804" s="287"/>
      <c r="AA22804" s="289"/>
    </row>
    <row r="22805" spans="23:27">
      <c r="W22805" s="288"/>
      <c r="X22805" s="287"/>
      <c r="AA22805" s="289"/>
    </row>
    <row r="22806" spans="23:27">
      <c r="W22806" s="288"/>
      <c r="X22806" s="287"/>
      <c r="AA22806" s="289"/>
    </row>
    <row r="22807" spans="23:27">
      <c r="W22807" s="288"/>
      <c r="X22807" s="287"/>
      <c r="AA22807" s="289"/>
    </row>
    <row r="22808" spans="23:27">
      <c r="W22808" s="288"/>
      <c r="X22808" s="287"/>
      <c r="AA22808" s="289"/>
    </row>
    <row r="22809" spans="23:27">
      <c r="W22809" s="288"/>
      <c r="X22809" s="287"/>
      <c r="AA22809" s="289"/>
    </row>
    <row r="22810" spans="23:27">
      <c r="W22810" s="288"/>
      <c r="X22810" s="287"/>
      <c r="AA22810" s="289"/>
    </row>
    <row r="22811" spans="23:27">
      <c r="W22811" s="288"/>
      <c r="X22811" s="287"/>
      <c r="AA22811" s="289"/>
    </row>
    <row r="22812" spans="23:27">
      <c r="W22812" s="288"/>
      <c r="X22812" s="287"/>
      <c r="AA22812" s="289"/>
    </row>
    <row r="22813" spans="23:27">
      <c r="W22813" s="288"/>
      <c r="X22813" s="287"/>
      <c r="AA22813" s="289"/>
    </row>
    <row r="22814" spans="23:27">
      <c r="W22814" s="288"/>
      <c r="X22814" s="287"/>
      <c r="AA22814" s="289"/>
    </row>
    <row r="22815" spans="23:27">
      <c r="W22815" s="288"/>
      <c r="X22815" s="287"/>
      <c r="AA22815" s="289"/>
    </row>
    <row r="22816" spans="23:27">
      <c r="W22816" s="288"/>
      <c r="X22816" s="287"/>
      <c r="AA22816" s="289"/>
    </row>
    <row r="22817" spans="23:27">
      <c r="W22817" s="288"/>
      <c r="X22817" s="287"/>
      <c r="AA22817" s="289"/>
    </row>
    <row r="22818" spans="23:27">
      <c r="W22818" s="288"/>
      <c r="X22818" s="287"/>
      <c r="AA22818" s="289"/>
    </row>
    <row r="22819" spans="23:27">
      <c r="W22819" s="288"/>
      <c r="X22819" s="287"/>
      <c r="AA22819" s="289"/>
    </row>
    <row r="22820" spans="23:27">
      <c r="W22820" s="288"/>
      <c r="X22820" s="287"/>
      <c r="AA22820" s="289"/>
    </row>
    <row r="22821" spans="23:27">
      <c r="W22821" s="288"/>
      <c r="X22821" s="287"/>
      <c r="AA22821" s="289"/>
    </row>
    <row r="22822" spans="23:27">
      <c r="W22822" s="288"/>
      <c r="X22822" s="287"/>
      <c r="AA22822" s="289"/>
    </row>
    <row r="22823" spans="23:27">
      <c r="W22823" s="288"/>
      <c r="X22823" s="287"/>
      <c r="AA22823" s="289"/>
    </row>
    <row r="22824" spans="23:27">
      <c r="W22824" s="288"/>
      <c r="X22824" s="287"/>
      <c r="AA22824" s="289"/>
    </row>
    <row r="22825" spans="23:27">
      <c r="W22825" s="288"/>
      <c r="X22825" s="287"/>
      <c r="AA22825" s="289"/>
    </row>
    <row r="22826" spans="23:27">
      <c r="W22826" s="288"/>
      <c r="X22826" s="287"/>
      <c r="AA22826" s="289"/>
    </row>
    <row r="22827" spans="23:27">
      <c r="W22827" s="288"/>
      <c r="X22827" s="287"/>
      <c r="AA22827" s="289"/>
    </row>
    <row r="22828" spans="23:27">
      <c r="W22828" s="288"/>
      <c r="X22828" s="287"/>
      <c r="AA22828" s="289"/>
    </row>
    <row r="22829" spans="23:27">
      <c r="W22829" s="288"/>
      <c r="X22829" s="287"/>
      <c r="AA22829" s="289"/>
    </row>
    <row r="22830" spans="23:27">
      <c r="W22830" s="288"/>
      <c r="X22830" s="287"/>
      <c r="AA22830" s="289"/>
    </row>
    <row r="22831" spans="23:27">
      <c r="W22831" s="288"/>
      <c r="X22831" s="287"/>
      <c r="AA22831" s="289"/>
    </row>
    <row r="22832" spans="23:27">
      <c r="W22832" s="288"/>
      <c r="X22832" s="287"/>
      <c r="AA22832" s="289"/>
    </row>
    <row r="22833" spans="23:27">
      <c r="W22833" s="288"/>
      <c r="X22833" s="287"/>
      <c r="AA22833" s="289"/>
    </row>
    <row r="22834" spans="23:27">
      <c r="W22834" s="288"/>
      <c r="X22834" s="287"/>
      <c r="AA22834" s="289"/>
    </row>
    <row r="22835" spans="23:27">
      <c r="W22835" s="288"/>
      <c r="X22835" s="287"/>
      <c r="AA22835" s="289"/>
    </row>
    <row r="22836" spans="23:27">
      <c r="W22836" s="288"/>
      <c r="X22836" s="287"/>
      <c r="AA22836" s="289"/>
    </row>
    <row r="22837" spans="23:27">
      <c r="W22837" s="288"/>
      <c r="X22837" s="287"/>
      <c r="AA22837" s="289"/>
    </row>
    <row r="22838" spans="23:27">
      <c r="W22838" s="288"/>
      <c r="X22838" s="287"/>
      <c r="AA22838" s="289"/>
    </row>
    <row r="22839" spans="23:27">
      <c r="W22839" s="288"/>
      <c r="X22839" s="287"/>
      <c r="AA22839" s="289"/>
    </row>
    <row r="22840" spans="23:27">
      <c r="W22840" s="288"/>
      <c r="X22840" s="287"/>
      <c r="AA22840" s="289"/>
    </row>
    <row r="22841" spans="23:27">
      <c r="W22841" s="288"/>
      <c r="X22841" s="287"/>
      <c r="AA22841" s="289"/>
    </row>
    <row r="22842" spans="23:27">
      <c r="W22842" s="288"/>
      <c r="X22842" s="287"/>
      <c r="AA22842" s="289"/>
    </row>
    <row r="22843" spans="23:27">
      <c r="W22843" s="288"/>
      <c r="X22843" s="287"/>
      <c r="AA22843" s="289"/>
    </row>
    <row r="22844" spans="23:27">
      <c r="W22844" s="288"/>
      <c r="X22844" s="287"/>
      <c r="AA22844" s="289"/>
    </row>
    <row r="22845" spans="23:27">
      <c r="W22845" s="288"/>
      <c r="X22845" s="287"/>
      <c r="AA22845" s="289"/>
    </row>
    <row r="22846" spans="23:27">
      <c r="W22846" s="288"/>
      <c r="X22846" s="287"/>
      <c r="AA22846" s="289"/>
    </row>
    <row r="22847" spans="23:27">
      <c r="W22847" s="288"/>
      <c r="X22847" s="287"/>
      <c r="AA22847" s="289"/>
    </row>
    <row r="22848" spans="23:27">
      <c r="W22848" s="288"/>
      <c r="X22848" s="287"/>
      <c r="AA22848" s="289"/>
    </row>
    <row r="22849" spans="23:27">
      <c r="W22849" s="288"/>
      <c r="X22849" s="287"/>
      <c r="AA22849" s="289"/>
    </row>
    <row r="22850" spans="23:27">
      <c r="W22850" s="288"/>
      <c r="X22850" s="287"/>
      <c r="AA22850" s="289"/>
    </row>
    <row r="22851" spans="23:27">
      <c r="W22851" s="288"/>
      <c r="X22851" s="287"/>
      <c r="AA22851" s="289"/>
    </row>
    <row r="22852" spans="23:27">
      <c r="W22852" s="288"/>
      <c r="X22852" s="287"/>
      <c r="AA22852" s="289"/>
    </row>
    <row r="22853" spans="23:27">
      <c r="W22853" s="288"/>
      <c r="X22853" s="287"/>
      <c r="AA22853" s="289"/>
    </row>
    <row r="22854" spans="23:27">
      <c r="W22854" s="288"/>
      <c r="X22854" s="287"/>
      <c r="AA22854" s="289"/>
    </row>
    <row r="22855" spans="23:27">
      <c r="W22855" s="288"/>
      <c r="X22855" s="287"/>
      <c r="AA22855" s="289"/>
    </row>
    <row r="22856" spans="23:27">
      <c r="W22856" s="288"/>
      <c r="X22856" s="287"/>
      <c r="AA22856" s="289"/>
    </row>
    <row r="22857" spans="23:27">
      <c r="W22857" s="288"/>
      <c r="X22857" s="287"/>
      <c r="AA22857" s="289"/>
    </row>
    <row r="22858" spans="23:27">
      <c r="W22858" s="288"/>
      <c r="X22858" s="287"/>
      <c r="AA22858" s="289"/>
    </row>
    <row r="22859" spans="23:27">
      <c r="W22859" s="288"/>
      <c r="X22859" s="287"/>
      <c r="AA22859" s="289"/>
    </row>
    <row r="22860" spans="23:27">
      <c r="W22860" s="288"/>
      <c r="X22860" s="287"/>
      <c r="AA22860" s="289"/>
    </row>
    <row r="22861" spans="23:27">
      <c r="W22861" s="288"/>
      <c r="X22861" s="287"/>
      <c r="AA22861" s="289"/>
    </row>
    <row r="22862" spans="23:27">
      <c r="W22862" s="288"/>
      <c r="X22862" s="287"/>
      <c r="AA22862" s="289"/>
    </row>
    <row r="22863" spans="23:27">
      <c r="W22863" s="288"/>
      <c r="X22863" s="287"/>
      <c r="AA22863" s="289"/>
    </row>
    <row r="22864" spans="23:27">
      <c r="W22864" s="288"/>
      <c r="X22864" s="287"/>
      <c r="AA22864" s="289"/>
    </row>
    <row r="22865" spans="23:27">
      <c r="W22865" s="288"/>
      <c r="X22865" s="287"/>
      <c r="AA22865" s="289"/>
    </row>
    <row r="22866" spans="23:27">
      <c r="W22866" s="288"/>
      <c r="X22866" s="287"/>
      <c r="AA22866" s="289"/>
    </row>
    <row r="22867" spans="23:27">
      <c r="W22867" s="288"/>
      <c r="X22867" s="287"/>
      <c r="AA22867" s="289"/>
    </row>
    <row r="22868" spans="23:27">
      <c r="W22868" s="288"/>
      <c r="X22868" s="287"/>
      <c r="AA22868" s="289"/>
    </row>
    <row r="22869" spans="23:27">
      <c r="W22869" s="288"/>
      <c r="X22869" s="287"/>
      <c r="AA22869" s="289"/>
    </row>
    <row r="22870" spans="23:27">
      <c r="W22870" s="288"/>
      <c r="X22870" s="287"/>
      <c r="AA22870" s="289"/>
    </row>
    <row r="22871" spans="23:27">
      <c r="W22871" s="288"/>
      <c r="X22871" s="287"/>
      <c r="AA22871" s="289"/>
    </row>
    <row r="22872" spans="23:27">
      <c r="W22872" s="288"/>
      <c r="X22872" s="287"/>
      <c r="AA22872" s="289"/>
    </row>
    <row r="22873" spans="23:27">
      <c r="W22873" s="288"/>
      <c r="X22873" s="287"/>
      <c r="AA22873" s="289"/>
    </row>
    <row r="22874" spans="23:27">
      <c r="W22874" s="288"/>
      <c r="X22874" s="287"/>
      <c r="AA22874" s="289"/>
    </row>
    <row r="22875" spans="23:27">
      <c r="W22875" s="288"/>
      <c r="X22875" s="287"/>
      <c r="AA22875" s="289"/>
    </row>
    <row r="22876" spans="23:27">
      <c r="W22876" s="288"/>
      <c r="X22876" s="287"/>
      <c r="AA22876" s="289"/>
    </row>
    <row r="22877" spans="23:27">
      <c r="W22877" s="288"/>
      <c r="X22877" s="287"/>
      <c r="AA22877" s="289"/>
    </row>
    <row r="22878" spans="23:27">
      <c r="W22878" s="288"/>
      <c r="X22878" s="287"/>
      <c r="AA22878" s="289"/>
    </row>
    <row r="22879" spans="23:27">
      <c r="W22879" s="288"/>
      <c r="X22879" s="287"/>
      <c r="AA22879" s="289"/>
    </row>
    <row r="22880" spans="23:27">
      <c r="W22880" s="288"/>
      <c r="X22880" s="287"/>
      <c r="AA22880" s="289"/>
    </row>
    <row r="22881" spans="23:27">
      <c r="W22881" s="288"/>
      <c r="X22881" s="287"/>
      <c r="AA22881" s="289"/>
    </row>
    <row r="22882" spans="23:27">
      <c r="W22882" s="288"/>
      <c r="X22882" s="287"/>
      <c r="AA22882" s="289"/>
    </row>
    <row r="22883" spans="23:27">
      <c r="W22883" s="288"/>
      <c r="X22883" s="287"/>
      <c r="AA22883" s="289"/>
    </row>
    <row r="22884" spans="23:27">
      <c r="W22884" s="288"/>
      <c r="X22884" s="287"/>
      <c r="AA22884" s="289"/>
    </row>
    <row r="22885" spans="23:27">
      <c r="W22885" s="288"/>
      <c r="X22885" s="287"/>
      <c r="AA22885" s="289"/>
    </row>
    <row r="22886" spans="23:27">
      <c r="W22886" s="288"/>
      <c r="X22886" s="287"/>
      <c r="AA22886" s="289"/>
    </row>
    <row r="22887" spans="23:27">
      <c r="W22887" s="288"/>
      <c r="X22887" s="287"/>
      <c r="AA22887" s="289"/>
    </row>
    <row r="22888" spans="23:27">
      <c r="W22888" s="288"/>
      <c r="X22888" s="287"/>
      <c r="AA22888" s="289"/>
    </row>
    <row r="22889" spans="23:27">
      <c r="W22889" s="288"/>
      <c r="X22889" s="287"/>
      <c r="AA22889" s="289"/>
    </row>
    <row r="22890" spans="23:27">
      <c r="W22890" s="288"/>
      <c r="X22890" s="287"/>
      <c r="AA22890" s="289"/>
    </row>
    <row r="22891" spans="23:27">
      <c r="W22891" s="288"/>
      <c r="X22891" s="287"/>
      <c r="AA22891" s="289"/>
    </row>
    <row r="22892" spans="23:27">
      <c r="W22892" s="288"/>
      <c r="X22892" s="287"/>
      <c r="AA22892" s="289"/>
    </row>
    <row r="22893" spans="23:27">
      <c r="W22893" s="288"/>
      <c r="X22893" s="287"/>
      <c r="AA22893" s="289"/>
    </row>
    <row r="22894" spans="23:27">
      <c r="W22894" s="288"/>
      <c r="X22894" s="287"/>
      <c r="AA22894" s="289"/>
    </row>
    <row r="22895" spans="23:27">
      <c r="W22895" s="288"/>
      <c r="X22895" s="287"/>
      <c r="AA22895" s="289"/>
    </row>
    <row r="22896" spans="23:27">
      <c r="W22896" s="288"/>
      <c r="X22896" s="287"/>
      <c r="AA22896" s="289"/>
    </row>
    <row r="22897" spans="23:27">
      <c r="W22897" s="288"/>
      <c r="X22897" s="287"/>
      <c r="AA22897" s="289"/>
    </row>
    <row r="22898" spans="23:27">
      <c r="W22898" s="288"/>
      <c r="X22898" s="287"/>
      <c r="AA22898" s="289"/>
    </row>
    <row r="22899" spans="23:27">
      <c r="W22899" s="288"/>
      <c r="X22899" s="287"/>
      <c r="AA22899" s="289"/>
    </row>
    <row r="22900" spans="23:27">
      <c r="W22900" s="288"/>
      <c r="X22900" s="287"/>
      <c r="AA22900" s="289"/>
    </row>
    <row r="22901" spans="23:27">
      <c r="W22901" s="288"/>
      <c r="X22901" s="287"/>
      <c r="AA22901" s="289"/>
    </row>
    <row r="22902" spans="23:27">
      <c r="W22902" s="288"/>
      <c r="X22902" s="287"/>
      <c r="AA22902" s="289"/>
    </row>
    <row r="22903" spans="23:27">
      <c r="W22903" s="288"/>
      <c r="X22903" s="287"/>
      <c r="AA22903" s="289"/>
    </row>
    <row r="22904" spans="23:27">
      <c r="W22904" s="288"/>
      <c r="X22904" s="287"/>
      <c r="AA22904" s="289"/>
    </row>
    <row r="22905" spans="23:27">
      <c r="W22905" s="288"/>
      <c r="X22905" s="287"/>
      <c r="AA22905" s="289"/>
    </row>
    <row r="22906" spans="23:27">
      <c r="W22906" s="288"/>
      <c r="X22906" s="287"/>
      <c r="AA22906" s="289"/>
    </row>
    <row r="22907" spans="23:27">
      <c r="W22907" s="288"/>
      <c r="X22907" s="287"/>
      <c r="AA22907" s="289"/>
    </row>
    <row r="22908" spans="23:27">
      <c r="W22908" s="288"/>
      <c r="X22908" s="287"/>
      <c r="AA22908" s="289"/>
    </row>
    <row r="22909" spans="23:27">
      <c r="W22909" s="288"/>
      <c r="X22909" s="287"/>
      <c r="AA22909" s="289"/>
    </row>
    <row r="22910" spans="23:27">
      <c r="W22910" s="288"/>
      <c r="X22910" s="287"/>
      <c r="AA22910" s="289"/>
    </row>
    <row r="22911" spans="23:27">
      <c r="W22911" s="288"/>
      <c r="X22911" s="287"/>
      <c r="AA22911" s="289"/>
    </row>
    <row r="22912" spans="23:27">
      <c r="W22912" s="288"/>
      <c r="X22912" s="287"/>
      <c r="AA22912" s="289"/>
    </row>
    <row r="22913" spans="23:27">
      <c r="W22913" s="288"/>
      <c r="X22913" s="287"/>
      <c r="AA22913" s="289"/>
    </row>
    <row r="22914" spans="23:27">
      <c r="W22914" s="288"/>
      <c r="X22914" s="287"/>
      <c r="AA22914" s="289"/>
    </row>
    <row r="22915" spans="23:27">
      <c r="W22915" s="288"/>
      <c r="X22915" s="287"/>
      <c r="AA22915" s="289"/>
    </row>
    <row r="22916" spans="23:27">
      <c r="W22916" s="288"/>
      <c r="X22916" s="287"/>
      <c r="AA22916" s="289"/>
    </row>
    <row r="22917" spans="23:27">
      <c r="W22917" s="288"/>
      <c r="X22917" s="287"/>
      <c r="AA22917" s="289"/>
    </row>
    <row r="22918" spans="23:27">
      <c r="W22918" s="288"/>
      <c r="X22918" s="287"/>
      <c r="AA22918" s="289"/>
    </row>
    <row r="22919" spans="23:27">
      <c r="W22919" s="288"/>
      <c r="X22919" s="287"/>
      <c r="AA22919" s="289"/>
    </row>
    <row r="22920" spans="23:27">
      <c r="W22920" s="288"/>
      <c r="X22920" s="287"/>
      <c r="AA22920" s="289"/>
    </row>
    <row r="22921" spans="23:27">
      <c r="W22921" s="288"/>
      <c r="X22921" s="287"/>
      <c r="AA22921" s="289"/>
    </row>
    <row r="22922" spans="23:27">
      <c r="W22922" s="288"/>
      <c r="X22922" s="287"/>
      <c r="AA22922" s="289"/>
    </row>
    <row r="22923" spans="23:27">
      <c r="W22923" s="288"/>
      <c r="X22923" s="287"/>
      <c r="AA22923" s="289"/>
    </row>
    <row r="22924" spans="23:27">
      <c r="W22924" s="288"/>
      <c r="X22924" s="287"/>
      <c r="AA22924" s="289"/>
    </row>
    <row r="22925" spans="23:27">
      <c r="W22925" s="288"/>
      <c r="X22925" s="287"/>
      <c r="AA22925" s="289"/>
    </row>
    <row r="22926" spans="23:27">
      <c r="W22926" s="288"/>
      <c r="X22926" s="287"/>
      <c r="AA22926" s="289"/>
    </row>
    <row r="22927" spans="23:27">
      <c r="W22927" s="288"/>
      <c r="X22927" s="287"/>
      <c r="AA22927" s="289"/>
    </row>
    <row r="22928" spans="23:27">
      <c r="W22928" s="288"/>
      <c r="X22928" s="287"/>
      <c r="AA22928" s="289"/>
    </row>
    <row r="22929" spans="23:27">
      <c r="W22929" s="288"/>
      <c r="X22929" s="287"/>
      <c r="AA22929" s="289"/>
    </row>
    <row r="22930" spans="23:27">
      <c r="W22930" s="288"/>
      <c r="X22930" s="287"/>
      <c r="AA22930" s="289"/>
    </row>
    <row r="22931" spans="23:27">
      <c r="W22931" s="288"/>
      <c r="X22931" s="287"/>
      <c r="AA22931" s="289"/>
    </row>
    <row r="22932" spans="23:27">
      <c r="W22932" s="288"/>
      <c r="X22932" s="287"/>
      <c r="AA22932" s="289"/>
    </row>
    <row r="22933" spans="23:27">
      <c r="W22933" s="288"/>
      <c r="X22933" s="287"/>
      <c r="AA22933" s="289"/>
    </row>
    <row r="22934" spans="23:27">
      <c r="W22934" s="288"/>
      <c r="X22934" s="287"/>
      <c r="AA22934" s="289"/>
    </row>
    <row r="22935" spans="23:27">
      <c r="W22935" s="288"/>
      <c r="X22935" s="287"/>
      <c r="AA22935" s="289"/>
    </row>
    <row r="22936" spans="23:27">
      <c r="W22936" s="288"/>
      <c r="X22936" s="287"/>
      <c r="AA22936" s="289"/>
    </row>
    <row r="22937" spans="23:27">
      <c r="W22937" s="288"/>
      <c r="X22937" s="287"/>
      <c r="AA22937" s="289"/>
    </row>
    <row r="22938" spans="23:27">
      <c r="W22938" s="288"/>
      <c r="X22938" s="287"/>
      <c r="AA22938" s="289"/>
    </row>
    <row r="22939" spans="23:27">
      <c r="W22939" s="288"/>
      <c r="X22939" s="287"/>
      <c r="AA22939" s="289"/>
    </row>
    <row r="22940" spans="23:27">
      <c r="W22940" s="288"/>
      <c r="X22940" s="287"/>
      <c r="AA22940" s="289"/>
    </row>
    <row r="22941" spans="23:27">
      <c r="W22941" s="288"/>
      <c r="X22941" s="287"/>
      <c r="AA22941" s="289"/>
    </row>
    <row r="22942" spans="23:27">
      <c r="W22942" s="288"/>
      <c r="X22942" s="287"/>
      <c r="AA22942" s="289"/>
    </row>
    <row r="22943" spans="23:27">
      <c r="W22943" s="288"/>
      <c r="X22943" s="287"/>
      <c r="AA22943" s="289"/>
    </row>
    <row r="22944" spans="23:27">
      <c r="W22944" s="288"/>
      <c r="X22944" s="287"/>
      <c r="AA22944" s="289"/>
    </row>
    <row r="22945" spans="23:27">
      <c r="W22945" s="288"/>
      <c r="X22945" s="287"/>
      <c r="AA22945" s="289"/>
    </row>
    <row r="22946" spans="23:27">
      <c r="W22946" s="288"/>
      <c r="X22946" s="287"/>
      <c r="AA22946" s="289"/>
    </row>
    <row r="22947" spans="23:27">
      <c r="W22947" s="288"/>
      <c r="X22947" s="287"/>
      <c r="AA22947" s="289"/>
    </row>
    <row r="22948" spans="23:27">
      <c r="W22948" s="288"/>
      <c r="X22948" s="287"/>
      <c r="AA22948" s="289"/>
    </row>
    <row r="22949" spans="23:27">
      <c r="W22949" s="288"/>
      <c r="X22949" s="287"/>
      <c r="AA22949" s="289"/>
    </row>
    <row r="22950" spans="23:27">
      <c r="W22950" s="288"/>
      <c r="X22950" s="287"/>
      <c r="AA22950" s="289"/>
    </row>
    <row r="22951" spans="23:27">
      <c r="W22951" s="288"/>
      <c r="X22951" s="287"/>
      <c r="AA22951" s="289"/>
    </row>
    <row r="22952" spans="23:27">
      <c r="W22952" s="288"/>
      <c r="X22952" s="287"/>
      <c r="AA22952" s="289"/>
    </row>
    <row r="22953" spans="23:27">
      <c r="W22953" s="288"/>
      <c r="X22953" s="287"/>
      <c r="AA22953" s="289"/>
    </row>
    <row r="22954" spans="23:27">
      <c r="W22954" s="288"/>
      <c r="X22954" s="287"/>
      <c r="AA22954" s="289"/>
    </row>
    <row r="22955" spans="23:27">
      <c r="W22955" s="288"/>
      <c r="X22955" s="287"/>
      <c r="AA22955" s="289"/>
    </row>
    <row r="22956" spans="23:27">
      <c r="W22956" s="288"/>
      <c r="X22956" s="287"/>
      <c r="AA22956" s="289"/>
    </row>
    <row r="22957" spans="23:27">
      <c r="W22957" s="288"/>
      <c r="X22957" s="287"/>
      <c r="AA22957" s="289"/>
    </row>
    <row r="22958" spans="23:27">
      <c r="W22958" s="288"/>
      <c r="X22958" s="287"/>
      <c r="AA22958" s="289"/>
    </row>
    <row r="22959" spans="23:27">
      <c r="W22959" s="288"/>
      <c r="X22959" s="287"/>
      <c r="AA22959" s="289"/>
    </row>
    <row r="22960" spans="23:27">
      <c r="W22960" s="288"/>
      <c r="X22960" s="287"/>
      <c r="AA22960" s="289"/>
    </row>
    <row r="22961" spans="23:27">
      <c r="W22961" s="288"/>
      <c r="X22961" s="287"/>
      <c r="AA22961" s="289"/>
    </row>
    <row r="22962" spans="23:27">
      <c r="W22962" s="288"/>
      <c r="X22962" s="287"/>
      <c r="AA22962" s="289"/>
    </row>
    <row r="22963" spans="23:27">
      <c r="W22963" s="288"/>
      <c r="X22963" s="287"/>
      <c r="AA22963" s="289"/>
    </row>
    <row r="22964" spans="23:27">
      <c r="W22964" s="288"/>
      <c r="X22964" s="287"/>
      <c r="AA22964" s="289"/>
    </row>
    <row r="22965" spans="23:27">
      <c r="W22965" s="288"/>
      <c r="X22965" s="287"/>
      <c r="AA22965" s="289"/>
    </row>
    <row r="22966" spans="23:27">
      <c r="W22966" s="288"/>
      <c r="X22966" s="287"/>
      <c r="AA22966" s="289"/>
    </row>
    <row r="22967" spans="23:27">
      <c r="W22967" s="288"/>
      <c r="X22967" s="287"/>
      <c r="AA22967" s="289"/>
    </row>
    <row r="22968" spans="23:27">
      <c r="W22968" s="288"/>
      <c r="X22968" s="287"/>
      <c r="AA22968" s="289"/>
    </row>
    <row r="22969" spans="23:27">
      <c r="W22969" s="288"/>
      <c r="X22969" s="287"/>
      <c r="AA22969" s="289"/>
    </row>
    <row r="22970" spans="23:27">
      <c r="W22970" s="288"/>
      <c r="X22970" s="287"/>
      <c r="AA22970" s="289"/>
    </row>
    <row r="22971" spans="23:27">
      <c r="W22971" s="288"/>
      <c r="X22971" s="287"/>
      <c r="AA22971" s="289"/>
    </row>
    <row r="22972" spans="23:27">
      <c r="W22972" s="288"/>
      <c r="X22972" s="287"/>
      <c r="AA22972" s="289"/>
    </row>
    <row r="22973" spans="23:27">
      <c r="W22973" s="288"/>
      <c r="X22973" s="287"/>
      <c r="AA22973" s="289"/>
    </row>
    <row r="22974" spans="23:27">
      <c r="W22974" s="288"/>
      <c r="X22974" s="287"/>
      <c r="AA22974" s="289"/>
    </row>
    <row r="22975" spans="23:27">
      <c r="W22975" s="288"/>
      <c r="X22975" s="287"/>
      <c r="AA22975" s="289"/>
    </row>
    <row r="22976" spans="23:27">
      <c r="W22976" s="288"/>
      <c r="X22976" s="287"/>
      <c r="AA22976" s="289"/>
    </row>
    <row r="22977" spans="23:27">
      <c r="W22977" s="288"/>
      <c r="X22977" s="287"/>
      <c r="AA22977" s="289"/>
    </row>
    <row r="22978" spans="23:27">
      <c r="W22978" s="288"/>
      <c r="X22978" s="287"/>
      <c r="AA22978" s="289"/>
    </row>
    <row r="22979" spans="23:27">
      <c r="W22979" s="288"/>
      <c r="X22979" s="287"/>
      <c r="AA22979" s="289"/>
    </row>
    <row r="22980" spans="23:27">
      <c r="W22980" s="288"/>
      <c r="X22980" s="287"/>
      <c r="AA22980" s="289"/>
    </row>
    <row r="22981" spans="23:27">
      <c r="W22981" s="288"/>
      <c r="X22981" s="287"/>
      <c r="AA22981" s="289"/>
    </row>
    <row r="22982" spans="23:27">
      <c r="W22982" s="288"/>
      <c r="X22982" s="287"/>
      <c r="AA22982" s="289"/>
    </row>
    <row r="22983" spans="23:27">
      <c r="W22983" s="288"/>
      <c r="X22983" s="287"/>
      <c r="AA22983" s="289"/>
    </row>
    <row r="22984" spans="23:27">
      <c r="W22984" s="288"/>
      <c r="X22984" s="287"/>
      <c r="AA22984" s="289"/>
    </row>
    <row r="22985" spans="23:27">
      <c r="W22985" s="288"/>
      <c r="X22985" s="287"/>
      <c r="AA22985" s="289"/>
    </row>
    <row r="22986" spans="23:27">
      <c r="W22986" s="288"/>
      <c r="X22986" s="287"/>
      <c r="AA22986" s="289"/>
    </row>
    <row r="22987" spans="23:27">
      <c r="W22987" s="288"/>
      <c r="X22987" s="287"/>
      <c r="AA22987" s="289"/>
    </row>
    <row r="22988" spans="23:27">
      <c r="W22988" s="288"/>
      <c r="X22988" s="287"/>
      <c r="AA22988" s="289"/>
    </row>
    <row r="22989" spans="23:27">
      <c r="W22989" s="288"/>
      <c r="X22989" s="287"/>
      <c r="AA22989" s="289"/>
    </row>
    <row r="22990" spans="23:27">
      <c r="W22990" s="288"/>
      <c r="X22990" s="287"/>
      <c r="AA22990" s="289"/>
    </row>
    <row r="22991" spans="23:27">
      <c r="W22991" s="288"/>
      <c r="X22991" s="287"/>
      <c r="AA22991" s="289"/>
    </row>
    <row r="22992" spans="23:27">
      <c r="W22992" s="288"/>
      <c r="X22992" s="287"/>
      <c r="AA22992" s="289"/>
    </row>
    <row r="22993" spans="23:27">
      <c r="W22993" s="288"/>
      <c r="X22993" s="287"/>
      <c r="AA22993" s="289"/>
    </row>
    <row r="22994" spans="23:27">
      <c r="W22994" s="288"/>
      <c r="X22994" s="287"/>
      <c r="AA22994" s="289"/>
    </row>
    <row r="22995" spans="23:27">
      <c r="W22995" s="288"/>
      <c r="X22995" s="287"/>
      <c r="AA22995" s="289"/>
    </row>
    <row r="22996" spans="23:27">
      <c r="W22996" s="288"/>
      <c r="X22996" s="287"/>
      <c r="AA22996" s="289"/>
    </row>
    <row r="22997" spans="23:27">
      <c r="W22997" s="288"/>
      <c r="X22997" s="287"/>
      <c r="AA22997" s="289"/>
    </row>
    <row r="22998" spans="23:27">
      <c r="W22998" s="288"/>
      <c r="X22998" s="287"/>
      <c r="AA22998" s="289"/>
    </row>
    <row r="22999" spans="23:27">
      <c r="W22999" s="288"/>
      <c r="X22999" s="287"/>
      <c r="AA22999" s="289"/>
    </row>
    <row r="23000" spans="23:27">
      <c r="W23000" s="288"/>
      <c r="X23000" s="287"/>
      <c r="AA23000" s="289"/>
    </row>
    <row r="23001" spans="23:27">
      <c r="W23001" s="288"/>
      <c r="X23001" s="287"/>
      <c r="AA23001" s="289"/>
    </row>
    <row r="23002" spans="23:27">
      <c r="W23002" s="288"/>
      <c r="X23002" s="287"/>
      <c r="AA23002" s="289"/>
    </row>
    <row r="23003" spans="23:27">
      <c r="W23003" s="288"/>
      <c r="X23003" s="287"/>
      <c r="AA23003" s="289"/>
    </row>
    <row r="23004" spans="23:27">
      <c r="W23004" s="288"/>
      <c r="X23004" s="287"/>
      <c r="AA23004" s="289"/>
    </row>
    <row r="23005" spans="23:27">
      <c r="W23005" s="288"/>
      <c r="X23005" s="287"/>
      <c r="AA23005" s="289"/>
    </row>
    <row r="23006" spans="23:27">
      <c r="W23006" s="288"/>
      <c r="X23006" s="287"/>
      <c r="AA23006" s="289"/>
    </row>
    <row r="23007" spans="23:27">
      <c r="W23007" s="288"/>
      <c r="X23007" s="287"/>
      <c r="AA23007" s="289"/>
    </row>
    <row r="23008" spans="23:27">
      <c r="W23008" s="288"/>
      <c r="X23008" s="287"/>
      <c r="AA23008" s="289"/>
    </row>
    <row r="23009" spans="23:27">
      <c r="W23009" s="288"/>
      <c r="X23009" s="287"/>
      <c r="AA23009" s="289"/>
    </row>
    <row r="23010" spans="23:27">
      <c r="W23010" s="288"/>
      <c r="X23010" s="287"/>
      <c r="AA23010" s="289"/>
    </row>
    <row r="23011" spans="23:27">
      <c r="W23011" s="288"/>
      <c r="X23011" s="287"/>
      <c r="AA23011" s="289"/>
    </row>
    <row r="23012" spans="23:27">
      <c r="W23012" s="288"/>
      <c r="X23012" s="287"/>
      <c r="AA23012" s="289"/>
    </row>
    <row r="23013" spans="23:27">
      <c r="W23013" s="288"/>
      <c r="X23013" s="287"/>
      <c r="AA23013" s="289"/>
    </row>
    <row r="23014" spans="23:27">
      <c r="W23014" s="288"/>
      <c r="X23014" s="287"/>
      <c r="AA23014" s="289"/>
    </row>
    <row r="23015" spans="23:27">
      <c r="W23015" s="288"/>
      <c r="X23015" s="287"/>
      <c r="AA23015" s="289"/>
    </row>
    <row r="23016" spans="23:27">
      <c r="W23016" s="288"/>
      <c r="X23016" s="287"/>
      <c r="AA23016" s="289"/>
    </row>
    <row r="23017" spans="23:27">
      <c r="W23017" s="288"/>
      <c r="X23017" s="287"/>
      <c r="AA23017" s="289"/>
    </row>
    <row r="23018" spans="23:27">
      <c r="W23018" s="288"/>
      <c r="X23018" s="287"/>
      <c r="AA23018" s="289"/>
    </row>
    <row r="23019" spans="23:27">
      <c r="W23019" s="288"/>
      <c r="X23019" s="287"/>
      <c r="AA23019" s="289"/>
    </row>
    <row r="23020" spans="23:27">
      <c r="W23020" s="288"/>
      <c r="X23020" s="287"/>
      <c r="AA23020" s="289"/>
    </row>
    <row r="23021" spans="23:27">
      <c r="W23021" s="288"/>
      <c r="X23021" s="287"/>
      <c r="AA23021" s="289"/>
    </row>
    <row r="23022" spans="23:27">
      <c r="W23022" s="288"/>
      <c r="X23022" s="287"/>
      <c r="AA23022" s="289"/>
    </row>
    <row r="23023" spans="23:27">
      <c r="W23023" s="288"/>
      <c r="X23023" s="287"/>
      <c r="AA23023" s="289"/>
    </row>
    <row r="23024" spans="23:27">
      <c r="W23024" s="288"/>
      <c r="X23024" s="287"/>
      <c r="AA23024" s="289"/>
    </row>
    <row r="23025" spans="23:27">
      <c r="W23025" s="288"/>
      <c r="X23025" s="287"/>
      <c r="AA23025" s="289"/>
    </row>
    <row r="23026" spans="23:27">
      <c r="W23026" s="288"/>
      <c r="X23026" s="287"/>
      <c r="AA23026" s="289"/>
    </row>
    <row r="23027" spans="23:27">
      <c r="W23027" s="288"/>
      <c r="X23027" s="287"/>
      <c r="AA23027" s="289"/>
    </row>
    <row r="23028" spans="23:27">
      <c r="W23028" s="288"/>
      <c r="X23028" s="287"/>
      <c r="AA23028" s="289"/>
    </row>
    <row r="23029" spans="23:27">
      <c r="W23029" s="288"/>
      <c r="X23029" s="287"/>
      <c r="AA23029" s="289"/>
    </row>
    <row r="23030" spans="23:27">
      <c r="W23030" s="288"/>
      <c r="X23030" s="287"/>
      <c r="AA23030" s="289"/>
    </row>
    <row r="23031" spans="23:27">
      <c r="W23031" s="288"/>
      <c r="X23031" s="287"/>
      <c r="AA23031" s="289"/>
    </row>
    <row r="23032" spans="23:27">
      <c r="W23032" s="288"/>
      <c r="X23032" s="287"/>
      <c r="AA23032" s="289"/>
    </row>
    <row r="23033" spans="23:27">
      <c r="W23033" s="288"/>
      <c r="X23033" s="287"/>
      <c r="AA23033" s="289"/>
    </row>
    <row r="23034" spans="23:27">
      <c r="W23034" s="288"/>
      <c r="X23034" s="287"/>
      <c r="AA23034" s="289"/>
    </row>
    <row r="23035" spans="23:27">
      <c r="W23035" s="288"/>
      <c r="X23035" s="287"/>
      <c r="AA23035" s="289"/>
    </row>
    <row r="23036" spans="23:27">
      <c r="W23036" s="288"/>
      <c r="X23036" s="287"/>
      <c r="AA23036" s="289"/>
    </row>
    <row r="23037" spans="23:27">
      <c r="W23037" s="288"/>
      <c r="X23037" s="287"/>
      <c r="AA23037" s="289"/>
    </row>
    <row r="23038" spans="23:27">
      <c r="W23038" s="288"/>
      <c r="X23038" s="287"/>
      <c r="AA23038" s="289"/>
    </row>
    <row r="23039" spans="23:27">
      <c r="W23039" s="288"/>
      <c r="X23039" s="287"/>
      <c r="AA23039" s="289"/>
    </row>
    <row r="23040" spans="23:27">
      <c r="W23040" s="288"/>
      <c r="X23040" s="287"/>
      <c r="AA23040" s="289"/>
    </row>
    <row r="23041" spans="23:27">
      <c r="W23041" s="288"/>
      <c r="X23041" s="287"/>
      <c r="AA23041" s="289"/>
    </row>
    <row r="23042" spans="23:27">
      <c r="W23042" s="288"/>
      <c r="X23042" s="287"/>
      <c r="AA23042" s="289"/>
    </row>
    <row r="23043" spans="23:27">
      <c r="W23043" s="288"/>
      <c r="X23043" s="287"/>
      <c r="AA23043" s="289"/>
    </row>
    <row r="23044" spans="23:27">
      <c r="W23044" s="288"/>
      <c r="X23044" s="287"/>
      <c r="AA23044" s="289"/>
    </row>
    <row r="23045" spans="23:27">
      <c r="W23045" s="288"/>
      <c r="X23045" s="287"/>
      <c r="AA23045" s="289"/>
    </row>
    <row r="23046" spans="23:27">
      <c r="W23046" s="288"/>
      <c r="X23046" s="287"/>
      <c r="AA23046" s="289"/>
    </row>
    <row r="23047" spans="23:27">
      <c r="W23047" s="288"/>
      <c r="X23047" s="287"/>
      <c r="AA23047" s="289"/>
    </row>
    <row r="23048" spans="23:27">
      <c r="W23048" s="288"/>
      <c r="X23048" s="287"/>
      <c r="AA23048" s="289"/>
    </row>
    <row r="23049" spans="23:27">
      <c r="W23049" s="288"/>
      <c r="X23049" s="287"/>
      <c r="AA23049" s="289"/>
    </row>
    <row r="23050" spans="23:27">
      <c r="W23050" s="288"/>
      <c r="X23050" s="287"/>
      <c r="AA23050" s="289"/>
    </row>
    <row r="23051" spans="23:27">
      <c r="W23051" s="288"/>
      <c r="X23051" s="287"/>
      <c r="AA23051" s="289"/>
    </row>
    <row r="23052" spans="23:27">
      <c r="W23052" s="288"/>
      <c r="X23052" s="287"/>
      <c r="AA23052" s="289"/>
    </row>
    <row r="23053" spans="23:27">
      <c r="W23053" s="288"/>
      <c r="X23053" s="287"/>
      <c r="AA23053" s="289"/>
    </row>
    <row r="23054" spans="23:27">
      <c r="W23054" s="288"/>
      <c r="X23054" s="287"/>
      <c r="AA23054" s="289"/>
    </row>
    <row r="23055" spans="23:27">
      <c r="W23055" s="288"/>
      <c r="X23055" s="287"/>
      <c r="AA23055" s="289"/>
    </row>
    <row r="23056" spans="23:27">
      <c r="W23056" s="288"/>
      <c r="X23056" s="287"/>
      <c r="AA23056" s="289"/>
    </row>
    <row r="23057" spans="23:27">
      <c r="W23057" s="288"/>
      <c r="X23057" s="287"/>
      <c r="AA23057" s="289"/>
    </row>
    <row r="23058" spans="23:27">
      <c r="W23058" s="288"/>
      <c r="X23058" s="287"/>
      <c r="AA23058" s="289"/>
    </row>
    <row r="23059" spans="23:27">
      <c r="W23059" s="288"/>
      <c r="X23059" s="287"/>
      <c r="AA23059" s="289"/>
    </row>
    <row r="23060" spans="23:27">
      <c r="W23060" s="288"/>
      <c r="X23060" s="287"/>
      <c r="AA23060" s="289"/>
    </row>
    <row r="23061" spans="23:27">
      <c r="W23061" s="288"/>
      <c r="X23061" s="287"/>
      <c r="AA23061" s="289"/>
    </row>
    <row r="23062" spans="23:27">
      <c r="W23062" s="288"/>
      <c r="X23062" s="287"/>
      <c r="AA23062" s="289"/>
    </row>
    <row r="23063" spans="23:27">
      <c r="W23063" s="288"/>
      <c r="X23063" s="287"/>
      <c r="AA23063" s="289"/>
    </row>
    <row r="23064" spans="23:27">
      <c r="W23064" s="288"/>
      <c r="X23064" s="287"/>
      <c r="AA23064" s="289"/>
    </row>
    <row r="23065" spans="23:27">
      <c r="W23065" s="288"/>
      <c r="X23065" s="287"/>
      <c r="AA23065" s="289"/>
    </row>
    <row r="23066" spans="23:27">
      <c r="W23066" s="288"/>
      <c r="X23066" s="287"/>
      <c r="AA23066" s="289"/>
    </row>
    <row r="23067" spans="23:27">
      <c r="W23067" s="288"/>
      <c r="X23067" s="287"/>
      <c r="AA23067" s="289"/>
    </row>
    <row r="23068" spans="23:27">
      <c r="W23068" s="288"/>
      <c r="X23068" s="287"/>
      <c r="AA23068" s="289"/>
    </row>
    <row r="23069" spans="23:27">
      <c r="W23069" s="288"/>
      <c r="X23069" s="287"/>
      <c r="AA23069" s="289"/>
    </row>
    <row r="23070" spans="23:27">
      <c r="W23070" s="288"/>
      <c r="X23070" s="287"/>
      <c r="AA23070" s="289"/>
    </row>
    <row r="23071" spans="23:27">
      <c r="W23071" s="288"/>
      <c r="X23071" s="287"/>
      <c r="AA23071" s="289"/>
    </row>
    <row r="23072" spans="23:27">
      <c r="W23072" s="288"/>
      <c r="X23072" s="287"/>
      <c r="AA23072" s="289"/>
    </row>
    <row r="23073" spans="23:27">
      <c r="W23073" s="288"/>
      <c r="X23073" s="287"/>
      <c r="AA23073" s="289"/>
    </row>
    <row r="23074" spans="23:27">
      <c r="W23074" s="288"/>
      <c r="X23074" s="287"/>
      <c r="AA23074" s="289"/>
    </row>
    <row r="23075" spans="23:27">
      <c r="W23075" s="288"/>
      <c r="X23075" s="287"/>
      <c r="AA23075" s="289"/>
    </row>
    <row r="23076" spans="23:27">
      <c r="W23076" s="288"/>
      <c r="X23076" s="287"/>
      <c r="AA23076" s="289"/>
    </row>
    <row r="23077" spans="23:27">
      <c r="W23077" s="288"/>
      <c r="X23077" s="287"/>
      <c r="AA23077" s="289"/>
    </row>
    <row r="23078" spans="23:27">
      <c r="W23078" s="288"/>
      <c r="X23078" s="287"/>
      <c r="AA23078" s="289"/>
    </row>
    <row r="23079" spans="23:27">
      <c r="W23079" s="288"/>
      <c r="X23079" s="287"/>
      <c r="AA23079" s="289"/>
    </row>
    <row r="23080" spans="23:27">
      <c r="W23080" s="288"/>
      <c r="X23080" s="287"/>
      <c r="AA23080" s="289"/>
    </row>
    <row r="23081" spans="23:27">
      <c r="W23081" s="288"/>
      <c r="X23081" s="287"/>
      <c r="AA23081" s="289"/>
    </row>
    <row r="23082" spans="23:27">
      <c r="W23082" s="288"/>
      <c r="X23082" s="287"/>
      <c r="AA23082" s="289"/>
    </row>
    <row r="23083" spans="23:27">
      <c r="W23083" s="288"/>
      <c r="X23083" s="287"/>
      <c r="AA23083" s="289"/>
    </row>
    <row r="23084" spans="23:27">
      <c r="W23084" s="288"/>
      <c r="X23084" s="287"/>
      <c r="AA23084" s="289"/>
    </row>
    <row r="23085" spans="23:27">
      <c r="W23085" s="288"/>
      <c r="X23085" s="287"/>
      <c r="AA23085" s="289"/>
    </row>
    <row r="23086" spans="23:27">
      <c r="W23086" s="288"/>
      <c r="X23086" s="287"/>
      <c r="AA23086" s="289"/>
    </row>
    <row r="23087" spans="23:27">
      <c r="W23087" s="288"/>
      <c r="X23087" s="287"/>
      <c r="AA23087" s="289"/>
    </row>
    <row r="23088" spans="23:27">
      <c r="W23088" s="288"/>
      <c r="X23088" s="287"/>
      <c r="AA23088" s="289"/>
    </row>
    <row r="23089" spans="23:27">
      <c r="W23089" s="288"/>
      <c r="X23089" s="287"/>
      <c r="AA23089" s="289"/>
    </row>
    <row r="23090" spans="23:27">
      <c r="W23090" s="288"/>
      <c r="X23090" s="287"/>
      <c r="AA23090" s="289"/>
    </row>
    <row r="23091" spans="23:27">
      <c r="W23091" s="288"/>
      <c r="X23091" s="287"/>
      <c r="AA23091" s="289"/>
    </row>
    <row r="23092" spans="23:27">
      <c r="W23092" s="288"/>
      <c r="X23092" s="287"/>
      <c r="AA23092" s="289"/>
    </row>
    <row r="23093" spans="23:27">
      <c r="W23093" s="288"/>
      <c r="X23093" s="287"/>
      <c r="AA23093" s="289"/>
    </row>
    <row r="23094" spans="23:27">
      <c r="W23094" s="288"/>
      <c r="X23094" s="287"/>
      <c r="AA23094" s="289"/>
    </row>
    <row r="23095" spans="23:27">
      <c r="W23095" s="288"/>
      <c r="X23095" s="287"/>
      <c r="AA23095" s="289"/>
    </row>
    <row r="23096" spans="23:27">
      <c r="W23096" s="288"/>
      <c r="X23096" s="287"/>
      <c r="AA23096" s="289"/>
    </row>
    <row r="23097" spans="23:27">
      <c r="W23097" s="288"/>
      <c r="X23097" s="287"/>
      <c r="AA23097" s="289"/>
    </row>
    <row r="23098" spans="23:27">
      <c r="W23098" s="288"/>
      <c r="X23098" s="287"/>
      <c r="AA23098" s="289"/>
    </row>
    <row r="23099" spans="23:27">
      <c r="W23099" s="288"/>
      <c r="X23099" s="287"/>
      <c r="AA23099" s="289"/>
    </row>
    <row r="23100" spans="23:27">
      <c r="W23100" s="288"/>
      <c r="X23100" s="287"/>
      <c r="AA23100" s="289"/>
    </row>
    <row r="23101" spans="23:27">
      <c r="W23101" s="288"/>
      <c r="X23101" s="287"/>
      <c r="AA23101" s="289"/>
    </row>
    <row r="23102" spans="23:27">
      <c r="W23102" s="288"/>
      <c r="X23102" s="287"/>
      <c r="AA23102" s="289"/>
    </row>
    <row r="23103" spans="23:27">
      <c r="W23103" s="288"/>
      <c r="X23103" s="287"/>
      <c r="AA23103" s="289"/>
    </row>
    <row r="23104" spans="23:27">
      <c r="W23104" s="288"/>
      <c r="X23104" s="287"/>
      <c r="AA23104" s="289"/>
    </row>
    <row r="23105" spans="23:27">
      <c r="W23105" s="288"/>
      <c r="X23105" s="287"/>
      <c r="AA23105" s="289"/>
    </row>
    <row r="23106" spans="23:27">
      <c r="W23106" s="288"/>
      <c r="X23106" s="287"/>
      <c r="AA23106" s="289"/>
    </row>
    <row r="23107" spans="23:27">
      <c r="W23107" s="288"/>
      <c r="X23107" s="287"/>
      <c r="AA23107" s="289"/>
    </row>
    <row r="23108" spans="23:27">
      <c r="W23108" s="288"/>
      <c r="X23108" s="287"/>
      <c r="AA23108" s="289"/>
    </row>
    <row r="23109" spans="23:27">
      <c r="W23109" s="288"/>
      <c r="X23109" s="287"/>
      <c r="AA23109" s="289"/>
    </row>
    <row r="23110" spans="23:27">
      <c r="W23110" s="288"/>
      <c r="X23110" s="287"/>
      <c r="AA23110" s="289"/>
    </row>
    <row r="23111" spans="23:27">
      <c r="W23111" s="288"/>
      <c r="X23111" s="287"/>
      <c r="AA23111" s="289"/>
    </row>
    <row r="23112" spans="23:27">
      <c r="W23112" s="288"/>
      <c r="X23112" s="287"/>
      <c r="AA23112" s="289"/>
    </row>
    <row r="23113" spans="23:27">
      <c r="W23113" s="288"/>
      <c r="X23113" s="287"/>
      <c r="AA23113" s="289"/>
    </row>
    <row r="23114" spans="23:27">
      <c r="W23114" s="288"/>
      <c r="X23114" s="287"/>
      <c r="AA23114" s="289"/>
    </row>
    <row r="23115" spans="23:27">
      <c r="W23115" s="288"/>
      <c r="X23115" s="287"/>
      <c r="AA23115" s="289"/>
    </row>
    <row r="23116" spans="23:27">
      <c r="W23116" s="288"/>
      <c r="X23116" s="287"/>
      <c r="AA23116" s="289"/>
    </row>
    <row r="23117" spans="23:27">
      <c r="W23117" s="288"/>
      <c r="X23117" s="287"/>
      <c r="AA23117" s="289"/>
    </row>
    <row r="23118" spans="23:27">
      <c r="W23118" s="288"/>
      <c r="X23118" s="287"/>
      <c r="AA23118" s="289"/>
    </row>
    <row r="23119" spans="23:27">
      <c r="W23119" s="288"/>
      <c r="X23119" s="287"/>
      <c r="AA23119" s="289"/>
    </row>
    <row r="23120" spans="23:27">
      <c r="W23120" s="288"/>
      <c r="X23120" s="287"/>
      <c r="AA23120" s="289"/>
    </row>
    <row r="23121" spans="23:27">
      <c r="W23121" s="288"/>
      <c r="X23121" s="287"/>
      <c r="AA23121" s="289"/>
    </row>
    <row r="23122" spans="23:27">
      <c r="W23122" s="288"/>
      <c r="X23122" s="287"/>
      <c r="AA23122" s="289"/>
    </row>
    <row r="23123" spans="23:27">
      <c r="W23123" s="288"/>
      <c r="X23123" s="287"/>
      <c r="AA23123" s="289"/>
    </row>
    <row r="23124" spans="23:27">
      <c r="W23124" s="288"/>
      <c r="X23124" s="287"/>
      <c r="AA23124" s="289"/>
    </row>
    <row r="23125" spans="23:27">
      <c r="W23125" s="288"/>
      <c r="X23125" s="287"/>
      <c r="AA23125" s="289"/>
    </row>
    <row r="23126" spans="23:27">
      <c r="W23126" s="288"/>
      <c r="X23126" s="287"/>
      <c r="AA23126" s="289"/>
    </row>
    <row r="23127" spans="23:27">
      <c r="W23127" s="288"/>
      <c r="X23127" s="287"/>
      <c r="AA23127" s="289"/>
    </row>
    <row r="23128" spans="23:27">
      <c r="W23128" s="288"/>
      <c r="X23128" s="287"/>
      <c r="AA23128" s="289"/>
    </row>
    <row r="23129" spans="23:27">
      <c r="W23129" s="288"/>
      <c r="X23129" s="287"/>
      <c r="AA23129" s="289"/>
    </row>
    <row r="23130" spans="23:27">
      <c r="W23130" s="288"/>
      <c r="X23130" s="287"/>
      <c r="AA23130" s="289"/>
    </row>
    <row r="23131" spans="23:27">
      <c r="W23131" s="288"/>
      <c r="X23131" s="287"/>
      <c r="AA23131" s="289"/>
    </row>
    <row r="23132" spans="23:27">
      <c r="W23132" s="288"/>
      <c r="X23132" s="287"/>
      <c r="AA23132" s="289"/>
    </row>
    <row r="23133" spans="23:27">
      <c r="W23133" s="288"/>
      <c r="X23133" s="287"/>
      <c r="AA23133" s="289"/>
    </row>
    <row r="23134" spans="23:27">
      <c r="W23134" s="288"/>
      <c r="X23134" s="287"/>
      <c r="AA23134" s="289"/>
    </row>
    <row r="23135" spans="23:27">
      <c r="W23135" s="288"/>
      <c r="X23135" s="287"/>
      <c r="AA23135" s="289"/>
    </row>
    <row r="23136" spans="23:27">
      <c r="W23136" s="288"/>
      <c r="X23136" s="287"/>
      <c r="AA23136" s="289"/>
    </row>
    <row r="23137" spans="23:27">
      <c r="W23137" s="288"/>
      <c r="X23137" s="287"/>
      <c r="AA23137" s="289"/>
    </row>
    <row r="23138" spans="23:27">
      <c r="W23138" s="288"/>
      <c r="X23138" s="287"/>
      <c r="AA23138" s="289"/>
    </row>
    <row r="23139" spans="23:27">
      <c r="W23139" s="288"/>
      <c r="X23139" s="287"/>
      <c r="AA23139" s="289"/>
    </row>
    <row r="23140" spans="23:27">
      <c r="W23140" s="288"/>
      <c r="X23140" s="287"/>
      <c r="AA23140" s="289"/>
    </row>
    <row r="23141" spans="23:27">
      <c r="W23141" s="288"/>
      <c r="X23141" s="287"/>
      <c r="AA23141" s="289"/>
    </row>
    <row r="23142" spans="23:27">
      <c r="W23142" s="288"/>
      <c r="X23142" s="287"/>
      <c r="AA23142" s="289"/>
    </row>
    <row r="23143" spans="23:27">
      <c r="W23143" s="288"/>
      <c r="X23143" s="287"/>
      <c r="AA23143" s="289"/>
    </row>
    <row r="23144" spans="23:27">
      <c r="W23144" s="288"/>
      <c r="X23144" s="287"/>
      <c r="AA23144" s="289"/>
    </row>
    <row r="23145" spans="23:27">
      <c r="W23145" s="288"/>
      <c r="X23145" s="287"/>
      <c r="AA23145" s="289"/>
    </row>
    <row r="23146" spans="23:27">
      <c r="W23146" s="288"/>
      <c r="X23146" s="287"/>
      <c r="AA23146" s="289"/>
    </row>
    <row r="23147" spans="23:27">
      <c r="W23147" s="288"/>
      <c r="X23147" s="287"/>
      <c r="AA23147" s="289"/>
    </row>
    <row r="23148" spans="23:27">
      <c r="W23148" s="288"/>
      <c r="X23148" s="287"/>
      <c r="AA23148" s="289"/>
    </row>
    <row r="23149" spans="23:27">
      <c r="W23149" s="288"/>
      <c r="X23149" s="287"/>
      <c r="AA23149" s="289"/>
    </row>
    <row r="23150" spans="23:27">
      <c r="W23150" s="288"/>
      <c r="X23150" s="287"/>
      <c r="AA23150" s="289"/>
    </row>
    <row r="23151" spans="23:27">
      <c r="W23151" s="288"/>
      <c r="X23151" s="287"/>
      <c r="AA23151" s="289"/>
    </row>
    <row r="23152" spans="23:27">
      <c r="W23152" s="288"/>
      <c r="X23152" s="287"/>
      <c r="AA23152" s="289"/>
    </row>
    <row r="23153" spans="23:27">
      <c r="W23153" s="288"/>
      <c r="X23153" s="287"/>
      <c r="AA23153" s="289"/>
    </row>
    <row r="23154" spans="23:27">
      <c r="W23154" s="288"/>
      <c r="X23154" s="287"/>
      <c r="AA23154" s="289"/>
    </row>
    <row r="23155" spans="23:27">
      <c r="W23155" s="288"/>
      <c r="X23155" s="287"/>
      <c r="AA23155" s="289"/>
    </row>
    <row r="23156" spans="23:27">
      <c r="W23156" s="288"/>
      <c r="X23156" s="287"/>
      <c r="AA23156" s="289"/>
    </row>
    <row r="23157" spans="23:27">
      <c r="W23157" s="288"/>
      <c r="X23157" s="287"/>
      <c r="AA23157" s="289"/>
    </row>
    <row r="23158" spans="23:27">
      <c r="W23158" s="288"/>
      <c r="X23158" s="287"/>
      <c r="AA23158" s="289"/>
    </row>
    <row r="23159" spans="23:27">
      <c r="W23159" s="288"/>
      <c r="X23159" s="287"/>
      <c r="AA23159" s="289"/>
    </row>
    <row r="23160" spans="23:27">
      <c r="W23160" s="288"/>
      <c r="X23160" s="287"/>
      <c r="AA23160" s="289"/>
    </row>
    <row r="23161" spans="23:27">
      <c r="W23161" s="288"/>
      <c r="X23161" s="287"/>
      <c r="AA23161" s="289"/>
    </row>
    <row r="23162" spans="23:27">
      <c r="W23162" s="288"/>
      <c r="X23162" s="287"/>
      <c r="AA23162" s="289"/>
    </row>
    <row r="23163" spans="23:27">
      <c r="W23163" s="288"/>
      <c r="X23163" s="287"/>
      <c r="AA23163" s="289"/>
    </row>
    <row r="23164" spans="23:27">
      <c r="W23164" s="288"/>
      <c r="X23164" s="287"/>
      <c r="AA23164" s="289"/>
    </row>
    <row r="23165" spans="23:27">
      <c r="W23165" s="288"/>
      <c r="X23165" s="287"/>
      <c r="AA23165" s="289"/>
    </row>
    <row r="23166" spans="23:27">
      <c r="W23166" s="288"/>
      <c r="X23166" s="287"/>
      <c r="AA23166" s="289"/>
    </row>
    <row r="23167" spans="23:27">
      <c r="W23167" s="288"/>
      <c r="X23167" s="287"/>
      <c r="AA23167" s="289"/>
    </row>
    <row r="23168" spans="23:27">
      <c r="W23168" s="288"/>
      <c r="X23168" s="287"/>
      <c r="AA23168" s="289"/>
    </row>
    <row r="23169" spans="23:27">
      <c r="W23169" s="288"/>
      <c r="X23169" s="287"/>
      <c r="AA23169" s="289"/>
    </row>
    <row r="23170" spans="23:27">
      <c r="W23170" s="288"/>
      <c r="X23170" s="287"/>
      <c r="AA23170" s="289"/>
    </row>
    <row r="23171" spans="23:27">
      <c r="W23171" s="288"/>
      <c r="X23171" s="287"/>
      <c r="AA23171" s="289"/>
    </row>
    <row r="23172" spans="23:27">
      <c r="W23172" s="288"/>
      <c r="X23172" s="287"/>
      <c r="AA23172" s="289"/>
    </row>
    <row r="23173" spans="23:27">
      <c r="W23173" s="288"/>
      <c r="X23173" s="287"/>
      <c r="AA23173" s="289"/>
    </row>
    <row r="23174" spans="23:27">
      <c r="W23174" s="288"/>
      <c r="X23174" s="287"/>
      <c r="AA23174" s="289"/>
    </row>
    <row r="23175" spans="23:27">
      <c r="W23175" s="288"/>
      <c r="X23175" s="287"/>
      <c r="AA23175" s="289"/>
    </row>
    <row r="23176" spans="23:27">
      <c r="W23176" s="288"/>
      <c r="X23176" s="287"/>
      <c r="AA23176" s="289"/>
    </row>
    <row r="23177" spans="23:27">
      <c r="W23177" s="288"/>
      <c r="X23177" s="287"/>
      <c r="AA23177" s="289"/>
    </row>
    <row r="23178" spans="23:27">
      <c r="W23178" s="288"/>
      <c r="X23178" s="287"/>
      <c r="AA23178" s="289"/>
    </row>
    <row r="23179" spans="23:27">
      <c r="W23179" s="288"/>
      <c r="X23179" s="287"/>
      <c r="AA23179" s="289"/>
    </row>
    <row r="23180" spans="23:27">
      <c r="W23180" s="288"/>
      <c r="X23180" s="287"/>
      <c r="AA23180" s="289"/>
    </row>
    <row r="23181" spans="23:27">
      <c r="W23181" s="288"/>
      <c r="X23181" s="287"/>
      <c r="AA23181" s="289"/>
    </row>
    <row r="23182" spans="23:27">
      <c r="W23182" s="288"/>
      <c r="X23182" s="287"/>
      <c r="AA23182" s="289"/>
    </row>
    <row r="23183" spans="23:27">
      <c r="W23183" s="288"/>
      <c r="X23183" s="287"/>
      <c r="AA23183" s="289"/>
    </row>
    <row r="23184" spans="23:27">
      <c r="W23184" s="288"/>
      <c r="X23184" s="287"/>
      <c r="AA23184" s="289"/>
    </row>
    <row r="23185" spans="23:27">
      <c r="W23185" s="288"/>
      <c r="X23185" s="287"/>
      <c r="AA23185" s="289"/>
    </row>
    <row r="23186" spans="23:27">
      <c r="W23186" s="288"/>
      <c r="X23186" s="287"/>
      <c r="AA23186" s="289"/>
    </row>
    <row r="23187" spans="23:27">
      <c r="W23187" s="288"/>
      <c r="X23187" s="287"/>
      <c r="AA23187" s="289"/>
    </row>
    <row r="23188" spans="23:27">
      <c r="W23188" s="288"/>
      <c r="X23188" s="287"/>
      <c r="AA23188" s="289"/>
    </row>
    <row r="23189" spans="23:27">
      <c r="W23189" s="288"/>
      <c r="X23189" s="287"/>
      <c r="AA23189" s="289"/>
    </row>
    <row r="23190" spans="23:27">
      <c r="W23190" s="288"/>
      <c r="X23190" s="287"/>
      <c r="AA23190" s="289"/>
    </row>
    <row r="23191" spans="23:27">
      <c r="W23191" s="288"/>
      <c r="X23191" s="287"/>
      <c r="AA23191" s="289"/>
    </row>
    <row r="23192" spans="23:27">
      <c r="W23192" s="288"/>
      <c r="X23192" s="287"/>
      <c r="AA23192" s="289"/>
    </row>
    <row r="23193" spans="23:27">
      <c r="W23193" s="288"/>
      <c r="X23193" s="287"/>
      <c r="AA23193" s="289"/>
    </row>
    <row r="23194" spans="23:27">
      <c r="W23194" s="288"/>
      <c r="X23194" s="287"/>
      <c r="AA23194" s="289"/>
    </row>
    <row r="23195" spans="23:27">
      <c r="W23195" s="288"/>
      <c r="X23195" s="287"/>
      <c r="AA23195" s="289"/>
    </row>
    <row r="23196" spans="23:27">
      <c r="W23196" s="288"/>
      <c r="X23196" s="287"/>
      <c r="AA23196" s="289"/>
    </row>
    <row r="23197" spans="23:27">
      <c r="W23197" s="288"/>
      <c r="X23197" s="287"/>
      <c r="AA23197" s="289"/>
    </row>
    <row r="23198" spans="23:27">
      <c r="W23198" s="288"/>
      <c r="X23198" s="287"/>
      <c r="AA23198" s="289"/>
    </row>
    <row r="23199" spans="23:27">
      <c r="W23199" s="288"/>
      <c r="X23199" s="287"/>
      <c r="AA23199" s="289"/>
    </row>
    <row r="23200" spans="23:27">
      <c r="W23200" s="288"/>
      <c r="X23200" s="287"/>
      <c r="AA23200" s="289"/>
    </row>
    <row r="23201" spans="23:27">
      <c r="W23201" s="288"/>
      <c r="X23201" s="287"/>
      <c r="AA23201" s="289"/>
    </row>
    <row r="23202" spans="23:27">
      <c r="W23202" s="288"/>
      <c r="X23202" s="287"/>
      <c r="AA23202" s="289"/>
    </row>
    <row r="23203" spans="23:27">
      <c r="W23203" s="288"/>
      <c r="X23203" s="287"/>
      <c r="AA23203" s="289"/>
    </row>
    <row r="23204" spans="23:27">
      <c r="W23204" s="288"/>
      <c r="X23204" s="287"/>
      <c r="AA23204" s="289"/>
    </row>
    <row r="23205" spans="23:27">
      <c r="W23205" s="288"/>
      <c r="X23205" s="287"/>
      <c r="AA23205" s="289"/>
    </row>
    <row r="23206" spans="23:27">
      <c r="W23206" s="288"/>
      <c r="X23206" s="287"/>
      <c r="AA23206" s="289"/>
    </row>
    <row r="23207" spans="23:27">
      <c r="W23207" s="288"/>
      <c r="X23207" s="287"/>
      <c r="AA23207" s="289"/>
    </row>
    <row r="23208" spans="23:27">
      <c r="W23208" s="288"/>
      <c r="X23208" s="287"/>
      <c r="AA23208" s="289"/>
    </row>
    <row r="23209" spans="23:27">
      <c r="W23209" s="288"/>
      <c r="X23209" s="287"/>
      <c r="AA23209" s="289"/>
    </row>
    <row r="23210" spans="23:27">
      <c r="W23210" s="288"/>
      <c r="X23210" s="287"/>
      <c r="AA23210" s="289"/>
    </row>
    <row r="23211" spans="23:27">
      <c r="W23211" s="288"/>
      <c r="X23211" s="287"/>
      <c r="AA23211" s="289"/>
    </row>
    <row r="23212" spans="23:27">
      <c r="W23212" s="288"/>
      <c r="X23212" s="287"/>
      <c r="AA23212" s="289"/>
    </row>
    <row r="23213" spans="23:27">
      <c r="W23213" s="288"/>
      <c r="X23213" s="287"/>
      <c r="AA23213" s="289"/>
    </row>
    <row r="23214" spans="23:27">
      <c r="W23214" s="288"/>
      <c r="X23214" s="287"/>
      <c r="AA23214" s="289"/>
    </row>
    <row r="23215" spans="23:27">
      <c r="W23215" s="288"/>
      <c r="X23215" s="287"/>
      <c r="AA23215" s="289"/>
    </row>
    <row r="23216" spans="23:27">
      <c r="W23216" s="288"/>
      <c r="X23216" s="287"/>
      <c r="AA23216" s="289"/>
    </row>
    <row r="23217" spans="23:27">
      <c r="W23217" s="288"/>
      <c r="X23217" s="287"/>
      <c r="AA23217" s="289"/>
    </row>
    <row r="23218" spans="23:27">
      <c r="W23218" s="288"/>
      <c r="X23218" s="287"/>
      <c r="AA23218" s="289"/>
    </row>
    <row r="23219" spans="23:27">
      <c r="W23219" s="288"/>
      <c r="X23219" s="287"/>
      <c r="AA23219" s="289"/>
    </row>
    <row r="23220" spans="23:27">
      <c r="W23220" s="288"/>
      <c r="X23220" s="287"/>
      <c r="AA23220" s="289"/>
    </row>
    <row r="23221" spans="23:27">
      <c r="W23221" s="288"/>
      <c r="X23221" s="287"/>
      <c r="AA23221" s="289"/>
    </row>
    <row r="23222" spans="23:27">
      <c r="W23222" s="288"/>
      <c r="X23222" s="287"/>
      <c r="AA23222" s="289"/>
    </row>
    <row r="23223" spans="23:27">
      <c r="W23223" s="288"/>
      <c r="X23223" s="287"/>
      <c r="AA23223" s="289"/>
    </row>
    <row r="23224" spans="23:27">
      <c r="W23224" s="288"/>
      <c r="X23224" s="287"/>
      <c r="AA23224" s="289"/>
    </row>
    <row r="23225" spans="23:27">
      <c r="W23225" s="288"/>
      <c r="X23225" s="287"/>
      <c r="AA23225" s="289"/>
    </row>
    <row r="23226" spans="23:27">
      <c r="W23226" s="288"/>
      <c r="X23226" s="287"/>
      <c r="AA23226" s="289"/>
    </row>
    <row r="23227" spans="23:27">
      <c r="W23227" s="288"/>
      <c r="X23227" s="287"/>
      <c r="AA23227" s="289"/>
    </row>
    <row r="23228" spans="23:27">
      <c r="W23228" s="288"/>
      <c r="X23228" s="287"/>
      <c r="AA23228" s="289"/>
    </row>
    <row r="23229" spans="23:27">
      <c r="W23229" s="288"/>
      <c r="X23229" s="287"/>
      <c r="AA23229" s="289"/>
    </row>
    <row r="23230" spans="23:27">
      <c r="W23230" s="288"/>
      <c r="X23230" s="287"/>
      <c r="AA23230" s="289"/>
    </row>
    <row r="23231" spans="23:27">
      <c r="W23231" s="288"/>
      <c r="X23231" s="287"/>
      <c r="AA23231" s="289"/>
    </row>
    <row r="23232" spans="23:27">
      <c r="W23232" s="288"/>
      <c r="X23232" s="287"/>
      <c r="AA23232" s="289"/>
    </row>
    <row r="23233" spans="23:27">
      <c r="W23233" s="288"/>
      <c r="X23233" s="287"/>
      <c r="AA23233" s="289"/>
    </row>
    <row r="23234" spans="23:27">
      <c r="W23234" s="288"/>
      <c r="X23234" s="287"/>
      <c r="AA23234" s="289"/>
    </row>
    <row r="23235" spans="23:27">
      <c r="W23235" s="288"/>
      <c r="X23235" s="287"/>
      <c r="AA23235" s="289"/>
    </row>
    <row r="23236" spans="23:27">
      <c r="W23236" s="288"/>
      <c r="X23236" s="287"/>
      <c r="AA23236" s="289"/>
    </row>
    <row r="23237" spans="23:27">
      <c r="W23237" s="288"/>
      <c r="X23237" s="287"/>
      <c r="AA23237" s="289"/>
    </row>
    <row r="23238" spans="23:27">
      <c r="W23238" s="288"/>
      <c r="X23238" s="287"/>
      <c r="AA23238" s="289"/>
    </row>
    <row r="23239" spans="23:27">
      <c r="W23239" s="288"/>
      <c r="X23239" s="287"/>
      <c r="AA23239" s="289"/>
    </row>
    <row r="23240" spans="23:27">
      <c r="W23240" s="288"/>
      <c r="X23240" s="287"/>
      <c r="AA23240" s="289"/>
    </row>
    <row r="23241" spans="23:27">
      <c r="W23241" s="288"/>
      <c r="X23241" s="287"/>
      <c r="AA23241" s="289"/>
    </row>
    <row r="23242" spans="23:27">
      <c r="W23242" s="288"/>
      <c r="X23242" s="287"/>
      <c r="AA23242" s="289"/>
    </row>
    <row r="23243" spans="23:27">
      <c r="W23243" s="288"/>
      <c r="X23243" s="287"/>
      <c r="AA23243" s="289"/>
    </row>
    <row r="23244" spans="23:27">
      <c r="W23244" s="288"/>
      <c r="X23244" s="287"/>
      <c r="AA23244" s="289"/>
    </row>
    <row r="23245" spans="23:27">
      <c r="W23245" s="288"/>
      <c r="X23245" s="287"/>
      <c r="AA23245" s="289"/>
    </row>
    <row r="23246" spans="23:27">
      <c r="W23246" s="288"/>
      <c r="X23246" s="287"/>
      <c r="AA23246" s="289"/>
    </row>
    <row r="23247" spans="23:27">
      <c r="W23247" s="288"/>
      <c r="X23247" s="287"/>
      <c r="AA23247" s="289"/>
    </row>
    <row r="23248" spans="23:27">
      <c r="W23248" s="288"/>
      <c r="X23248" s="287"/>
      <c r="AA23248" s="289"/>
    </row>
    <row r="23249" spans="23:27">
      <c r="W23249" s="288"/>
      <c r="X23249" s="287"/>
      <c r="AA23249" s="289"/>
    </row>
    <row r="23250" spans="23:27">
      <c r="W23250" s="288"/>
      <c r="X23250" s="287"/>
      <c r="AA23250" s="289"/>
    </row>
    <row r="23251" spans="23:27">
      <c r="W23251" s="288"/>
      <c r="X23251" s="287"/>
      <c r="AA23251" s="289"/>
    </row>
    <row r="23252" spans="23:27">
      <c r="W23252" s="288"/>
      <c r="X23252" s="287"/>
      <c r="AA23252" s="289"/>
    </row>
    <row r="23253" spans="23:27">
      <c r="W23253" s="288"/>
      <c r="X23253" s="287"/>
      <c r="AA23253" s="289"/>
    </row>
    <row r="23254" spans="23:27">
      <c r="W23254" s="288"/>
      <c r="X23254" s="287"/>
      <c r="AA23254" s="289"/>
    </row>
    <row r="23255" spans="23:27">
      <c r="W23255" s="288"/>
      <c r="X23255" s="287"/>
      <c r="AA23255" s="289"/>
    </row>
    <row r="23256" spans="23:27">
      <c r="W23256" s="288"/>
      <c r="X23256" s="287"/>
      <c r="AA23256" s="289"/>
    </row>
    <row r="23257" spans="23:27">
      <c r="W23257" s="288"/>
      <c r="X23257" s="287"/>
      <c r="AA23257" s="289"/>
    </row>
    <row r="23258" spans="23:27">
      <c r="W23258" s="288"/>
      <c r="X23258" s="287"/>
      <c r="AA23258" s="289"/>
    </row>
    <row r="23259" spans="23:27">
      <c r="W23259" s="288"/>
      <c r="X23259" s="287"/>
      <c r="AA23259" s="289"/>
    </row>
    <row r="23260" spans="23:27">
      <c r="W23260" s="288"/>
      <c r="X23260" s="287"/>
      <c r="AA23260" s="289"/>
    </row>
    <row r="23261" spans="23:27">
      <c r="W23261" s="288"/>
      <c r="X23261" s="287"/>
      <c r="AA23261" s="289"/>
    </row>
    <row r="23262" spans="23:27">
      <c r="W23262" s="288"/>
      <c r="X23262" s="287"/>
      <c r="AA23262" s="289"/>
    </row>
    <row r="23263" spans="23:27">
      <c r="W23263" s="288"/>
      <c r="X23263" s="287"/>
      <c r="AA23263" s="289"/>
    </row>
    <row r="23264" spans="23:27">
      <c r="W23264" s="288"/>
      <c r="X23264" s="287"/>
      <c r="AA23264" s="289"/>
    </row>
    <row r="23265" spans="23:27">
      <c r="W23265" s="288"/>
      <c r="X23265" s="287"/>
      <c r="AA23265" s="289"/>
    </row>
    <row r="23266" spans="23:27">
      <c r="W23266" s="288"/>
      <c r="X23266" s="287"/>
      <c r="AA23266" s="289"/>
    </row>
    <row r="23267" spans="23:27">
      <c r="W23267" s="288"/>
      <c r="X23267" s="287"/>
      <c r="AA23267" s="289"/>
    </row>
    <row r="23268" spans="23:27">
      <c r="W23268" s="288"/>
      <c r="X23268" s="287"/>
      <c r="AA23268" s="289"/>
    </row>
    <row r="23269" spans="23:27">
      <c r="W23269" s="288"/>
      <c r="X23269" s="287"/>
      <c r="AA23269" s="289"/>
    </row>
    <row r="23270" spans="23:27">
      <c r="W23270" s="288"/>
      <c r="X23270" s="287"/>
      <c r="AA23270" s="289"/>
    </row>
    <row r="23271" spans="23:27">
      <c r="W23271" s="288"/>
      <c r="X23271" s="287"/>
      <c r="AA23271" s="289"/>
    </row>
    <row r="23272" spans="23:27">
      <c r="W23272" s="288"/>
      <c r="X23272" s="287"/>
      <c r="AA23272" s="289"/>
    </row>
    <row r="23273" spans="23:27">
      <c r="W23273" s="288"/>
      <c r="X23273" s="287"/>
      <c r="AA23273" s="289"/>
    </row>
    <row r="23274" spans="23:27">
      <c r="W23274" s="288"/>
      <c r="X23274" s="287"/>
      <c r="AA23274" s="289"/>
    </row>
    <row r="23275" spans="23:27">
      <c r="W23275" s="288"/>
      <c r="X23275" s="287"/>
      <c r="AA23275" s="289"/>
    </row>
    <row r="23276" spans="23:27">
      <c r="W23276" s="288"/>
      <c r="X23276" s="287"/>
      <c r="AA23276" s="289"/>
    </row>
    <row r="23277" spans="23:27">
      <c r="W23277" s="288"/>
      <c r="X23277" s="287"/>
      <c r="AA23277" s="289"/>
    </row>
    <row r="23278" spans="23:27">
      <c r="W23278" s="288"/>
      <c r="X23278" s="287"/>
      <c r="AA23278" s="289"/>
    </row>
    <row r="23279" spans="23:27">
      <c r="W23279" s="288"/>
      <c r="X23279" s="287"/>
      <c r="AA23279" s="289"/>
    </row>
    <row r="23280" spans="23:27">
      <c r="W23280" s="288"/>
      <c r="X23280" s="287"/>
      <c r="AA23280" s="289"/>
    </row>
    <row r="23281" spans="23:27">
      <c r="W23281" s="288"/>
      <c r="X23281" s="287"/>
      <c r="AA23281" s="289"/>
    </row>
    <row r="23282" spans="23:27">
      <c r="W23282" s="288"/>
      <c r="X23282" s="287"/>
      <c r="AA23282" s="289"/>
    </row>
    <row r="23283" spans="23:27">
      <c r="W23283" s="288"/>
      <c r="X23283" s="287"/>
      <c r="AA23283" s="289"/>
    </row>
    <row r="23284" spans="23:27">
      <c r="W23284" s="288"/>
      <c r="X23284" s="287"/>
      <c r="AA23284" s="289"/>
    </row>
    <row r="23285" spans="23:27">
      <c r="W23285" s="288"/>
      <c r="X23285" s="287"/>
      <c r="AA23285" s="289"/>
    </row>
    <row r="23286" spans="23:27">
      <c r="W23286" s="288"/>
      <c r="X23286" s="287"/>
      <c r="AA23286" s="289"/>
    </row>
    <row r="23287" spans="23:27">
      <c r="W23287" s="288"/>
      <c r="X23287" s="287"/>
      <c r="AA23287" s="289"/>
    </row>
    <row r="23288" spans="23:27">
      <c r="W23288" s="288"/>
      <c r="X23288" s="287"/>
      <c r="AA23288" s="289"/>
    </row>
    <row r="23289" spans="23:27">
      <c r="W23289" s="288"/>
      <c r="X23289" s="287"/>
      <c r="AA23289" s="289"/>
    </row>
    <row r="23290" spans="23:27">
      <c r="W23290" s="288"/>
      <c r="X23290" s="287"/>
      <c r="AA23290" s="289"/>
    </row>
    <row r="23291" spans="23:27">
      <c r="W23291" s="288"/>
      <c r="X23291" s="287"/>
      <c r="AA23291" s="289"/>
    </row>
    <row r="23292" spans="23:27">
      <c r="W23292" s="288"/>
      <c r="X23292" s="287"/>
      <c r="AA23292" s="289"/>
    </row>
    <row r="23293" spans="23:27">
      <c r="W23293" s="288"/>
      <c r="X23293" s="287"/>
      <c r="AA23293" s="289"/>
    </row>
    <row r="23294" spans="23:27">
      <c r="W23294" s="288"/>
      <c r="X23294" s="287"/>
      <c r="AA23294" s="289"/>
    </row>
    <row r="23295" spans="23:27">
      <c r="W23295" s="288"/>
      <c r="X23295" s="287"/>
      <c r="AA23295" s="289"/>
    </row>
    <row r="23296" spans="23:27">
      <c r="W23296" s="288"/>
      <c r="X23296" s="287"/>
      <c r="AA23296" s="289"/>
    </row>
    <row r="23297" spans="23:27">
      <c r="W23297" s="288"/>
      <c r="X23297" s="287"/>
      <c r="AA23297" s="289"/>
    </row>
    <row r="23298" spans="23:27">
      <c r="W23298" s="288"/>
      <c r="X23298" s="287"/>
      <c r="AA23298" s="289"/>
    </row>
    <row r="23299" spans="23:27">
      <c r="W23299" s="288"/>
      <c r="X23299" s="287"/>
      <c r="AA23299" s="289"/>
    </row>
    <row r="23300" spans="23:27">
      <c r="W23300" s="288"/>
      <c r="X23300" s="287"/>
      <c r="AA23300" s="289"/>
    </row>
    <row r="23301" spans="23:27">
      <c r="W23301" s="288"/>
      <c r="X23301" s="287"/>
      <c r="AA23301" s="289"/>
    </row>
    <row r="23302" spans="23:27">
      <c r="W23302" s="288"/>
      <c r="X23302" s="287"/>
      <c r="AA23302" s="289"/>
    </row>
    <row r="23303" spans="23:27">
      <c r="W23303" s="288"/>
      <c r="X23303" s="287"/>
      <c r="AA23303" s="289"/>
    </row>
    <row r="23304" spans="23:27">
      <c r="W23304" s="288"/>
      <c r="X23304" s="287"/>
      <c r="AA23304" s="289"/>
    </row>
    <row r="23305" spans="23:27">
      <c r="W23305" s="288"/>
      <c r="X23305" s="287"/>
      <c r="AA23305" s="289"/>
    </row>
    <row r="23306" spans="23:27">
      <c r="W23306" s="288"/>
      <c r="X23306" s="287"/>
      <c r="AA23306" s="289"/>
    </row>
    <row r="23307" spans="23:27">
      <c r="W23307" s="288"/>
      <c r="X23307" s="287"/>
      <c r="AA23307" s="289"/>
    </row>
    <row r="23308" spans="23:27">
      <c r="W23308" s="288"/>
      <c r="X23308" s="287"/>
      <c r="AA23308" s="289"/>
    </row>
    <row r="23309" spans="23:27">
      <c r="W23309" s="288"/>
      <c r="X23309" s="287"/>
      <c r="AA23309" s="289"/>
    </row>
    <row r="23310" spans="23:27">
      <c r="W23310" s="288"/>
      <c r="X23310" s="287"/>
      <c r="AA23310" s="289"/>
    </row>
    <row r="23311" spans="23:27">
      <c r="W23311" s="288"/>
      <c r="X23311" s="287"/>
      <c r="AA23311" s="289"/>
    </row>
    <row r="23312" spans="23:27">
      <c r="W23312" s="288"/>
      <c r="X23312" s="287"/>
      <c r="AA23312" s="289"/>
    </row>
    <row r="23313" spans="23:27">
      <c r="W23313" s="288"/>
      <c r="X23313" s="287"/>
      <c r="AA23313" s="289"/>
    </row>
    <row r="23314" spans="23:27">
      <c r="W23314" s="288"/>
      <c r="X23314" s="287"/>
      <c r="AA23314" s="289"/>
    </row>
    <row r="23315" spans="23:27">
      <c r="W23315" s="288"/>
      <c r="X23315" s="287"/>
      <c r="AA23315" s="289"/>
    </row>
    <row r="23316" spans="23:27">
      <c r="W23316" s="288"/>
      <c r="X23316" s="287"/>
      <c r="AA23316" s="289"/>
    </row>
    <row r="23317" spans="23:27">
      <c r="W23317" s="288"/>
      <c r="X23317" s="287"/>
      <c r="AA23317" s="289"/>
    </row>
    <row r="23318" spans="23:27">
      <c r="W23318" s="288"/>
      <c r="X23318" s="287"/>
      <c r="AA23318" s="289"/>
    </row>
    <row r="23319" spans="23:27">
      <c r="W23319" s="288"/>
      <c r="X23319" s="287"/>
      <c r="AA23319" s="289"/>
    </row>
    <row r="23320" spans="23:27">
      <c r="W23320" s="288"/>
      <c r="X23320" s="287"/>
      <c r="AA23320" s="289"/>
    </row>
    <row r="23321" spans="23:27">
      <c r="W23321" s="288"/>
      <c r="X23321" s="287"/>
      <c r="AA23321" s="289"/>
    </row>
    <row r="23322" spans="23:27">
      <c r="W23322" s="288"/>
      <c r="X23322" s="287"/>
      <c r="AA23322" s="289"/>
    </row>
    <row r="23323" spans="23:27">
      <c r="W23323" s="288"/>
      <c r="X23323" s="287"/>
      <c r="AA23323" s="289"/>
    </row>
    <row r="23324" spans="23:27">
      <c r="W23324" s="288"/>
      <c r="X23324" s="287"/>
      <c r="AA23324" s="289"/>
    </row>
    <row r="23325" spans="23:27">
      <c r="W23325" s="288"/>
      <c r="X23325" s="287"/>
      <c r="AA23325" s="289"/>
    </row>
    <row r="23326" spans="23:27">
      <c r="W23326" s="288"/>
      <c r="X23326" s="287"/>
      <c r="AA23326" s="289"/>
    </row>
    <row r="23327" spans="23:27">
      <c r="W23327" s="288"/>
      <c r="X23327" s="287"/>
      <c r="AA23327" s="289"/>
    </row>
    <row r="23328" spans="23:27">
      <c r="W23328" s="288"/>
      <c r="X23328" s="287"/>
      <c r="AA23328" s="289"/>
    </row>
    <row r="23329" spans="23:27">
      <c r="W23329" s="288"/>
      <c r="X23329" s="287"/>
      <c r="AA23329" s="289"/>
    </row>
    <row r="23330" spans="23:27">
      <c r="W23330" s="288"/>
      <c r="X23330" s="287"/>
      <c r="AA23330" s="289"/>
    </row>
    <row r="23331" spans="23:27">
      <c r="W23331" s="288"/>
      <c r="X23331" s="287"/>
      <c r="AA23331" s="289"/>
    </row>
    <row r="23332" spans="23:27">
      <c r="W23332" s="288"/>
      <c r="X23332" s="287"/>
      <c r="AA23332" s="289"/>
    </row>
    <row r="23333" spans="23:27">
      <c r="W23333" s="288"/>
      <c r="X23333" s="287"/>
      <c r="AA23333" s="289"/>
    </row>
    <row r="23334" spans="23:27">
      <c r="W23334" s="288"/>
      <c r="X23334" s="287"/>
      <c r="AA23334" s="289"/>
    </row>
    <row r="23335" spans="23:27">
      <c r="W23335" s="288"/>
      <c r="X23335" s="287"/>
      <c r="AA23335" s="289"/>
    </row>
    <row r="23336" spans="23:27">
      <c r="W23336" s="288"/>
      <c r="X23336" s="287"/>
      <c r="AA23336" s="289"/>
    </row>
    <row r="23337" spans="23:27">
      <c r="W23337" s="288"/>
      <c r="X23337" s="287"/>
      <c r="AA23337" s="289"/>
    </row>
    <row r="23338" spans="23:27">
      <c r="W23338" s="288"/>
      <c r="X23338" s="287"/>
      <c r="AA23338" s="289"/>
    </row>
    <row r="23339" spans="23:27">
      <c r="W23339" s="288"/>
      <c r="X23339" s="287"/>
      <c r="AA23339" s="289"/>
    </row>
    <row r="23340" spans="23:27">
      <c r="W23340" s="288"/>
      <c r="X23340" s="287"/>
      <c r="AA23340" s="289"/>
    </row>
    <row r="23341" spans="23:27">
      <c r="W23341" s="288"/>
      <c r="X23341" s="287"/>
      <c r="AA23341" s="289"/>
    </row>
    <row r="23342" spans="23:27">
      <c r="W23342" s="288"/>
      <c r="X23342" s="287"/>
      <c r="AA23342" s="289"/>
    </row>
    <row r="23343" spans="23:27">
      <c r="W23343" s="288"/>
      <c r="X23343" s="287"/>
      <c r="AA23343" s="289"/>
    </row>
    <row r="23344" spans="23:27">
      <c r="W23344" s="288"/>
      <c r="X23344" s="287"/>
      <c r="AA23344" s="289"/>
    </row>
    <row r="23345" spans="23:27">
      <c r="W23345" s="288"/>
      <c r="X23345" s="287"/>
      <c r="AA23345" s="289"/>
    </row>
    <row r="23346" spans="23:27">
      <c r="W23346" s="288"/>
      <c r="X23346" s="287"/>
      <c r="AA23346" s="289"/>
    </row>
    <row r="23347" spans="23:27">
      <c r="W23347" s="288"/>
      <c r="X23347" s="287"/>
      <c r="AA23347" s="289"/>
    </row>
    <row r="23348" spans="23:27">
      <c r="W23348" s="288"/>
      <c r="X23348" s="287"/>
      <c r="AA23348" s="289"/>
    </row>
    <row r="23349" spans="23:27">
      <c r="W23349" s="288"/>
      <c r="X23349" s="287"/>
      <c r="AA23349" s="289"/>
    </row>
    <row r="23350" spans="23:27">
      <c r="W23350" s="288"/>
      <c r="X23350" s="287"/>
      <c r="AA23350" s="289"/>
    </row>
    <row r="23351" spans="23:27">
      <c r="W23351" s="288"/>
      <c r="X23351" s="287"/>
      <c r="AA23351" s="289"/>
    </row>
    <row r="23352" spans="23:27">
      <c r="W23352" s="288"/>
      <c r="X23352" s="287"/>
      <c r="AA23352" s="289"/>
    </row>
    <row r="23353" spans="23:27">
      <c r="W23353" s="288"/>
      <c r="X23353" s="287"/>
      <c r="AA23353" s="289"/>
    </row>
    <row r="23354" spans="23:27">
      <c r="W23354" s="288"/>
      <c r="X23354" s="287"/>
      <c r="AA23354" s="289"/>
    </row>
    <row r="23355" spans="23:27">
      <c r="W23355" s="288"/>
      <c r="X23355" s="287"/>
      <c r="AA23355" s="289"/>
    </row>
    <row r="23356" spans="23:27">
      <c r="W23356" s="288"/>
      <c r="X23356" s="287"/>
      <c r="AA23356" s="289"/>
    </row>
    <row r="23357" spans="23:27">
      <c r="W23357" s="288"/>
      <c r="X23357" s="287"/>
      <c r="AA23357" s="289"/>
    </row>
    <row r="23358" spans="23:27">
      <c r="W23358" s="288"/>
      <c r="X23358" s="287"/>
      <c r="AA23358" s="289"/>
    </row>
    <row r="23359" spans="23:27">
      <c r="W23359" s="288"/>
      <c r="X23359" s="287"/>
      <c r="AA23359" s="289"/>
    </row>
    <row r="23360" spans="23:27">
      <c r="W23360" s="288"/>
      <c r="X23360" s="287"/>
      <c r="AA23360" s="289"/>
    </row>
    <row r="23361" spans="23:27">
      <c r="W23361" s="288"/>
      <c r="X23361" s="287"/>
      <c r="AA23361" s="289"/>
    </row>
    <row r="23362" spans="23:27">
      <c r="W23362" s="288"/>
      <c r="X23362" s="287"/>
      <c r="AA23362" s="289"/>
    </row>
    <row r="23363" spans="23:27">
      <c r="W23363" s="288"/>
      <c r="X23363" s="287"/>
      <c r="AA23363" s="289"/>
    </row>
    <row r="23364" spans="23:27">
      <c r="W23364" s="288"/>
      <c r="X23364" s="287"/>
      <c r="AA23364" s="289"/>
    </row>
    <row r="23365" spans="23:27">
      <c r="W23365" s="288"/>
      <c r="X23365" s="287"/>
      <c r="AA23365" s="289"/>
    </row>
    <row r="23366" spans="23:27">
      <c r="W23366" s="288"/>
      <c r="X23366" s="287"/>
      <c r="AA23366" s="289"/>
    </row>
    <row r="23367" spans="23:27">
      <c r="W23367" s="288"/>
      <c r="X23367" s="287"/>
      <c r="AA23367" s="289"/>
    </row>
    <row r="23368" spans="23:27">
      <c r="W23368" s="288"/>
      <c r="X23368" s="287"/>
      <c r="AA23368" s="289"/>
    </row>
    <row r="23369" spans="23:27">
      <c r="W23369" s="288"/>
      <c r="X23369" s="287"/>
      <c r="AA23369" s="289"/>
    </row>
    <row r="23370" spans="23:27">
      <c r="W23370" s="288"/>
      <c r="X23370" s="287"/>
      <c r="AA23370" s="289"/>
    </row>
    <row r="23371" spans="23:27">
      <c r="W23371" s="288"/>
      <c r="X23371" s="287"/>
      <c r="AA23371" s="289"/>
    </row>
    <row r="23372" spans="23:27">
      <c r="W23372" s="288"/>
      <c r="X23372" s="287"/>
      <c r="AA23372" s="289"/>
    </row>
    <row r="23373" spans="23:27">
      <c r="W23373" s="288"/>
      <c r="X23373" s="287"/>
      <c r="AA23373" s="289"/>
    </row>
    <row r="23374" spans="23:27">
      <c r="W23374" s="288"/>
      <c r="X23374" s="287"/>
      <c r="AA23374" s="289"/>
    </row>
    <row r="23375" spans="23:27">
      <c r="W23375" s="288"/>
      <c r="X23375" s="287"/>
      <c r="AA23375" s="289"/>
    </row>
    <row r="23376" spans="23:27">
      <c r="W23376" s="288"/>
      <c r="X23376" s="287"/>
      <c r="AA23376" s="289"/>
    </row>
    <row r="23377" spans="23:27">
      <c r="W23377" s="288"/>
      <c r="X23377" s="287"/>
      <c r="AA23377" s="289"/>
    </row>
    <row r="23378" spans="23:27">
      <c r="W23378" s="288"/>
      <c r="X23378" s="287"/>
      <c r="AA23378" s="289"/>
    </row>
    <row r="23379" spans="23:27">
      <c r="W23379" s="288"/>
      <c r="X23379" s="287"/>
      <c r="AA23379" s="289"/>
    </row>
    <row r="23380" spans="23:27">
      <c r="W23380" s="288"/>
      <c r="X23380" s="287"/>
      <c r="AA23380" s="289"/>
    </row>
    <row r="23381" spans="23:27">
      <c r="W23381" s="288"/>
      <c r="X23381" s="287"/>
      <c r="AA23381" s="289"/>
    </row>
    <row r="23382" spans="23:27">
      <c r="W23382" s="288"/>
      <c r="X23382" s="287"/>
      <c r="AA23382" s="289"/>
    </row>
    <row r="23383" spans="23:27">
      <c r="W23383" s="288"/>
      <c r="X23383" s="287"/>
      <c r="AA23383" s="289"/>
    </row>
    <row r="23384" spans="23:27">
      <c r="W23384" s="288"/>
      <c r="X23384" s="287"/>
      <c r="AA23384" s="289"/>
    </row>
    <row r="23385" spans="23:27">
      <c r="W23385" s="288"/>
      <c r="X23385" s="287"/>
      <c r="AA23385" s="289"/>
    </row>
    <row r="23386" spans="23:27">
      <c r="W23386" s="288"/>
      <c r="X23386" s="287"/>
      <c r="AA23386" s="289"/>
    </row>
    <row r="23387" spans="23:27">
      <c r="W23387" s="288"/>
      <c r="X23387" s="287"/>
      <c r="AA23387" s="289"/>
    </row>
    <row r="23388" spans="23:27">
      <c r="W23388" s="288"/>
      <c r="X23388" s="287"/>
      <c r="AA23388" s="289"/>
    </row>
    <row r="23389" spans="23:27">
      <c r="W23389" s="288"/>
      <c r="X23389" s="287"/>
      <c r="AA23389" s="289"/>
    </row>
    <row r="23390" spans="23:27">
      <c r="W23390" s="288"/>
      <c r="X23390" s="287"/>
      <c r="AA23390" s="289"/>
    </row>
    <row r="23391" spans="23:27">
      <c r="W23391" s="288"/>
      <c r="X23391" s="287"/>
      <c r="AA23391" s="289"/>
    </row>
    <row r="23392" spans="23:27">
      <c r="W23392" s="288"/>
      <c r="X23392" s="287"/>
      <c r="AA23392" s="289"/>
    </row>
    <row r="23393" spans="23:27">
      <c r="W23393" s="288"/>
      <c r="X23393" s="287"/>
      <c r="AA23393" s="289"/>
    </row>
    <row r="23394" spans="23:27">
      <c r="W23394" s="288"/>
      <c r="X23394" s="287"/>
      <c r="AA23394" s="289"/>
    </row>
    <row r="23395" spans="23:27">
      <c r="W23395" s="288"/>
      <c r="X23395" s="287"/>
      <c r="AA23395" s="289"/>
    </row>
    <row r="23396" spans="23:27">
      <c r="W23396" s="288"/>
      <c r="X23396" s="287"/>
      <c r="AA23396" s="289"/>
    </row>
    <row r="23397" spans="23:27">
      <c r="W23397" s="288"/>
      <c r="X23397" s="287"/>
      <c r="AA23397" s="289"/>
    </row>
    <row r="23398" spans="23:27">
      <c r="W23398" s="288"/>
      <c r="X23398" s="287"/>
      <c r="AA23398" s="289"/>
    </row>
    <row r="23399" spans="23:27">
      <c r="W23399" s="288"/>
      <c r="X23399" s="287"/>
      <c r="AA23399" s="289"/>
    </row>
    <row r="23400" spans="23:27">
      <c r="W23400" s="288"/>
      <c r="X23400" s="287"/>
      <c r="AA23400" s="289"/>
    </row>
    <row r="23401" spans="23:27">
      <c r="W23401" s="288"/>
      <c r="X23401" s="287"/>
      <c r="AA23401" s="289"/>
    </row>
    <row r="23402" spans="23:27">
      <c r="W23402" s="288"/>
      <c r="X23402" s="287"/>
      <c r="AA23402" s="289"/>
    </row>
    <row r="23403" spans="23:27">
      <c r="W23403" s="288"/>
      <c r="X23403" s="287"/>
      <c r="AA23403" s="289"/>
    </row>
    <row r="23404" spans="23:27">
      <c r="W23404" s="288"/>
      <c r="X23404" s="287"/>
      <c r="AA23404" s="289"/>
    </row>
    <row r="23405" spans="23:27">
      <c r="W23405" s="288"/>
      <c r="X23405" s="287"/>
      <c r="AA23405" s="289"/>
    </row>
    <row r="23406" spans="23:27">
      <c r="W23406" s="288"/>
      <c r="X23406" s="287"/>
      <c r="AA23406" s="289"/>
    </row>
    <row r="23407" spans="23:27">
      <c r="W23407" s="288"/>
      <c r="X23407" s="287"/>
      <c r="AA23407" s="289"/>
    </row>
    <row r="23408" spans="23:27">
      <c r="W23408" s="288"/>
      <c r="X23408" s="287"/>
      <c r="AA23408" s="289"/>
    </row>
    <row r="23409" spans="23:27">
      <c r="W23409" s="288"/>
      <c r="X23409" s="287"/>
      <c r="AA23409" s="289"/>
    </row>
    <row r="23410" spans="23:27">
      <c r="W23410" s="288"/>
      <c r="X23410" s="287"/>
      <c r="AA23410" s="289"/>
    </row>
    <row r="23411" spans="23:27">
      <c r="W23411" s="288"/>
      <c r="X23411" s="287"/>
      <c r="AA23411" s="289"/>
    </row>
    <row r="23412" spans="23:27">
      <c r="W23412" s="288"/>
      <c r="X23412" s="287"/>
      <c r="AA23412" s="289"/>
    </row>
    <row r="23413" spans="23:27">
      <c r="W23413" s="288"/>
      <c r="X23413" s="287"/>
      <c r="AA23413" s="289"/>
    </row>
    <row r="23414" spans="23:27">
      <c r="W23414" s="288"/>
      <c r="X23414" s="287"/>
      <c r="AA23414" s="289"/>
    </row>
    <row r="23415" spans="23:27">
      <c r="W23415" s="288"/>
      <c r="X23415" s="287"/>
      <c r="AA23415" s="289"/>
    </row>
    <row r="23416" spans="23:27">
      <c r="W23416" s="288"/>
      <c r="X23416" s="287"/>
      <c r="AA23416" s="289"/>
    </row>
    <row r="23417" spans="23:27">
      <c r="W23417" s="288"/>
      <c r="X23417" s="287"/>
      <c r="AA23417" s="289"/>
    </row>
    <row r="23418" spans="23:27">
      <c r="W23418" s="288"/>
      <c r="X23418" s="287"/>
      <c r="AA23418" s="289"/>
    </row>
    <row r="23419" spans="23:27">
      <c r="W23419" s="288"/>
      <c r="X23419" s="287"/>
      <c r="AA23419" s="289"/>
    </row>
    <row r="23420" spans="23:27">
      <c r="W23420" s="288"/>
      <c r="X23420" s="287"/>
      <c r="AA23420" s="289"/>
    </row>
    <row r="23421" spans="23:27">
      <c r="W23421" s="288"/>
      <c r="X23421" s="287"/>
      <c r="AA23421" s="289"/>
    </row>
    <row r="23422" spans="23:27">
      <c r="W23422" s="288"/>
      <c r="X23422" s="287"/>
      <c r="AA23422" s="289"/>
    </row>
    <row r="23423" spans="23:27">
      <c r="W23423" s="288"/>
      <c r="X23423" s="287"/>
      <c r="AA23423" s="289"/>
    </row>
    <row r="23424" spans="23:27">
      <c r="W23424" s="288"/>
      <c r="X23424" s="287"/>
      <c r="AA23424" s="289"/>
    </row>
    <row r="23425" spans="23:27">
      <c r="W23425" s="288"/>
      <c r="X23425" s="287"/>
      <c r="AA23425" s="289"/>
    </row>
    <row r="23426" spans="23:27">
      <c r="W23426" s="288"/>
      <c r="X23426" s="287"/>
      <c r="AA23426" s="289"/>
    </row>
    <row r="23427" spans="23:27">
      <c r="W23427" s="288"/>
      <c r="X23427" s="287"/>
      <c r="AA23427" s="289"/>
    </row>
    <row r="23428" spans="23:27">
      <c r="W23428" s="288"/>
      <c r="X23428" s="287"/>
      <c r="AA23428" s="289"/>
    </row>
    <row r="23429" spans="23:27">
      <c r="W23429" s="288"/>
      <c r="X23429" s="287"/>
      <c r="AA23429" s="289"/>
    </row>
    <row r="23430" spans="23:27">
      <c r="W23430" s="288"/>
      <c r="X23430" s="287"/>
      <c r="AA23430" s="289"/>
    </row>
    <row r="23431" spans="23:27">
      <c r="W23431" s="288"/>
      <c r="X23431" s="287"/>
      <c r="AA23431" s="289"/>
    </row>
    <row r="23432" spans="23:27">
      <c r="W23432" s="288"/>
      <c r="X23432" s="287"/>
      <c r="AA23432" s="289"/>
    </row>
    <row r="23433" spans="23:27">
      <c r="W23433" s="288"/>
      <c r="X23433" s="287"/>
      <c r="AA23433" s="289"/>
    </row>
    <row r="23434" spans="23:27">
      <c r="W23434" s="288"/>
      <c r="X23434" s="287"/>
      <c r="AA23434" s="289"/>
    </row>
    <row r="23435" spans="23:27">
      <c r="W23435" s="288"/>
      <c r="X23435" s="287"/>
      <c r="AA23435" s="289"/>
    </row>
    <row r="23436" spans="23:27">
      <c r="W23436" s="288"/>
      <c r="X23436" s="287"/>
      <c r="AA23436" s="289"/>
    </row>
    <row r="23437" spans="23:27">
      <c r="W23437" s="288"/>
      <c r="X23437" s="287"/>
      <c r="AA23437" s="289"/>
    </row>
    <row r="23438" spans="23:27">
      <c r="W23438" s="288"/>
      <c r="X23438" s="287"/>
      <c r="AA23438" s="289"/>
    </row>
    <row r="23439" spans="23:27">
      <c r="W23439" s="288"/>
      <c r="X23439" s="287"/>
      <c r="AA23439" s="289"/>
    </row>
    <row r="23440" spans="23:27">
      <c r="W23440" s="288"/>
      <c r="X23440" s="287"/>
      <c r="AA23440" s="289"/>
    </row>
    <row r="23441" spans="23:27">
      <c r="W23441" s="288"/>
      <c r="X23441" s="287"/>
      <c r="AA23441" s="289"/>
    </row>
    <row r="23442" spans="23:27">
      <c r="W23442" s="288"/>
      <c r="X23442" s="287"/>
      <c r="AA23442" s="289"/>
    </row>
    <row r="23443" spans="23:27">
      <c r="W23443" s="288"/>
      <c r="X23443" s="287"/>
      <c r="AA23443" s="289"/>
    </row>
    <row r="23444" spans="23:27">
      <c r="W23444" s="288"/>
      <c r="X23444" s="287"/>
      <c r="AA23444" s="289"/>
    </row>
    <row r="23445" spans="23:27">
      <c r="W23445" s="288"/>
      <c r="X23445" s="287"/>
      <c r="AA23445" s="289"/>
    </row>
    <row r="23446" spans="23:27">
      <c r="W23446" s="288"/>
      <c r="X23446" s="287"/>
      <c r="AA23446" s="289"/>
    </row>
    <row r="23447" spans="23:27">
      <c r="W23447" s="288"/>
      <c r="X23447" s="287"/>
      <c r="AA23447" s="289"/>
    </row>
    <row r="23448" spans="23:27">
      <c r="W23448" s="288"/>
      <c r="X23448" s="287"/>
      <c r="AA23448" s="289"/>
    </row>
    <row r="23449" spans="23:27">
      <c r="W23449" s="288"/>
      <c r="X23449" s="287"/>
      <c r="AA23449" s="289"/>
    </row>
    <row r="23450" spans="23:27">
      <c r="W23450" s="288"/>
      <c r="X23450" s="287"/>
      <c r="AA23450" s="289"/>
    </row>
    <row r="23451" spans="23:27">
      <c r="W23451" s="288"/>
      <c r="X23451" s="287"/>
      <c r="AA23451" s="289"/>
    </row>
    <row r="23452" spans="23:27">
      <c r="W23452" s="288"/>
      <c r="X23452" s="287"/>
      <c r="AA23452" s="289"/>
    </row>
    <row r="23453" spans="23:27">
      <c r="W23453" s="288"/>
      <c r="X23453" s="287"/>
      <c r="AA23453" s="289"/>
    </row>
    <row r="23454" spans="23:27">
      <c r="W23454" s="288"/>
      <c r="X23454" s="287"/>
      <c r="AA23454" s="289"/>
    </row>
    <row r="23455" spans="23:27">
      <c r="W23455" s="288"/>
      <c r="X23455" s="287"/>
      <c r="AA23455" s="289"/>
    </row>
    <row r="23456" spans="23:27">
      <c r="W23456" s="288"/>
      <c r="X23456" s="287"/>
      <c r="AA23456" s="289"/>
    </row>
    <row r="23457" spans="23:27">
      <c r="W23457" s="288"/>
      <c r="X23457" s="287"/>
      <c r="AA23457" s="289"/>
    </row>
    <row r="23458" spans="23:27">
      <c r="W23458" s="288"/>
      <c r="X23458" s="287"/>
      <c r="AA23458" s="289"/>
    </row>
    <row r="23459" spans="23:27">
      <c r="W23459" s="288"/>
      <c r="X23459" s="287"/>
      <c r="AA23459" s="289"/>
    </row>
    <row r="23460" spans="23:27">
      <c r="W23460" s="288"/>
      <c r="X23460" s="287"/>
      <c r="AA23460" s="289"/>
    </row>
    <row r="23461" spans="23:27">
      <c r="W23461" s="288"/>
      <c r="X23461" s="287"/>
      <c r="AA23461" s="289"/>
    </row>
    <row r="23462" spans="23:27">
      <c r="W23462" s="288"/>
      <c r="X23462" s="287"/>
      <c r="AA23462" s="289"/>
    </row>
    <row r="23463" spans="23:27">
      <c r="W23463" s="288"/>
      <c r="X23463" s="287"/>
      <c r="AA23463" s="289"/>
    </row>
    <row r="23464" spans="23:27">
      <c r="W23464" s="288"/>
      <c r="X23464" s="287"/>
      <c r="AA23464" s="289"/>
    </row>
    <row r="23465" spans="23:27">
      <c r="W23465" s="288"/>
      <c r="X23465" s="287"/>
      <c r="AA23465" s="289"/>
    </row>
    <row r="23466" spans="23:27">
      <c r="W23466" s="288"/>
      <c r="X23466" s="287"/>
      <c r="AA23466" s="289"/>
    </row>
    <row r="23467" spans="23:27">
      <c r="W23467" s="288"/>
      <c r="X23467" s="287"/>
      <c r="AA23467" s="289"/>
    </row>
    <row r="23468" spans="23:27">
      <c r="W23468" s="288"/>
      <c r="X23468" s="287"/>
      <c r="AA23468" s="289"/>
    </row>
    <row r="23469" spans="23:27">
      <c r="W23469" s="288"/>
      <c r="X23469" s="287"/>
      <c r="AA23469" s="289"/>
    </row>
    <row r="23470" spans="23:27">
      <c r="W23470" s="288"/>
      <c r="X23470" s="287"/>
      <c r="AA23470" s="289"/>
    </row>
    <row r="23471" spans="23:27">
      <c r="W23471" s="288"/>
      <c r="X23471" s="287"/>
      <c r="AA23471" s="289"/>
    </row>
    <row r="23472" spans="23:27">
      <c r="W23472" s="288"/>
      <c r="X23472" s="287"/>
      <c r="AA23472" s="289"/>
    </row>
    <row r="23473" spans="23:27">
      <c r="W23473" s="288"/>
      <c r="X23473" s="287"/>
      <c r="AA23473" s="289"/>
    </row>
    <row r="23474" spans="23:27">
      <c r="W23474" s="288"/>
      <c r="X23474" s="287"/>
      <c r="AA23474" s="289"/>
    </row>
    <row r="23475" spans="23:27">
      <c r="W23475" s="288"/>
      <c r="X23475" s="287"/>
      <c r="AA23475" s="289"/>
    </row>
    <row r="23476" spans="23:27">
      <c r="W23476" s="288"/>
      <c r="X23476" s="287"/>
      <c r="AA23476" s="289"/>
    </row>
    <row r="23477" spans="23:27">
      <c r="W23477" s="288"/>
      <c r="X23477" s="287"/>
      <c r="AA23477" s="289"/>
    </row>
    <row r="23478" spans="23:27">
      <c r="W23478" s="288"/>
      <c r="X23478" s="287"/>
      <c r="AA23478" s="289"/>
    </row>
    <row r="23479" spans="23:27">
      <c r="W23479" s="288"/>
      <c r="X23479" s="287"/>
      <c r="AA23479" s="289"/>
    </row>
    <row r="23480" spans="23:27">
      <c r="W23480" s="288"/>
      <c r="X23480" s="287"/>
      <c r="AA23480" s="289"/>
    </row>
    <row r="23481" spans="23:27">
      <c r="W23481" s="288"/>
      <c r="X23481" s="287"/>
      <c r="AA23481" s="289"/>
    </row>
    <row r="23482" spans="23:27">
      <c r="W23482" s="288"/>
      <c r="X23482" s="287"/>
      <c r="AA23482" s="289"/>
    </row>
    <row r="23483" spans="23:27">
      <c r="W23483" s="288"/>
      <c r="X23483" s="287"/>
      <c r="AA23483" s="289"/>
    </row>
    <row r="23484" spans="23:27">
      <c r="W23484" s="288"/>
      <c r="X23484" s="287"/>
      <c r="AA23484" s="289"/>
    </row>
    <row r="23485" spans="23:27">
      <c r="W23485" s="288"/>
      <c r="X23485" s="287"/>
      <c r="AA23485" s="289"/>
    </row>
    <row r="23486" spans="23:27">
      <c r="W23486" s="288"/>
      <c r="X23486" s="287"/>
      <c r="AA23486" s="289"/>
    </row>
    <row r="23487" spans="23:27">
      <c r="W23487" s="288"/>
      <c r="X23487" s="287"/>
      <c r="AA23487" s="289"/>
    </row>
    <row r="23488" spans="23:27">
      <c r="W23488" s="288"/>
      <c r="X23488" s="287"/>
      <c r="AA23488" s="289"/>
    </row>
    <row r="23489" spans="23:27">
      <c r="W23489" s="288"/>
      <c r="X23489" s="287"/>
      <c r="AA23489" s="289"/>
    </row>
    <row r="23490" spans="23:27">
      <c r="W23490" s="288"/>
      <c r="X23490" s="287"/>
      <c r="AA23490" s="289"/>
    </row>
    <row r="23491" spans="23:27">
      <c r="W23491" s="288"/>
      <c r="X23491" s="287"/>
      <c r="AA23491" s="289"/>
    </row>
    <row r="23492" spans="23:27">
      <c r="W23492" s="288"/>
      <c r="X23492" s="287"/>
      <c r="AA23492" s="289"/>
    </row>
    <row r="23493" spans="23:27">
      <c r="W23493" s="288"/>
      <c r="X23493" s="287"/>
      <c r="AA23493" s="289"/>
    </row>
    <row r="23494" spans="23:27">
      <c r="W23494" s="288"/>
      <c r="X23494" s="287"/>
      <c r="AA23494" s="289"/>
    </row>
    <row r="23495" spans="23:27">
      <c r="W23495" s="288"/>
      <c r="X23495" s="287"/>
      <c r="AA23495" s="289"/>
    </row>
    <row r="23496" spans="23:27">
      <c r="W23496" s="288"/>
      <c r="X23496" s="287"/>
      <c r="AA23496" s="289"/>
    </row>
    <row r="23497" spans="23:27">
      <c r="W23497" s="288"/>
      <c r="X23497" s="287"/>
      <c r="AA23497" s="289"/>
    </row>
    <row r="23498" spans="23:27">
      <c r="W23498" s="288"/>
      <c r="X23498" s="287"/>
      <c r="AA23498" s="289"/>
    </row>
    <row r="23499" spans="23:27">
      <c r="W23499" s="288"/>
      <c r="X23499" s="287"/>
      <c r="AA23499" s="289"/>
    </row>
    <row r="23500" spans="23:27">
      <c r="W23500" s="288"/>
      <c r="X23500" s="287"/>
      <c r="AA23500" s="289"/>
    </row>
    <row r="23501" spans="23:27">
      <c r="W23501" s="288"/>
      <c r="X23501" s="287"/>
      <c r="AA23501" s="289"/>
    </row>
    <row r="23502" spans="23:27">
      <c r="W23502" s="288"/>
      <c r="X23502" s="287"/>
      <c r="AA23502" s="289"/>
    </row>
    <row r="23503" spans="23:27">
      <c r="W23503" s="288"/>
      <c r="X23503" s="287"/>
      <c r="AA23503" s="289"/>
    </row>
    <row r="23504" spans="23:27">
      <c r="W23504" s="288"/>
      <c r="X23504" s="287"/>
      <c r="AA23504" s="289"/>
    </row>
    <row r="23505" spans="23:27">
      <c r="W23505" s="288"/>
      <c r="X23505" s="287"/>
      <c r="AA23505" s="289"/>
    </row>
    <row r="23506" spans="23:27">
      <c r="W23506" s="288"/>
      <c r="X23506" s="287"/>
      <c r="AA23506" s="289"/>
    </row>
    <row r="23507" spans="23:27">
      <c r="W23507" s="288"/>
      <c r="X23507" s="287"/>
      <c r="AA23507" s="289"/>
    </row>
    <row r="23508" spans="23:27">
      <c r="W23508" s="288"/>
      <c r="X23508" s="287"/>
      <c r="AA23508" s="289"/>
    </row>
    <row r="23509" spans="23:27">
      <c r="W23509" s="288"/>
      <c r="X23509" s="287"/>
      <c r="AA23509" s="289"/>
    </row>
    <row r="23510" spans="23:27">
      <c r="W23510" s="288"/>
      <c r="X23510" s="287"/>
      <c r="AA23510" s="289"/>
    </row>
    <row r="23511" spans="23:27">
      <c r="W23511" s="288"/>
      <c r="X23511" s="287"/>
      <c r="AA23511" s="289"/>
    </row>
    <row r="23512" spans="23:27">
      <c r="W23512" s="288"/>
      <c r="X23512" s="287"/>
      <c r="AA23512" s="289"/>
    </row>
    <row r="23513" spans="23:27">
      <c r="W23513" s="288"/>
      <c r="X23513" s="287"/>
      <c r="AA23513" s="289"/>
    </row>
    <row r="23514" spans="23:27">
      <c r="W23514" s="288"/>
      <c r="X23514" s="287"/>
      <c r="AA23514" s="289"/>
    </row>
    <row r="23515" spans="23:27">
      <c r="W23515" s="288"/>
      <c r="X23515" s="287"/>
      <c r="AA23515" s="289"/>
    </row>
    <row r="23516" spans="23:27">
      <c r="W23516" s="288"/>
      <c r="X23516" s="287"/>
      <c r="AA23516" s="289"/>
    </row>
    <row r="23517" spans="23:27">
      <c r="W23517" s="288"/>
      <c r="X23517" s="287"/>
      <c r="AA23517" s="289"/>
    </row>
    <row r="23518" spans="23:27">
      <c r="W23518" s="288"/>
      <c r="X23518" s="287"/>
      <c r="AA23518" s="289"/>
    </row>
    <row r="23519" spans="23:27">
      <c r="W23519" s="288"/>
      <c r="X23519" s="287"/>
      <c r="AA23519" s="289"/>
    </row>
    <row r="23520" spans="23:27">
      <c r="W23520" s="288"/>
      <c r="X23520" s="287"/>
      <c r="AA23520" s="289"/>
    </row>
    <row r="23521" spans="23:27">
      <c r="W23521" s="288"/>
      <c r="X23521" s="287"/>
      <c r="AA23521" s="289"/>
    </row>
    <row r="23522" spans="23:27">
      <c r="W23522" s="288"/>
      <c r="X23522" s="287"/>
      <c r="AA23522" s="289"/>
    </row>
    <row r="23523" spans="23:27">
      <c r="W23523" s="288"/>
      <c r="X23523" s="287"/>
      <c r="AA23523" s="289"/>
    </row>
    <row r="23524" spans="23:27">
      <c r="W23524" s="288"/>
      <c r="X23524" s="287"/>
      <c r="AA23524" s="289"/>
    </row>
    <row r="23525" spans="23:27">
      <c r="W23525" s="288"/>
      <c r="X23525" s="287"/>
      <c r="AA23525" s="289"/>
    </row>
    <row r="23526" spans="23:27">
      <c r="W23526" s="288"/>
      <c r="X23526" s="287"/>
      <c r="AA23526" s="289"/>
    </row>
    <row r="23527" spans="23:27">
      <c r="W23527" s="288"/>
      <c r="X23527" s="287"/>
      <c r="AA23527" s="289"/>
    </row>
    <row r="23528" spans="23:27">
      <c r="W23528" s="288"/>
      <c r="X23528" s="287"/>
      <c r="AA23528" s="289"/>
    </row>
    <row r="23529" spans="23:27">
      <c r="W23529" s="288"/>
      <c r="X23529" s="287"/>
      <c r="AA23529" s="289"/>
    </row>
    <row r="23530" spans="23:27">
      <c r="W23530" s="288"/>
      <c r="X23530" s="287"/>
      <c r="AA23530" s="289"/>
    </row>
    <row r="23531" spans="23:27">
      <c r="W23531" s="288"/>
      <c r="X23531" s="287"/>
      <c r="AA23531" s="289"/>
    </row>
    <row r="23532" spans="23:27">
      <c r="W23532" s="288"/>
      <c r="X23532" s="287"/>
      <c r="AA23532" s="289"/>
    </row>
    <row r="23533" spans="23:27">
      <c r="W23533" s="288"/>
      <c r="X23533" s="287"/>
      <c r="AA23533" s="289"/>
    </row>
    <row r="23534" spans="23:27">
      <c r="W23534" s="288"/>
      <c r="X23534" s="287"/>
      <c r="AA23534" s="289"/>
    </row>
    <row r="23535" spans="23:27">
      <c r="W23535" s="288"/>
      <c r="X23535" s="287"/>
      <c r="AA23535" s="289"/>
    </row>
    <row r="23536" spans="23:27">
      <c r="W23536" s="288"/>
      <c r="X23536" s="287"/>
      <c r="AA23536" s="289"/>
    </row>
    <row r="23537" spans="23:27">
      <c r="W23537" s="288"/>
      <c r="X23537" s="287"/>
      <c r="AA23537" s="289"/>
    </row>
    <row r="23538" spans="23:27">
      <c r="W23538" s="288"/>
      <c r="X23538" s="287"/>
      <c r="AA23538" s="289"/>
    </row>
    <row r="23539" spans="23:27">
      <c r="W23539" s="288"/>
      <c r="X23539" s="287"/>
      <c r="AA23539" s="289"/>
    </row>
    <row r="23540" spans="23:27">
      <c r="W23540" s="288"/>
      <c r="X23540" s="287"/>
      <c r="AA23540" s="289"/>
    </row>
    <row r="23541" spans="23:27">
      <c r="W23541" s="288"/>
      <c r="X23541" s="287"/>
      <c r="AA23541" s="289"/>
    </row>
    <row r="23542" spans="23:27">
      <c r="W23542" s="288"/>
      <c r="X23542" s="287"/>
      <c r="AA23542" s="289"/>
    </row>
    <row r="23543" spans="23:27">
      <c r="W23543" s="288"/>
      <c r="X23543" s="287"/>
      <c r="AA23543" s="289"/>
    </row>
    <row r="23544" spans="23:27">
      <c r="W23544" s="288"/>
      <c r="X23544" s="287"/>
      <c r="AA23544" s="289"/>
    </row>
    <row r="23545" spans="23:27">
      <c r="W23545" s="288"/>
      <c r="X23545" s="287"/>
      <c r="AA23545" s="289"/>
    </row>
    <row r="23546" spans="23:27">
      <c r="W23546" s="288"/>
      <c r="X23546" s="287"/>
      <c r="AA23546" s="289"/>
    </row>
    <row r="23547" spans="23:27">
      <c r="W23547" s="288"/>
      <c r="X23547" s="287"/>
      <c r="AA23547" s="289"/>
    </row>
    <row r="23548" spans="23:27">
      <c r="W23548" s="288"/>
      <c r="X23548" s="287"/>
      <c r="AA23548" s="289"/>
    </row>
    <row r="23549" spans="23:27">
      <c r="W23549" s="288"/>
      <c r="X23549" s="287"/>
      <c r="AA23549" s="289"/>
    </row>
    <row r="23550" spans="23:27">
      <c r="W23550" s="288"/>
      <c r="X23550" s="287"/>
      <c r="AA23550" s="289"/>
    </row>
    <row r="23551" spans="23:27">
      <c r="W23551" s="288"/>
      <c r="X23551" s="287"/>
      <c r="AA23551" s="289"/>
    </row>
    <row r="23552" spans="23:27">
      <c r="W23552" s="288"/>
      <c r="X23552" s="287"/>
      <c r="AA23552" s="289"/>
    </row>
    <row r="23553" spans="23:27">
      <c r="W23553" s="288"/>
      <c r="X23553" s="287"/>
      <c r="AA23553" s="289"/>
    </row>
    <row r="23554" spans="23:27">
      <c r="W23554" s="288"/>
      <c r="X23554" s="287"/>
      <c r="AA23554" s="289"/>
    </row>
    <row r="23555" spans="23:27">
      <c r="W23555" s="288"/>
      <c r="X23555" s="287"/>
      <c r="AA23555" s="289"/>
    </row>
    <row r="23556" spans="23:27">
      <c r="W23556" s="288"/>
      <c r="X23556" s="287"/>
      <c r="AA23556" s="289"/>
    </row>
    <row r="23557" spans="23:27">
      <c r="W23557" s="288"/>
      <c r="X23557" s="287"/>
      <c r="AA23557" s="289"/>
    </row>
    <row r="23558" spans="23:27">
      <c r="W23558" s="288"/>
      <c r="X23558" s="287"/>
      <c r="AA23558" s="289"/>
    </row>
    <row r="23559" spans="23:27">
      <c r="W23559" s="288"/>
      <c r="X23559" s="287"/>
      <c r="AA23559" s="289"/>
    </row>
    <row r="23560" spans="23:27">
      <c r="W23560" s="288"/>
      <c r="X23560" s="287"/>
      <c r="AA23560" s="289"/>
    </row>
    <row r="23561" spans="23:27">
      <c r="W23561" s="288"/>
      <c r="X23561" s="287"/>
      <c r="AA23561" s="289"/>
    </row>
    <row r="23562" spans="23:27">
      <c r="W23562" s="288"/>
      <c r="X23562" s="287"/>
      <c r="AA23562" s="289"/>
    </row>
    <row r="23563" spans="23:27">
      <c r="W23563" s="288"/>
      <c r="X23563" s="287"/>
      <c r="AA23563" s="289"/>
    </row>
    <row r="23564" spans="23:27">
      <c r="W23564" s="288"/>
      <c r="X23564" s="287"/>
      <c r="AA23564" s="289"/>
    </row>
    <row r="23565" spans="23:27">
      <c r="W23565" s="288"/>
      <c r="X23565" s="287"/>
      <c r="AA23565" s="289"/>
    </row>
    <row r="23566" spans="23:27">
      <c r="W23566" s="288"/>
      <c r="X23566" s="287"/>
      <c r="AA23566" s="289"/>
    </row>
    <row r="23567" spans="23:27">
      <c r="W23567" s="288"/>
      <c r="X23567" s="287"/>
      <c r="AA23567" s="289"/>
    </row>
    <row r="23568" spans="23:27">
      <c r="W23568" s="288"/>
      <c r="X23568" s="287"/>
      <c r="AA23568" s="289"/>
    </row>
    <row r="23569" spans="23:27">
      <c r="W23569" s="288"/>
      <c r="X23569" s="287"/>
      <c r="AA23569" s="289"/>
    </row>
    <row r="23570" spans="23:27">
      <c r="W23570" s="288"/>
      <c r="X23570" s="287"/>
      <c r="AA23570" s="289"/>
    </row>
    <row r="23571" spans="23:27">
      <c r="W23571" s="288"/>
      <c r="X23571" s="287"/>
      <c r="AA23571" s="289"/>
    </row>
    <row r="23572" spans="23:27">
      <c r="W23572" s="288"/>
      <c r="X23572" s="287"/>
      <c r="AA23572" s="289"/>
    </row>
    <row r="23573" spans="23:27">
      <c r="W23573" s="288"/>
      <c r="X23573" s="287"/>
      <c r="AA23573" s="289"/>
    </row>
    <row r="23574" spans="23:27">
      <c r="W23574" s="288"/>
      <c r="X23574" s="287"/>
      <c r="AA23574" s="289"/>
    </row>
    <row r="23575" spans="23:27">
      <c r="W23575" s="288"/>
      <c r="X23575" s="287"/>
      <c r="AA23575" s="289"/>
    </row>
    <row r="23576" spans="23:27">
      <c r="W23576" s="288"/>
      <c r="X23576" s="287"/>
      <c r="AA23576" s="289"/>
    </row>
    <row r="23577" spans="23:27">
      <c r="W23577" s="288"/>
      <c r="X23577" s="287"/>
      <c r="AA23577" s="289"/>
    </row>
    <row r="23578" spans="23:27">
      <c r="W23578" s="288"/>
      <c r="X23578" s="287"/>
      <c r="AA23578" s="289"/>
    </row>
    <row r="23579" spans="23:27">
      <c r="W23579" s="288"/>
      <c r="X23579" s="287"/>
      <c r="AA23579" s="289"/>
    </row>
    <row r="23580" spans="23:27">
      <c r="W23580" s="288"/>
      <c r="X23580" s="287"/>
      <c r="AA23580" s="289"/>
    </row>
    <row r="23581" spans="23:27">
      <c r="W23581" s="288"/>
      <c r="X23581" s="287"/>
      <c r="AA23581" s="289"/>
    </row>
    <row r="23582" spans="23:27">
      <c r="W23582" s="288"/>
      <c r="X23582" s="287"/>
      <c r="AA23582" s="289"/>
    </row>
    <row r="23583" spans="23:27">
      <c r="W23583" s="288"/>
      <c r="X23583" s="287"/>
      <c r="AA23583" s="289"/>
    </row>
    <row r="23584" spans="23:27">
      <c r="W23584" s="288"/>
      <c r="X23584" s="287"/>
      <c r="AA23584" s="289"/>
    </row>
    <row r="23585" spans="23:27">
      <c r="W23585" s="288"/>
      <c r="X23585" s="287"/>
      <c r="AA23585" s="289"/>
    </row>
    <row r="23586" spans="23:27">
      <c r="W23586" s="288"/>
      <c r="X23586" s="287"/>
      <c r="AA23586" s="289"/>
    </row>
    <row r="23587" spans="23:27">
      <c r="W23587" s="288"/>
      <c r="X23587" s="287"/>
      <c r="AA23587" s="289"/>
    </row>
    <row r="23588" spans="23:27">
      <c r="W23588" s="288"/>
      <c r="X23588" s="287"/>
      <c r="AA23588" s="289"/>
    </row>
    <row r="23589" spans="23:27">
      <c r="W23589" s="288"/>
      <c r="X23589" s="287"/>
      <c r="AA23589" s="289"/>
    </row>
    <row r="23590" spans="23:27">
      <c r="W23590" s="288"/>
      <c r="X23590" s="287"/>
      <c r="AA23590" s="289"/>
    </row>
    <row r="23591" spans="23:27">
      <c r="W23591" s="288"/>
      <c r="X23591" s="287"/>
      <c r="AA23591" s="289"/>
    </row>
    <row r="23592" spans="23:27">
      <c r="W23592" s="288"/>
      <c r="X23592" s="287"/>
      <c r="AA23592" s="289"/>
    </row>
    <row r="23593" spans="23:27">
      <c r="W23593" s="288"/>
      <c r="X23593" s="287"/>
      <c r="AA23593" s="289"/>
    </row>
    <row r="23594" spans="23:27">
      <c r="W23594" s="288"/>
      <c r="X23594" s="287"/>
      <c r="AA23594" s="289"/>
    </row>
    <row r="23595" spans="23:27">
      <c r="W23595" s="288"/>
      <c r="X23595" s="287"/>
      <c r="AA23595" s="289"/>
    </row>
    <row r="23596" spans="23:27">
      <c r="W23596" s="288"/>
      <c r="X23596" s="287"/>
      <c r="AA23596" s="289"/>
    </row>
    <row r="23597" spans="23:27">
      <c r="W23597" s="288"/>
      <c r="X23597" s="287"/>
      <c r="AA23597" s="289"/>
    </row>
    <row r="23598" spans="23:27">
      <c r="W23598" s="288"/>
      <c r="X23598" s="287"/>
      <c r="AA23598" s="289"/>
    </row>
    <row r="23599" spans="23:27">
      <c r="W23599" s="288"/>
      <c r="X23599" s="287"/>
      <c r="AA23599" s="289"/>
    </row>
    <row r="23600" spans="23:27">
      <c r="W23600" s="288"/>
      <c r="X23600" s="287"/>
      <c r="AA23600" s="289"/>
    </row>
    <row r="23601" spans="23:27">
      <c r="W23601" s="288"/>
      <c r="X23601" s="287"/>
      <c r="AA23601" s="289"/>
    </row>
    <row r="23602" spans="23:27">
      <c r="W23602" s="288"/>
      <c r="X23602" s="287"/>
      <c r="AA23602" s="289"/>
    </row>
    <row r="23603" spans="23:27">
      <c r="W23603" s="288"/>
      <c r="X23603" s="287"/>
      <c r="AA23603" s="289"/>
    </row>
    <row r="23604" spans="23:27">
      <c r="W23604" s="288"/>
      <c r="X23604" s="287"/>
      <c r="AA23604" s="289"/>
    </row>
    <row r="23605" spans="23:27">
      <c r="W23605" s="288"/>
      <c r="X23605" s="287"/>
      <c r="AA23605" s="289"/>
    </row>
    <row r="23606" spans="23:27">
      <c r="W23606" s="288"/>
      <c r="X23606" s="287"/>
      <c r="AA23606" s="289"/>
    </row>
    <row r="23607" spans="23:27">
      <c r="W23607" s="288"/>
      <c r="X23607" s="287"/>
      <c r="AA23607" s="289"/>
    </row>
    <row r="23608" spans="23:27">
      <c r="W23608" s="288"/>
      <c r="X23608" s="287"/>
      <c r="AA23608" s="289"/>
    </row>
    <row r="23609" spans="23:27">
      <c r="W23609" s="288"/>
      <c r="X23609" s="287"/>
      <c r="AA23609" s="289"/>
    </row>
    <row r="23610" spans="23:27">
      <c r="W23610" s="288"/>
      <c r="X23610" s="287"/>
      <c r="AA23610" s="289"/>
    </row>
    <row r="23611" spans="23:27">
      <c r="W23611" s="288"/>
      <c r="X23611" s="287"/>
      <c r="AA23611" s="289"/>
    </row>
    <row r="23612" spans="23:27">
      <c r="W23612" s="288"/>
      <c r="X23612" s="287"/>
      <c r="AA23612" s="289"/>
    </row>
    <row r="23613" spans="23:27">
      <c r="W23613" s="288"/>
      <c r="X23613" s="287"/>
      <c r="AA23613" s="289"/>
    </row>
    <row r="23614" spans="23:27">
      <c r="W23614" s="288"/>
      <c r="X23614" s="287"/>
      <c r="AA23614" s="289"/>
    </row>
    <row r="23615" spans="23:27">
      <c r="W23615" s="288"/>
      <c r="X23615" s="287"/>
      <c r="AA23615" s="289"/>
    </row>
    <row r="23616" spans="23:27">
      <c r="W23616" s="288"/>
      <c r="X23616" s="287"/>
      <c r="AA23616" s="289"/>
    </row>
    <row r="23617" spans="23:27">
      <c r="W23617" s="288"/>
      <c r="X23617" s="287"/>
      <c r="AA23617" s="289"/>
    </row>
    <row r="23618" spans="23:27">
      <c r="W23618" s="288"/>
      <c r="X23618" s="287"/>
      <c r="AA23618" s="289"/>
    </row>
    <row r="23619" spans="23:27">
      <c r="W23619" s="288"/>
      <c r="X23619" s="287"/>
      <c r="AA23619" s="289"/>
    </row>
    <row r="23620" spans="23:27">
      <c r="W23620" s="288"/>
      <c r="X23620" s="287"/>
      <c r="AA23620" s="289"/>
    </row>
    <row r="23621" spans="23:27">
      <c r="W23621" s="288"/>
      <c r="X23621" s="287"/>
      <c r="AA23621" s="289"/>
    </row>
    <row r="23622" spans="23:27">
      <c r="W23622" s="288"/>
      <c r="X23622" s="287"/>
      <c r="AA23622" s="289"/>
    </row>
    <row r="23623" spans="23:27">
      <c r="W23623" s="288"/>
      <c r="X23623" s="287"/>
      <c r="AA23623" s="289"/>
    </row>
    <row r="23624" spans="23:27">
      <c r="W23624" s="288"/>
      <c r="X23624" s="287"/>
      <c r="AA23624" s="289"/>
    </row>
    <row r="23625" spans="23:27">
      <c r="W23625" s="288"/>
      <c r="X23625" s="287"/>
      <c r="AA23625" s="289"/>
    </row>
    <row r="23626" spans="23:27">
      <c r="W23626" s="288"/>
      <c r="X23626" s="287"/>
      <c r="AA23626" s="289"/>
    </row>
    <row r="23627" spans="23:27">
      <c r="W23627" s="288"/>
      <c r="X23627" s="287"/>
      <c r="AA23627" s="289"/>
    </row>
    <row r="23628" spans="23:27">
      <c r="W23628" s="288"/>
      <c r="X23628" s="287"/>
      <c r="AA23628" s="289"/>
    </row>
    <row r="23629" spans="23:27">
      <c r="W23629" s="288"/>
      <c r="X23629" s="287"/>
      <c r="AA23629" s="289"/>
    </row>
    <row r="23630" spans="23:27">
      <c r="W23630" s="288"/>
      <c r="X23630" s="287"/>
      <c r="AA23630" s="289"/>
    </row>
    <row r="23631" spans="23:27">
      <c r="W23631" s="288"/>
      <c r="X23631" s="287"/>
      <c r="AA23631" s="289"/>
    </row>
    <row r="23632" spans="23:27">
      <c r="W23632" s="288"/>
      <c r="X23632" s="287"/>
      <c r="AA23632" s="289"/>
    </row>
    <row r="23633" spans="23:27">
      <c r="W23633" s="288"/>
      <c r="X23633" s="287"/>
      <c r="AA23633" s="289"/>
    </row>
    <row r="23634" spans="23:27">
      <c r="W23634" s="288"/>
      <c r="X23634" s="287"/>
      <c r="AA23634" s="289"/>
    </row>
    <row r="23635" spans="23:27">
      <c r="W23635" s="288"/>
      <c r="X23635" s="287"/>
      <c r="AA23635" s="289"/>
    </row>
    <row r="23636" spans="23:27">
      <c r="W23636" s="288"/>
      <c r="X23636" s="287"/>
      <c r="AA23636" s="289"/>
    </row>
    <row r="23637" spans="23:27">
      <c r="W23637" s="288"/>
      <c r="X23637" s="287"/>
      <c r="AA23637" s="289"/>
    </row>
    <row r="23638" spans="23:27">
      <c r="W23638" s="288"/>
      <c r="X23638" s="287"/>
      <c r="AA23638" s="289"/>
    </row>
    <row r="23639" spans="23:27">
      <c r="W23639" s="288"/>
      <c r="X23639" s="287"/>
      <c r="AA23639" s="289"/>
    </row>
    <row r="23640" spans="23:27">
      <c r="W23640" s="288"/>
      <c r="X23640" s="287"/>
      <c r="AA23640" s="289"/>
    </row>
    <row r="23641" spans="23:27">
      <c r="W23641" s="288"/>
      <c r="X23641" s="287"/>
      <c r="AA23641" s="289"/>
    </row>
    <row r="23642" spans="23:27">
      <c r="W23642" s="288"/>
      <c r="X23642" s="287"/>
      <c r="AA23642" s="289"/>
    </row>
    <row r="23643" spans="23:27">
      <c r="W23643" s="288"/>
      <c r="X23643" s="287"/>
      <c r="AA23643" s="289"/>
    </row>
    <row r="23644" spans="23:27">
      <c r="W23644" s="288"/>
      <c r="X23644" s="287"/>
      <c r="AA23644" s="289"/>
    </row>
    <row r="23645" spans="23:27">
      <c r="W23645" s="288"/>
      <c r="X23645" s="287"/>
      <c r="AA23645" s="289"/>
    </row>
    <row r="23646" spans="23:27">
      <c r="W23646" s="288"/>
      <c r="X23646" s="287"/>
      <c r="AA23646" s="289"/>
    </row>
    <row r="23647" spans="23:27">
      <c r="W23647" s="288"/>
      <c r="X23647" s="287"/>
      <c r="AA23647" s="289"/>
    </row>
    <row r="23648" spans="23:27">
      <c r="W23648" s="288"/>
      <c r="X23648" s="287"/>
      <c r="AA23648" s="289"/>
    </row>
    <row r="23649" spans="23:27">
      <c r="W23649" s="288"/>
      <c r="X23649" s="287"/>
      <c r="AA23649" s="289"/>
    </row>
    <row r="23650" spans="23:27">
      <c r="W23650" s="288"/>
      <c r="X23650" s="287"/>
      <c r="AA23650" s="289"/>
    </row>
    <row r="23651" spans="23:27">
      <c r="W23651" s="288"/>
      <c r="X23651" s="287"/>
      <c r="AA23651" s="289"/>
    </row>
    <row r="23652" spans="23:27">
      <c r="W23652" s="288"/>
      <c r="X23652" s="287"/>
      <c r="AA23652" s="289"/>
    </row>
    <row r="23653" spans="23:27">
      <c r="W23653" s="288"/>
      <c r="X23653" s="287"/>
      <c r="AA23653" s="289"/>
    </row>
    <row r="23654" spans="23:27">
      <c r="W23654" s="288"/>
      <c r="X23654" s="287"/>
      <c r="AA23654" s="289"/>
    </row>
    <row r="23655" spans="23:27">
      <c r="W23655" s="288"/>
      <c r="X23655" s="287"/>
      <c r="AA23655" s="289"/>
    </row>
    <row r="23656" spans="23:27">
      <c r="W23656" s="288"/>
      <c r="X23656" s="287"/>
      <c r="AA23656" s="289"/>
    </row>
    <row r="23657" spans="23:27">
      <c r="W23657" s="288"/>
      <c r="X23657" s="287"/>
      <c r="AA23657" s="289"/>
    </row>
    <row r="23658" spans="23:27">
      <c r="W23658" s="288"/>
      <c r="X23658" s="287"/>
      <c r="AA23658" s="289"/>
    </row>
    <row r="23659" spans="23:27">
      <c r="W23659" s="288"/>
      <c r="X23659" s="287"/>
      <c r="AA23659" s="289"/>
    </row>
    <row r="23660" spans="23:27">
      <c r="W23660" s="288"/>
      <c r="X23660" s="287"/>
      <c r="AA23660" s="289"/>
    </row>
    <row r="23661" spans="23:27">
      <c r="W23661" s="288"/>
      <c r="X23661" s="287"/>
      <c r="AA23661" s="289"/>
    </row>
    <row r="23662" spans="23:27">
      <c r="W23662" s="288"/>
      <c r="X23662" s="287"/>
      <c r="AA23662" s="289"/>
    </row>
    <row r="23663" spans="23:27">
      <c r="W23663" s="288"/>
      <c r="X23663" s="287"/>
      <c r="AA23663" s="289"/>
    </row>
    <row r="23664" spans="23:27">
      <c r="W23664" s="288"/>
      <c r="X23664" s="287"/>
      <c r="AA23664" s="289"/>
    </row>
    <row r="23665" spans="23:27">
      <c r="W23665" s="288"/>
      <c r="X23665" s="287"/>
      <c r="AA23665" s="289"/>
    </row>
    <row r="23666" spans="23:27">
      <c r="W23666" s="288"/>
      <c r="X23666" s="287"/>
      <c r="AA23666" s="289"/>
    </row>
    <row r="23667" spans="23:27">
      <c r="W23667" s="288"/>
      <c r="X23667" s="287"/>
      <c r="AA23667" s="289"/>
    </row>
    <row r="23668" spans="23:27">
      <c r="W23668" s="288"/>
      <c r="X23668" s="287"/>
      <c r="AA23668" s="289"/>
    </row>
    <row r="23669" spans="23:27">
      <c r="W23669" s="288"/>
      <c r="X23669" s="287"/>
      <c r="AA23669" s="289"/>
    </row>
    <row r="23670" spans="23:27">
      <c r="W23670" s="288"/>
      <c r="X23670" s="287"/>
      <c r="AA23670" s="289"/>
    </row>
    <row r="23671" spans="23:27">
      <c r="W23671" s="288"/>
      <c r="X23671" s="287"/>
      <c r="AA23671" s="289"/>
    </row>
    <row r="23672" spans="23:27">
      <c r="W23672" s="288"/>
      <c r="X23672" s="287"/>
      <c r="AA23672" s="289"/>
    </row>
    <row r="23673" spans="23:27">
      <c r="W23673" s="288"/>
      <c r="X23673" s="287"/>
      <c r="AA23673" s="289"/>
    </row>
    <row r="23674" spans="23:27">
      <c r="W23674" s="288"/>
      <c r="X23674" s="287"/>
      <c r="AA23674" s="289"/>
    </row>
    <row r="23675" spans="23:27">
      <c r="W23675" s="288"/>
      <c r="X23675" s="287"/>
      <c r="AA23675" s="289"/>
    </row>
    <row r="23676" spans="23:27">
      <c r="W23676" s="288"/>
      <c r="X23676" s="287"/>
      <c r="AA23676" s="289"/>
    </row>
    <row r="23677" spans="23:27">
      <c r="W23677" s="288"/>
      <c r="X23677" s="287"/>
      <c r="AA23677" s="289"/>
    </row>
    <row r="23678" spans="23:27">
      <c r="W23678" s="288"/>
      <c r="X23678" s="287"/>
      <c r="AA23678" s="289"/>
    </row>
    <row r="23679" spans="23:27">
      <c r="W23679" s="288"/>
      <c r="X23679" s="287"/>
      <c r="AA23679" s="289"/>
    </row>
    <row r="23680" spans="23:27">
      <c r="W23680" s="288"/>
      <c r="X23680" s="287"/>
      <c r="AA23680" s="289"/>
    </row>
    <row r="23681" spans="23:27">
      <c r="W23681" s="288"/>
      <c r="X23681" s="287"/>
      <c r="AA23681" s="289"/>
    </row>
    <row r="23682" spans="23:27">
      <c r="W23682" s="288"/>
      <c r="X23682" s="287"/>
      <c r="AA23682" s="289"/>
    </row>
    <row r="23683" spans="23:27">
      <c r="W23683" s="288"/>
      <c r="X23683" s="287"/>
      <c r="AA23683" s="289"/>
    </row>
    <row r="23684" spans="23:27">
      <c r="W23684" s="288"/>
      <c r="X23684" s="287"/>
      <c r="AA23684" s="289"/>
    </row>
    <row r="23685" spans="23:27">
      <c r="W23685" s="288"/>
      <c r="X23685" s="287"/>
      <c r="AA23685" s="289"/>
    </row>
    <row r="23686" spans="23:27">
      <c r="W23686" s="288"/>
      <c r="X23686" s="287"/>
      <c r="AA23686" s="289"/>
    </row>
    <row r="23687" spans="23:27">
      <c r="W23687" s="288"/>
      <c r="X23687" s="287"/>
      <c r="AA23687" s="289"/>
    </row>
    <row r="23688" spans="23:27">
      <c r="W23688" s="288"/>
      <c r="X23688" s="287"/>
      <c r="AA23688" s="289"/>
    </row>
    <row r="23689" spans="23:27">
      <c r="W23689" s="288"/>
      <c r="X23689" s="287"/>
      <c r="AA23689" s="289"/>
    </row>
    <row r="23690" spans="23:27">
      <c r="W23690" s="288"/>
      <c r="X23690" s="287"/>
      <c r="AA23690" s="289"/>
    </row>
    <row r="23691" spans="23:27">
      <c r="W23691" s="288"/>
      <c r="X23691" s="287"/>
      <c r="AA23691" s="289"/>
    </row>
    <row r="23692" spans="23:27">
      <c r="W23692" s="288"/>
      <c r="X23692" s="287"/>
      <c r="AA23692" s="289"/>
    </row>
    <row r="23693" spans="23:27">
      <c r="W23693" s="288"/>
      <c r="X23693" s="287"/>
      <c r="AA23693" s="289"/>
    </row>
    <row r="23694" spans="23:27">
      <c r="W23694" s="288"/>
      <c r="X23694" s="287"/>
      <c r="AA23694" s="289"/>
    </row>
    <row r="23695" spans="23:27">
      <c r="W23695" s="288"/>
      <c r="X23695" s="287"/>
      <c r="AA23695" s="289"/>
    </row>
    <row r="23696" spans="23:27">
      <c r="W23696" s="288"/>
      <c r="X23696" s="287"/>
      <c r="AA23696" s="289"/>
    </row>
    <row r="23697" spans="23:27">
      <c r="W23697" s="288"/>
      <c r="X23697" s="287"/>
      <c r="AA23697" s="289"/>
    </row>
    <row r="23698" spans="23:27">
      <c r="W23698" s="288"/>
      <c r="X23698" s="287"/>
      <c r="AA23698" s="289"/>
    </row>
    <row r="23699" spans="23:27">
      <c r="W23699" s="288"/>
      <c r="X23699" s="287"/>
      <c r="AA23699" s="289"/>
    </row>
    <row r="23700" spans="23:27">
      <c r="W23700" s="288"/>
      <c r="X23700" s="287"/>
      <c r="AA23700" s="289"/>
    </row>
    <row r="23701" spans="23:27">
      <c r="W23701" s="288"/>
      <c r="X23701" s="287"/>
      <c r="AA23701" s="289"/>
    </row>
    <row r="23702" spans="23:27">
      <c r="W23702" s="288"/>
      <c r="X23702" s="287"/>
      <c r="AA23702" s="289"/>
    </row>
    <row r="23703" spans="23:27">
      <c r="W23703" s="288"/>
      <c r="X23703" s="287"/>
      <c r="AA23703" s="289"/>
    </row>
    <row r="23704" spans="23:27">
      <c r="W23704" s="288"/>
      <c r="X23704" s="287"/>
      <c r="AA23704" s="289"/>
    </row>
    <row r="23705" spans="23:27">
      <c r="W23705" s="288"/>
      <c r="X23705" s="287"/>
      <c r="AA23705" s="289"/>
    </row>
    <row r="23706" spans="23:27">
      <c r="W23706" s="288"/>
      <c r="X23706" s="287"/>
      <c r="AA23706" s="289"/>
    </row>
    <row r="23707" spans="23:27">
      <c r="W23707" s="288"/>
      <c r="X23707" s="287"/>
      <c r="AA23707" s="289"/>
    </row>
    <row r="23708" spans="23:27">
      <c r="W23708" s="288"/>
      <c r="X23708" s="287"/>
      <c r="AA23708" s="289"/>
    </row>
    <row r="23709" spans="23:27">
      <c r="W23709" s="288"/>
      <c r="X23709" s="287"/>
      <c r="AA23709" s="289"/>
    </row>
    <row r="23710" spans="23:27">
      <c r="W23710" s="288"/>
      <c r="X23710" s="287"/>
      <c r="AA23710" s="289"/>
    </row>
    <row r="23711" spans="23:27">
      <c r="W23711" s="288"/>
      <c r="X23711" s="287"/>
      <c r="AA23711" s="289"/>
    </row>
    <row r="23712" spans="23:27">
      <c r="W23712" s="288"/>
      <c r="X23712" s="287"/>
      <c r="AA23712" s="289"/>
    </row>
    <row r="23713" spans="23:27">
      <c r="W23713" s="288"/>
      <c r="X23713" s="287"/>
      <c r="AA23713" s="289"/>
    </row>
    <row r="23714" spans="23:27">
      <c r="W23714" s="288"/>
      <c r="X23714" s="287"/>
      <c r="AA23714" s="289"/>
    </row>
    <row r="23715" spans="23:27">
      <c r="W23715" s="288"/>
      <c r="X23715" s="287"/>
      <c r="AA23715" s="289"/>
    </row>
    <row r="23716" spans="23:27">
      <c r="W23716" s="288"/>
      <c r="X23716" s="287"/>
      <c r="AA23716" s="289"/>
    </row>
    <row r="23717" spans="23:27">
      <c r="W23717" s="288"/>
      <c r="X23717" s="287"/>
      <c r="AA23717" s="289"/>
    </row>
    <row r="23718" spans="23:27">
      <c r="W23718" s="288"/>
      <c r="X23718" s="287"/>
      <c r="AA23718" s="289"/>
    </row>
    <row r="23719" spans="23:27">
      <c r="W23719" s="288"/>
      <c r="X23719" s="287"/>
      <c r="AA23719" s="289"/>
    </row>
    <row r="23720" spans="23:27">
      <c r="W23720" s="288"/>
      <c r="X23720" s="287"/>
      <c r="AA23720" s="289"/>
    </row>
    <row r="23721" spans="23:27">
      <c r="W23721" s="288"/>
      <c r="X23721" s="287"/>
      <c r="AA23721" s="289"/>
    </row>
    <row r="23722" spans="23:27">
      <c r="W23722" s="288"/>
      <c r="X23722" s="287"/>
      <c r="AA23722" s="289"/>
    </row>
    <row r="23723" spans="23:27">
      <c r="W23723" s="288"/>
      <c r="X23723" s="287"/>
      <c r="AA23723" s="289"/>
    </row>
    <row r="23724" spans="23:27">
      <c r="W23724" s="288"/>
      <c r="X23724" s="287"/>
      <c r="AA23724" s="289"/>
    </row>
    <row r="23725" spans="23:27">
      <c r="W23725" s="288"/>
      <c r="X23725" s="287"/>
      <c r="AA23725" s="289"/>
    </row>
    <row r="23726" spans="23:27">
      <c r="W23726" s="288"/>
      <c r="X23726" s="287"/>
      <c r="AA23726" s="289"/>
    </row>
    <row r="23727" spans="23:27">
      <c r="W23727" s="288"/>
      <c r="X23727" s="287"/>
      <c r="AA23727" s="289"/>
    </row>
    <row r="23728" spans="23:27">
      <c r="W23728" s="288"/>
      <c r="X23728" s="287"/>
      <c r="AA23728" s="289"/>
    </row>
    <row r="23729" spans="23:27">
      <c r="W23729" s="288"/>
      <c r="X23729" s="287"/>
      <c r="AA23729" s="289"/>
    </row>
    <row r="23730" spans="23:27">
      <c r="W23730" s="288"/>
      <c r="X23730" s="287"/>
      <c r="AA23730" s="289"/>
    </row>
    <row r="23731" spans="23:27">
      <c r="W23731" s="288"/>
      <c r="X23731" s="287"/>
      <c r="AA23731" s="289"/>
    </row>
    <row r="23732" spans="23:27">
      <c r="W23732" s="288"/>
      <c r="X23732" s="287"/>
      <c r="AA23732" s="289"/>
    </row>
    <row r="23733" spans="23:27">
      <c r="W23733" s="288"/>
      <c r="X23733" s="287"/>
      <c r="AA23733" s="289"/>
    </row>
    <row r="23734" spans="23:27">
      <c r="W23734" s="288"/>
      <c r="X23734" s="287"/>
      <c r="AA23734" s="289"/>
    </row>
    <row r="23735" spans="23:27">
      <c r="W23735" s="288"/>
      <c r="X23735" s="287"/>
      <c r="AA23735" s="289"/>
    </row>
    <row r="23736" spans="23:27">
      <c r="W23736" s="288"/>
      <c r="X23736" s="287"/>
      <c r="AA23736" s="289"/>
    </row>
    <row r="23737" spans="23:27">
      <c r="W23737" s="288"/>
      <c r="X23737" s="287"/>
      <c r="AA23737" s="289"/>
    </row>
    <row r="23738" spans="23:27">
      <c r="W23738" s="288"/>
      <c r="X23738" s="287"/>
      <c r="AA23738" s="289"/>
    </row>
    <row r="23739" spans="23:27">
      <c r="W23739" s="288"/>
      <c r="X23739" s="287"/>
      <c r="AA23739" s="289"/>
    </row>
    <row r="23740" spans="23:27">
      <c r="W23740" s="288"/>
      <c r="X23740" s="287"/>
      <c r="AA23740" s="289"/>
    </row>
    <row r="23741" spans="23:27">
      <c r="W23741" s="288"/>
      <c r="X23741" s="287"/>
      <c r="AA23741" s="289"/>
    </row>
    <row r="23742" spans="23:27">
      <c r="W23742" s="288"/>
      <c r="X23742" s="287"/>
      <c r="AA23742" s="289"/>
    </row>
    <row r="23743" spans="23:27">
      <c r="W23743" s="288"/>
      <c r="X23743" s="287"/>
      <c r="AA23743" s="289"/>
    </row>
    <row r="23744" spans="23:27">
      <c r="W23744" s="288"/>
      <c r="X23744" s="287"/>
      <c r="AA23744" s="289"/>
    </row>
    <row r="23745" spans="23:27">
      <c r="W23745" s="288"/>
      <c r="X23745" s="287"/>
      <c r="AA23745" s="289"/>
    </row>
    <row r="23746" spans="23:27">
      <c r="W23746" s="288"/>
      <c r="X23746" s="287"/>
      <c r="AA23746" s="289"/>
    </row>
    <row r="23747" spans="23:27">
      <c r="W23747" s="288"/>
      <c r="X23747" s="287"/>
      <c r="AA23747" s="289"/>
    </row>
    <row r="23748" spans="23:27">
      <c r="W23748" s="288"/>
      <c r="X23748" s="287"/>
      <c r="AA23748" s="289"/>
    </row>
    <row r="23749" spans="23:27">
      <c r="W23749" s="288"/>
      <c r="X23749" s="287"/>
      <c r="AA23749" s="289"/>
    </row>
    <row r="23750" spans="23:27">
      <c r="W23750" s="288"/>
      <c r="X23750" s="287"/>
      <c r="AA23750" s="289"/>
    </row>
    <row r="23751" spans="23:27">
      <c r="W23751" s="288"/>
      <c r="X23751" s="287"/>
      <c r="AA23751" s="289"/>
    </row>
    <row r="23752" spans="23:27">
      <c r="W23752" s="288"/>
      <c r="X23752" s="287"/>
      <c r="AA23752" s="289"/>
    </row>
    <row r="23753" spans="23:27">
      <c r="W23753" s="288"/>
      <c r="X23753" s="287"/>
      <c r="AA23753" s="289"/>
    </row>
    <row r="23754" spans="23:27">
      <c r="W23754" s="288"/>
      <c r="X23754" s="287"/>
      <c r="AA23754" s="289"/>
    </row>
    <row r="23755" spans="23:27">
      <c r="W23755" s="288"/>
      <c r="X23755" s="287"/>
      <c r="AA23755" s="289"/>
    </row>
    <row r="23756" spans="23:27">
      <c r="W23756" s="288"/>
      <c r="X23756" s="287"/>
      <c r="AA23756" s="289"/>
    </row>
    <row r="23757" spans="23:27">
      <c r="W23757" s="288"/>
      <c r="X23757" s="287"/>
      <c r="AA23757" s="289"/>
    </row>
    <row r="23758" spans="23:27">
      <c r="W23758" s="288"/>
      <c r="X23758" s="287"/>
      <c r="AA23758" s="289"/>
    </row>
    <row r="23759" spans="23:27">
      <c r="W23759" s="288"/>
      <c r="X23759" s="287"/>
      <c r="AA23759" s="289"/>
    </row>
    <row r="23760" spans="23:27">
      <c r="W23760" s="288"/>
      <c r="X23760" s="287"/>
      <c r="AA23760" s="289"/>
    </row>
    <row r="23761" spans="23:27">
      <c r="W23761" s="288"/>
      <c r="X23761" s="287"/>
      <c r="AA23761" s="289"/>
    </row>
    <row r="23762" spans="23:27">
      <c r="W23762" s="288"/>
      <c r="X23762" s="287"/>
      <c r="AA23762" s="289"/>
    </row>
    <row r="23763" spans="23:27">
      <c r="W23763" s="288"/>
      <c r="X23763" s="287"/>
      <c r="AA23763" s="289"/>
    </row>
    <row r="23764" spans="23:27">
      <c r="W23764" s="288"/>
      <c r="X23764" s="287"/>
      <c r="AA23764" s="289"/>
    </row>
    <row r="23765" spans="23:27">
      <c r="W23765" s="288"/>
      <c r="X23765" s="287"/>
      <c r="AA23765" s="289"/>
    </row>
    <row r="23766" spans="23:27">
      <c r="W23766" s="288"/>
      <c r="X23766" s="287"/>
      <c r="AA23766" s="289"/>
    </row>
    <row r="23767" spans="23:27">
      <c r="W23767" s="288"/>
      <c r="X23767" s="287"/>
      <c r="AA23767" s="289"/>
    </row>
    <row r="23768" spans="23:27">
      <c r="W23768" s="288"/>
      <c r="X23768" s="287"/>
      <c r="AA23768" s="289"/>
    </row>
    <row r="23769" spans="23:27">
      <c r="W23769" s="288"/>
      <c r="X23769" s="287"/>
      <c r="AA23769" s="289"/>
    </row>
    <row r="23770" spans="23:27">
      <c r="W23770" s="288"/>
      <c r="X23770" s="287"/>
      <c r="AA23770" s="289"/>
    </row>
    <row r="23771" spans="23:27">
      <c r="W23771" s="288"/>
      <c r="X23771" s="287"/>
      <c r="AA23771" s="289"/>
    </row>
    <row r="23772" spans="23:27">
      <c r="W23772" s="288"/>
      <c r="X23772" s="287"/>
      <c r="AA23772" s="289"/>
    </row>
    <row r="23773" spans="23:27">
      <c r="W23773" s="288"/>
      <c r="X23773" s="287"/>
      <c r="AA23773" s="289"/>
    </row>
    <row r="23774" spans="23:27">
      <c r="W23774" s="288"/>
      <c r="X23774" s="287"/>
      <c r="AA23774" s="289"/>
    </row>
    <row r="23775" spans="23:27">
      <c r="W23775" s="288"/>
      <c r="X23775" s="287"/>
      <c r="AA23775" s="289"/>
    </row>
    <row r="23776" spans="23:27">
      <c r="W23776" s="288"/>
      <c r="X23776" s="287"/>
      <c r="AA23776" s="289"/>
    </row>
    <row r="23777" spans="23:27">
      <c r="W23777" s="288"/>
      <c r="X23777" s="287"/>
      <c r="AA23777" s="289"/>
    </row>
    <row r="23778" spans="23:27">
      <c r="W23778" s="288"/>
      <c r="X23778" s="287"/>
      <c r="AA23778" s="289"/>
    </row>
    <row r="23779" spans="23:27">
      <c r="W23779" s="288"/>
      <c r="X23779" s="287"/>
      <c r="AA23779" s="289"/>
    </row>
    <row r="23780" spans="23:27">
      <c r="W23780" s="288"/>
      <c r="X23780" s="287"/>
      <c r="AA23780" s="289"/>
    </row>
    <row r="23781" spans="23:27">
      <c r="W23781" s="288"/>
      <c r="X23781" s="287"/>
      <c r="AA23781" s="289"/>
    </row>
    <row r="23782" spans="23:27">
      <c r="W23782" s="288"/>
      <c r="X23782" s="287"/>
      <c r="AA23782" s="289"/>
    </row>
    <row r="23783" spans="23:27">
      <c r="W23783" s="288"/>
      <c r="X23783" s="287"/>
      <c r="AA23783" s="289"/>
    </row>
    <row r="23784" spans="23:27">
      <c r="W23784" s="288"/>
      <c r="X23784" s="287"/>
      <c r="AA23784" s="289"/>
    </row>
    <row r="23785" spans="23:27">
      <c r="W23785" s="288"/>
      <c r="X23785" s="287"/>
      <c r="AA23785" s="289"/>
    </row>
    <row r="23786" spans="23:27">
      <c r="W23786" s="288"/>
      <c r="X23786" s="287"/>
      <c r="AA23786" s="289"/>
    </row>
    <row r="23787" spans="23:27">
      <c r="W23787" s="288"/>
      <c r="X23787" s="287"/>
      <c r="AA23787" s="289"/>
    </row>
    <row r="23788" spans="23:27">
      <c r="W23788" s="288"/>
      <c r="X23788" s="287"/>
      <c r="AA23788" s="289"/>
    </row>
    <row r="23789" spans="23:27">
      <c r="W23789" s="288"/>
      <c r="X23789" s="287"/>
      <c r="AA23789" s="289"/>
    </row>
    <row r="23790" spans="23:27">
      <c r="W23790" s="288"/>
      <c r="X23790" s="287"/>
      <c r="AA23790" s="289"/>
    </row>
    <row r="23791" spans="23:27">
      <c r="W23791" s="288"/>
      <c r="X23791" s="287"/>
      <c r="AA23791" s="289"/>
    </row>
    <row r="23792" spans="23:27">
      <c r="W23792" s="288"/>
      <c r="X23792" s="287"/>
      <c r="AA23792" s="289"/>
    </row>
    <row r="23793" spans="23:27">
      <c r="W23793" s="288"/>
      <c r="X23793" s="287"/>
      <c r="AA23793" s="289"/>
    </row>
    <row r="23794" spans="23:27">
      <c r="W23794" s="288"/>
      <c r="X23794" s="287"/>
      <c r="AA23794" s="289"/>
    </row>
    <row r="23795" spans="23:27">
      <c r="W23795" s="288"/>
      <c r="X23795" s="287"/>
      <c r="AA23795" s="289"/>
    </row>
    <row r="23796" spans="23:27">
      <c r="W23796" s="288"/>
      <c r="X23796" s="287"/>
      <c r="AA23796" s="289"/>
    </row>
    <row r="23797" spans="23:27">
      <c r="W23797" s="288"/>
      <c r="X23797" s="287"/>
      <c r="AA23797" s="289"/>
    </row>
    <row r="23798" spans="23:27">
      <c r="W23798" s="288"/>
      <c r="X23798" s="287"/>
      <c r="AA23798" s="289"/>
    </row>
    <row r="23799" spans="23:27">
      <c r="W23799" s="288"/>
      <c r="X23799" s="287"/>
      <c r="AA23799" s="289"/>
    </row>
    <row r="23800" spans="23:27">
      <c r="W23800" s="288"/>
      <c r="X23800" s="287"/>
      <c r="AA23800" s="289"/>
    </row>
    <row r="23801" spans="23:27">
      <c r="W23801" s="288"/>
      <c r="X23801" s="287"/>
      <c r="AA23801" s="289"/>
    </row>
    <row r="23802" spans="23:27">
      <c r="W23802" s="288"/>
      <c r="X23802" s="287"/>
      <c r="AA23802" s="289"/>
    </row>
    <row r="23803" spans="23:27">
      <c r="W23803" s="288"/>
      <c r="X23803" s="287"/>
      <c r="AA23803" s="289"/>
    </row>
    <row r="23804" spans="23:27">
      <c r="W23804" s="288"/>
      <c r="X23804" s="287"/>
      <c r="AA23804" s="289"/>
    </row>
    <row r="23805" spans="23:27">
      <c r="W23805" s="288"/>
      <c r="X23805" s="287"/>
      <c r="AA23805" s="289"/>
    </row>
    <row r="23806" spans="23:27">
      <c r="W23806" s="288"/>
      <c r="X23806" s="287"/>
      <c r="AA23806" s="289"/>
    </row>
    <row r="23807" spans="23:27">
      <c r="W23807" s="288"/>
      <c r="X23807" s="287"/>
      <c r="AA23807" s="289"/>
    </row>
    <row r="23808" spans="23:27">
      <c r="W23808" s="288"/>
      <c r="X23808" s="287"/>
      <c r="AA23808" s="289"/>
    </row>
    <row r="23809" spans="23:27">
      <c r="W23809" s="288"/>
      <c r="X23809" s="287"/>
      <c r="AA23809" s="289"/>
    </row>
    <row r="23810" spans="23:27">
      <c r="W23810" s="288"/>
      <c r="X23810" s="287"/>
      <c r="AA23810" s="289"/>
    </row>
    <row r="23811" spans="23:27">
      <c r="W23811" s="288"/>
      <c r="X23811" s="287"/>
      <c r="AA23811" s="289"/>
    </row>
    <row r="23812" spans="23:27">
      <c r="W23812" s="288"/>
      <c r="X23812" s="287"/>
      <c r="AA23812" s="289"/>
    </row>
    <row r="23813" spans="23:27">
      <c r="W23813" s="288"/>
      <c r="X23813" s="287"/>
      <c r="AA23813" s="289"/>
    </row>
    <row r="23814" spans="23:27">
      <c r="W23814" s="288"/>
      <c r="X23814" s="287"/>
      <c r="AA23814" s="289"/>
    </row>
    <row r="23815" spans="23:27">
      <c r="W23815" s="288"/>
      <c r="X23815" s="287"/>
      <c r="AA23815" s="289"/>
    </row>
    <row r="23816" spans="23:27">
      <c r="W23816" s="288"/>
      <c r="X23816" s="287"/>
      <c r="AA23816" s="289"/>
    </row>
    <row r="23817" spans="23:27">
      <c r="W23817" s="288"/>
      <c r="X23817" s="287"/>
      <c r="AA23817" s="289"/>
    </row>
    <row r="23818" spans="23:27">
      <c r="W23818" s="288"/>
      <c r="X23818" s="287"/>
      <c r="AA23818" s="289"/>
    </row>
    <row r="23819" spans="23:27">
      <c r="W23819" s="288"/>
      <c r="X23819" s="287"/>
      <c r="AA23819" s="289"/>
    </row>
    <row r="23820" spans="23:27">
      <c r="W23820" s="288"/>
      <c r="X23820" s="287"/>
      <c r="AA23820" s="289"/>
    </row>
    <row r="23821" spans="23:27">
      <c r="W23821" s="288"/>
      <c r="X23821" s="287"/>
      <c r="AA23821" s="289"/>
    </row>
    <row r="23822" spans="23:27">
      <c r="W23822" s="288"/>
      <c r="X23822" s="287"/>
      <c r="AA23822" s="289"/>
    </row>
    <row r="23823" spans="23:27">
      <c r="W23823" s="288"/>
      <c r="X23823" s="287"/>
      <c r="AA23823" s="289"/>
    </row>
    <row r="23824" spans="23:27">
      <c r="W23824" s="288"/>
      <c r="X23824" s="287"/>
      <c r="AA23824" s="289"/>
    </row>
    <row r="23825" spans="23:27">
      <c r="W23825" s="288"/>
      <c r="X23825" s="287"/>
      <c r="AA23825" s="289"/>
    </row>
    <row r="23826" spans="23:27">
      <c r="W23826" s="288"/>
      <c r="X23826" s="287"/>
      <c r="AA23826" s="289"/>
    </row>
    <row r="23827" spans="23:27">
      <c r="W23827" s="288"/>
      <c r="X23827" s="287"/>
      <c r="AA23827" s="289"/>
    </row>
    <row r="23828" spans="23:27">
      <c r="W23828" s="288"/>
      <c r="X23828" s="287"/>
      <c r="AA23828" s="289"/>
    </row>
    <row r="23829" spans="23:27">
      <c r="W23829" s="288"/>
      <c r="X23829" s="287"/>
      <c r="AA23829" s="289"/>
    </row>
    <row r="23830" spans="23:27">
      <c r="W23830" s="288"/>
      <c r="X23830" s="287"/>
      <c r="AA23830" s="289"/>
    </row>
    <row r="23831" spans="23:27">
      <c r="W23831" s="288"/>
      <c r="X23831" s="287"/>
      <c r="AA23831" s="289"/>
    </row>
    <row r="23832" spans="23:27">
      <c r="W23832" s="288"/>
      <c r="X23832" s="287"/>
      <c r="AA23832" s="289"/>
    </row>
    <row r="23833" spans="23:27">
      <c r="W23833" s="288"/>
      <c r="X23833" s="287"/>
      <c r="AA23833" s="289"/>
    </row>
    <row r="23834" spans="23:27">
      <c r="W23834" s="288"/>
      <c r="X23834" s="287"/>
      <c r="AA23834" s="289"/>
    </row>
    <row r="23835" spans="23:27">
      <c r="W23835" s="288"/>
      <c r="X23835" s="287"/>
      <c r="AA23835" s="289"/>
    </row>
    <row r="23836" spans="23:27">
      <c r="W23836" s="288"/>
      <c r="X23836" s="287"/>
      <c r="AA23836" s="289"/>
    </row>
    <row r="23837" spans="23:27">
      <c r="W23837" s="288"/>
      <c r="X23837" s="287"/>
      <c r="AA23837" s="289"/>
    </row>
    <row r="23838" spans="23:27">
      <c r="W23838" s="288"/>
      <c r="X23838" s="287"/>
      <c r="AA23838" s="289"/>
    </row>
    <row r="23839" spans="23:27">
      <c r="W23839" s="288"/>
      <c r="X23839" s="287"/>
      <c r="AA23839" s="289"/>
    </row>
    <row r="23840" spans="23:27">
      <c r="W23840" s="288"/>
      <c r="X23840" s="287"/>
      <c r="AA23840" s="289"/>
    </row>
    <row r="23841" spans="23:27">
      <c r="W23841" s="288"/>
      <c r="X23841" s="287"/>
      <c r="AA23841" s="289"/>
    </row>
    <row r="23842" spans="23:27">
      <c r="W23842" s="288"/>
      <c r="X23842" s="287"/>
      <c r="AA23842" s="289"/>
    </row>
    <row r="23843" spans="23:27">
      <c r="W23843" s="288"/>
      <c r="X23843" s="287"/>
      <c r="AA23843" s="289"/>
    </row>
    <row r="23844" spans="23:27">
      <c r="W23844" s="288"/>
      <c r="X23844" s="287"/>
      <c r="AA23844" s="289"/>
    </row>
    <row r="23845" spans="23:27">
      <c r="W23845" s="288"/>
      <c r="X23845" s="287"/>
      <c r="AA23845" s="289"/>
    </row>
    <row r="23846" spans="23:27">
      <c r="W23846" s="288"/>
      <c r="X23846" s="287"/>
      <c r="AA23846" s="289"/>
    </row>
    <row r="23847" spans="23:27">
      <c r="W23847" s="288"/>
      <c r="X23847" s="287"/>
      <c r="AA23847" s="289"/>
    </row>
    <row r="23848" spans="23:27">
      <c r="W23848" s="288"/>
      <c r="X23848" s="287"/>
      <c r="AA23848" s="289"/>
    </row>
    <row r="23849" spans="23:27">
      <c r="W23849" s="288"/>
      <c r="X23849" s="287"/>
      <c r="AA23849" s="289"/>
    </row>
    <row r="23850" spans="23:27">
      <c r="W23850" s="288"/>
      <c r="X23850" s="287"/>
      <c r="AA23850" s="289"/>
    </row>
    <row r="23851" spans="23:27">
      <c r="W23851" s="288"/>
      <c r="X23851" s="287"/>
      <c r="AA23851" s="289"/>
    </row>
    <row r="23852" spans="23:27">
      <c r="W23852" s="288"/>
      <c r="X23852" s="287"/>
      <c r="AA23852" s="289"/>
    </row>
    <row r="23853" spans="23:27">
      <c r="W23853" s="288"/>
      <c r="X23853" s="287"/>
      <c r="AA23853" s="289"/>
    </row>
    <row r="23854" spans="23:27">
      <c r="W23854" s="288"/>
      <c r="X23854" s="287"/>
      <c r="AA23854" s="289"/>
    </row>
    <row r="23855" spans="23:27">
      <c r="W23855" s="288"/>
      <c r="X23855" s="287"/>
      <c r="AA23855" s="289"/>
    </row>
    <row r="23856" spans="23:27">
      <c r="W23856" s="288"/>
      <c r="X23856" s="287"/>
      <c r="AA23856" s="289"/>
    </row>
    <row r="23857" spans="23:27">
      <c r="W23857" s="288"/>
      <c r="X23857" s="287"/>
      <c r="AA23857" s="289"/>
    </row>
    <row r="23858" spans="23:27">
      <c r="W23858" s="288"/>
      <c r="X23858" s="287"/>
      <c r="AA23858" s="289"/>
    </row>
    <row r="23859" spans="23:27">
      <c r="W23859" s="288"/>
      <c r="X23859" s="287"/>
      <c r="AA23859" s="289"/>
    </row>
    <row r="23860" spans="23:27">
      <c r="W23860" s="288"/>
      <c r="X23860" s="287"/>
      <c r="AA23860" s="289"/>
    </row>
    <row r="23861" spans="23:27">
      <c r="W23861" s="288"/>
      <c r="X23861" s="287"/>
      <c r="AA23861" s="289"/>
    </row>
    <row r="23862" spans="23:27">
      <c r="W23862" s="288"/>
      <c r="X23862" s="287"/>
      <c r="AA23862" s="289"/>
    </row>
    <row r="23863" spans="23:27">
      <c r="W23863" s="288"/>
      <c r="X23863" s="287"/>
      <c r="AA23863" s="289"/>
    </row>
    <row r="23864" spans="23:27">
      <c r="W23864" s="288"/>
      <c r="X23864" s="287"/>
      <c r="AA23864" s="289"/>
    </row>
    <row r="23865" spans="23:27">
      <c r="W23865" s="288"/>
      <c r="X23865" s="287"/>
      <c r="AA23865" s="289"/>
    </row>
    <row r="23866" spans="23:27">
      <c r="W23866" s="288"/>
      <c r="X23866" s="287"/>
      <c r="AA23866" s="289"/>
    </row>
    <row r="23867" spans="23:27">
      <c r="W23867" s="288"/>
      <c r="X23867" s="287"/>
      <c r="AA23867" s="289"/>
    </row>
    <row r="23868" spans="23:27">
      <c r="W23868" s="288"/>
      <c r="X23868" s="287"/>
      <c r="AA23868" s="289"/>
    </row>
    <row r="23869" spans="23:27">
      <c r="W23869" s="288"/>
      <c r="X23869" s="287"/>
      <c r="AA23869" s="289"/>
    </row>
    <row r="23870" spans="23:27">
      <c r="W23870" s="288"/>
      <c r="X23870" s="287"/>
      <c r="AA23870" s="289"/>
    </row>
    <row r="23871" spans="23:27">
      <c r="W23871" s="288"/>
      <c r="X23871" s="287"/>
      <c r="AA23871" s="289"/>
    </row>
    <row r="23872" spans="23:27">
      <c r="W23872" s="288"/>
      <c r="X23872" s="287"/>
      <c r="AA23872" s="289"/>
    </row>
    <row r="23873" spans="23:27">
      <c r="W23873" s="288"/>
      <c r="X23873" s="287"/>
      <c r="AA23873" s="289"/>
    </row>
    <row r="23874" spans="23:27">
      <c r="W23874" s="288"/>
      <c r="X23874" s="287"/>
      <c r="AA23874" s="289"/>
    </row>
    <row r="23875" spans="23:27">
      <c r="W23875" s="288"/>
      <c r="X23875" s="287"/>
      <c r="AA23875" s="289"/>
    </row>
    <row r="23876" spans="23:27">
      <c r="W23876" s="288"/>
      <c r="X23876" s="287"/>
      <c r="AA23876" s="289"/>
    </row>
    <row r="23877" spans="23:27">
      <c r="W23877" s="288"/>
      <c r="X23877" s="287"/>
      <c r="AA23877" s="289"/>
    </row>
    <row r="23878" spans="23:27">
      <c r="W23878" s="288"/>
      <c r="X23878" s="287"/>
      <c r="AA23878" s="289"/>
    </row>
    <row r="23879" spans="23:27">
      <c r="W23879" s="288"/>
      <c r="X23879" s="287"/>
      <c r="AA23879" s="289"/>
    </row>
    <row r="23880" spans="23:27">
      <c r="W23880" s="288"/>
      <c r="X23880" s="287"/>
      <c r="AA23880" s="289"/>
    </row>
    <row r="23881" spans="23:27">
      <c r="W23881" s="288"/>
      <c r="X23881" s="287"/>
      <c r="AA23881" s="289"/>
    </row>
    <row r="23882" spans="23:27">
      <c r="W23882" s="288"/>
      <c r="X23882" s="287"/>
      <c r="AA23882" s="289"/>
    </row>
    <row r="23883" spans="23:27">
      <c r="W23883" s="288"/>
      <c r="X23883" s="287"/>
      <c r="AA23883" s="289"/>
    </row>
    <row r="23884" spans="23:27">
      <c r="W23884" s="288"/>
      <c r="X23884" s="287"/>
      <c r="AA23884" s="289"/>
    </row>
    <row r="23885" spans="23:27">
      <c r="W23885" s="288"/>
      <c r="X23885" s="287"/>
      <c r="AA23885" s="289"/>
    </row>
    <row r="23886" spans="23:27">
      <c r="W23886" s="288"/>
      <c r="X23886" s="287"/>
      <c r="AA23886" s="289"/>
    </row>
    <row r="23887" spans="23:27">
      <c r="W23887" s="288"/>
      <c r="X23887" s="287"/>
      <c r="AA23887" s="289"/>
    </row>
    <row r="23888" spans="23:27">
      <c r="W23888" s="288"/>
      <c r="X23888" s="287"/>
      <c r="AA23888" s="289"/>
    </row>
    <row r="23889" spans="23:27">
      <c r="W23889" s="288"/>
      <c r="X23889" s="287"/>
      <c r="AA23889" s="289"/>
    </row>
    <row r="23890" spans="23:27">
      <c r="W23890" s="288"/>
      <c r="X23890" s="287"/>
      <c r="AA23890" s="289"/>
    </row>
    <row r="23891" spans="23:27">
      <c r="W23891" s="288"/>
      <c r="X23891" s="287"/>
      <c r="AA23891" s="289"/>
    </row>
    <row r="23892" spans="23:27">
      <c r="W23892" s="288"/>
      <c r="X23892" s="287"/>
      <c r="AA23892" s="289"/>
    </row>
    <row r="23893" spans="23:27">
      <c r="W23893" s="288"/>
      <c r="X23893" s="287"/>
      <c r="AA23893" s="289"/>
    </row>
    <row r="23894" spans="23:27">
      <c r="W23894" s="288"/>
      <c r="X23894" s="287"/>
      <c r="AA23894" s="289"/>
    </row>
    <row r="23895" spans="23:27">
      <c r="W23895" s="288"/>
      <c r="X23895" s="287"/>
      <c r="AA23895" s="289"/>
    </row>
    <row r="23896" spans="23:27">
      <c r="W23896" s="288"/>
      <c r="X23896" s="287"/>
      <c r="AA23896" s="289"/>
    </row>
    <row r="23897" spans="23:27">
      <c r="W23897" s="288"/>
      <c r="X23897" s="287"/>
      <c r="AA23897" s="289"/>
    </row>
    <row r="23898" spans="23:27">
      <c r="W23898" s="288"/>
      <c r="X23898" s="287"/>
      <c r="AA23898" s="289"/>
    </row>
    <row r="23899" spans="23:27">
      <c r="W23899" s="288"/>
      <c r="X23899" s="287"/>
      <c r="AA23899" s="289"/>
    </row>
    <row r="23900" spans="23:27">
      <c r="W23900" s="288"/>
      <c r="X23900" s="287"/>
      <c r="AA23900" s="289"/>
    </row>
    <row r="23901" spans="23:27">
      <c r="W23901" s="288"/>
      <c r="X23901" s="287"/>
      <c r="AA23901" s="289"/>
    </row>
    <row r="23902" spans="23:27">
      <c r="W23902" s="288"/>
      <c r="X23902" s="287"/>
      <c r="AA23902" s="289"/>
    </row>
    <row r="23903" spans="23:27">
      <c r="W23903" s="288"/>
      <c r="X23903" s="287"/>
      <c r="AA23903" s="289"/>
    </row>
    <row r="23904" spans="23:27">
      <c r="W23904" s="288"/>
      <c r="X23904" s="287"/>
      <c r="AA23904" s="289"/>
    </row>
    <row r="23905" spans="23:27">
      <c r="W23905" s="288"/>
      <c r="X23905" s="287"/>
      <c r="AA23905" s="289"/>
    </row>
    <row r="23906" spans="23:27">
      <c r="W23906" s="288"/>
      <c r="X23906" s="287"/>
      <c r="AA23906" s="289"/>
    </row>
    <row r="23907" spans="23:27">
      <c r="W23907" s="288"/>
      <c r="X23907" s="287"/>
      <c r="AA23907" s="289"/>
    </row>
    <row r="23908" spans="23:27">
      <c r="W23908" s="288"/>
      <c r="X23908" s="287"/>
      <c r="AA23908" s="289"/>
    </row>
    <row r="23909" spans="23:27">
      <c r="W23909" s="288"/>
      <c r="X23909" s="287"/>
      <c r="AA23909" s="289"/>
    </row>
    <row r="23910" spans="23:27">
      <c r="W23910" s="288"/>
      <c r="X23910" s="287"/>
      <c r="AA23910" s="289"/>
    </row>
    <row r="23911" spans="23:27">
      <c r="W23911" s="288"/>
      <c r="X23911" s="287"/>
      <c r="AA23911" s="289"/>
    </row>
    <row r="23912" spans="23:27">
      <c r="W23912" s="288"/>
      <c r="X23912" s="287"/>
      <c r="AA23912" s="289"/>
    </row>
    <row r="23913" spans="23:27">
      <c r="W23913" s="288"/>
      <c r="X23913" s="287"/>
      <c r="AA23913" s="289"/>
    </row>
    <row r="23914" spans="23:27">
      <c r="W23914" s="288"/>
      <c r="X23914" s="287"/>
      <c r="AA23914" s="289"/>
    </row>
    <row r="23915" spans="23:27">
      <c r="W23915" s="288"/>
      <c r="X23915" s="287"/>
      <c r="AA23915" s="289"/>
    </row>
    <row r="23916" spans="23:27">
      <c r="W23916" s="288"/>
      <c r="X23916" s="287"/>
      <c r="AA23916" s="289"/>
    </row>
    <row r="23917" spans="23:27">
      <c r="W23917" s="288"/>
      <c r="X23917" s="287"/>
      <c r="AA23917" s="289"/>
    </row>
    <row r="23918" spans="23:27">
      <c r="W23918" s="288"/>
      <c r="X23918" s="287"/>
      <c r="AA23918" s="289"/>
    </row>
    <row r="23919" spans="23:27">
      <c r="W23919" s="288"/>
      <c r="X23919" s="287"/>
      <c r="AA23919" s="289"/>
    </row>
    <row r="23920" spans="23:27">
      <c r="W23920" s="288"/>
      <c r="X23920" s="287"/>
      <c r="AA23920" s="289"/>
    </row>
    <row r="23921" spans="23:27">
      <c r="W23921" s="288"/>
      <c r="X23921" s="287"/>
      <c r="AA23921" s="289"/>
    </row>
    <row r="23922" spans="23:27">
      <c r="W23922" s="288"/>
      <c r="X23922" s="287"/>
      <c r="AA23922" s="289"/>
    </row>
    <row r="23923" spans="23:27">
      <c r="W23923" s="288"/>
      <c r="X23923" s="287"/>
      <c r="AA23923" s="289"/>
    </row>
    <row r="23924" spans="23:27">
      <c r="W23924" s="288"/>
      <c r="X23924" s="287"/>
      <c r="AA23924" s="289"/>
    </row>
    <row r="23925" spans="23:27">
      <c r="W23925" s="288"/>
      <c r="X23925" s="287"/>
      <c r="AA23925" s="289"/>
    </row>
    <row r="23926" spans="23:27">
      <c r="W23926" s="288"/>
      <c r="X23926" s="287"/>
      <c r="AA23926" s="289"/>
    </row>
    <row r="23927" spans="23:27">
      <c r="W23927" s="288"/>
      <c r="X23927" s="287"/>
      <c r="AA23927" s="289"/>
    </row>
    <row r="23928" spans="23:27">
      <c r="W23928" s="288"/>
      <c r="X23928" s="287"/>
      <c r="AA23928" s="289"/>
    </row>
    <row r="23929" spans="23:27">
      <c r="W23929" s="288"/>
      <c r="X23929" s="287"/>
      <c r="AA23929" s="289"/>
    </row>
    <row r="23930" spans="23:27">
      <c r="W23930" s="288"/>
      <c r="X23930" s="287"/>
      <c r="AA23930" s="289"/>
    </row>
    <row r="23931" spans="23:27">
      <c r="W23931" s="288"/>
      <c r="X23931" s="287"/>
      <c r="AA23931" s="289"/>
    </row>
    <row r="23932" spans="23:27">
      <c r="W23932" s="288"/>
      <c r="X23932" s="287"/>
      <c r="AA23932" s="289"/>
    </row>
    <row r="23933" spans="23:27">
      <c r="W23933" s="288"/>
      <c r="X23933" s="287"/>
      <c r="AA23933" s="289"/>
    </row>
    <row r="23934" spans="23:27">
      <c r="W23934" s="288"/>
      <c r="X23934" s="287"/>
      <c r="AA23934" s="289"/>
    </row>
    <row r="23935" spans="23:27">
      <c r="W23935" s="288"/>
      <c r="X23935" s="287"/>
      <c r="AA23935" s="289"/>
    </row>
    <row r="23936" spans="23:27">
      <c r="W23936" s="288"/>
      <c r="X23936" s="287"/>
      <c r="AA23936" s="289"/>
    </row>
    <row r="23937" spans="23:27">
      <c r="W23937" s="288"/>
      <c r="X23937" s="287"/>
      <c r="AA23937" s="289"/>
    </row>
    <row r="23938" spans="23:27">
      <c r="W23938" s="288"/>
      <c r="X23938" s="287"/>
      <c r="AA23938" s="289"/>
    </row>
    <row r="23939" spans="23:27">
      <c r="W23939" s="288"/>
      <c r="X23939" s="287"/>
      <c r="AA23939" s="289"/>
    </row>
    <row r="23940" spans="23:27">
      <c r="W23940" s="288"/>
      <c r="X23940" s="287"/>
      <c r="AA23940" s="289"/>
    </row>
    <row r="23941" spans="23:27">
      <c r="W23941" s="288"/>
      <c r="X23941" s="287"/>
      <c r="AA23941" s="289"/>
    </row>
    <row r="23942" spans="23:27">
      <c r="W23942" s="288"/>
      <c r="X23942" s="287"/>
      <c r="AA23942" s="289"/>
    </row>
    <row r="23943" spans="23:27">
      <c r="W23943" s="288"/>
      <c r="X23943" s="287"/>
      <c r="AA23943" s="289"/>
    </row>
    <row r="23944" spans="23:27">
      <c r="W23944" s="288"/>
      <c r="X23944" s="287"/>
      <c r="AA23944" s="289"/>
    </row>
    <row r="23945" spans="23:27">
      <c r="W23945" s="288"/>
      <c r="X23945" s="287"/>
      <c r="AA23945" s="289"/>
    </row>
    <row r="23946" spans="23:27">
      <c r="W23946" s="288"/>
      <c r="X23946" s="287"/>
      <c r="AA23946" s="289"/>
    </row>
    <row r="23947" spans="23:27">
      <c r="W23947" s="288"/>
      <c r="X23947" s="287"/>
      <c r="AA23947" s="289"/>
    </row>
    <row r="23948" spans="23:27">
      <c r="W23948" s="288"/>
      <c r="X23948" s="287"/>
      <c r="AA23948" s="289"/>
    </row>
    <row r="23949" spans="23:27">
      <c r="W23949" s="288"/>
      <c r="X23949" s="287"/>
      <c r="AA23949" s="289"/>
    </row>
    <row r="23950" spans="23:27">
      <c r="W23950" s="288"/>
      <c r="X23950" s="287"/>
      <c r="AA23950" s="289"/>
    </row>
    <row r="23951" spans="23:27">
      <c r="W23951" s="288"/>
      <c r="X23951" s="287"/>
      <c r="AA23951" s="289"/>
    </row>
    <row r="23952" spans="23:27">
      <c r="W23952" s="288"/>
      <c r="X23952" s="287"/>
      <c r="AA23952" s="289"/>
    </row>
    <row r="23953" spans="23:27">
      <c r="W23953" s="288"/>
      <c r="X23953" s="287"/>
      <c r="AA23953" s="289"/>
    </row>
    <row r="23954" spans="23:27">
      <c r="W23954" s="288"/>
      <c r="X23954" s="287"/>
      <c r="AA23954" s="289"/>
    </row>
    <row r="23955" spans="23:27">
      <c r="W23955" s="288"/>
      <c r="X23955" s="287"/>
      <c r="AA23955" s="289"/>
    </row>
    <row r="23956" spans="23:27">
      <c r="W23956" s="288"/>
      <c r="X23956" s="287"/>
      <c r="AA23956" s="289"/>
    </row>
    <row r="23957" spans="23:27">
      <c r="W23957" s="288"/>
      <c r="X23957" s="287"/>
      <c r="AA23957" s="289"/>
    </row>
    <row r="23958" spans="23:27">
      <c r="W23958" s="288"/>
      <c r="X23958" s="287"/>
      <c r="AA23958" s="289"/>
    </row>
    <row r="23959" spans="23:27">
      <c r="W23959" s="288"/>
      <c r="X23959" s="287"/>
      <c r="AA23959" s="289"/>
    </row>
    <row r="23960" spans="23:27">
      <c r="W23960" s="288"/>
      <c r="X23960" s="287"/>
      <c r="AA23960" s="289"/>
    </row>
    <row r="23961" spans="23:27">
      <c r="W23961" s="288"/>
      <c r="X23961" s="287"/>
      <c r="AA23961" s="289"/>
    </row>
    <row r="23962" spans="23:27">
      <c r="W23962" s="288"/>
      <c r="X23962" s="287"/>
      <c r="AA23962" s="289"/>
    </row>
    <row r="23963" spans="23:27">
      <c r="W23963" s="288"/>
      <c r="X23963" s="287"/>
      <c r="AA23963" s="289"/>
    </row>
    <row r="23964" spans="23:27">
      <c r="W23964" s="288"/>
      <c r="X23964" s="287"/>
      <c r="AA23964" s="289"/>
    </row>
    <row r="23965" spans="23:27">
      <c r="W23965" s="288"/>
      <c r="X23965" s="287"/>
      <c r="AA23965" s="289"/>
    </row>
    <row r="23966" spans="23:27">
      <c r="W23966" s="288"/>
      <c r="X23966" s="287"/>
      <c r="AA23966" s="289"/>
    </row>
    <row r="23967" spans="23:27">
      <c r="W23967" s="288"/>
      <c r="X23967" s="287"/>
      <c r="AA23967" s="289"/>
    </row>
    <row r="23968" spans="23:27">
      <c r="W23968" s="288"/>
      <c r="X23968" s="287"/>
      <c r="AA23968" s="289"/>
    </row>
    <row r="23969" spans="23:27">
      <c r="W23969" s="288"/>
      <c r="X23969" s="287"/>
      <c r="AA23969" s="289"/>
    </row>
    <row r="23970" spans="23:27">
      <c r="W23970" s="288"/>
      <c r="X23970" s="287"/>
      <c r="AA23970" s="289"/>
    </row>
    <row r="23971" spans="23:27">
      <c r="W23971" s="288"/>
      <c r="X23971" s="287"/>
      <c r="AA23971" s="289"/>
    </row>
    <row r="23972" spans="23:27">
      <c r="W23972" s="288"/>
      <c r="X23972" s="287"/>
      <c r="AA23972" s="289"/>
    </row>
    <row r="23973" spans="23:27">
      <c r="W23973" s="288"/>
      <c r="X23973" s="287"/>
      <c r="AA23973" s="289"/>
    </row>
    <row r="23974" spans="23:27">
      <c r="W23974" s="288"/>
      <c r="X23974" s="287"/>
      <c r="AA23974" s="289"/>
    </row>
    <row r="23975" spans="23:27">
      <c r="W23975" s="288"/>
      <c r="X23975" s="287"/>
      <c r="AA23975" s="289"/>
    </row>
    <row r="23976" spans="23:27">
      <c r="W23976" s="288"/>
      <c r="X23976" s="287"/>
      <c r="AA23976" s="289"/>
    </row>
    <row r="23977" spans="23:27">
      <c r="W23977" s="288"/>
      <c r="X23977" s="287"/>
      <c r="AA23977" s="289"/>
    </row>
    <row r="23978" spans="23:27">
      <c r="W23978" s="288"/>
      <c r="X23978" s="287"/>
      <c r="AA23978" s="289"/>
    </row>
    <row r="23979" spans="23:27">
      <c r="W23979" s="288"/>
      <c r="X23979" s="287"/>
      <c r="AA23979" s="289"/>
    </row>
    <row r="23980" spans="23:27">
      <c r="W23980" s="288"/>
      <c r="X23980" s="287"/>
      <c r="AA23980" s="289"/>
    </row>
    <row r="23981" spans="23:27">
      <c r="W23981" s="288"/>
      <c r="X23981" s="287"/>
      <c r="AA23981" s="289"/>
    </row>
    <row r="23982" spans="23:27">
      <c r="W23982" s="288"/>
      <c r="X23982" s="287"/>
      <c r="AA23982" s="289"/>
    </row>
    <row r="23983" spans="23:27">
      <c r="W23983" s="288"/>
      <c r="X23983" s="287"/>
      <c r="AA23983" s="289"/>
    </row>
    <row r="23984" spans="23:27">
      <c r="W23984" s="288"/>
      <c r="X23984" s="287"/>
      <c r="AA23984" s="289"/>
    </row>
    <row r="23985" spans="23:27">
      <c r="W23985" s="288"/>
      <c r="X23985" s="287"/>
      <c r="AA23985" s="289"/>
    </row>
    <row r="23986" spans="23:27">
      <c r="W23986" s="288"/>
      <c r="X23986" s="287"/>
      <c r="AA23986" s="289"/>
    </row>
    <row r="23987" spans="23:27">
      <c r="W23987" s="288"/>
      <c r="X23987" s="287"/>
      <c r="AA23987" s="289"/>
    </row>
    <row r="23988" spans="23:27">
      <c r="W23988" s="288"/>
      <c r="X23988" s="287"/>
      <c r="AA23988" s="289"/>
    </row>
    <row r="23989" spans="23:27">
      <c r="W23989" s="288"/>
      <c r="X23989" s="287"/>
      <c r="AA23989" s="289"/>
    </row>
    <row r="23990" spans="23:27">
      <c r="W23990" s="288"/>
      <c r="X23990" s="287"/>
      <c r="AA23990" s="289"/>
    </row>
    <row r="23991" spans="23:27">
      <c r="W23991" s="288"/>
      <c r="X23991" s="287"/>
      <c r="AA23991" s="289"/>
    </row>
    <row r="23992" spans="23:27">
      <c r="W23992" s="288"/>
      <c r="X23992" s="287"/>
      <c r="AA23992" s="289"/>
    </row>
    <row r="23993" spans="23:27">
      <c r="W23993" s="288"/>
      <c r="X23993" s="287"/>
      <c r="AA23993" s="289"/>
    </row>
    <row r="23994" spans="23:27">
      <c r="W23994" s="288"/>
      <c r="X23994" s="287"/>
      <c r="AA23994" s="289"/>
    </row>
    <row r="23995" spans="23:27">
      <c r="W23995" s="288"/>
      <c r="X23995" s="287"/>
      <c r="AA23995" s="289"/>
    </row>
    <row r="23996" spans="23:27">
      <c r="W23996" s="288"/>
      <c r="X23996" s="287"/>
      <c r="AA23996" s="289"/>
    </row>
    <row r="23997" spans="23:27">
      <c r="W23997" s="288"/>
      <c r="X23997" s="287"/>
      <c r="AA23997" s="289"/>
    </row>
    <row r="23998" spans="23:27">
      <c r="W23998" s="288"/>
      <c r="X23998" s="287"/>
      <c r="AA23998" s="289"/>
    </row>
    <row r="23999" spans="23:27">
      <c r="W23999" s="288"/>
      <c r="X23999" s="287"/>
      <c r="AA23999" s="289"/>
    </row>
    <row r="24000" spans="23:27">
      <c r="W24000" s="288"/>
      <c r="X24000" s="287"/>
      <c r="AA24000" s="289"/>
    </row>
    <row r="24001" spans="23:27">
      <c r="W24001" s="288"/>
      <c r="X24001" s="287"/>
      <c r="AA24001" s="289"/>
    </row>
    <row r="24002" spans="23:27">
      <c r="W24002" s="288"/>
      <c r="X24002" s="287"/>
      <c r="AA24002" s="289"/>
    </row>
    <row r="24003" spans="23:27">
      <c r="W24003" s="288"/>
      <c r="X24003" s="287"/>
      <c r="AA24003" s="289"/>
    </row>
    <row r="24004" spans="23:27">
      <c r="W24004" s="288"/>
      <c r="X24004" s="287"/>
      <c r="AA24004" s="289"/>
    </row>
    <row r="24005" spans="23:27">
      <c r="W24005" s="288"/>
      <c r="X24005" s="287"/>
      <c r="AA24005" s="289"/>
    </row>
    <row r="24006" spans="23:27">
      <c r="W24006" s="288"/>
      <c r="X24006" s="287"/>
      <c r="AA24006" s="289"/>
    </row>
    <row r="24007" spans="23:27">
      <c r="W24007" s="288"/>
      <c r="X24007" s="287"/>
      <c r="AA24007" s="289"/>
    </row>
    <row r="24008" spans="23:27">
      <c r="W24008" s="288"/>
      <c r="X24008" s="287"/>
      <c r="AA24008" s="289"/>
    </row>
    <row r="24009" spans="23:27">
      <c r="W24009" s="288"/>
      <c r="X24009" s="287"/>
      <c r="AA24009" s="289"/>
    </row>
    <row r="24010" spans="23:27">
      <c r="W24010" s="288"/>
      <c r="X24010" s="287"/>
      <c r="AA24010" s="289"/>
    </row>
    <row r="24011" spans="23:27">
      <c r="W24011" s="288"/>
      <c r="X24011" s="287"/>
      <c r="AA24011" s="289"/>
    </row>
    <row r="24012" spans="23:27">
      <c r="W24012" s="288"/>
      <c r="X24012" s="287"/>
      <c r="AA24012" s="289"/>
    </row>
    <row r="24013" spans="23:27">
      <c r="W24013" s="288"/>
      <c r="X24013" s="287"/>
      <c r="AA24013" s="289"/>
    </row>
    <row r="24014" spans="23:27">
      <c r="W24014" s="288"/>
      <c r="X24014" s="287"/>
      <c r="AA24014" s="289"/>
    </row>
    <row r="24015" spans="23:27">
      <c r="W24015" s="288"/>
      <c r="X24015" s="287"/>
      <c r="AA24015" s="289"/>
    </row>
    <row r="24016" spans="23:27">
      <c r="W24016" s="288"/>
      <c r="X24016" s="287"/>
      <c r="AA24016" s="289"/>
    </row>
    <row r="24017" spans="23:27">
      <c r="W24017" s="288"/>
      <c r="X24017" s="287"/>
      <c r="AA24017" s="289"/>
    </row>
    <row r="24018" spans="23:27">
      <c r="W24018" s="288"/>
      <c r="X24018" s="287"/>
      <c r="AA24018" s="289"/>
    </row>
    <row r="24019" spans="23:27">
      <c r="W24019" s="288"/>
      <c r="X24019" s="287"/>
      <c r="AA24019" s="289"/>
    </row>
    <row r="24020" spans="23:27">
      <c r="W24020" s="288"/>
      <c r="X24020" s="287"/>
      <c r="AA24020" s="289"/>
    </row>
    <row r="24021" spans="23:27">
      <c r="W24021" s="288"/>
      <c r="X24021" s="287"/>
      <c r="AA24021" s="289"/>
    </row>
    <row r="24022" spans="23:27">
      <c r="W24022" s="288"/>
      <c r="X24022" s="287"/>
      <c r="AA24022" s="289"/>
    </row>
    <row r="24023" spans="23:27">
      <c r="W24023" s="288"/>
      <c r="X24023" s="287"/>
      <c r="AA24023" s="289"/>
    </row>
    <row r="24024" spans="23:27">
      <c r="W24024" s="288"/>
      <c r="X24024" s="287"/>
      <c r="AA24024" s="289"/>
    </row>
    <row r="24025" spans="23:27">
      <c r="W24025" s="288"/>
      <c r="X24025" s="287"/>
      <c r="AA24025" s="289"/>
    </row>
    <row r="24026" spans="23:27">
      <c r="W24026" s="288"/>
      <c r="X24026" s="287"/>
      <c r="AA24026" s="289"/>
    </row>
    <row r="24027" spans="23:27">
      <c r="W24027" s="288"/>
      <c r="X24027" s="287"/>
      <c r="AA24027" s="289"/>
    </row>
    <row r="24028" spans="23:27">
      <c r="W24028" s="288"/>
      <c r="X24028" s="287"/>
      <c r="AA24028" s="289"/>
    </row>
    <row r="24029" spans="23:27">
      <c r="W24029" s="288"/>
      <c r="X24029" s="287"/>
      <c r="AA24029" s="289"/>
    </row>
    <row r="24030" spans="23:27">
      <c r="W24030" s="288"/>
      <c r="X24030" s="287"/>
      <c r="AA24030" s="289"/>
    </row>
    <row r="24031" spans="23:27">
      <c r="W24031" s="288"/>
      <c r="X24031" s="287"/>
      <c r="AA24031" s="289"/>
    </row>
    <row r="24032" spans="23:27">
      <c r="W24032" s="288"/>
      <c r="X24032" s="287"/>
      <c r="AA24032" s="289"/>
    </row>
    <row r="24033" spans="23:27">
      <c r="W24033" s="288"/>
      <c r="X24033" s="287"/>
      <c r="AA24033" s="289"/>
    </row>
    <row r="24034" spans="23:27">
      <c r="W24034" s="288"/>
      <c r="X24034" s="287"/>
      <c r="AA24034" s="289"/>
    </row>
    <row r="24035" spans="23:27">
      <c r="W24035" s="288"/>
      <c r="X24035" s="287"/>
      <c r="AA24035" s="289"/>
    </row>
    <row r="24036" spans="23:27">
      <c r="W24036" s="288"/>
      <c r="X24036" s="287"/>
      <c r="AA24036" s="289"/>
    </row>
    <row r="24037" spans="23:27">
      <c r="W24037" s="288"/>
      <c r="X24037" s="287"/>
      <c r="AA24037" s="289"/>
    </row>
    <row r="24038" spans="23:27">
      <c r="W24038" s="288"/>
      <c r="X24038" s="287"/>
      <c r="AA24038" s="289"/>
    </row>
    <row r="24039" spans="23:27">
      <c r="W24039" s="288"/>
      <c r="X24039" s="287"/>
      <c r="AA24039" s="289"/>
    </row>
    <row r="24040" spans="23:27">
      <c r="W24040" s="288"/>
      <c r="X24040" s="287"/>
      <c r="AA24040" s="289"/>
    </row>
    <row r="24041" spans="23:27">
      <c r="W24041" s="288"/>
      <c r="X24041" s="287"/>
      <c r="AA24041" s="289"/>
    </row>
    <row r="24042" spans="23:27">
      <c r="W24042" s="288"/>
      <c r="X24042" s="287"/>
      <c r="AA24042" s="289"/>
    </row>
    <row r="24043" spans="23:27">
      <c r="W24043" s="288"/>
      <c r="X24043" s="287"/>
      <c r="AA24043" s="289"/>
    </row>
    <row r="24044" spans="23:27">
      <c r="W24044" s="288"/>
      <c r="X24044" s="287"/>
      <c r="AA24044" s="289"/>
    </row>
    <row r="24045" spans="23:27">
      <c r="W24045" s="288"/>
      <c r="X24045" s="287"/>
      <c r="AA24045" s="289"/>
    </row>
    <row r="24046" spans="23:27">
      <c r="W24046" s="288"/>
      <c r="X24046" s="287"/>
      <c r="AA24046" s="289"/>
    </row>
    <row r="24047" spans="23:27">
      <c r="W24047" s="288"/>
      <c r="X24047" s="287"/>
      <c r="AA24047" s="289"/>
    </row>
    <row r="24048" spans="23:27">
      <c r="W24048" s="288"/>
      <c r="X24048" s="287"/>
      <c r="AA24048" s="289"/>
    </row>
    <row r="24049" spans="23:27">
      <c r="W24049" s="288"/>
      <c r="X24049" s="287"/>
      <c r="AA24049" s="289"/>
    </row>
    <row r="24050" spans="23:27">
      <c r="W24050" s="288"/>
      <c r="X24050" s="287"/>
      <c r="AA24050" s="289"/>
    </row>
    <row r="24051" spans="23:27">
      <c r="W24051" s="288"/>
      <c r="X24051" s="287"/>
      <c r="AA24051" s="289"/>
    </row>
    <row r="24052" spans="23:27">
      <c r="W24052" s="288"/>
      <c r="X24052" s="287"/>
      <c r="AA24052" s="289"/>
    </row>
    <row r="24053" spans="23:27">
      <c r="W24053" s="288"/>
      <c r="X24053" s="287"/>
      <c r="AA24053" s="289"/>
    </row>
    <row r="24054" spans="23:27">
      <c r="W24054" s="288"/>
      <c r="X24054" s="287"/>
      <c r="AA24054" s="289"/>
    </row>
    <row r="24055" spans="23:27">
      <c r="W24055" s="288"/>
      <c r="X24055" s="287"/>
      <c r="AA24055" s="289"/>
    </row>
    <row r="24056" spans="23:27">
      <c r="W24056" s="288"/>
      <c r="X24056" s="287"/>
      <c r="AA24056" s="289"/>
    </row>
    <row r="24057" spans="23:27">
      <c r="W24057" s="288"/>
      <c r="X24057" s="287"/>
      <c r="AA24057" s="289"/>
    </row>
    <row r="24058" spans="23:27">
      <c r="W24058" s="288"/>
      <c r="X24058" s="287"/>
      <c r="AA24058" s="289"/>
    </row>
    <row r="24059" spans="23:27">
      <c r="W24059" s="288"/>
      <c r="X24059" s="287"/>
      <c r="AA24059" s="289"/>
    </row>
    <row r="24060" spans="23:27">
      <c r="W24060" s="288"/>
      <c r="X24060" s="287"/>
      <c r="AA24060" s="289"/>
    </row>
    <row r="24061" spans="23:27">
      <c r="W24061" s="288"/>
      <c r="X24061" s="287"/>
      <c r="AA24061" s="289"/>
    </row>
    <row r="24062" spans="23:27">
      <c r="W24062" s="288"/>
      <c r="X24062" s="287"/>
      <c r="AA24062" s="289"/>
    </row>
    <row r="24063" spans="23:27">
      <c r="W24063" s="288"/>
      <c r="X24063" s="287"/>
      <c r="AA24063" s="289"/>
    </row>
    <row r="24064" spans="23:27">
      <c r="W24064" s="288"/>
      <c r="X24064" s="287"/>
      <c r="AA24064" s="289"/>
    </row>
    <row r="24065" spans="23:27">
      <c r="W24065" s="288"/>
      <c r="X24065" s="287"/>
      <c r="AA24065" s="289"/>
    </row>
    <row r="24066" spans="23:27">
      <c r="W24066" s="288"/>
      <c r="X24066" s="287"/>
      <c r="AA24066" s="289"/>
    </row>
    <row r="24067" spans="23:27">
      <c r="W24067" s="288"/>
      <c r="X24067" s="287"/>
      <c r="AA24067" s="289"/>
    </row>
    <row r="24068" spans="23:27">
      <c r="W24068" s="288"/>
      <c r="X24068" s="287"/>
      <c r="AA24068" s="289"/>
    </row>
    <row r="24069" spans="23:27">
      <c r="W24069" s="288"/>
      <c r="X24069" s="287"/>
      <c r="AA24069" s="289"/>
    </row>
    <row r="24070" spans="23:27">
      <c r="W24070" s="288"/>
      <c r="X24070" s="287"/>
      <c r="AA24070" s="289"/>
    </row>
    <row r="24071" spans="23:27">
      <c r="W24071" s="288"/>
      <c r="X24071" s="287"/>
      <c r="AA24071" s="289"/>
    </row>
    <row r="24072" spans="23:27">
      <c r="W24072" s="288"/>
      <c r="X24072" s="287"/>
      <c r="AA24072" s="289"/>
    </row>
    <row r="24073" spans="23:27">
      <c r="W24073" s="288"/>
      <c r="X24073" s="287"/>
      <c r="AA24073" s="289"/>
    </row>
    <row r="24074" spans="23:27">
      <c r="W24074" s="288"/>
      <c r="X24074" s="287"/>
      <c r="AA24074" s="289"/>
    </row>
    <row r="24075" spans="23:27">
      <c r="W24075" s="288"/>
      <c r="X24075" s="287"/>
      <c r="AA24075" s="289"/>
    </row>
    <row r="24076" spans="23:27">
      <c r="W24076" s="288"/>
      <c r="X24076" s="287"/>
      <c r="AA24076" s="289"/>
    </row>
    <row r="24077" spans="23:27">
      <c r="W24077" s="288"/>
      <c r="X24077" s="287"/>
      <c r="AA24077" s="289"/>
    </row>
    <row r="24078" spans="23:27">
      <c r="W24078" s="288"/>
      <c r="X24078" s="287"/>
      <c r="AA24078" s="289"/>
    </row>
    <row r="24079" spans="23:27">
      <c r="W24079" s="288"/>
      <c r="X24079" s="287"/>
      <c r="AA24079" s="289"/>
    </row>
    <row r="24080" spans="23:27">
      <c r="W24080" s="288"/>
      <c r="X24080" s="287"/>
      <c r="AA24080" s="289"/>
    </row>
    <row r="24081" spans="23:27">
      <c r="W24081" s="288"/>
      <c r="X24081" s="287"/>
      <c r="AA24081" s="289"/>
    </row>
    <row r="24082" spans="23:27">
      <c r="W24082" s="288"/>
      <c r="X24082" s="287"/>
      <c r="AA24082" s="289"/>
    </row>
    <row r="24083" spans="23:27">
      <c r="W24083" s="288"/>
      <c r="X24083" s="287"/>
      <c r="AA24083" s="289"/>
    </row>
    <row r="24084" spans="23:27">
      <c r="W24084" s="288"/>
      <c r="X24084" s="287"/>
      <c r="AA24084" s="289"/>
    </row>
    <row r="24085" spans="23:27">
      <c r="W24085" s="288"/>
      <c r="X24085" s="287"/>
      <c r="AA24085" s="289"/>
    </row>
    <row r="24086" spans="23:27">
      <c r="W24086" s="288"/>
      <c r="X24086" s="287"/>
      <c r="AA24086" s="289"/>
    </row>
    <row r="24087" spans="23:27">
      <c r="W24087" s="288"/>
      <c r="X24087" s="287"/>
      <c r="AA24087" s="289"/>
    </row>
    <row r="24088" spans="23:27">
      <c r="W24088" s="288"/>
      <c r="X24088" s="287"/>
      <c r="AA24088" s="289"/>
    </row>
    <row r="24089" spans="23:27">
      <c r="W24089" s="288"/>
      <c r="X24089" s="287"/>
      <c r="AA24089" s="289"/>
    </row>
    <row r="24090" spans="23:27">
      <c r="W24090" s="288"/>
      <c r="X24090" s="287"/>
      <c r="AA24090" s="289"/>
    </row>
    <row r="24091" spans="23:27">
      <c r="W24091" s="288"/>
      <c r="X24091" s="287"/>
      <c r="AA24091" s="289"/>
    </row>
    <row r="24092" spans="23:27">
      <c r="W24092" s="288"/>
      <c r="X24092" s="287"/>
      <c r="AA24092" s="289"/>
    </row>
    <row r="24093" spans="23:27">
      <c r="W24093" s="288"/>
      <c r="X24093" s="287"/>
      <c r="AA24093" s="289"/>
    </row>
    <row r="24094" spans="23:27">
      <c r="W24094" s="288"/>
      <c r="X24094" s="287"/>
      <c r="AA24094" s="289"/>
    </row>
    <row r="24095" spans="23:27">
      <c r="W24095" s="288"/>
      <c r="X24095" s="287"/>
      <c r="AA24095" s="289"/>
    </row>
    <row r="24096" spans="23:27">
      <c r="W24096" s="288"/>
      <c r="X24096" s="287"/>
      <c r="AA24096" s="289"/>
    </row>
    <row r="24097" spans="23:27">
      <c r="W24097" s="288"/>
      <c r="X24097" s="287"/>
      <c r="AA24097" s="289"/>
    </row>
    <row r="24098" spans="23:27">
      <c r="W24098" s="288"/>
      <c r="X24098" s="287"/>
      <c r="AA24098" s="289"/>
    </row>
    <row r="24099" spans="23:27">
      <c r="W24099" s="288"/>
      <c r="X24099" s="287"/>
      <c r="AA24099" s="289"/>
    </row>
    <row r="24100" spans="23:27">
      <c r="W24100" s="288"/>
      <c r="X24100" s="287"/>
      <c r="AA24100" s="289"/>
    </row>
    <row r="24101" spans="23:27">
      <c r="W24101" s="288"/>
      <c r="X24101" s="287"/>
      <c r="AA24101" s="289"/>
    </row>
    <row r="24102" spans="23:27">
      <c r="W24102" s="288"/>
      <c r="X24102" s="287"/>
      <c r="AA24102" s="289"/>
    </row>
    <row r="24103" spans="23:27">
      <c r="W24103" s="288"/>
      <c r="X24103" s="287"/>
      <c r="AA24103" s="289"/>
    </row>
    <row r="24104" spans="23:27">
      <c r="W24104" s="288"/>
      <c r="X24104" s="287"/>
      <c r="AA24104" s="289"/>
    </row>
    <row r="24105" spans="23:27">
      <c r="W24105" s="288"/>
      <c r="X24105" s="287"/>
      <c r="AA24105" s="289"/>
    </row>
    <row r="24106" spans="23:27">
      <c r="W24106" s="288"/>
      <c r="X24106" s="287"/>
      <c r="AA24106" s="289"/>
    </row>
    <row r="24107" spans="23:27">
      <c r="W24107" s="288"/>
      <c r="X24107" s="287"/>
      <c r="AA24107" s="289"/>
    </row>
    <row r="24108" spans="23:27">
      <c r="W24108" s="288"/>
      <c r="X24108" s="287"/>
      <c r="AA24108" s="289"/>
    </row>
    <row r="24109" spans="23:27">
      <c r="W24109" s="288"/>
      <c r="X24109" s="287"/>
      <c r="AA24109" s="289"/>
    </row>
    <row r="24110" spans="23:27">
      <c r="W24110" s="288"/>
      <c r="X24110" s="287"/>
      <c r="AA24110" s="289"/>
    </row>
    <row r="24111" spans="23:27">
      <c r="W24111" s="288"/>
      <c r="X24111" s="287"/>
      <c r="AA24111" s="289"/>
    </row>
    <row r="24112" spans="23:27">
      <c r="W24112" s="288"/>
      <c r="X24112" s="287"/>
      <c r="AA24112" s="289"/>
    </row>
    <row r="24113" spans="23:27">
      <c r="W24113" s="288"/>
      <c r="X24113" s="287"/>
      <c r="AA24113" s="289"/>
    </row>
    <row r="24114" spans="23:27">
      <c r="W24114" s="288"/>
      <c r="X24114" s="287"/>
      <c r="AA24114" s="289"/>
    </row>
    <row r="24115" spans="23:27">
      <c r="W24115" s="288"/>
      <c r="X24115" s="287"/>
      <c r="AA24115" s="289"/>
    </row>
    <row r="24116" spans="23:27">
      <c r="W24116" s="288"/>
      <c r="X24116" s="287"/>
      <c r="AA24116" s="289"/>
    </row>
    <row r="24117" spans="23:27">
      <c r="W24117" s="288"/>
      <c r="X24117" s="287"/>
      <c r="AA24117" s="289"/>
    </row>
    <row r="24118" spans="23:27">
      <c r="W24118" s="288"/>
      <c r="X24118" s="287"/>
      <c r="AA24118" s="289"/>
    </row>
    <row r="24119" spans="23:27">
      <c r="W24119" s="288"/>
      <c r="X24119" s="287"/>
      <c r="AA24119" s="289"/>
    </row>
    <row r="24120" spans="23:27">
      <c r="W24120" s="288"/>
      <c r="X24120" s="287"/>
      <c r="AA24120" s="289"/>
    </row>
    <row r="24121" spans="23:27">
      <c r="W24121" s="288"/>
      <c r="X24121" s="287"/>
      <c r="AA24121" s="289"/>
    </row>
    <row r="24122" spans="23:27">
      <c r="W24122" s="288"/>
      <c r="X24122" s="287"/>
      <c r="AA24122" s="289"/>
    </row>
    <row r="24123" spans="23:27">
      <c r="W24123" s="288"/>
      <c r="X24123" s="287"/>
      <c r="AA24123" s="289"/>
    </row>
    <row r="24124" spans="23:27">
      <c r="W24124" s="288"/>
      <c r="X24124" s="287"/>
      <c r="AA24124" s="289"/>
    </row>
    <row r="24125" spans="23:27">
      <c r="W24125" s="288"/>
      <c r="X24125" s="287"/>
      <c r="AA24125" s="289"/>
    </row>
    <row r="24126" spans="23:27">
      <c r="W24126" s="288"/>
      <c r="X24126" s="287"/>
      <c r="AA24126" s="289"/>
    </row>
    <row r="24127" spans="23:27">
      <c r="W24127" s="288"/>
      <c r="X24127" s="287"/>
      <c r="AA24127" s="289"/>
    </row>
    <row r="24128" spans="23:27">
      <c r="W24128" s="288"/>
      <c r="X24128" s="287"/>
      <c r="AA24128" s="289"/>
    </row>
    <row r="24129" spans="23:27">
      <c r="W24129" s="288"/>
      <c r="X24129" s="287"/>
      <c r="AA24129" s="289"/>
    </row>
    <row r="24130" spans="23:27">
      <c r="W24130" s="288"/>
      <c r="X24130" s="287"/>
      <c r="AA24130" s="289"/>
    </row>
    <row r="24131" spans="23:27">
      <c r="W24131" s="288"/>
      <c r="X24131" s="287"/>
      <c r="AA24131" s="289"/>
    </row>
    <row r="24132" spans="23:27">
      <c r="W24132" s="288"/>
      <c r="X24132" s="287"/>
      <c r="AA24132" s="289"/>
    </row>
    <row r="24133" spans="23:27">
      <c r="W24133" s="288"/>
      <c r="X24133" s="287"/>
      <c r="AA24133" s="289"/>
    </row>
    <row r="24134" spans="23:27">
      <c r="W24134" s="288"/>
      <c r="X24134" s="287"/>
      <c r="AA24134" s="289"/>
    </row>
    <row r="24135" spans="23:27">
      <c r="W24135" s="288"/>
      <c r="X24135" s="287"/>
      <c r="AA24135" s="289"/>
    </row>
    <row r="24136" spans="23:27">
      <c r="W24136" s="288"/>
      <c r="X24136" s="287"/>
      <c r="AA24136" s="289"/>
    </row>
    <row r="24137" spans="23:27">
      <c r="W24137" s="288"/>
      <c r="X24137" s="287"/>
      <c r="AA24137" s="289"/>
    </row>
    <row r="24138" spans="23:27">
      <c r="W24138" s="288"/>
      <c r="X24138" s="287"/>
      <c r="AA24138" s="289"/>
    </row>
    <row r="24139" spans="23:27">
      <c r="W24139" s="288"/>
      <c r="X24139" s="287"/>
      <c r="AA24139" s="289"/>
    </row>
    <row r="24140" spans="23:27">
      <c r="W24140" s="288"/>
      <c r="X24140" s="287"/>
      <c r="AA24140" s="289"/>
    </row>
    <row r="24141" spans="23:27">
      <c r="W24141" s="288"/>
      <c r="X24141" s="287"/>
      <c r="AA24141" s="289"/>
    </row>
    <row r="24142" spans="23:27">
      <c r="W24142" s="288"/>
      <c r="X24142" s="287"/>
      <c r="AA24142" s="289"/>
    </row>
    <row r="24143" spans="23:27">
      <c r="W24143" s="288"/>
      <c r="X24143" s="287"/>
      <c r="AA24143" s="289"/>
    </row>
    <row r="24144" spans="23:27">
      <c r="W24144" s="288"/>
      <c r="X24144" s="287"/>
      <c r="AA24144" s="289"/>
    </row>
    <row r="24145" spans="23:27">
      <c r="W24145" s="288"/>
      <c r="X24145" s="287"/>
      <c r="AA24145" s="289"/>
    </row>
    <row r="24146" spans="23:27">
      <c r="W24146" s="288"/>
      <c r="X24146" s="287"/>
      <c r="AA24146" s="289"/>
    </row>
    <row r="24147" spans="23:27">
      <c r="W24147" s="288"/>
      <c r="X24147" s="287"/>
      <c r="AA24147" s="289"/>
    </row>
    <row r="24148" spans="23:27">
      <c r="W24148" s="288"/>
      <c r="X24148" s="287"/>
      <c r="AA24148" s="289"/>
    </row>
    <row r="24149" spans="23:27">
      <c r="W24149" s="288"/>
      <c r="X24149" s="287"/>
      <c r="AA24149" s="289"/>
    </row>
    <row r="24150" spans="23:27">
      <c r="W24150" s="288"/>
      <c r="X24150" s="287"/>
      <c r="AA24150" s="289"/>
    </row>
    <row r="24151" spans="23:27">
      <c r="W24151" s="288"/>
      <c r="X24151" s="287"/>
      <c r="AA24151" s="289"/>
    </row>
    <row r="24152" spans="23:27">
      <c r="W24152" s="288"/>
      <c r="X24152" s="287"/>
      <c r="AA24152" s="289"/>
    </row>
    <row r="24153" spans="23:27">
      <c r="W24153" s="288"/>
      <c r="X24153" s="287"/>
      <c r="AA24153" s="289"/>
    </row>
    <row r="24154" spans="23:27">
      <c r="W24154" s="288"/>
      <c r="X24154" s="287"/>
      <c r="AA24154" s="289"/>
    </row>
    <row r="24155" spans="23:27">
      <c r="W24155" s="288"/>
      <c r="X24155" s="287"/>
      <c r="AA24155" s="289"/>
    </row>
    <row r="24156" spans="23:27">
      <c r="W24156" s="288"/>
      <c r="X24156" s="287"/>
      <c r="AA24156" s="289"/>
    </row>
    <row r="24157" spans="23:27">
      <c r="W24157" s="288"/>
      <c r="X24157" s="287"/>
      <c r="AA24157" s="289"/>
    </row>
    <row r="24158" spans="23:27">
      <c r="W24158" s="288"/>
      <c r="X24158" s="287"/>
      <c r="AA24158" s="289"/>
    </row>
    <row r="24159" spans="23:27">
      <c r="W24159" s="288"/>
      <c r="X24159" s="287"/>
      <c r="AA24159" s="289"/>
    </row>
    <row r="24160" spans="23:27">
      <c r="W24160" s="288"/>
      <c r="X24160" s="287"/>
      <c r="AA24160" s="289"/>
    </row>
    <row r="24161" spans="23:27">
      <c r="W24161" s="288"/>
      <c r="X24161" s="287"/>
      <c r="AA24161" s="289"/>
    </row>
    <row r="24162" spans="23:27">
      <c r="W24162" s="288"/>
      <c r="X24162" s="287"/>
      <c r="AA24162" s="289"/>
    </row>
    <row r="24163" spans="23:27">
      <c r="W24163" s="288"/>
      <c r="X24163" s="287"/>
      <c r="AA24163" s="289"/>
    </row>
    <row r="24164" spans="23:27">
      <c r="W24164" s="288"/>
      <c r="X24164" s="287"/>
      <c r="AA24164" s="289"/>
    </row>
    <row r="24165" spans="23:27">
      <c r="W24165" s="288"/>
      <c r="X24165" s="287"/>
      <c r="AA24165" s="289"/>
    </row>
    <row r="24166" spans="23:27">
      <c r="W24166" s="288"/>
      <c r="X24166" s="287"/>
      <c r="AA24166" s="289"/>
    </row>
    <row r="24167" spans="23:27">
      <c r="W24167" s="288"/>
      <c r="X24167" s="287"/>
      <c r="AA24167" s="289"/>
    </row>
    <row r="24168" spans="23:27">
      <c r="W24168" s="288"/>
      <c r="X24168" s="287"/>
      <c r="AA24168" s="289"/>
    </row>
    <row r="24169" spans="23:27">
      <c r="W24169" s="288"/>
      <c r="X24169" s="287"/>
      <c r="AA24169" s="289"/>
    </row>
    <row r="24170" spans="23:27">
      <c r="W24170" s="288"/>
      <c r="X24170" s="287"/>
      <c r="AA24170" s="289"/>
    </row>
    <row r="24171" spans="23:27">
      <c r="W24171" s="288"/>
      <c r="X24171" s="287"/>
      <c r="AA24171" s="289"/>
    </row>
    <row r="24172" spans="23:27">
      <c r="W24172" s="288"/>
      <c r="X24172" s="287"/>
      <c r="AA24172" s="289"/>
    </row>
    <row r="24173" spans="23:27">
      <c r="W24173" s="288"/>
      <c r="X24173" s="287"/>
      <c r="AA24173" s="289"/>
    </row>
    <row r="24174" spans="23:27">
      <c r="W24174" s="288"/>
      <c r="X24174" s="287"/>
      <c r="AA24174" s="289"/>
    </row>
    <row r="24175" spans="23:27">
      <c r="W24175" s="288"/>
      <c r="X24175" s="287"/>
      <c r="AA24175" s="289"/>
    </row>
    <row r="24176" spans="23:27">
      <c r="W24176" s="288"/>
      <c r="X24176" s="287"/>
      <c r="AA24176" s="289"/>
    </row>
    <row r="24177" spans="23:27">
      <c r="W24177" s="288"/>
      <c r="X24177" s="287"/>
      <c r="AA24177" s="289"/>
    </row>
    <row r="24178" spans="23:27">
      <c r="W24178" s="288"/>
      <c r="X24178" s="287"/>
      <c r="AA24178" s="289"/>
    </row>
    <row r="24179" spans="23:27">
      <c r="W24179" s="288"/>
      <c r="X24179" s="287"/>
      <c r="AA24179" s="289"/>
    </row>
    <row r="24180" spans="23:27">
      <c r="W24180" s="288"/>
      <c r="X24180" s="287"/>
      <c r="AA24180" s="289"/>
    </row>
    <row r="24181" spans="23:27">
      <c r="W24181" s="288"/>
      <c r="X24181" s="287"/>
      <c r="AA24181" s="289"/>
    </row>
    <row r="24182" spans="23:27">
      <c r="W24182" s="288"/>
      <c r="X24182" s="287"/>
      <c r="AA24182" s="289"/>
    </row>
    <row r="24183" spans="23:27">
      <c r="W24183" s="288"/>
      <c r="X24183" s="287"/>
      <c r="AA24183" s="289"/>
    </row>
    <row r="24184" spans="23:27">
      <c r="W24184" s="288"/>
      <c r="X24184" s="287"/>
      <c r="AA24184" s="289"/>
    </row>
    <row r="24185" spans="23:27">
      <c r="W24185" s="288"/>
      <c r="X24185" s="287"/>
      <c r="AA24185" s="289"/>
    </row>
    <row r="24186" spans="23:27">
      <c r="W24186" s="288"/>
      <c r="X24186" s="287"/>
      <c r="AA24186" s="289"/>
    </row>
    <row r="24187" spans="23:27">
      <c r="W24187" s="288"/>
      <c r="X24187" s="287"/>
      <c r="AA24187" s="289"/>
    </row>
    <row r="24188" spans="23:27">
      <c r="W24188" s="288"/>
      <c r="X24188" s="287"/>
      <c r="AA24188" s="289"/>
    </row>
    <row r="24189" spans="23:27">
      <c r="W24189" s="288"/>
      <c r="X24189" s="287"/>
      <c r="AA24189" s="289"/>
    </row>
    <row r="24190" spans="23:27">
      <c r="W24190" s="288"/>
      <c r="X24190" s="287"/>
      <c r="AA24190" s="289"/>
    </row>
    <row r="24191" spans="23:27">
      <c r="W24191" s="288"/>
      <c r="X24191" s="287"/>
      <c r="AA24191" s="289"/>
    </row>
    <row r="24192" spans="23:27">
      <c r="W24192" s="288"/>
      <c r="X24192" s="287"/>
      <c r="AA24192" s="289"/>
    </row>
    <row r="24193" spans="23:27">
      <c r="W24193" s="288"/>
      <c r="X24193" s="287"/>
      <c r="AA24193" s="289"/>
    </row>
    <row r="24194" spans="23:27">
      <c r="W24194" s="288"/>
      <c r="X24194" s="287"/>
      <c r="AA24194" s="289"/>
    </row>
    <row r="24195" spans="23:27">
      <c r="W24195" s="288"/>
      <c r="X24195" s="287"/>
      <c r="AA24195" s="289"/>
    </row>
    <row r="24196" spans="23:27">
      <c r="W24196" s="288"/>
      <c r="X24196" s="287"/>
      <c r="AA24196" s="289"/>
    </row>
    <row r="24197" spans="23:27">
      <c r="W24197" s="288"/>
      <c r="X24197" s="287"/>
      <c r="AA24197" s="289"/>
    </row>
    <row r="24198" spans="23:27">
      <c r="W24198" s="288"/>
      <c r="X24198" s="287"/>
      <c r="AA24198" s="289"/>
    </row>
    <row r="24199" spans="23:27">
      <c r="W24199" s="288"/>
      <c r="X24199" s="287"/>
      <c r="AA24199" s="289"/>
    </row>
    <row r="24200" spans="23:27">
      <c r="W24200" s="288"/>
      <c r="X24200" s="287"/>
      <c r="AA24200" s="289"/>
    </row>
    <row r="24201" spans="23:27">
      <c r="W24201" s="288"/>
      <c r="X24201" s="287"/>
      <c r="AA24201" s="289"/>
    </row>
    <row r="24202" spans="23:27">
      <c r="W24202" s="288"/>
      <c r="X24202" s="287"/>
      <c r="AA24202" s="289"/>
    </row>
    <row r="24203" spans="23:27">
      <c r="W24203" s="288"/>
      <c r="X24203" s="287"/>
      <c r="AA24203" s="289"/>
    </row>
    <row r="24204" spans="23:27">
      <c r="W24204" s="288"/>
      <c r="X24204" s="287"/>
      <c r="AA24204" s="289"/>
    </row>
    <row r="24205" spans="23:27">
      <c r="W24205" s="288"/>
      <c r="X24205" s="287"/>
      <c r="AA24205" s="289"/>
    </row>
    <row r="24206" spans="23:27">
      <c r="W24206" s="288"/>
      <c r="X24206" s="287"/>
      <c r="AA24206" s="289"/>
    </row>
    <row r="24207" spans="23:27">
      <c r="W24207" s="288"/>
      <c r="X24207" s="287"/>
      <c r="AA24207" s="289"/>
    </row>
    <row r="24208" spans="23:27">
      <c r="W24208" s="288"/>
      <c r="X24208" s="287"/>
      <c r="AA24208" s="289"/>
    </row>
    <row r="24209" spans="23:27">
      <c r="W24209" s="288"/>
      <c r="X24209" s="287"/>
      <c r="AA24209" s="289"/>
    </row>
    <row r="24210" spans="23:27">
      <c r="W24210" s="288"/>
      <c r="X24210" s="287"/>
      <c r="AA24210" s="289"/>
    </row>
    <row r="24211" spans="23:27">
      <c r="W24211" s="288"/>
      <c r="X24211" s="287"/>
      <c r="AA24211" s="289"/>
    </row>
    <row r="24212" spans="23:27">
      <c r="W24212" s="288"/>
      <c r="X24212" s="287"/>
      <c r="AA24212" s="289"/>
    </row>
    <row r="24213" spans="23:27">
      <c r="W24213" s="288"/>
      <c r="X24213" s="287"/>
      <c r="AA24213" s="289"/>
    </row>
    <row r="24214" spans="23:27">
      <c r="W24214" s="288"/>
      <c r="X24214" s="287"/>
      <c r="AA24214" s="289"/>
    </row>
    <row r="24215" spans="23:27">
      <c r="W24215" s="288"/>
      <c r="X24215" s="287"/>
      <c r="AA24215" s="289"/>
    </row>
    <row r="24216" spans="23:27">
      <c r="W24216" s="288"/>
      <c r="X24216" s="287"/>
      <c r="AA24216" s="289"/>
    </row>
    <row r="24217" spans="23:27">
      <c r="W24217" s="288"/>
      <c r="X24217" s="287"/>
      <c r="AA24217" s="289"/>
    </row>
    <row r="24218" spans="23:27">
      <c r="W24218" s="288"/>
      <c r="X24218" s="287"/>
      <c r="AA24218" s="289"/>
    </row>
    <row r="24219" spans="23:27">
      <c r="W24219" s="288"/>
      <c r="X24219" s="287"/>
      <c r="AA24219" s="289"/>
    </row>
    <row r="24220" spans="23:27">
      <c r="W24220" s="288"/>
      <c r="X24220" s="287"/>
      <c r="AA24220" s="289"/>
    </row>
    <row r="24221" spans="23:27">
      <c r="W24221" s="288"/>
      <c r="X24221" s="287"/>
      <c r="AA24221" s="289"/>
    </row>
    <row r="24222" spans="23:27">
      <c r="W24222" s="288"/>
      <c r="X24222" s="287"/>
      <c r="AA24222" s="289"/>
    </row>
    <row r="24223" spans="23:27">
      <c r="W24223" s="288"/>
      <c r="X24223" s="287"/>
      <c r="AA24223" s="289"/>
    </row>
    <row r="24224" spans="23:27">
      <c r="W24224" s="288"/>
      <c r="X24224" s="287"/>
      <c r="AA24224" s="289"/>
    </row>
    <row r="24225" spans="23:27">
      <c r="W24225" s="288"/>
      <c r="X24225" s="287"/>
      <c r="AA24225" s="289"/>
    </row>
    <row r="24226" spans="23:27">
      <c r="W24226" s="288"/>
      <c r="X24226" s="287"/>
      <c r="AA24226" s="289"/>
    </row>
    <row r="24227" spans="23:27">
      <c r="W24227" s="288"/>
      <c r="X24227" s="287"/>
      <c r="AA24227" s="289"/>
    </row>
    <row r="24228" spans="23:27">
      <c r="W24228" s="288"/>
      <c r="X24228" s="287"/>
      <c r="AA24228" s="289"/>
    </row>
    <row r="24229" spans="23:27">
      <c r="W24229" s="288"/>
      <c r="X24229" s="287"/>
      <c r="AA24229" s="289"/>
    </row>
    <row r="24230" spans="23:27">
      <c r="W24230" s="288"/>
      <c r="X24230" s="287"/>
      <c r="AA24230" s="289"/>
    </row>
    <row r="24231" spans="23:27">
      <c r="W24231" s="288"/>
      <c r="X24231" s="287"/>
      <c r="AA24231" s="289"/>
    </row>
    <row r="24232" spans="23:27">
      <c r="W24232" s="288"/>
      <c r="X24232" s="287"/>
      <c r="AA24232" s="289"/>
    </row>
    <row r="24233" spans="23:27">
      <c r="W24233" s="288"/>
      <c r="X24233" s="287"/>
      <c r="AA24233" s="289"/>
    </row>
    <row r="24234" spans="23:27">
      <c r="W24234" s="288"/>
      <c r="X24234" s="287"/>
      <c r="AA24234" s="289"/>
    </row>
    <row r="24235" spans="23:27">
      <c r="W24235" s="288"/>
      <c r="X24235" s="287"/>
      <c r="AA24235" s="289"/>
    </row>
    <row r="24236" spans="23:27">
      <c r="W24236" s="288"/>
      <c r="X24236" s="287"/>
      <c r="AA24236" s="289"/>
    </row>
    <row r="24237" spans="23:27">
      <c r="W24237" s="288"/>
      <c r="X24237" s="287"/>
      <c r="AA24237" s="289"/>
    </row>
    <row r="24238" spans="23:27">
      <c r="W24238" s="288"/>
      <c r="X24238" s="287"/>
      <c r="AA24238" s="289"/>
    </row>
    <row r="24239" spans="23:27">
      <c r="W24239" s="288"/>
      <c r="X24239" s="287"/>
      <c r="AA24239" s="289"/>
    </row>
    <row r="24240" spans="23:27">
      <c r="W24240" s="288"/>
      <c r="X24240" s="287"/>
      <c r="AA24240" s="289"/>
    </row>
    <row r="24241" spans="23:27">
      <c r="W24241" s="288"/>
      <c r="X24241" s="287"/>
      <c r="AA24241" s="289"/>
    </row>
    <row r="24242" spans="23:27">
      <c r="W24242" s="288"/>
      <c r="X24242" s="287"/>
      <c r="AA24242" s="289"/>
    </row>
    <row r="24243" spans="23:27">
      <c r="W24243" s="288"/>
      <c r="X24243" s="287"/>
      <c r="AA24243" s="289"/>
    </row>
    <row r="24244" spans="23:27">
      <c r="W24244" s="288"/>
      <c r="X24244" s="287"/>
      <c r="AA24244" s="289"/>
    </row>
    <row r="24245" spans="23:27">
      <c r="W24245" s="288"/>
      <c r="X24245" s="287"/>
      <c r="AA24245" s="289"/>
    </row>
    <row r="24246" spans="23:27">
      <c r="W24246" s="288"/>
      <c r="X24246" s="287"/>
      <c r="AA24246" s="289"/>
    </row>
    <row r="24247" spans="23:27">
      <c r="W24247" s="288"/>
      <c r="X24247" s="287"/>
      <c r="AA24247" s="289"/>
    </row>
    <row r="24248" spans="23:27">
      <c r="W24248" s="288"/>
      <c r="X24248" s="287"/>
      <c r="AA24248" s="289"/>
    </row>
    <row r="24249" spans="23:27">
      <c r="W24249" s="288"/>
      <c r="X24249" s="287"/>
      <c r="AA24249" s="289"/>
    </row>
    <row r="24250" spans="23:27">
      <c r="W24250" s="288"/>
      <c r="X24250" s="287"/>
      <c r="AA24250" s="289"/>
    </row>
    <row r="24251" spans="23:27">
      <c r="W24251" s="288"/>
      <c r="X24251" s="287"/>
      <c r="AA24251" s="289"/>
    </row>
    <row r="24252" spans="23:27">
      <c r="W24252" s="288"/>
      <c r="X24252" s="287"/>
      <c r="AA24252" s="289"/>
    </row>
    <row r="24253" spans="23:27">
      <c r="W24253" s="288"/>
      <c r="X24253" s="287"/>
      <c r="AA24253" s="289"/>
    </row>
    <row r="24254" spans="23:27">
      <c r="W24254" s="288"/>
      <c r="X24254" s="287"/>
      <c r="AA24254" s="289"/>
    </row>
    <row r="24255" spans="23:27">
      <c r="W24255" s="288"/>
      <c r="X24255" s="287"/>
      <c r="AA24255" s="289"/>
    </row>
    <row r="24256" spans="23:27">
      <c r="W24256" s="288"/>
      <c r="X24256" s="287"/>
      <c r="AA24256" s="289"/>
    </row>
    <row r="24257" spans="23:27">
      <c r="W24257" s="288"/>
      <c r="X24257" s="287"/>
      <c r="AA24257" s="289"/>
    </row>
    <row r="24258" spans="23:27">
      <c r="W24258" s="288"/>
      <c r="X24258" s="287"/>
      <c r="AA24258" s="289"/>
    </row>
    <row r="24259" spans="23:27">
      <c r="W24259" s="288"/>
      <c r="X24259" s="287"/>
      <c r="AA24259" s="289"/>
    </row>
    <row r="24260" spans="23:27">
      <c r="W24260" s="288"/>
      <c r="X24260" s="287"/>
      <c r="AA24260" s="289"/>
    </row>
    <row r="24261" spans="23:27">
      <c r="W24261" s="288"/>
      <c r="X24261" s="287"/>
      <c r="AA24261" s="289"/>
    </row>
    <row r="24262" spans="23:27">
      <c r="W24262" s="288"/>
      <c r="X24262" s="287"/>
      <c r="AA24262" s="289"/>
    </row>
    <row r="24263" spans="23:27">
      <c r="W24263" s="288"/>
      <c r="X24263" s="287"/>
      <c r="AA24263" s="289"/>
    </row>
    <row r="24264" spans="23:27">
      <c r="W24264" s="288"/>
      <c r="X24264" s="287"/>
      <c r="AA24264" s="289"/>
    </row>
    <row r="24265" spans="23:27">
      <c r="W24265" s="288"/>
      <c r="X24265" s="287"/>
      <c r="AA24265" s="289"/>
    </row>
    <row r="24266" spans="23:27">
      <c r="W24266" s="288"/>
      <c r="X24266" s="287"/>
      <c r="AA24266" s="289"/>
    </row>
    <row r="24267" spans="23:27">
      <c r="W24267" s="288"/>
      <c r="X24267" s="287"/>
      <c r="AA24267" s="289"/>
    </row>
    <row r="24268" spans="23:27">
      <c r="W24268" s="288"/>
      <c r="X24268" s="287"/>
      <c r="AA24268" s="289"/>
    </row>
    <row r="24269" spans="23:27">
      <c r="W24269" s="288"/>
      <c r="X24269" s="287"/>
      <c r="AA24269" s="289"/>
    </row>
    <row r="24270" spans="23:27">
      <c r="W24270" s="288"/>
      <c r="X24270" s="287"/>
      <c r="AA24270" s="289"/>
    </row>
    <row r="24271" spans="23:27">
      <c r="W24271" s="288"/>
      <c r="X24271" s="287"/>
      <c r="AA24271" s="289"/>
    </row>
    <row r="24272" spans="23:27">
      <c r="W24272" s="288"/>
      <c r="X24272" s="287"/>
      <c r="AA24272" s="289"/>
    </row>
    <row r="24273" spans="23:27">
      <c r="W24273" s="288"/>
      <c r="X24273" s="287"/>
      <c r="AA24273" s="289"/>
    </row>
    <row r="24274" spans="23:27">
      <c r="W24274" s="288"/>
      <c r="X24274" s="287"/>
      <c r="AA24274" s="289"/>
    </row>
    <row r="24275" spans="23:27">
      <c r="W24275" s="288"/>
      <c r="X24275" s="287"/>
      <c r="AA24275" s="289"/>
    </row>
    <row r="24276" spans="23:27">
      <c r="W24276" s="288"/>
      <c r="X24276" s="287"/>
      <c r="AA24276" s="289"/>
    </row>
    <row r="24277" spans="23:27">
      <c r="W24277" s="288"/>
      <c r="X24277" s="287"/>
      <c r="AA24277" s="289"/>
    </row>
    <row r="24278" spans="23:27">
      <c r="W24278" s="288"/>
      <c r="X24278" s="287"/>
      <c r="AA24278" s="289"/>
    </row>
    <row r="24279" spans="23:27">
      <c r="W24279" s="288"/>
      <c r="X24279" s="287"/>
      <c r="AA24279" s="289"/>
    </row>
    <row r="24280" spans="23:27">
      <c r="W24280" s="288"/>
      <c r="X24280" s="287"/>
      <c r="AA24280" s="289"/>
    </row>
    <row r="24281" spans="23:27">
      <c r="W24281" s="288"/>
      <c r="X24281" s="287"/>
      <c r="AA24281" s="289"/>
    </row>
    <row r="24282" spans="23:27">
      <c r="W24282" s="288"/>
      <c r="X24282" s="287"/>
      <c r="AA24282" s="289"/>
    </row>
    <row r="24283" spans="23:27">
      <c r="W24283" s="288"/>
      <c r="X24283" s="287"/>
      <c r="AA24283" s="289"/>
    </row>
    <row r="24284" spans="23:27">
      <c r="W24284" s="288"/>
      <c r="X24284" s="287"/>
      <c r="AA24284" s="289"/>
    </row>
    <row r="24285" spans="23:27">
      <c r="W24285" s="288"/>
      <c r="X24285" s="287"/>
      <c r="AA24285" s="289"/>
    </row>
    <row r="24286" spans="23:27">
      <c r="W24286" s="288"/>
      <c r="X24286" s="287"/>
      <c r="AA24286" s="289"/>
    </row>
    <row r="24287" spans="23:27">
      <c r="W24287" s="288"/>
      <c r="X24287" s="287"/>
      <c r="AA24287" s="289"/>
    </row>
    <row r="24288" spans="23:27">
      <c r="W24288" s="288"/>
      <c r="X24288" s="287"/>
      <c r="AA24288" s="289"/>
    </row>
    <row r="24289" spans="23:27">
      <c r="W24289" s="288"/>
      <c r="X24289" s="287"/>
      <c r="AA24289" s="289"/>
    </row>
    <row r="24290" spans="23:27">
      <c r="W24290" s="288"/>
      <c r="X24290" s="287"/>
      <c r="AA24290" s="289"/>
    </row>
    <row r="24291" spans="23:27">
      <c r="W24291" s="288"/>
      <c r="X24291" s="287"/>
      <c r="AA24291" s="289"/>
    </row>
    <row r="24292" spans="23:27">
      <c r="W24292" s="288"/>
      <c r="X24292" s="287"/>
      <c r="AA24292" s="289"/>
    </row>
    <row r="24293" spans="23:27">
      <c r="W24293" s="288"/>
      <c r="X24293" s="287"/>
      <c r="AA24293" s="289"/>
    </row>
    <row r="24294" spans="23:27">
      <c r="W24294" s="288"/>
      <c r="X24294" s="287"/>
      <c r="AA24294" s="289"/>
    </row>
    <row r="24295" spans="23:27">
      <c r="W24295" s="288"/>
      <c r="X24295" s="287"/>
      <c r="AA24295" s="289"/>
    </row>
    <row r="24296" spans="23:27">
      <c r="W24296" s="288"/>
      <c r="X24296" s="287"/>
      <c r="AA24296" s="289"/>
    </row>
    <row r="24297" spans="23:27">
      <c r="W24297" s="288"/>
      <c r="X24297" s="287"/>
      <c r="AA24297" s="289"/>
    </row>
    <row r="24298" spans="23:27">
      <c r="W24298" s="288"/>
      <c r="X24298" s="287"/>
      <c r="AA24298" s="289"/>
    </row>
    <row r="24299" spans="23:27">
      <c r="W24299" s="288"/>
      <c r="X24299" s="287"/>
      <c r="AA24299" s="289"/>
    </row>
    <row r="24300" spans="23:27">
      <c r="W24300" s="288"/>
      <c r="X24300" s="287"/>
      <c r="AA24300" s="289"/>
    </row>
    <row r="24301" spans="23:27">
      <c r="W24301" s="288"/>
      <c r="X24301" s="287"/>
      <c r="AA24301" s="289"/>
    </row>
    <row r="24302" spans="23:27">
      <c r="W24302" s="288"/>
      <c r="X24302" s="287"/>
      <c r="AA24302" s="289"/>
    </row>
    <row r="24303" spans="23:27">
      <c r="W24303" s="288"/>
      <c r="X24303" s="287"/>
      <c r="AA24303" s="289"/>
    </row>
    <row r="24304" spans="23:27">
      <c r="W24304" s="288"/>
      <c r="X24304" s="287"/>
      <c r="AA24304" s="289"/>
    </row>
    <row r="24305" spans="23:27">
      <c r="W24305" s="288"/>
      <c r="X24305" s="287"/>
      <c r="AA24305" s="289"/>
    </row>
    <row r="24306" spans="23:27">
      <c r="W24306" s="288"/>
      <c r="X24306" s="287"/>
      <c r="AA24306" s="289"/>
    </row>
    <row r="24307" spans="23:27">
      <c r="W24307" s="288"/>
      <c r="X24307" s="287"/>
      <c r="AA24307" s="289"/>
    </row>
    <row r="24308" spans="23:27">
      <c r="W24308" s="288"/>
      <c r="X24308" s="287"/>
      <c r="AA24308" s="289"/>
    </row>
    <row r="24309" spans="23:27">
      <c r="W24309" s="288"/>
      <c r="X24309" s="287"/>
      <c r="AA24309" s="289"/>
    </row>
    <row r="24310" spans="23:27">
      <c r="W24310" s="288"/>
      <c r="X24310" s="287"/>
      <c r="AA24310" s="289"/>
    </row>
    <row r="24311" spans="23:27">
      <c r="W24311" s="288"/>
      <c r="X24311" s="287"/>
      <c r="AA24311" s="289"/>
    </row>
    <row r="24312" spans="23:27">
      <c r="W24312" s="288"/>
      <c r="X24312" s="287"/>
      <c r="AA24312" s="289"/>
    </row>
    <row r="24313" spans="23:27">
      <c r="W24313" s="288"/>
      <c r="X24313" s="287"/>
      <c r="AA24313" s="289"/>
    </row>
    <row r="24314" spans="23:27">
      <c r="W24314" s="288"/>
      <c r="X24314" s="287"/>
      <c r="AA24314" s="289"/>
    </row>
    <row r="24315" spans="23:27">
      <c r="W24315" s="288"/>
      <c r="X24315" s="287"/>
      <c r="AA24315" s="289"/>
    </row>
    <row r="24316" spans="23:27">
      <c r="W24316" s="288"/>
      <c r="X24316" s="287"/>
      <c r="AA24316" s="289"/>
    </row>
    <row r="24317" spans="23:27">
      <c r="W24317" s="288"/>
      <c r="X24317" s="287"/>
      <c r="AA24317" s="289"/>
    </row>
    <row r="24318" spans="23:27">
      <c r="W24318" s="288"/>
      <c r="X24318" s="287"/>
      <c r="AA24318" s="289"/>
    </row>
    <row r="24319" spans="23:27">
      <c r="W24319" s="288"/>
      <c r="X24319" s="287"/>
      <c r="AA24319" s="289"/>
    </row>
    <row r="24320" spans="23:27">
      <c r="W24320" s="288"/>
      <c r="X24320" s="287"/>
      <c r="AA24320" s="289"/>
    </row>
    <row r="24321" spans="23:27">
      <c r="W24321" s="288"/>
      <c r="X24321" s="287"/>
      <c r="AA24321" s="289"/>
    </row>
    <row r="24322" spans="23:27">
      <c r="W24322" s="288"/>
      <c r="X24322" s="287"/>
      <c r="AA24322" s="289"/>
    </row>
    <row r="24323" spans="23:27">
      <c r="W24323" s="288"/>
      <c r="X24323" s="287"/>
      <c r="AA24323" s="289"/>
    </row>
    <row r="24324" spans="23:27">
      <c r="W24324" s="288"/>
      <c r="X24324" s="287"/>
      <c r="AA24324" s="289"/>
    </row>
    <row r="24325" spans="23:27">
      <c r="W24325" s="288"/>
      <c r="X24325" s="287"/>
      <c r="AA24325" s="289"/>
    </row>
    <row r="24326" spans="23:27">
      <c r="W24326" s="288"/>
      <c r="X24326" s="287"/>
      <c r="AA24326" s="289"/>
    </row>
    <row r="24327" spans="23:27">
      <c r="W24327" s="288"/>
      <c r="X24327" s="287"/>
      <c r="AA24327" s="289"/>
    </row>
    <row r="24328" spans="23:27">
      <c r="W24328" s="288"/>
      <c r="X24328" s="287"/>
      <c r="AA24328" s="289"/>
    </row>
    <row r="24329" spans="23:27">
      <c r="W24329" s="288"/>
      <c r="X24329" s="287"/>
      <c r="AA24329" s="289"/>
    </row>
    <row r="24330" spans="23:27">
      <c r="W24330" s="288"/>
      <c r="X24330" s="287"/>
      <c r="AA24330" s="289"/>
    </row>
    <row r="24331" spans="23:27">
      <c r="W24331" s="288"/>
      <c r="X24331" s="287"/>
      <c r="AA24331" s="289"/>
    </row>
    <row r="24332" spans="23:27">
      <c r="W24332" s="288"/>
      <c r="X24332" s="287"/>
      <c r="AA24332" s="289"/>
    </row>
    <row r="24333" spans="23:27">
      <c r="W24333" s="288"/>
      <c r="X24333" s="287"/>
      <c r="AA24333" s="289"/>
    </row>
    <row r="24334" spans="23:27">
      <c r="W24334" s="288"/>
      <c r="X24334" s="287"/>
      <c r="AA24334" s="289"/>
    </row>
    <row r="24335" spans="23:27">
      <c r="W24335" s="288"/>
      <c r="X24335" s="287"/>
      <c r="AA24335" s="289"/>
    </row>
    <row r="24336" spans="23:27">
      <c r="W24336" s="288"/>
      <c r="X24336" s="287"/>
      <c r="AA24336" s="289"/>
    </row>
    <row r="24337" spans="23:27">
      <c r="W24337" s="288"/>
      <c r="X24337" s="287"/>
      <c r="AA24337" s="289"/>
    </row>
    <row r="24338" spans="23:27">
      <c r="W24338" s="288"/>
      <c r="X24338" s="287"/>
      <c r="AA24338" s="289"/>
    </row>
    <row r="24339" spans="23:27">
      <c r="W24339" s="288"/>
      <c r="X24339" s="287"/>
      <c r="AA24339" s="289"/>
    </row>
    <row r="24340" spans="23:27">
      <c r="W24340" s="288"/>
      <c r="X24340" s="287"/>
      <c r="AA24340" s="289"/>
    </row>
    <row r="24341" spans="23:27">
      <c r="W24341" s="288"/>
      <c r="X24341" s="287"/>
      <c r="AA24341" s="289"/>
    </row>
    <row r="24342" spans="23:27">
      <c r="W24342" s="288"/>
      <c r="X24342" s="287"/>
      <c r="AA24342" s="289"/>
    </row>
    <row r="24343" spans="23:27">
      <c r="W24343" s="288"/>
      <c r="X24343" s="287"/>
      <c r="AA24343" s="289"/>
    </row>
    <row r="24344" spans="23:27">
      <c r="W24344" s="288"/>
      <c r="X24344" s="287"/>
      <c r="AA24344" s="289"/>
    </row>
    <row r="24345" spans="23:27">
      <c r="W24345" s="288"/>
      <c r="X24345" s="287"/>
      <c r="AA24345" s="289"/>
    </row>
    <row r="24346" spans="23:27">
      <c r="W24346" s="288"/>
      <c r="X24346" s="287"/>
      <c r="AA24346" s="289"/>
    </row>
    <row r="24347" spans="23:27">
      <c r="W24347" s="288"/>
      <c r="X24347" s="287"/>
      <c r="AA24347" s="289"/>
    </row>
    <row r="24348" spans="23:27">
      <c r="W24348" s="288"/>
      <c r="X24348" s="287"/>
      <c r="AA24348" s="289"/>
    </row>
    <row r="24349" spans="23:27">
      <c r="W24349" s="288"/>
      <c r="X24349" s="287"/>
      <c r="AA24349" s="289"/>
    </row>
    <row r="24350" spans="23:27">
      <c r="W24350" s="288"/>
      <c r="X24350" s="287"/>
      <c r="AA24350" s="289"/>
    </row>
    <row r="24351" spans="23:27">
      <c r="W24351" s="288"/>
      <c r="X24351" s="287"/>
      <c r="AA24351" s="289"/>
    </row>
    <row r="24352" spans="23:27">
      <c r="W24352" s="288"/>
      <c r="X24352" s="287"/>
      <c r="AA24352" s="289"/>
    </row>
    <row r="24353" spans="23:27">
      <c r="W24353" s="288"/>
      <c r="X24353" s="287"/>
      <c r="AA24353" s="289"/>
    </row>
    <row r="24354" spans="23:27">
      <c r="W24354" s="288"/>
      <c r="X24354" s="287"/>
      <c r="AA24354" s="289"/>
    </row>
    <row r="24355" spans="23:27">
      <c r="W24355" s="288"/>
      <c r="X24355" s="287"/>
      <c r="AA24355" s="289"/>
    </row>
    <row r="24356" spans="23:27">
      <c r="W24356" s="288"/>
      <c r="X24356" s="287"/>
      <c r="AA24356" s="289"/>
    </row>
    <row r="24357" spans="23:27">
      <c r="W24357" s="288"/>
      <c r="X24357" s="287"/>
      <c r="AA24357" s="289"/>
    </row>
    <row r="24358" spans="23:27">
      <c r="W24358" s="288"/>
      <c r="X24358" s="287"/>
      <c r="AA24358" s="289"/>
    </row>
    <row r="24359" spans="23:27">
      <c r="W24359" s="288"/>
      <c r="X24359" s="287"/>
      <c r="AA24359" s="289"/>
    </row>
    <row r="24360" spans="23:27">
      <c r="W24360" s="288"/>
      <c r="X24360" s="287"/>
      <c r="AA24360" s="289"/>
    </row>
    <row r="24361" spans="23:27">
      <c r="W24361" s="288"/>
      <c r="X24361" s="287"/>
      <c r="AA24361" s="289"/>
    </row>
    <row r="24362" spans="23:27">
      <c r="W24362" s="288"/>
      <c r="X24362" s="287"/>
      <c r="AA24362" s="289"/>
    </row>
    <row r="24363" spans="23:27">
      <c r="W24363" s="288"/>
      <c r="X24363" s="287"/>
      <c r="AA24363" s="289"/>
    </row>
    <row r="24364" spans="23:27">
      <c r="W24364" s="288"/>
      <c r="X24364" s="287"/>
      <c r="AA24364" s="289"/>
    </row>
    <row r="24365" spans="23:27">
      <c r="W24365" s="288"/>
      <c r="X24365" s="287"/>
      <c r="AA24365" s="289"/>
    </row>
    <row r="24366" spans="23:27">
      <c r="W24366" s="288"/>
      <c r="X24366" s="287"/>
      <c r="AA24366" s="289"/>
    </row>
    <row r="24367" spans="23:27">
      <c r="W24367" s="288"/>
      <c r="X24367" s="287"/>
      <c r="AA24367" s="289"/>
    </row>
    <row r="24368" spans="23:27">
      <c r="W24368" s="288"/>
      <c r="X24368" s="287"/>
      <c r="AA24368" s="289"/>
    </row>
    <row r="24369" spans="23:27">
      <c r="W24369" s="288"/>
      <c r="X24369" s="287"/>
      <c r="AA24369" s="289"/>
    </row>
    <row r="24370" spans="23:27">
      <c r="W24370" s="288"/>
      <c r="X24370" s="287"/>
      <c r="AA24370" s="289"/>
    </row>
    <row r="24371" spans="23:27">
      <c r="W24371" s="288"/>
      <c r="X24371" s="287"/>
      <c r="AA24371" s="289"/>
    </row>
    <row r="24372" spans="23:27">
      <c r="W24372" s="288"/>
      <c r="X24372" s="287"/>
      <c r="AA24372" s="289"/>
    </row>
    <row r="24373" spans="23:27">
      <c r="W24373" s="288"/>
      <c r="X24373" s="287"/>
      <c r="AA24373" s="289"/>
    </row>
    <row r="24374" spans="23:27">
      <c r="W24374" s="288"/>
      <c r="X24374" s="287"/>
      <c r="AA24374" s="289"/>
    </row>
    <row r="24375" spans="23:27">
      <c r="W24375" s="288"/>
      <c r="X24375" s="287"/>
      <c r="AA24375" s="289"/>
    </row>
    <row r="24376" spans="23:27">
      <c r="W24376" s="288"/>
      <c r="X24376" s="287"/>
      <c r="AA24376" s="289"/>
    </row>
    <row r="24377" spans="23:27">
      <c r="W24377" s="288"/>
      <c r="X24377" s="287"/>
      <c r="AA24377" s="289"/>
    </row>
    <row r="24378" spans="23:27">
      <c r="W24378" s="288"/>
      <c r="X24378" s="287"/>
      <c r="AA24378" s="289"/>
    </row>
    <row r="24379" spans="23:27">
      <c r="W24379" s="288"/>
      <c r="X24379" s="287"/>
      <c r="AA24379" s="289"/>
    </row>
    <row r="24380" spans="23:27">
      <c r="W24380" s="288"/>
      <c r="X24380" s="287"/>
      <c r="AA24380" s="289"/>
    </row>
    <row r="24381" spans="23:27">
      <c r="W24381" s="288"/>
      <c r="X24381" s="287"/>
      <c r="AA24381" s="289"/>
    </row>
    <row r="24382" spans="23:27">
      <c r="W24382" s="288"/>
      <c r="X24382" s="287"/>
      <c r="AA24382" s="289"/>
    </row>
    <row r="24383" spans="23:27">
      <c r="W24383" s="288"/>
      <c r="X24383" s="287"/>
      <c r="AA24383" s="289"/>
    </row>
    <row r="24384" spans="23:27">
      <c r="W24384" s="288"/>
      <c r="X24384" s="287"/>
      <c r="AA24384" s="289"/>
    </row>
    <row r="24385" spans="23:27">
      <c r="W24385" s="288"/>
      <c r="X24385" s="287"/>
      <c r="AA24385" s="289"/>
    </row>
    <row r="24386" spans="23:27">
      <c r="W24386" s="288"/>
      <c r="X24386" s="287"/>
      <c r="AA24386" s="289"/>
    </row>
    <row r="24387" spans="23:27">
      <c r="W24387" s="288"/>
      <c r="X24387" s="287"/>
      <c r="AA24387" s="289"/>
    </row>
    <row r="24388" spans="23:27">
      <c r="W24388" s="288"/>
      <c r="X24388" s="287"/>
      <c r="AA24388" s="289"/>
    </row>
    <row r="24389" spans="23:27">
      <c r="W24389" s="288"/>
      <c r="X24389" s="287"/>
      <c r="AA24389" s="289"/>
    </row>
    <row r="24390" spans="23:27">
      <c r="W24390" s="288"/>
      <c r="X24390" s="287"/>
      <c r="AA24390" s="289"/>
    </row>
    <row r="24391" spans="23:27">
      <c r="W24391" s="288"/>
      <c r="X24391" s="287"/>
      <c r="AA24391" s="289"/>
    </row>
    <row r="24392" spans="23:27">
      <c r="W24392" s="288"/>
      <c r="X24392" s="287"/>
      <c r="AA24392" s="289"/>
    </row>
    <row r="24393" spans="23:27">
      <c r="W24393" s="288"/>
      <c r="X24393" s="287"/>
      <c r="AA24393" s="289"/>
    </row>
    <row r="24394" spans="23:27">
      <c r="W24394" s="288"/>
      <c r="X24394" s="287"/>
      <c r="AA24394" s="289"/>
    </row>
    <row r="24395" spans="23:27">
      <c r="W24395" s="288"/>
      <c r="X24395" s="287"/>
      <c r="AA24395" s="289"/>
    </row>
    <row r="24396" spans="23:27">
      <c r="W24396" s="288"/>
      <c r="X24396" s="287"/>
      <c r="AA24396" s="289"/>
    </row>
    <row r="24397" spans="23:27">
      <c r="W24397" s="288"/>
      <c r="X24397" s="287"/>
      <c r="AA24397" s="289"/>
    </row>
    <row r="24398" spans="23:27">
      <c r="W24398" s="288"/>
      <c r="X24398" s="287"/>
      <c r="AA24398" s="289"/>
    </row>
    <row r="24399" spans="23:27">
      <c r="W24399" s="288"/>
      <c r="X24399" s="287"/>
      <c r="AA24399" s="289"/>
    </row>
    <row r="24400" spans="23:27">
      <c r="W24400" s="288"/>
      <c r="X24400" s="287"/>
      <c r="AA24400" s="289"/>
    </row>
    <row r="24401" spans="23:27">
      <c r="W24401" s="288"/>
      <c r="X24401" s="287"/>
      <c r="AA24401" s="289"/>
    </row>
    <row r="24402" spans="23:27">
      <c r="W24402" s="288"/>
      <c r="X24402" s="287"/>
      <c r="AA24402" s="289"/>
    </row>
    <row r="24403" spans="23:27">
      <c r="W24403" s="288"/>
      <c r="X24403" s="287"/>
      <c r="AA24403" s="289"/>
    </row>
    <row r="24404" spans="23:27">
      <c r="W24404" s="288"/>
      <c r="X24404" s="287"/>
      <c r="AA24404" s="289"/>
    </row>
    <row r="24405" spans="23:27">
      <c r="W24405" s="288"/>
      <c r="X24405" s="287"/>
      <c r="AA24405" s="289"/>
    </row>
    <row r="24406" spans="23:27">
      <c r="W24406" s="288"/>
      <c r="X24406" s="287"/>
      <c r="AA24406" s="289"/>
    </row>
    <row r="24407" spans="23:27">
      <c r="W24407" s="288"/>
      <c r="X24407" s="287"/>
      <c r="AA24407" s="289"/>
    </row>
    <row r="24408" spans="23:27">
      <c r="W24408" s="288"/>
      <c r="X24408" s="287"/>
      <c r="AA24408" s="289"/>
    </row>
    <row r="24409" spans="23:27">
      <c r="W24409" s="288"/>
      <c r="X24409" s="287"/>
      <c r="AA24409" s="289"/>
    </row>
    <row r="24410" spans="23:27">
      <c r="W24410" s="288"/>
      <c r="X24410" s="287"/>
      <c r="AA24410" s="289"/>
    </row>
    <row r="24411" spans="23:27">
      <c r="W24411" s="288"/>
      <c r="X24411" s="287"/>
      <c r="AA24411" s="289"/>
    </row>
    <row r="24412" spans="23:27">
      <c r="W24412" s="288"/>
      <c r="X24412" s="287"/>
      <c r="AA24412" s="289"/>
    </row>
    <row r="24413" spans="23:27">
      <c r="W24413" s="288"/>
      <c r="X24413" s="287"/>
      <c r="AA24413" s="289"/>
    </row>
    <row r="24414" spans="23:27">
      <c r="W24414" s="288"/>
      <c r="X24414" s="287"/>
      <c r="AA24414" s="289"/>
    </row>
    <row r="24415" spans="23:27">
      <c r="W24415" s="288"/>
      <c r="X24415" s="287"/>
      <c r="AA24415" s="289"/>
    </row>
    <row r="24416" spans="23:27">
      <c r="W24416" s="288"/>
      <c r="X24416" s="287"/>
      <c r="AA24416" s="289"/>
    </row>
    <row r="24417" spans="23:27">
      <c r="W24417" s="288"/>
      <c r="X24417" s="287"/>
      <c r="AA24417" s="289"/>
    </row>
    <row r="24418" spans="23:27">
      <c r="W24418" s="288"/>
      <c r="X24418" s="287"/>
      <c r="AA24418" s="289"/>
    </row>
    <row r="24419" spans="23:27">
      <c r="W24419" s="288"/>
      <c r="X24419" s="287"/>
      <c r="AA24419" s="289"/>
    </row>
    <row r="24420" spans="23:27">
      <c r="W24420" s="288"/>
      <c r="X24420" s="287"/>
      <c r="AA24420" s="289"/>
    </row>
    <row r="24421" spans="23:27">
      <c r="W24421" s="288"/>
      <c r="X24421" s="287"/>
      <c r="AA24421" s="289"/>
    </row>
    <row r="24422" spans="23:27">
      <c r="W24422" s="288"/>
      <c r="X24422" s="287"/>
      <c r="AA24422" s="289"/>
    </row>
    <row r="24423" spans="23:27">
      <c r="W24423" s="288"/>
      <c r="X24423" s="287"/>
      <c r="AA24423" s="289"/>
    </row>
    <row r="24424" spans="23:27">
      <c r="W24424" s="288"/>
      <c r="X24424" s="287"/>
      <c r="AA24424" s="289"/>
    </row>
    <row r="24425" spans="23:27">
      <c r="W24425" s="288"/>
      <c r="X24425" s="287"/>
      <c r="AA24425" s="289"/>
    </row>
    <row r="24426" spans="23:27">
      <c r="W24426" s="288"/>
      <c r="X24426" s="287"/>
      <c r="AA24426" s="289"/>
    </row>
    <row r="24427" spans="23:27">
      <c r="W24427" s="288"/>
      <c r="X24427" s="287"/>
      <c r="AA24427" s="289"/>
    </row>
    <row r="24428" spans="23:27">
      <c r="W24428" s="288"/>
      <c r="X24428" s="287"/>
      <c r="AA24428" s="289"/>
    </row>
    <row r="24429" spans="23:27">
      <c r="W24429" s="288"/>
      <c r="X24429" s="287"/>
      <c r="AA24429" s="289"/>
    </row>
    <row r="24430" spans="23:27">
      <c r="W24430" s="288"/>
      <c r="X24430" s="287"/>
      <c r="AA24430" s="289"/>
    </row>
    <row r="24431" spans="23:27">
      <c r="W24431" s="288"/>
      <c r="X24431" s="287"/>
      <c r="AA24431" s="289"/>
    </row>
    <row r="24432" spans="23:27">
      <c r="W24432" s="288"/>
      <c r="X24432" s="287"/>
      <c r="AA24432" s="289"/>
    </row>
    <row r="24433" spans="23:27">
      <c r="W24433" s="288"/>
      <c r="X24433" s="287"/>
      <c r="AA24433" s="289"/>
    </row>
    <row r="24434" spans="23:27">
      <c r="W24434" s="288"/>
      <c r="X24434" s="287"/>
      <c r="AA24434" s="289"/>
    </row>
    <row r="24435" spans="23:27">
      <c r="W24435" s="288"/>
      <c r="X24435" s="287"/>
      <c r="AA24435" s="289"/>
    </row>
    <row r="24436" spans="23:27">
      <c r="W24436" s="288"/>
      <c r="X24436" s="287"/>
      <c r="AA24436" s="289"/>
    </row>
    <row r="24437" spans="23:27">
      <c r="W24437" s="288"/>
      <c r="X24437" s="287"/>
      <c r="AA24437" s="289"/>
    </row>
    <row r="24438" spans="23:27">
      <c r="W24438" s="288"/>
      <c r="X24438" s="287"/>
      <c r="AA24438" s="289"/>
    </row>
    <row r="24439" spans="23:27">
      <c r="W24439" s="288"/>
      <c r="X24439" s="287"/>
      <c r="AA24439" s="289"/>
    </row>
    <row r="24440" spans="23:27">
      <c r="W24440" s="288"/>
      <c r="X24440" s="287"/>
      <c r="AA24440" s="289"/>
    </row>
    <row r="24441" spans="23:27">
      <c r="W24441" s="288"/>
      <c r="X24441" s="287"/>
      <c r="AA24441" s="289"/>
    </row>
    <row r="24442" spans="23:27">
      <c r="W24442" s="288"/>
      <c r="X24442" s="287"/>
      <c r="AA24442" s="289"/>
    </row>
    <row r="24443" spans="23:27">
      <c r="W24443" s="288"/>
      <c r="X24443" s="287"/>
      <c r="AA24443" s="289"/>
    </row>
    <row r="24444" spans="23:27">
      <c r="W24444" s="288"/>
      <c r="X24444" s="287"/>
      <c r="AA24444" s="289"/>
    </row>
    <row r="24445" spans="23:27">
      <c r="W24445" s="288"/>
      <c r="X24445" s="287"/>
      <c r="AA24445" s="289"/>
    </row>
    <row r="24446" spans="23:27">
      <c r="W24446" s="288"/>
      <c r="X24446" s="287"/>
      <c r="AA24446" s="289"/>
    </row>
    <row r="24447" spans="23:27">
      <c r="W24447" s="288"/>
      <c r="X24447" s="287"/>
      <c r="AA24447" s="289"/>
    </row>
    <row r="24448" spans="23:27">
      <c r="W24448" s="288"/>
      <c r="X24448" s="287"/>
      <c r="AA24448" s="289"/>
    </row>
    <row r="24449" spans="23:27">
      <c r="W24449" s="288"/>
      <c r="X24449" s="287"/>
      <c r="AA24449" s="289"/>
    </row>
    <row r="24450" spans="23:27">
      <c r="W24450" s="288"/>
      <c r="X24450" s="287"/>
      <c r="AA24450" s="289"/>
    </row>
    <row r="24451" spans="23:27">
      <c r="W24451" s="288"/>
      <c r="X24451" s="287"/>
      <c r="AA24451" s="289"/>
    </row>
    <row r="24452" spans="23:27">
      <c r="W24452" s="288"/>
      <c r="X24452" s="287"/>
      <c r="AA24452" s="289"/>
    </row>
    <row r="24453" spans="23:27">
      <c r="W24453" s="288"/>
      <c r="X24453" s="287"/>
      <c r="AA24453" s="289"/>
    </row>
    <row r="24454" spans="23:27">
      <c r="W24454" s="288"/>
      <c r="X24454" s="287"/>
      <c r="AA24454" s="289"/>
    </row>
    <row r="24455" spans="23:27">
      <c r="W24455" s="288"/>
      <c r="X24455" s="287"/>
      <c r="AA24455" s="289"/>
    </row>
    <row r="24456" spans="23:27">
      <c r="W24456" s="288"/>
      <c r="X24456" s="287"/>
      <c r="AA24456" s="289"/>
    </row>
    <row r="24457" spans="23:27">
      <c r="W24457" s="288"/>
      <c r="X24457" s="287"/>
      <c r="AA24457" s="289"/>
    </row>
    <row r="24458" spans="23:27">
      <c r="W24458" s="288"/>
      <c r="X24458" s="287"/>
      <c r="AA24458" s="289"/>
    </row>
    <row r="24459" spans="23:27">
      <c r="W24459" s="288"/>
      <c r="X24459" s="287"/>
      <c r="AA24459" s="289"/>
    </row>
    <row r="24460" spans="23:27">
      <c r="W24460" s="288"/>
      <c r="X24460" s="287"/>
      <c r="AA24460" s="289"/>
    </row>
    <row r="24461" spans="23:27">
      <c r="W24461" s="288"/>
      <c r="X24461" s="287"/>
      <c r="AA24461" s="289"/>
    </row>
    <row r="24462" spans="23:27">
      <c r="W24462" s="288"/>
      <c r="X24462" s="287"/>
      <c r="AA24462" s="289"/>
    </row>
    <row r="24463" spans="23:27">
      <c r="W24463" s="288"/>
      <c r="X24463" s="287"/>
      <c r="AA24463" s="289"/>
    </row>
    <row r="24464" spans="23:27">
      <c r="W24464" s="288"/>
      <c r="X24464" s="287"/>
      <c r="AA24464" s="289"/>
    </row>
    <row r="24465" spans="23:27">
      <c r="W24465" s="288"/>
      <c r="X24465" s="287"/>
      <c r="AA24465" s="289"/>
    </row>
    <row r="24466" spans="23:27">
      <c r="W24466" s="288"/>
      <c r="X24466" s="287"/>
      <c r="AA24466" s="289"/>
    </row>
    <row r="24467" spans="23:27">
      <c r="W24467" s="288"/>
      <c r="X24467" s="287"/>
      <c r="AA24467" s="289"/>
    </row>
    <row r="24468" spans="23:27">
      <c r="W24468" s="288"/>
      <c r="X24468" s="287"/>
      <c r="AA24468" s="289"/>
    </row>
    <row r="24469" spans="23:27">
      <c r="W24469" s="288"/>
      <c r="X24469" s="287"/>
      <c r="AA24469" s="289"/>
    </row>
    <row r="24470" spans="23:27">
      <c r="W24470" s="288"/>
      <c r="X24470" s="287"/>
      <c r="AA24470" s="289"/>
    </row>
    <row r="24471" spans="23:27">
      <c r="W24471" s="288"/>
      <c r="X24471" s="287"/>
      <c r="AA24471" s="289"/>
    </row>
    <row r="24472" spans="23:27">
      <c r="W24472" s="288"/>
      <c r="X24472" s="287"/>
      <c r="AA24472" s="289"/>
    </row>
    <row r="24473" spans="23:27">
      <c r="W24473" s="288"/>
      <c r="X24473" s="287"/>
      <c r="AA24473" s="289"/>
    </row>
    <row r="24474" spans="23:27">
      <c r="W24474" s="288"/>
      <c r="X24474" s="287"/>
      <c r="AA24474" s="289"/>
    </row>
    <row r="24475" spans="23:27">
      <c r="W24475" s="288"/>
      <c r="X24475" s="287"/>
      <c r="AA24475" s="289"/>
    </row>
    <row r="24476" spans="23:27">
      <c r="W24476" s="288"/>
      <c r="X24476" s="287"/>
      <c r="AA24476" s="289"/>
    </row>
    <row r="24477" spans="23:27">
      <c r="W24477" s="288"/>
      <c r="X24477" s="287"/>
      <c r="AA24477" s="289"/>
    </row>
    <row r="24478" spans="23:27">
      <c r="W24478" s="288"/>
      <c r="X24478" s="287"/>
      <c r="AA24478" s="289"/>
    </row>
    <row r="24479" spans="23:27">
      <c r="W24479" s="288"/>
      <c r="X24479" s="287"/>
      <c r="AA24479" s="289"/>
    </row>
    <row r="24480" spans="23:27">
      <c r="W24480" s="288"/>
      <c r="X24480" s="287"/>
      <c r="AA24480" s="289"/>
    </row>
    <row r="24481" spans="23:27">
      <c r="W24481" s="288"/>
      <c r="X24481" s="287"/>
      <c r="AA24481" s="289"/>
    </row>
    <row r="24482" spans="23:27">
      <c r="W24482" s="288"/>
      <c r="X24482" s="287"/>
      <c r="AA24482" s="289"/>
    </row>
    <row r="24483" spans="23:27">
      <c r="W24483" s="288"/>
      <c r="X24483" s="287"/>
      <c r="AA24483" s="289"/>
    </row>
    <row r="24484" spans="23:27">
      <c r="W24484" s="288"/>
      <c r="X24484" s="287"/>
      <c r="AA24484" s="289"/>
    </row>
    <row r="24485" spans="23:27">
      <c r="W24485" s="288"/>
      <c r="X24485" s="287"/>
      <c r="AA24485" s="289"/>
    </row>
    <row r="24486" spans="23:27">
      <c r="W24486" s="288"/>
      <c r="X24486" s="287"/>
      <c r="AA24486" s="289"/>
    </row>
    <row r="24487" spans="23:27">
      <c r="W24487" s="288"/>
      <c r="X24487" s="287"/>
      <c r="AA24487" s="289"/>
    </row>
    <row r="24488" spans="23:27">
      <c r="W24488" s="288"/>
      <c r="X24488" s="287"/>
      <c r="AA24488" s="289"/>
    </row>
    <row r="24489" spans="23:27">
      <c r="W24489" s="288"/>
      <c r="X24489" s="287"/>
      <c r="AA24489" s="289"/>
    </row>
    <row r="24490" spans="23:27">
      <c r="W24490" s="288"/>
      <c r="X24490" s="287"/>
      <c r="AA24490" s="289"/>
    </row>
    <row r="24491" spans="23:27">
      <c r="W24491" s="288"/>
      <c r="X24491" s="287"/>
      <c r="AA24491" s="289"/>
    </row>
    <row r="24492" spans="23:27">
      <c r="W24492" s="288"/>
      <c r="X24492" s="287"/>
      <c r="AA24492" s="289"/>
    </row>
    <row r="24493" spans="23:27">
      <c r="W24493" s="288"/>
      <c r="X24493" s="287"/>
      <c r="AA24493" s="289"/>
    </row>
    <row r="24494" spans="23:27">
      <c r="W24494" s="288"/>
      <c r="X24494" s="287"/>
      <c r="AA24494" s="289"/>
    </row>
    <row r="24495" spans="23:27">
      <c r="W24495" s="288"/>
      <c r="X24495" s="287"/>
      <c r="AA24495" s="289"/>
    </row>
    <row r="24496" spans="23:27">
      <c r="W24496" s="288"/>
      <c r="X24496" s="287"/>
      <c r="AA24496" s="289"/>
    </row>
    <row r="24497" spans="23:27">
      <c r="W24497" s="288"/>
      <c r="X24497" s="287"/>
      <c r="AA24497" s="289"/>
    </row>
    <row r="24498" spans="23:27">
      <c r="W24498" s="288"/>
      <c r="X24498" s="287"/>
      <c r="AA24498" s="289"/>
    </row>
    <row r="24499" spans="23:27">
      <c r="W24499" s="288"/>
      <c r="X24499" s="287"/>
      <c r="AA24499" s="289"/>
    </row>
    <row r="24500" spans="23:27">
      <c r="W24500" s="288"/>
      <c r="X24500" s="287"/>
      <c r="AA24500" s="289"/>
    </row>
    <row r="24501" spans="23:27">
      <c r="W24501" s="288"/>
      <c r="X24501" s="287"/>
      <c r="AA24501" s="289"/>
    </row>
    <row r="24502" spans="23:27">
      <c r="W24502" s="288"/>
      <c r="X24502" s="287"/>
      <c r="AA24502" s="289"/>
    </row>
    <row r="24503" spans="23:27">
      <c r="W24503" s="288"/>
      <c r="X24503" s="287"/>
      <c r="AA24503" s="289"/>
    </row>
    <row r="24504" spans="23:27">
      <c r="W24504" s="288"/>
      <c r="X24504" s="287"/>
      <c r="AA24504" s="289"/>
    </row>
    <row r="24505" spans="23:27">
      <c r="W24505" s="288"/>
      <c r="X24505" s="287"/>
      <c r="AA24505" s="289"/>
    </row>
    <row r="24506" spans="23:27">
      <c r="W24506" s="288"/>
      <c r="X24506" s="287"/>
      <c r="AA24506" s="289"/>
    </row>
    <row r="24507" spans="23:27">
      <c r="W24507" s="288"/>
      <c r="X24507" s="287"/>
      <c r="AA24507" s="289"/>
    </row>
    <row r="24508" spans="23:27">
      <c r="W24508" s="288"/>
      <c r="X24508" s="287"/>
      <c r="AA24508" s="289"/>
    </row>
    <row r="24509" spans="23:27">
      <c r="W24509" s="288"/>
      <c r="X24509" s="287"/>
      <c r="AA24509" s="289"/>
    </row>
    <row r="24510" spans="23:27">
      <c r="W24510" s="288"/>
      <c r="X24510" s="287"/>
      <c r="AA24510" s="289"/>
    </row>
    <row r="24511" spans="23:27">
      <c r="W24511" s="288"/>
      <c r="X24511" s="287"/>
      <c r="AA24511" s="289"/>
    </row>
    <row r="24512" spans="23:27">
      <c r="W24512" s="288"/>
      <c r="X24512" s="287"/>
      <c r="AA24512" s="289"/>
    </row>
    <row r="24513" spans="23:27">
      <c r="W24513" s="288"/>
      <c r="X24513" s="287"/>
      <c r="AA24513" s="289"/>
    </row>
    <row r="24514" spans="23:27">
      <c r="W24514" s="288"/>
      <c r="X24514" s="287"/>
      <c r="AA24514" s="289"/>
    </row>
    <row r="24515" spans="23:27">
      <c r="W24515" s="288"/>
      <c r="X24515" s="287"/>
      <c r="AA24515" s="289"/>
    </row>
    <row r="24516" spans="23:27">
      <c r="W24516" s="288"/>
      <c r="X24516" s="287"/>
      <c r="AA24516" s="289"/>
    </row>
    <row r="24517" spans="23:27">
      <c r="W24517" s="288"/>
      <c r="X24517" s="287"/>
      <c r="AA24517" s="289"/>
    </row>
    <row r="24518" spans="23:27">
      <c r="W24518" s="288"/>
      <c r="X24518" s="287"/>
      <c r="AA24518" s="289"/>
    </row>
    <row r="24519" spans="23:27">
      <c r="W24519" s="288"/>
      <c r="X24519" s="287"/>
      <c r="AA24519" s="289"/>
    </row>
    <row r="24520" spans="23:27">
      <c r="W24520" s="288"/>
      <c r="X24520" s="287"/>
      <c r="AA24520" s="289"/>
    </row>
    <row r="24521" spans="23:27">
      <c r="W24521" s="288"/>
      <c r="X24521" s="287"/>
      <c r="AA24521" s="289"/>
    </row>
    <row r="24522" spans="23:27">
      <c r="W24522" s="288"/>
      <c r="X24522" s="287"/>
      <c r="AA24522" s="289"/>
    </row>
    <row r="24523" spans="23:27">
      <c r="W24523" s="288"/>
      <c r="X24523" s="287"/>
      <c r="AA24523" s="289"/>
    </row>
    <row r="24524" spans="23:27">
      <c r="W24524" s="288"/>
      <c r="X24524" s="287"/>
      <c r="AA24524" s="289"/>
    </row>
    <row r="24525" spans="23:27">
      <c r="W24525" s="288"/>
      <c r="X24525" s="287"/>
      <c r="AA24525" s="289"/>
    </row>
    <row r="24526" spans="23:27">
      <c r="W24526" s="288"/>
      <c r="X24526" s="287"/>
      <c r="AA24526" s="289"/>
    </row>
    <row r="24527" spans="23:27">
      <c r="W24527" s="288"/>
      <c r="X24527" s="287"/>
      <c r="AA24527" s="289"/>
    </row>
    <row r="24528" spans="23:27">
      <c r="W24528" s="288"/>
      <c r="X24528" s="287"/>
      <c r="AA24528" s="289"/>
    </row>
    <row r="24529" spans="23:27">
      <c r="W24529" s="288"/>
      <c r="X24529" s="287"/>
      <c r="AA24529" s="289"/>
    </row>
    <row r="24530" spans="23:27">
      <c r="W24530" s="288"/>
      <c r="X24530" s="287"/>
      <c r="AA24530" s="289"/>
    </row>
    <row r="24531" spans="23:27">
      <c r="W24531" s="288"/>
      <c r="X24531" s="287"/>
      <c r="AA24531" s="289"/>
    </row>
    <row r="24532" spans="23:27">
      <c r="W24532" s="288"/>
      <c r="X24532" s="287"/>
      <c r="AA24532" s="289"/>
    </row>
    <row r="24533" spans="23:27">
      <c r="W24533" s="288"/>
      <c r="X24533" s="287"/>
      <c r="AA24533" s="289"/>
    </row>
    <row r="24534" spans="23:27">
      <c r="W24534" s="288"/>
      <c r="X24534" s="287"/>
      <c r="AA24534" s="289"/>
    </row>
    <row r="24535" spans="23:27">
      <c r="W24535" s="288"/>
      <c r="X24535" s="287"/>
      <c r="AA24535" s="289"/>
    </row>
    <row r="24536" spans="23:27">
      <c r="W24536" s="288"/>
      <c r="X24536" s="287"/>
      <c r="AA24536" s="289"/>
    </row>
    <row r="24537" spans="23:27">
      <c r="W24537" s="288"/>
      <c r="X24537" s="287"/>
      <c r="AA24537" s="289"/>
    </row>
    <row r="24538" spans="23:27">
      <c r="W24538" s="288"/>
      <c r="X24538" s="287"/>
      <c r="AA24538" s="289"/>
    </row>
    <row r="24539" spans="23:27">
      <c r="W24539" s="288"/>
      <c r="X24539" s="287"/>
      <c r="AA24539" s="289"/>
    </row>
    <row r="24540" spans="23:27">
      <c r="W24540" s="288"/>
      <c r="X24540" s="287"/>
      <c r="AA24540" s="289"/>
    </row>
    <row r="24541" spans="23:27">
      <c r="W24541" s="288"/>
      <c r="X24541" s="287"/>
      <c r="AA24541" s="289"/>
    </row>
    <row r="24542" spans="23:27">
      <c r="W24542" s="288"/>
      <c r="X24542" s="287"/>
      <c r="AA24542" s="289"/>
    </row>
    <row r="24543" spans="23:27">
      <c r="W24543" s="288"/>
      <c r="X24543" s="287"/>
      <c r="AA24543" s="289"/>
    </row>
    <row r="24544" spans="23:27">
      <c r="W24544" s="288"/>
      <c r="X24544" s="287"/>
      <c r="AA24544" s="289"/>
    </row>
    <row r="24545" spans="23:27">
      <c r="W24545" s="288"/>
      <c r="X24545" s="287"/>
      <c r="AA24545" s="289"/>
    </row>
    <row r="24546" spans="23:27">
      <c r="W24546" s="288"/>
      <c r="X24546" s="287"/>
      <c r="AA24546" s="289"/>
    </row>
    <row r="24547" spans="23:27">
      <c r="W24547" s="288"/>
      <c r="X24547" s="287"/>
      <c r="AA24547" s="289"/>
    </row>
    <row r="24548" spans="23:27">
      <c r="W24548" s="288"/>
      <c r="X24548" s="287"/>
      <c r="AA24548" s="289"/>
    </row>
    <row r="24549" spans="23:27">
      <c r="W24549" s="288"/>
      <c r="X24549" s="287"/>
      <c r="AA24549" s="289"/>
    </row>
    <row r="24550" spans="23:27">
      <c r="W24550" s="288"/>
      <c r="X24550" s="287"/>
      <c r="AA24550" s="289"/>
    </row>
    <row r="24551" spans="23:27">
      <c r="W24551" s="288"/>
      <c r="X24551" s="287"/>
      <c r="AA24551" s="289"/>
    </row>
    <row r="24552" spans="23:27">
      <c r="W24552" s="288"/>
      <c r="X24552" s="287"/>
      <c r="AA24552" s="289"/>
    </row>
    <row r="24553" spans="23:27">
      <c r="W24553" s="288"/>
      <c r="X24553" s="287"/>
      <c r="AA24553" s="289"/>
    </row>
    <row r="24554" spans="23:27">
      <c r="W24554" s="288"/>
      <c r="X24554" s="287"/>
      <c r="AA24554" s="289"/>
    </row>
    <row r="24555" spans="23:27">
      <c r="W24555" s="288"/>
      <c r="X24555" s="287"/>
      <c r="AA24555" s="289"/>
    </row>
    <row r="24556" spans="23:27">
      <c r="W24556" s="288"/>
      <c r="X24556" s="287"/>
      <c r="AA24556" s="289"/>
    </row>
    <row r="24557" spans="23:27">
      <c r="W24557" s="288"/>
      <c r="X24557" s="287"/>
      <c r="AA24557" s="289"/>
    </row>
    <row r="24558" spans="23:27">
      <c r="W24558" s="288"/>
      <c r="X24558" s="287"/>
      <c r="AA24558" s="289"/>
    </row>
    <row r="24559" spans="23:27">
      <c r="W24559" s="288"/>
      <c r="X24559" s="287"/>
      <c r="AA24559" s="289"/>
    </row>
    <row r="24560" spans="23:27">
      <c r="W24560" s="288"/>
      <c r="X24560" s="287"/>
      <c r="AA24560" s="289"/>
    </row>
    <row r="24561" spans="23:27">
      <c r="W24561" s="288"/>
      <c r="X24561" s="287"/>
      <c r="AA24561" s="289"/>
    </row>
    <row r="24562" spans="23:27">
      <c r="W24562" s="288"/>
      <c r="X24562" s="287"/>
      <c r="AA24562" s="289"/>
    </row>
    <row r="24563" spans="23:27">
      <c r="W24563" s="288"/>
      <c r="X24563" s="287"/>
      <c r="AA24563" s="289"/>
    </row>
    <row r="24564" spans="23:27">
      <c r="W24564" s="288"/>
      <c r="X24564" s="287"/>
      <c r="AA24564" s="289"/>
    </row>
    <row r="24565" spans="23:27">
      <c r="W24565" s="288"/>
      <c r="X24565" s="287"/>
      <c r="AA24565" s="289"/>
    </row>
    <row r="24566" spans="23:27">
      <c r="W24566" s="288"/>
      <c r="X24566" s="287"/>
      <c r="AA24566" s="289"/>
    </row>
    <row r="24567" spans="23:27">
      <c r="W24567" s="288"/>
      <c r="X24567" s="287"/>
      <c r="AA24567" s="289"/>
    </row>
    <row r="24568" spans="23:27">
      <c r="W24568" s="288"/>
      <c r="X24568" s="287"/>
      <c r="AA24568" s="289"/>
    </row>
    <row r="24569" spans="23:27">
      <c r="W24569" s="288"/>
      <c r="X24569" s="287"/>
      <c r="AA24569" s="289"/>
    </row>
    <row r="24570" spans="23:27">
      <c r="W24570" s="288"/>
      <c r="X24570" s="287"/>
      <c r="AA24570" s="289"/>
    </row>
    <row r="24571" spans="23:27">
      <c r="W24571" s="288"/>
      <c r="X24571" s="287"/>
      <c r="AA24571" s="289"/>
    </row>
    <row r="24572" spans="23:27">
      <c r="W24572" s="288"/>
      <c r="X24572" s="287"/>
      <c r="AA24572" s="289"/>
    </row>
    <row r="24573" spans="23:27">
      <c r="W24573" s="288"/>
      <c r="X24573" s="287"/>
      <c r="AA24573" s="289"/>
    </row>
    <row r="24574" spans="23:27">
      <c r="W24574" s="288"/>
      <c r="X24574" s="287"/>
      <c r="AA24574" s="289"/>
    </row>
    <row r="24575" spans="23:27">
      <c r="W24575" s="288"/>
      <c r="X24575" s="287"/>
      <c r="AA24575" s="289"/>
    </row>
    <row r="24576" spans="23:27">
      <c r="W24576" s="288"/>
      <c r="X24576" s="287"/>
      <c r="AA24576" s="289"/>
    </row>
    <row r="24577" spans="23:27">
      <c r="W24577" s="288"/>
      <c r="X24577" s="287"/>
      <c r="AA24577" s="289"/>
    </row>
    <row r="24578" spans="23:27">
      <c r="W24578" s="288"/>
      <c r="X24578" s="287"/>
      <c r="AA24578" s="289"/>
    </row>
    <row r="24579" spans="23:27">
      <c r="W24579" s="288"/>
      <c r="X24579" s="287"/>
      <c r="AA24579" s="289"/>
    </row>
    <row r="24580" spans="23:27">
      <c r="W24580" s="288"/>
      <c r="X24580" s="287"/>
      <c r="AA24580" s="289"/>
    </row>
    <row r="24581" spans="23:27">
      <c r="W24581" s="288"/>
      <c r="X24581" s="287"/>
      <c r="AA24581" s="289"/>
    </row>
    <row r="24582" spans="23:27">
      <c r="W24582" s="288"/>
      <c r="X24582" s="287"/>
      <c r="AA24582" s="289"/>
    </row>
    <row r="24583" spans="23:27">
      <c r="W24583" s="288"/>
      <c r="X24583" s="287"/>
      <c r="AA24583" s="289"/>
    </row>
    <row r="24584" spans="23:27">
      <c r="W24584" s="288"/>
      <c r="X24584" s="287"/>
      <c r="AA24584" s="289"/>
    </row>
    <row r="24585" spans="23:27">
      <c r="W24585" s="288"/>
      <c r="X24585" s="287"/>
      <c r="AA24585" s="289"/>
    </row>
    <row r="24586" spans="23:27">
      <c r="W24586" s="288"/>
      <c r="X24586" s="287"/>
      <c r="AA24586" s="289"/>
    </row>
    <row r="24587" spans="23:27">
      <c r="W24587" s="288"/>
      <c r="X24587" s="287"/>
      <c r="AA24587" s="289"/>
    </row>
    <row r="24588" spans="23:27">
      <c r="W24588" s="288"/>
      <c r="X24588" s="287"/>
      <c r="AA24588" s="289"/>
    </row>
    <row r="24589" spans="23:27">
      <c r="W24589" s="288"/>
      <c r="X24589" s="287"/>
      <c r="AA24589" s="289"/>
    </row>
    <row r="24590" spans="23:27">
      <c r="W24590" s="288"/>
      <c r="X24590" s="287"/>
      <c r="AA24590" s="289"/>
    </row>
    <row r="24591" spans="23:27">
      <c r="W24591" s="288"/>
      <c r="X24591" s="287"/>
      <c r="AA24591" s="289"/>
    </row>
    <row r="24592" spans="23:27">
      <c r="W24592" s="288"/>
      <c r="X24592" s="287"/>
      <c r="AA24592" s="289"/>
    </row>
    <row r="24593" spans="23:27">
      <c r="W24593" s="288"/>
      <c r="X24593" s="287"/>
      <c r="AA24593" s="289"/>
    </row>
    <row r="24594" spans="23:27">
      <c r="W24594" s="288"/>
      <c r="X24594" s="287"/>
      <c r="AA24594" s="289"/>
    </row>
    <row r="24595" spans="23:27">
      <c r="W24595" s="288"/>
      <c r="X24595" s="287"/>
      <c r="AA24595" s="289"/>
    </row>
    <row r="24596" spans="23:27">
      <c r="W24596" s="288"/>
      <c r="X24596" s="287"/>
      <c r="AA24596" s="289"/>
    </row>
    <row r="24597" spans="23:27">
      <c r="W24597" s="288"/>
      <c r="X24597" s="287"/>
      <c r="AA24597" s="289"/>
    </row>
    <row r="24598" spans="23:27">
      <c r="W24598" s="288"/>
      <c r="X24598" s="287"/>
      <c r="AA24598" s="289"/>
    </row>
    <row r="24599" spans="23:27">
      <c r="W24599" s="288"/>
      <c r="X24599" s="287"/>
      <c r="AA24599" s="289"/>
    </row>
    <row r="24600" spans="23:27">
      <c r="W24600" s="288"/>
      <c r="X24600" s="287"/>
      <c r="AA24600" s="289"/>
    </row>
    <row r="24601" spans="23:27">
      <c r="W24601" s="288"/>
      <c r="X24601" s="287"/>
      <c r="AA24601" s="289"/>
    </row>
    <row r="24602" spans="23:27">
      <c r="W24602" s="288"/>
      <c r="X24602" s="287"/>
      <c r="AA24602" s="289"/>
    </row>
    <row r="24603" spans="23:27">
      <c r="W24603" s="288"/>
      <c r="X24603" s="287"/>
      <c r="AA24603" s="289"/>
    </row>
    <row r="24604" spans="23:27">
      <c r="W24604" s="288"/>
      <c r="X24604" s="287"/>
      <c r="AA24604" s="289"/>
    </row>
    <row r="24605" spans="23:27">
      <c r="W24605" s="288"/>
      <c r="X24605" s="287"/>
      <c r="AA24605" s="289"/>
    </row>
    <row r="24606" spans="23:27">
      <c r="W24606" s="288"/>
      <c r="X24606" s="287"/>
      <c r="AA24606" s="289"/>
    </row>
    <row r="24607" spans="23:27">
      <c r="W24607" s="288"/>
      <c r="X24607" s="287"/>
      <c r="AA24607" s="289"/>
    </row>
    <row r="24608" spans="23:27">
      <c r="W24608" s="288"/>
      <c r="X24608" s="287"/>
      <c r="AA24608" s="289"/>
    </row>
    <row r="24609" spans="23:27">
      <c r="W24609" s="288"/>
      <c r="X24609" s="287"/>
      <c r="AA24609" s="289"/>
    </row>
    <row r="24610" spans="23:27">
      <c r="W24610" s="288"/>
      <c r="X24610" s="287"/>
      <c r="AA24610" s="289"/>
    </row>
    <row r="24611" spans="23:27">
      <c r="W24611" s="288"/>
      <c r="X24611" s="287"/>
      <c r="AA24611" s="289"/>
    </row>
    <row r="24612" spans="23:27">
      <c r="W24612" s="288"/>
      <c r="X24612" s="287"/>
      <c r="AA24612" s="289"/>
    </row>
    <row r="24613" spans="23:27">
      <c r="W24613" s="288"/>
      <c r="X24613" s="287"/>
      <c r="AA24613" s="289"/>
    </row>
    <row r="24614" spans="23:27">
      <c r="W24614" s="288"/>
      <c r="X24614" s="287"/>
      <c r="AA24614" s="289"/>
    </row>
    <row r="24615" spans="23:27">
      <c r="W24615" s="288"/>
      <c r="X24615" s="287"/>
      <c r="AA24615" s="289"/>
    </row>
    <row r="24616" spans="23:27">
      <c r="W24616" s="288"/>
      <c r="X24616" s="287"/>
      <c r="AA24616" s="289"/>
    </row>
    <row r="24617" spans="23:27">
      <c r="W24617" s="288"/>
      <c r="X24617" s="287"/>
      <c r="AA24617" s="289"/>
    </row>
    <row r="24618" spans="23:27">
      <c r="W24618" s="288"/>
      <c r="X24618" s="287"/>
      <c r="AA24618" s="289"/>
    </row>
    <row r="24619" spans="23:27">
      <c r="W24619" s="288"/>
      <c r="X24619" s="287"/>
      <c r="AA24619" s="289"/>
    </row>
    <row r="24620" spans="23:27">
      <c r="W24620" s="288"/>
      <c r="X24620" s="287"/>
      <c r="AA24620" s="289"/>
    </row>
    <row r="24621" spans="23:27">
      <c r="W24621" s="288"/>
      <c r="X24621" s="287"/>
      <c r="AA24621" s="289"/>
    </row>
    <row r="24622" spans="23:27">
      <c r="W24622" s="288"/>
      <c r="X24622" s="287"/>
      <c r="AA24622" s="289"/>
    </row>
    <row r="24623" spans="23:27">
      <c r="W24623" s="288"/>
      <c r="X24623" s="287"/>
      <c r="AA24623" s="289"/>
    </row>
    <row r="24624" spans="23:27">
      <c r="W24624" s="288"/>
      <c r="X24624" s="287"/>
      <c r="AA24624" s="289"/>
    </row>
    <row r="24625" spans="23:27">
      <c r="W24625" s="288"/>
      <c r="X24625" s="287"/>
      <c r="AA24625" s="289"/>
    </row>
    <row r="24626" spans="23:27">
      <c r="W24626" s="288"/>
      <c r="X24626" s="287"/>
      <c r="AA24626" s="289"/>
    </row>
    <row r="24627" spans="23:27">
      <c r="W24627" s="288"/>
      <c r="X24627" s="287"/>
      <c r="AA24627" s="289"/>
    </row>
    <row r="24628" spans="23:27">
      <c r="W24628" s="288"/>
      <c r="X24628" s="287"/>
      <c r="AA24628" s="289"/>
    </row>
    <row r="24629" spans="23:27">
      <c r="W24629" s="288"/>
      <c r="X24629" s="287"/>
      <c r="AA24629" s="289"/>
    </row>
    <row r="24630" spans="23:27">
      <c r="W24630" s="288"/>
      <c r="X24630" s="287"/>
      <c r="AA24630" s="289"/>
    </row>
    <row r="24631" spans="23:27">
      <c r="W24631" s="288"/>
      <c r="X24631" s="287"/>
      <c r="AA24631" s="289"/>
    </row>
    <row r="24632" spans="23:27">
      <c r="W24632" s="288"/>
      <c r="X24632" s="287"/>
      <c r="AA24632" s="289"/>
    </row>
    <row r="24633" spans="23:27">
      <c r="W24633" s="288"/>
      <c r="X24633" s="287"/>
      <c r="AA24633" s="289"/>
    </row>
    <row r="24634" spans="23:27">
      <c r="W24634" s="288"/>
      <c r="X24634" s="287"/>
      <c r="AA24634" s="289"/>
    </row>
    <row r="24635" spans="23:27">
      <c r="W24635" s="288"/>
      <c r="X24635" s="287"/>
      <c r="AA24635" s="289"/>
    </row>
    <row r="24636" spans="23:27">
      <c r="W24636" s="288"/>
      <c r="X24636" s="287"/>
      <c r="AA24636" s="289"/>
    </row>
    <row r="24637" spans="23:27">
      <c r="W24637" s="288"/>
      <c r="X24637" s="287"/>
      <c r="AA24637" s="289"/>
    </row>
    <row r="24638" spans="23:27">
      <c r="W24638" s="288"/>
      <c r="X24638" s="287"/>
      <c r="AA24638" s="289"/>
    </row>
    <row r="24639" spans="23:27">
      <c r="W24639" s="288"/>
      <c r="X24639" s="287"/>
      <c r="AA24639" s="289"/>
    </row>
    <row r="24640" spans="23:27">
      <c r="W24640" s="288"/>
      <c r="X24640" s="287"/>
      <c r="AA24640" s="289"/>
    </row>
    <row r="24641" spans="23:27">
      <c r="W24641" s="288"/>
      <c r="X24641" s="287"/>
      <c r="AA24641" s="289"/>
    </row>
    <row r="24642" spans="23:27">
      <c r="W24642" s="288"/>
      <c r="X24642" s="287"/>
      <c r="AA24642" s="289"/>
    </row>
    <row r="24643" spans="23:27">
      <c r="W24643" s="288"/>
      <c r="X24643" s="287"/>
      <c r="AA24643" s="289"/>
    </row>
    <row r="24644" spans="23:27">
      <c r="W24644" s="288"/>
      <c r="X24644" s="287"/>
      <c r="AA24644" s="289"/>
    </row>
    <row r="24645" spans="23:27">
      <c r="W24645" s="288"/>
      <c r="X24645" s="287"/>
      <c r="AA24645" s="289"/>
    </row>
    <row r="24646" spans="23:27">
      <c r="W24646" s="288"/>
      <c r="X24646" s="287"/>
      <c r="AA24646" s="289"/>
    </row>
    <row r="24647" spans="23:27">
      <c r="W24647" s="288"/>
      <c r="X24647" s="287"/>
      <c r="AA24647" s="289"/>
    </row>
    <row r="24648" spans="23:27">
      <c r="W24648" s="288"/>
      <c r="X24648" s="287"/>
      <c r="AA24648" s="289"/>
    </row>
    <row r="24649" spans="23:27">
      <c r="W24649" s="288"/>
      <c r="X24649" s="287"/>
      <c r="AA24649" s="289"/>
    </row>
    <row r="24650" spans="23:27">
      <c r="W24650" s="288"/>
      <c r="X24650" s="287"/>
      <c r="AA24650" s="289"/>
    </row>
    <row r="24651" spans="23:27">
      <c r="W24651" s="288"/>
      <c r="X24651" s="287"/>
      <c r="AA24651" s="289"/>
    </row>
    <row r="24652" spans="23:27">
      <c r="W24652" s="288"/>
      <c r="X24652" s="287"/>
      <c r="AA24652" s="289"/>
    </row>
    <row r="24653" spans="23:27">
      <c r="W24653" s="288"/>
      <c r="X24653" s="287"/>
      <c r="AA24653" s="289"/>
    </row>
    <row r="24654" spans="23:27">
      <c r="W24654" s="288"/>
      <c r="X24654" s="287"/>
      <c r="AA24654" s="289"/>
    </row>
    <row r="24655" spans="23:27">
      <c r="W24655" s="288"/>
      <c r="X24655" s="287"/>
      <c r="AA24655" s="289"/>
    </row>
    <row r="24656" spans="23:27">
      <c r="W24656" s="288"/>
      <c r="X24656" s="287"/>
      <c r="AA24656" s="289"/>
    </row>
    <row r="24657" spans="23:27">
      <c r="W24657" s="288"/>
      <c r="X24657" s="287"/>
      <c r="AA24657" s="289"/>
    </row>
    <row r="24658" spans="23:27">
      <c r="W24658" s="288"/>
      <c r="X24658" s="287"/>
      <c r="AA24658" s="289"/>
    </row>
    <row r="24659" spans="23:27">
      <c r="W24659" s="288"/>
      <c r="X24659" s="287"/>
      <c r="AA24659" s="289"/>
    </row>
    <row r="24660" spans="23:27">
      <c r="W24660" s="288"/>
      <c r="X24660" s="287"/>
      <c r="AA24660" s="289"/>
    </row>
    <row r="24661" spans="23:27">
      <c r="W24661" s="288"/>
      <c r="X24661" s="287"/>
      <c r="AA24661" s="289"/>
    </row>
    <row r="24662" spans="23:27">
      <c r="W24662" s="288"/>
      <c r="X24662" s="287"/>
      <c r="AA24662" s="289"/>
    </row>
    <row r="24663" spans="23:27">
      <c r="W24663" s="288"/>
      <c r="X24663" s="287"/>
      <c r="AA24663" s="289"/>
    </row>
    <row r="24664" spans="23:27">
      <c r="W24664" s="288"/>
      <c r="X24664" s="287"/>
      <c r="AA24664" s="289"/>
    </row>
    <row r="24665" spans="23:27">
      <c r="W24665" s="288"/>
      <c r="X24665" s="287"/>
      <c r="AA24665" s="289"/>
    </row>
    <row r="24666" spans="23:27">
      <c r="W24666" s="288"/>
      <c r="X24666" s="287"/>
      <c r="AA24666" s="289"/>
    </row>
    <row r="24667" spans="23:27">
      <c r="W24667" s="288"/>
      <c r="X24667" s="287"/>
      <c r="AA24667" s="289"/>
    </row>
    <row r="24668" spans="23:27">
      <c r="W24668" s="288"/>
      <c r="X24668" s="287"/>
      <c r="AA24668" s="289"/>
    </row>
    <row r="24669" spans="23:27">
      <c r="W24669" s="288"/>
      <c r="X24669" s="287"/>
      <c r="AA24669" s="289"/>
    </row>
    <row r="24670" spans="23:27">
      <c r="W24670" s="288"/>
      <c r="X24670" s="287"/>
      <c r="AA24670" s="289"/>
    </row>
    <row r="24671" spans="23:27">
      <c r="W24671" s="288"/>
      <c r="X24671" s="287"/>
      <c r="AA24671" s="289"/>
    </row>
    <row r="24672" spans="23:27">
      <c r="W24672" s="288"/>
      <c r="X24672" s="287"/>
      <c r="AA24672" s="289"/>
    </row>
    <row r="24673" spans="23:27">
      <c r="W24673" s="288"/>
      <c r="X24673" s="287"/>
      <c r="AA24673" s="289"/>
    </row>
    <row r="24674" spans="23:27">
      <c r="W24674" s="288"/>
      <c r="X24674" s="287"/>
      <c r="AA24674" s="289"/>
    </row>
    <row r="24675" spans="23:27">
      <c r="W24675" s="288"/>
      <c r="X24675" s="287"/>
      <c r="AA24675" s="289"/>
    </row>
    <row r="24676" spans="23:27">
      <c r="W24676" s="288"/>
      <c r="X24676" s="287"/>
      <c r="AA24676" s="289"/>
    </row>
    <row r="24677" spans="23:27">
      <c r="W24677" s="288"/>
      <c r="X24677" s="287"/>
      <c r="AA24677" s="289"/>
    </row>
    <row r="24678" spans="23:27">
      <c r="W24678" s="288"/>
      <c r="X24678" s="287"/>
      <c r="AA24678" s="289"/>
    </row>
    <row r="24679" spans="23:27">
      <c r="W24679" s="288"/>
      <c r="X24679" s="287"/>
      <c r="AA24679" s="289"/>
    </row>
    <row r="24680" spans="23:27">
      <c r="W24680" s="288"/>
      <c r="X24680" s="287"/>
      <c r="AA24680" s="289"/>
    </row>
    <row r="24681" spans="23:27">
      <c r="W24681" s="288"/>
      <c r="X24681" s="287"/>
      <c r="AA24681" s="289"/>
    </row>
    <row r="24682" spans="23:27">
      <c r="W24682" s="288"/>
      <c r="X24682" s="287"/>
      <c r="AA24682" s="289"/>
    </row>
    <row r="24683" spans="23:27">
      <c r="W24683" s="288"/>
      <c r="X24683" s="287"/>
      <c r="AA24683" s="289"/>
    </row>
    <row r="24684" spans="23:27">
      <c r="W24684" s="288"/>
      <c r="X24684" s="287"/>
      <c r="AA24684" s="289"/>
    </row>
    <row r="24685" spans="23:27">
      <c r="W24685" s="288"/>
      <c r="X24685" s="287"/>
      <c r="AA24685" s="289"/>
    </row>
    <row r="24686" spans="23:27">
      <c r="W24686" s="288"/>
      <c r="X24686" s="287"/>
      <c r="AA24686" s="289"/>
    </row>
    <row r="24687" spans="23:27">
      <c r="W24687" s="288"/>
      <c r="X24687" s="287"/>
      <c r="AA24687" s="289"/>
    </row>
    <row r="24688" spans="23:27">
      <c r="W24688" s="288"/>
      <c r="X24688" s="287"/>
      <c r="AA24688" s="289"/>
    </row>
    <row r="24689" spans="23:27">
      <c r="W24689" s="288"/>
      <c r="X24689" s="287"/>
      <c r="AA24689" s="289"/>
    </row>
    <row r="24690" spans="23:27">
      <c r="W24690" s="288"/>
      <c r="X24690" s="287"/>
      <c r="AA24690" s="289"/>
    </row>
    <row r="24691" spans="23:27">
      <c r="W24691" s="288"/>
      <c r="X24691" s="287"/>
      <c r="AA24691" s="289"/>
    </row>
    <row r="24692" spans="23:27">
      <c r="W24692" s="288"/>
      <c r="X24692" s="287"/>
      <c r="AA24692" s="289"/>
    </row>
    <row r="24693" spans="23:27">
      <c r="W24693" s="288"/>
      <c r="X24693" s="287"/>
      <c r="AA24693" s="289"/>
    </row>
    <row r="24694" spans="23:27">
      <c r="W24694" s="288"/>
      <c r="X24694" s="287"/>
      <c r="AA24694" s="289"/>
    </row>
    <row r="24695" spans="23:27">
      <c r="W24695" s="288"/>
      <c r="X24695" s="287"/>
      <c r="AA24695" s="289"/>
    </row>
    <row r="24696" spans="23:27">
      <c r="W24696" s="288"/>
      <c r="X24696" s="287"/>
      <c r="AA24696" s="289"/>
    </row>
    <row r="24697" spans="23:27">
      <c r="W24697" s="288"/>
      <c r="X24697" s="287"/>
      <c r="AA24697" s="289"/>
    </row>
    <row r="24698" spans="23:27">
      <c r="W24698" s="288"/>
      <c r="X24698" s="287"/>
      <c r="AA24698" s="289"/>
    </row>
    <row r="24699" spans="23:27">
      <c r="W24699" s="288"/>
      <c r="X24699" s="287"/>
      <c r="AA24699" s="289"/>
    </row>
    <row r="24700" spans="23:27">
      <c r="W24700" s="288"/>
      <c r="X24700" s="287"/>
      <c r="AA24700" s="289"/>
    </row>
    <row r="24701" spans="23:27">
      <c r="W24701" s="288"/>
      <c r="X24701" s="287"/>
      <c r="AA24701" s="289"/>
    </row>
    <row r="24702" spans="23:27">
      <c r="W24702" s="288"/>
      <c r="X24702" s="287"/>
      <c r="AA24702" s="289"/>
    </row>
    <row r="24703" spans="23:27">
      <c r="W24703" s="288"/>
      <c r="X24703" s="287"/>
      <c r="AA24703" s="289"/>
    </row>
    <row r="24704" spans="23:27">
      <c r="W24704" s="288"/>
      <c r="X24704" s="287"/>
      <c r="AA24704" s="289"/>
    </row>
    <row r="24705" spans="23:27">
      <c r="W24705" s="288"/>
      <c r="X24705" s="287"/>
      <c r="AA24705" s="289"/>
    </row>
    <row r="24706" spans="23:27">
      <c r="W24706" s="288"/>
      <c r="X24706" s="287"/>
      <c r="AA24706" s="289"/>
    </row>
    <row r="24707" spans="23:27">
      <c r="W24707" s="288"/>
      <c r="X24707" s="287"/>
      <c r="AA24707" s="289"/>
    </row>
    <row r="24708" spans="23:27">
      <c r="W24708" s="288"/>
      <c r="X24708" s="287"/>
      <c r="AA24708" s="289"/>
    </row>
    <row r="24709" spans="23:27">
      <c r="W24709" s="288"/>
      <c r="X24709" s="287"/>
      <c r="AA24709" s="289"/>
    </row>
    <row r="24710" spans="23:27">
      <c r="W24710" s="288"/>
      <c r="X24710" s="287"/>
      <c r="AA24710" s="289"/>
    </row>
    <row r="24711" spans="23:27">
      <c r="W24711" s="288"/>
      <c r="X24711" s="287"/>
      <c r="AA24711" s="289"/>
    </row>
    <row r="24712" spans="23:27">
      <c r="W24712" s="288"/>
      <c r="X24712" s="287"/>
      <c r="AA24712" s="289"/>
    </row>
    <row r="24713" spans="23:27">
      <c r="W24713" s="288"/>
      <c r="X24713" s="287"/>
      <c r="AA24713" s="289"/>
    </row>
    <row r="24714" spans="23:27">
      <c r="W24714" s="288"/>
      <c r="X24714" s="287"/>
      <c r="AA24714" s="289"/>
    </row>
    <row r="24715" spans="23:27">
      <c r="W24715" s="288"/>
      <c r="X24715" s="287"/>
      <c r="AA24715" s="289"/>
    </row>
    <row r="24716" spans="23:27">
      <c r="W24716" s="288"/>
      <c r="X24716" s="287"/>
      <c r="AA24716" s="289"/>
    </row>
    <row r="24717" spans="23:27">
      <c r="W24717" s="288"/>
      <c r="X24717" s="287"/>
      <c r="AA24717" s="289"/>
    </row>
    <row r="24718" spans="23:27">
      <c r="W24718" s="288"/>
      <c r="X24718" s="287"/>
      <c r="AA24718" s="289"/>
    </row>
    <row r="24719" spans="23:27">
      <c r="W24719" s="288"/>
      <c r="X24719" s="287"/>
      <c r="AA24719" s="289"/>
    </row>
    <row r="24720" spans="23:27">
      <c r="W24720" s="288"/>
      <c r="X24720" s="287"/>
      <c r="AA24720" s="289"/>
    </row>
    <row r="24721" spans="23:27">
      <c r="W24721" s="288"/>
      <c r="X24721" s="287"/>
      <c r="AA24721" s="289"/>
    </row>
    <row r="24722" spans="23:27">
      <c r="W24722" s="288"/>
      <c r="X24722" s="287"/>
      <c r="AA24722" s="289"/>
    </row>
    <row r="24723" spans="23:27">
      <c r="W24723" s="288"/>
      <c r="X24723" s="287"/>
      <c r="AA24723" s="289"/>
    </row>
    <row r="24724" spans="23:27">
      <c r="W24724" s="288"/>
      <c r="X24724" s="287"/>
      <c r="AA24724" s="289"/>
    </row>
    <row r="24725" spans="23:27">
      <c r="W24725" s="288"/>
      <c r="X24725" s="287"/>
      <c r="AA24725" s="289"/>
    </row>
    <row r="24726" spans="23:27">
      <c r="W24726" s="288"/>
      <c r="X24726" s="287"/>
      <c r="AA24726" s="289"/>
    </row>
    <row r="24727" spans="23:27">
      <c r="W24727" s="288"/>
      <c r="X24727" s="287"/>
      <c r="AA24727" s="289"/>
    </row>
    <row r="24728" spans="23:27">
      <c r="W24728" s="288"/>
      <c r="X24728" s="287"/>
      <c r="AA24728" s="289"/>
    </row>
    <row r="24729" spans="23:27">
      <c r="W24729" s="288"/>
      <c r="X24729" s="287"/>
      <c r="AA24729" s="289"/>
    </row>
    <row r="24730" spans="23:27">
      <c r="W24730" s="288"/>
      <c r="X24730" s="287"/>
      <c r="AA24730" s="289"/>
    </row>
    <row r="24731" spans="23:27">
      <c r="W24731" s="288"/>
      <c r="X24731" s="287"/>
      <c r="AA24731" s="289"/>
    </row>
    <row r="24732" spans="23:27">
      <c r="W24732" s="288"/>
      <c r="X24732" s="287"/>
      <c r="AA24732" s="289"/>
    </row>
    <row r="24733" spans="23:27">
      <c r="W24733" s="288"/>
      <c r="X24733" s="287"/>
      <c r="AA24733" s="289"/>
    </row>
    <row r="24734" spans="23:27">
      <c r="W24734" s="288"/>
      <c r="X24734" s="287"/>
      <c r="AA24734" s="289"/>
    </row>
    <row r="24735" spans="23:27">
      <c r="W24735" s="288"/>
      <c r="X24735" s="287"/>
      <c r="AA24735" s="289"/>
    </row>
    <row r="24736" spans="23:27">
      <c r="W24736" s="288"/>
      <c r="X24736" s="287"/>
      <c r="AA24736" s="289"/>
    </row>
    <row r="24737" spans="23:27">
      <c r="W24737" s="288"/>
      <c r="X24737" s="287"/>
      <c r="AA24737" s="289"/>
    </row>
    <row r="24738" spans="23:27">
      <c r="W24738" s="288"/>
      <c r="X24738" s="287"/>
      <c r="AA24738" s="289"/>
    </row>
    <row r="24739" spans="23:27">
      <c r="W24739" s="288"/>
      <c r="X24739" s="287"/>
      <c r="AA24739" s="289"/>
    </row>
    <row r="24740" spans="23:27">
      <c r="W24740" s="288"/>
      <c r="X24740" s="287"/>
      <c r="AA24740" s="289"/>
    </row>
    <row r="24741" spans="23:27">
      <c r="W24741" s="288"/>
      <c r="X24741" s="287"/>
      <c r="AA24741" s="289"/>
    </row>
    <row r="24742" spans="23:27">
      <c r="W24742" s="288"/>
      <c r="X24742" s="287"/>
      <c r="AA24742" s="289"/>
    </row>
    <row r="24743" spans="23:27">
      <c r="W24743" s="288"/>
      <c r="X24743" s="287"/>
      <c r="AA24743" s="289"/>
    </row>
    <row r="24744" spans="23:27">
      <c r="W24744" s="288"/>
      <c r="X24744" s="287"/>
      <c r="AA24744" s="289"/>
    </row>
    <row r="24745" spans="23:27">
      <c r="W24745" s="288"/>
      <c r="X24745" s="287"/>
      <c r="AA24745" s="289"/>
    </row>
    <row r="24746" spans="23:27">
      <c r="W24746" s="288"/>
      <c r="X24746" s="287"/>
      <c r="AA24746" s="289"/>
    </row>
    <row r="24747" spans="23:27">
      <c r="W24747" s="288"/>
      <c r="X24747" s="287"/>
      <c r="AA24747" s="289"/>
    </row>
    <row r="24748" spans="23:27">
      <c r="W24748" s="288"/>
      <c r="X24748" s="287"/>
      <c r="AA24748" s="289"/>
    </row>
    <row r="24749" spans="23:27">
      <c r="W24749" s="288"/>
      <c r="X24749" s="287"/>
      <c r="AA24749" s="289"/>
    </row>
    <row r="24750" spans="23:27">
      <c r="W24750" s="288"/>
      <c r="X24750" s="287"/>
      <c r="AA24750" s="289"/>
    </row>
    <row r="24751" spans="23:27">
      <c r="W24751" s="288"/>
      <c r="X24751" s="287"/>
      <c r="AA24751" s="289"/>
    </row>
    <row r="24752" spans="23:27">
      <c r="W24752" s="288"/>
      <c r="X24752" s="287"/>
      <c r="AA24752" s="289"/>
    </row>
    <row r="24753" spans="23:27">
      <c r="W24753" s="288"/>
      <c r="X24753" s="287"/>
      <c r="AA24753" s="289"/>
    </row>
    <row r="24754" spans="23:27">
      <c r="W24754" s="288"/>
      <c r="X24754" s="287"/>
      <c r="AA24754" s="289"/>
    </row>
    <row r="24755" spans="23:27">
      <c r="W24755" s="288"/>
      <c r="X24755" s="287"/>
      <c r="AA24755" s="289"/>
    </row>
    <row r="24756" spans="23:27">
      <c r="W24756" s="288"/>
      <c r="X24756" s="287"/>
      <c r="AA24756" s="289"/>
    </row>
    <row r="24757" spans="23:27">
      <c r="W24757" s="288"/>
      <c r="X24757" s="287"/>
      <c r="AA24757" s="289"/>
    </row>
    <row r="24758" spans="23:27">
      <c r="W24758" s="288"/>
      <c r="X24758" s="287"/>
      <c r="AA24758" s="289"/>
    </row>
    <row r="24759" spans="23:27">
      <c r="W24759" s="288"/>
      <c r="X24759" s="287"/>
      <c r="AA24759" s="289"/>
    </row>
    <row r="24760" spans="23:27">
      <c r="W24760" s="288"/>
      <c r="X24760" s="287"/>
      <c r="AA24760" s="289"/>
    </row>
    <row r="24761" spans="23:27">
      <c r="W24761" s="288"/>
      <c r="X24761" s="287"/>
      <c r="AA24761" s="289"/>
    </row>
    <row r="24762" spans="23:27">
      <c r="W24762" s="288"/>
      <c r="X24762" s="287"/>
      <c r="AA24762" s="289"/>
    </row>
    <row r="24763" spans="23:27">
      <c r="W24763" s="288"/>
      <c r="X24763" s="287"/>
      <c r="AA24763" s="289"/>
    </row>
    <row r="24764" spans="23:27">
      <c r="W24764" s="288"/>
      <c r="X24764" s="287"/>
      <c r="AA24764" s="289"/>
    </row>
    <row r="24765" spans="23:27">
      <c r="W24765" s="288"/>
      <c r="X24765" s="287"/>
      <c r="AA24765" s="289"/>
    </row>
    <row r="24766" spans="23:27">
      <c r="W24766" s="288"/>
      <c r="X24766" s="287"/>
      <c r="AA24766" s="289"/>
    </row>
    <row r="24767" spans="23:27">
      <c r="W24767" s="288"/>
      <c r="X24767" s="287"/>
      <c r="AA24767" s="289"/>
    </row>
    <row r="24768" spans="23:27">
      <c r="W24768" s="288"/>
      <c r="X24768" s="287"/>
      <c r="AA24768" s="289"/>
    </row>
    <row r="24769" spans="23:27">
      <c r="W24769" s="288"/>
      <c r="X24769" s="287"/>
      <c r="AA24769" s="289"/>
    </row>
    <row r="24770" spans="23:27">
      <c r="W24770" s="288"/>
      <c r="X24770" s="287"/>
      <c r="AA24770" s="289"/>
    </row>
    <row r="24771" spans="23:27">
      <c r="W24771" s="288"/>
      <c r="X24771" s="287"/>
      <c r="AA24771" s="289"/>
    </row>
    <row r="24772" spans="23:27">
      <c r="W24772" s="288"/>
      <c r="X24772" s="287"/>
      <c r="AA24772" s="289"/>
    </row>
    <row r="24773" spans="23:27">
      <c r="W24773" s="288"/>
      <c r="X24773" s="287"/>
      <c r="AA24773" s="289"/>
    </row>
    <row r="24774" spans="23:27">
      <c r="W24774" s="288"/>
      <c r="X24774" s="287"/>
      <c r="AA24774" s="289"/>
    </row>
    <row r="24775" spans="23:27">
      <c r="W24775" s="288"/>
      <c r="X24775" s="287"/>
      <c r="AA24775" s="289"/>
    </row>
    <row r="24776" spans="23:27">
      <c r="W24776" s="288"/>
      <c r="X24776" s="287"/>
      <c r="AA24776" s="289"/>
    </row>
    <row r="24777" spans="23:27">
      <c r="W24777" s="288"/>
      <c r="X24777" s="287"/>
      <c r="AA24777" s="289"/>
    </row>
    <row r="24778" spans="23:27">
      <c r="W24778" s="288"/>
      <c r="X24778" s="287"/>
      <c r="AA24778" s="289"/>
    </row>
    <row r="24779" spans="23:27">
      <c r="W24779" s="288"/>
      <c r="X24779" s="287"/>
      <c r="AA24779" s="289"/>
    </row>
    <row r="24780" spans="23:27">
      <c r="W24780" s="288"/>
      <c r="X24780" s="287"/>
      <c r="AA24780" s="289"/>
    </row>
    <row r="24781" spans="23:27">
      <c r="W24781" s="288"/>
      <c r="X24781" s="287"/>
      <c r="AA24781" s="289"/>
    </row>
    <row r="24782" spans="23:27">
      <c r="W24782" s="288"/>
      <c r="X24782" s="287"/>
      <c r="AA24782" s="289"/>
    </row>
    <row r="24783" spans="23:27">
      <c r="W24783" s="288"/>
      <c r="X24783" s="287"/>
      <c r="AA24783" s="289"/>
    </row>
    <row r="24784" spans="23:27">
      <c r="W24784" s="288"/>
      <c r="X24784" s="287"/>
      <c r="AA24784" s="289"/>
    </row>
    <row r="24785" spans="23:27">
      <c r="W24785" s="288"/>
      <c r="X24785" s="287"/>
      <c r="AA24785" s="289"/>
    </row>
    <row r="24786" spans="23:27">
      <c r="W24786" s="288"/>
      <c r="X24786" s="287"/>
      <c r="AA24786" s="289"/>
    </row>
    <row r="24787" spans="23:27">
      <c r="W24787" s="288"/>
      <c r="X24787" s="287"/>
      <c r="AA24787" s="289"/>
    </row>
    <row r="24788" spans="23:27">
      <c r="W24788" s="288"/>
      <c r="X24788" s="287"/>
      <c r="AA24788" s="289"/>
    </row>
    <row r="24789" spans="23:27">
      <c r="W24789" s="288"/>
      <c r="X24789" s="287"/>
      <c r="AA24789" s="289"/>
    </row>
    <row r="24790" spans="23:27">
      <c r="W24790" s="288"/>
      <c r="X24790" s="287"/>
      <c r="AA24790" s="289"/>
    </row>
    <row r="24791" spans="23:27">
      <c r="W24791" s="288"/>
      <c r="X24791" s="287"/>
      <c r="AA24791" s="289"/>
    </row>
    <row r="24792" spans="23:27">
      <c r="W24792" s="288"/>
      <c r="X24792" s="287"/>
      <c r="AA24792" s="289"/>
    </row>
    <row r="24793" spans="23:27">
      <c r="W24793" s="288"/>
      <c r="X24793" s="287"/>
      <c r="AA24793" s="289"/>
    </row>
    <row r="24794" spans="23:27">
      <c r="W24794" s="288"/>
      <c r="X24794" s="287"/>
      <c r="AA24794" s="289"/>
    </row>
    <row r="24795" spans="23:27">
      <c r="W24795" s="288"/>
      <c r="X24795" s="287"/>
      <c r="AA24795" s="289"/>
    </row>
    <row r="24796" spans="23:27">
      <c r="W24796" s="288"/>
      <c r="X24796" s="287"/>
      <c r="AA24796" s="289"/>
    </row>
    <row r="24797" spans="23:27">
      <c r="W24797" s="288"/>
      <c r="X24797" s="287"/>
      <c r="AA24797" s="289"/>
    </row>
    <row r="24798" spans="23:27">
      <c r="W24798" s="288"/>
      <c r="X24798" s="287"/>
      <c r="AA24798" s="289"/>
    </row>
    <row r="24799" spans="23:27">
      <c r="W24799" s="288"/>
      <c r="X24799" s="287"/>
      <c r="AA24799" s="289"/>
    </row>
    <row r="24800" spans="23:27">
      <c r="W24800" s="288"/>
      <c r="X24800" s="287"/>
      <c r="AA24800" s="289"/>
    </row>
    <row r="24801" spans="23:27">
      <c r="W24801" s="288"/>
      <c r="X24801" s="287"/>
      <c r="AA24801" s="289"/>
    </row>
    <row r="24802" spans="23:27">
      <c r="W24802" s="288"/>
      <c r="X24802" s="287"/>
      <c r="AA24802" s="289"/>
    </row>
    <row r="24803" spans="23:27">
      <c r="W24803" s="288"/>
      <c r="X24803" s="287"/>
      <c r="AA24803" s="289"/>
    </row>
    <row r="24804" spans="23:27">
      <c r="W24804" s="288"/>
      <c r="X24804" s="287"/>
      <c r="AA24804" s="289"/>
    </row>
    <row r="24805" spans="23:27">
      <c r="W24805" s="288"/>
      <c r="X24805" s="287"/>
      <c r="AA24805" s="289"/>
    </row>
    <row r="24806" spans="23:27">
      <c r="W24806" s="288"/>
      <c r="X24806" s="287"/>
      <c r="AA24806" s="289"/>
    </row>
    <row r="24807" spans="23:27">
      <c r="W24807" s="288"/>
      <c r="X24807" s="287"/>
      <c r="AA24807" s="289"/>
    </row>
    <row r="24808" spans="23:27">
      <c r="W24808" s="288"/>
      <c r="X24808" s="287"/>
      <c r="AA24808" s="289"/>
    </row>
    <row r="24809" spans="23:27">
      <c r="W24809" s="288"/>
      <c r="X24809" s="287"/>
      <c r="AA24809" s="289"/>
    </row>
    <row r="24810" spans="23:27">
      <c r="W24810" s="288"/>
      <c r="X24810" s="287"/>
      <c r="AA24810" s="289"/>
    </row>
    <row r="24811" spans="23:27">
      <c r="W24811" s="288"/>
      <c r="X24811" s="287"/>
      <c r="AA24811" s="289"/>
    </row>
    <row r="24812" spans="23:27">
      <c r="W24812" s="288"/>
      <c r="X24812" s="287"/>
      <c r="AA24812" s="289"/>
    </row>
    <row r="24813" spans="23:27">
      <c r="W24813" s="288"/>
      <c r="X24813" s="287"/>
      <c r="AA24813" s="289"/>
    </row>
    <row r="24814" spans="23:27">
      <c r="W24814" s="288"/>
      <c r="X24814" s="287"/>
      <c r="AA24814" s="289"/>
    </row>
    <row r="24815" spans="23:27">
      <c r="W24815" s="288"/>
      <c r="X24815" s="287"/>
      <c r="AA24815" s="289"/>
    </row>
    <row r="24816" spans="23:27">
      <c r="W24816" s="288"/>
      <c r="X24816" s="287"/>
      <c r="AA24816" s="289"/>
    </row>
    <row r="24817" spans="23:27">
      <c r="W24817" s="288"/>
      <c r="X24817" s="287"/>
      <c r="AA24817" s="289"/>
    </row>
    <row r="24818" spans="23:27">
      <c r="W24818" s="288"/>
      <c r="X24818" s="287"/>
      <c r="AA24818" s="289"/>
    </row>
    <row r="24819" spans="23:27">
      <c r="W24819" s="288"/>
      <c r="X24819" s="287"/>
      <c r="AA24819" s="289"/>
    </row>
    <row r="24820" spans="23:27">
      <c r="W24820" s="288"/>
      <c r="X24820" s="287"/>
      <c r="AA24820" s="289"/>
    </row>
    <row r="24821" spans="23:27">
      <c r="W24821" s="288"/>
      <c r="X24821" s="287"/>
      <c r="AA24821" s="289"/>
    </row>
    <row r="24822" spans="23:27">
      <c r="W24822" s="288"/>
      <c r="X24822" s="287"/>
      <c r="AA24822" s="289"/>
    </row>
    <row r="24823" spans="23:27">
      <c r="W24823" s="288"/>
      <c r="X24823" s="287"/>
      <c r="AA24823" s="289"/>
    </row>
    <row r="24824" spans="23:27">
      <c r="W24824" s="288"/>
      <c r="X24824" s="287"/>
      <c r="AA24824" s="289"/>
    </row>
    <row r="24825" spans="23:27">
      <c r="W24825" s="288"/>
      <c r="X24825" s="287"/>
      <c r="AA24825" s="289"/>
    </row>
    <row r="24826" spans="23:27">
      <c r="W24826" s="288"/>
      <c r="X24826" s="287"/>
      <c r="AA24826" s="289"/>
    </row>
    <row r="24827" spans="23:27">
      <c r="W24827" s="288"/>
      <c r="X24827" s="287"/>
      <c r="AA24827" s="289"/>
    </row>
    <row r="24828" spans="23:27">
      <c r="W24828" s="288"/>
      <c r="X24828" s="287"/>
      <c r="AA24828" s="289"/>
    </row>
    <row r="24829" spans="23:27">
      <c r="W24829" s="288"/>
      <c r="X24829" s="287"/>
      <c r="AA24829" s="289"/>
    </row>
    <row r="24830" spans="23:27">
      <c r="W24830" s="288"/>
      <c r="X24830" s="287"/>
      <c r="AA24830" s="289"/>
    </row>
    <row r="24831" spans="23:27">
      <c r="W24831" s="288"/>
      <c r="X24831" s="287"/>
      <c r="AA24831" s="289"/>
    </row>
    <row r="24832" spans="23:27">
      <c r="W24832" s="288"/>
      <c r="X24832" s="287"/>
      <c r="AA24832" s="289"/>
    </row>
    <row r="24833" spans="23:27">
      <c r="W24833" s="288"/>
      <c r="X24833" s="287"/>
      <c r="AA24833" s="289"/>
    </row>
    <row r="24834" spans="23:27">
      <c r="W24834" s="288"/>
      <c r="X24834" s="287"/>
      <c r="AA24834" s="289"/>
    </row>
    <row r="24835" spans="23:27">
      <c r="W24835" s="288"/>
      <c r="X24835" s="287"/>
      <c r="AA24835" s="289"/>
    </row>
    <row r="24836" spans="23:27">
      <c r="W24836" s="288"/>
      <c r="X24836" s="287"/>
      <c r="AA24836" s="289"/>
    </row>
    <row r="24837" spans="23:27">
      <c r="W24837" s="288"/>
      <c r="X24837" s="287"/>
      <c r="AA24837" s="289"/>
    </row>
    <row r="24838" spans="23:27">
      <c r="W24838" s="288"/>
      <c r="X24838" s="287"/>
      <c r="AA24838" s="289"/>
    </row>
    <row r="24839" spans="23:27">
      <c r="W24839" s="288"/>
      <c r="X24839" s="287"/>
      <c r="AA24839" s="289"/>
    </row>
    <row r="24840" spans="23:27">
      <c r="W24840" s="288"/>
      <c r="X24840" s="287"/>
      <c r="AA24840" s="289"/>
    </row>
    <row r="24841" spans="23:27">
      <c r="W24841" s="288"/>
      <c r="X24841" s="287"/>
      <c r="AA24841" s="289"/>
    </row>
    <row r="24842" spans="23:27">
      <c r="W24842" s="288"/>
      <c r="X24842" s="287"/>
      <c r="AA24842" s="289"/>
    </row>
    <row r="24843" spans="23:27">
      <c r="W24843" s="288"/>
      <c r="X24843" s="287"/>
      <c r="AA24843" s="289"/>
    </row>
    <row r="24844" spans="23:27">
      <c r="W24844" s="288"/>
      <c r="X24844" s="287"/>
      <c r="AA24844" s="289"/>
    </row>
    <row r="24845" spans="23:27">
      <c r="W24845" s="288"/>
      <c r="X24845" s="287"/>
      <c r="AA24845" s="289"/>
    </row>
    <row r="24846" spans="23:27">
      <c r="W24846" s="288"/>
      <c r="X24846" s="287"/>
      <c r="AA24846" s="289"/>
    </row>
    <row r="24847" spans="23:27">
      <c r="W24847" s="288"/>
      <c r="X24847" s="287"/>
      <c r="AA24847" s="289"/>
    </row>
    <row r="24848" spans="23:27">
      <c r="W24848" s="288"/>
      <c r="X24848" s="287"/>
      <c r="AA24848" s="289"/>
    </row>
    <row r="24849" spans="23:27">
      <c r="W24849" s="288"/>
      <c r="X24849" s="287"/>
      <c r="AA24849" s="289"/>
    </row>
    <row r="24850" spans="23:27">
      <c r="W24850" s="288"/>
      <c r="X24850" s="287"/>
      <c r="AA24850" s="289"/>
    </row>
    <row r="24851" spans="23:27">
      <c r="W24851" s="288"/>
      <c r="X24851" s="287"/>
      <c r="AA24851" s="289"/>
    </row>
    <row r="24852" spans="23:27">
      <c r="W24852" s="288"/>
      <c r="X24852" s="287"/>
      <c r="AA24852" s="289"/>
    </row>
    <row r="24853" spans="23:27">
      <c r="W24853" s="288"/>
      <c r="X24853" s="287"/>
      <c r="AA24853" s="289"/>
    </row>
    <row r="24854" spans="23:27">
      <c r="W24854" s="288"/>
      <c r="X24854" s="287"/>
      <c r="AA24854" s="289"/>
    </row>
    <row r="24855" spans="23:27">
      <c r="W24855" s="288"/>
      <c r="X24855" s="287"/>
      <c r="AA24855" s="289"/>
    </row>
    <row r="24856" spans="23:27">
      <c r="W24856" s="288"/>
      <c r="X24856" s="287"/>
      <c r="AA24856" s="289"/>
    </row>
    <row r="24857" spans="23:27">
      <c r="W24857" s="288"/>
      <c r="X24857" s="287"/>
      <c r="AA24857" s="289"/>
    </row>
    <row r="24858" spans="23:27">
      <c r="W24858" s="288"/>
      <c r="X24858" s="287"/>
      <c r="AA24858" s="289"/>
    </row>
    <row r="24859" spans="23:27">
      <c r="W24859" s="288"/>
      <c r="X24859" s="287"/>
      <c r="AA24859" s="289"/>
    </row>
    <row r="24860" spans="23:27">
      <c r="W24860" s="288"/>
      <c r="X24860" s="287"/>
      <c r="AA24860" s="289"/>
    </row>
    <row r="24861" spans="23:27">
      <c r="W24861" s="288"/>
      <c r="X24861" s="287"/>
      <c r="AA24861" s="289"/>
    </row>
    <row r="24862" spans="23:27">
      <c r="W24862" s="288"/>
      <c r="X24862" s="287"/>
      <c r="AA24862" s="289"/>
    </row>
    <row r="24863" spans="23:27">
      <c r="W24863" s="288"/>
      <c r="X24863" s="287"/>
      <c r="AA24863" s="289"/>
    </row>
    <row r="24864" spans="23:27">
      <c r="W24864" s="288"/>
      <c r="X24864" s="287"/>
      <c r="AA24864" s="289"/>
    </row>
    <row r="24865" spans="23:27">
      <c r="W24865" s="288"/>
      <c r="X24865" s="287"/>
      <c r="AA24865" s="289"/>
    </row>
    <row r="24866" spans="23:27">
      <c r="W24866" s="288"/>
      <c r="X24866" s="287"/>
      <c r="AA24866" s="289"/>
    </row>
    <row r="24867" spans="23:27">
      <c r="W24867" s="288"/>
      <c r="X24867" s="287"/>
      <c r="AA24867" s="289"/>
    </row>
    <row r="24868" spans="23:27">
      <c r="W24868" s="288"/>
      <c r="X24868" s="287"/>
      <c r="AA24868" s="289"/>
    </row>
    <row r="24869" spans="23:27">
      <c r="W24869" s="288"/>
      <c r="X24869" s="287"/>
      <c r="AA24869" s="289"/>
    </row>
    <row r="24870" spans="23:27">
      <c r="W24870" s="288"/>
      <c r="X24870" s="287"/>
      <c r="AA24870" s="289"/>
    </row>
    <row r="24871" spans="23:27">
      <c r="W24871" s="288"/>
      <c r="X24871" s="287"/>
      <c r="AA24871" s="289"/>
    </row>
    <row r="24872" spans="23:27">
      <c r="W24872" s="288"/>
      <c r="X24872" s="287"/>
      <c r="AA24872" s="289"/>
    </row>
    <row r="24873" spans="23:27">
      <c r="W24873" s="288"/>
      <c r="X24873" s="287"/>
      <c r="AA24873" s="289"/>
    </row>
    <row r="24874" spans="23:27">
      <c r="W24874" s="288"/>
      <c r="X24874" s="287"/>
      <c r="AA24874" s="289"/>
    </row>
    <row r="24875" spans="23:27">
      <c r="W24875" s="288"/>
      <c r="X24875" s="287"/>
      <c r="AA24875" s="289"/>
    </row>
    <row r="24876" spans="23:27">
      <c r="W24876" s="288"/>
      <c r="X24876" s="287"/>
      <c r="AA24876" s="289"/>
    </row>
    <row r="24877" spans="23:27">
      <c r="W24877" s="288"/>
      <c r="X24877" s="287"/>
      <c r="AA24877" s="289"/>
    </row>
    <row r="24878" spans="23:27">
      <c r="W24878" s="288"/>
      <c r="X24878" s="287"/>
      <c r="AA24878" s="289"/>
    </row>
    <row r="24879" spans="23:27">
      <c r="W24879" s="288"/>
      <c r="X24879" s="287"/>
      <c r="AA24879" s="289"/>
    </row>
    <row r="24880" spans="23:27">
      <c r="W24880" s="288"/>
      <c r="X24880" s="287"/>
      <c r="AA24880" s="289"/>
    </row>
    <row r="24881" spans="23:27">
      <c r="W24881" s="288"/>
      <c r="X24881" s="287"/>
      <c r="AA24881" s="289"/>
    </row>
    <row r="24882" spans="23:27">
      <c r="W24882" s="288"/>
      <c r="X24882" s="287"/>
      <c r="AA24882" s="289"/>
    </row>
    <row r="24883" spans="23:27">
      <c r="W24883" s="288"/>
      <c r="X24883" s="287"/>
      <c r="AA24883" s="289"/>
    </row>
    <row r="24884" spans="23:27">
      <c r="W24884" s="288"/>
      <c r="X24884" s="287"/>
      <c r="AA24884" s="289"/>
    </row>
    <row r="24885" spans="23:27">
      <c r="W24885" s="288"/>
      <c r="X24885" s="287"/>
      <c r="AA24885" s="289"/>
    </row>
    <row r="24886" spans="23:27">
      <c r="W24886" s="288"/>
      <c r="X24886" s="287"/>
      <c r="AA24886" s="289"/>
    </row>
    <row r="24887" spans="23:27">
      <c r="W24887" s="288"/>
      <c r="X24887" s="287"/>
      <c r="AA24887" s="289"/>
    </row>
    <row r="24888" spans="23:27">
      <c r="W24888" s="288"/>
      <c r="X24888" s="287"/>
      <c r="AA24888" s="289"/>
    </row>
    <row r="24889" spans="23:27">
      <c r="W24889" s="288"/>
      <c r="X24889" s="287"/>
      <c r="AA24889" s="289"/>
    </row>
    <row r="24890" spans="23:27">
      <c r="W24890" s="288"/>
      <c r="X24890" s="287"/>
      <c r="AA24890" s="289"/>
    </row>
    <row r="24891" spans="23:27">
      <c r="W24891" s="288"/>
      <c r="X24891" s="287"/>
      <c r="AA24891" s="289"/>
    </row>
    <row r="24892" spans="23:27">
      <c r="W24892" s="288"/>
      <c r="X24892" s="287"/>
      <c r="AA24892" s="289"/>
    </row>
    <row r="24893" spans="23:27">
      <c r="W24893" s="288"/>
      <c r="X24893" s="287"/>
      <c r="AA24893" s="289"/>
    </row>
    <row r="24894" spans="23:27">
      <c r="W24894" s="288"/>
      <c r="X24894" s="287"/>
      <c r="AA24894" s="289"/>
    </row>
    <row r="24895" spans="23:27">
      <c r="W24895" s="288"/>
      <c r="X24895" s="287"/>
      <c r="AA24895" s="289"/>
    </row>
    <row r="24896" spans="23:27">
      <c r="W24896" s="288"/>
      <c r="X24896" s="287"/>
      <c r="AA24896" s="289"/>
    </row>
    <row r="24897" spans="23:27">
      <c r="W24897" s="288"/>
      <c r="X24897" s="287"/>
      <c r="AA24897" s="289"/>
    </row>
    <row r="24898" spans="23:27">
      <c r="W24898" s="288"/>
      <c r="X24898" s="287"/>
      <c r="AA24898" s="289"/>
    </row>
    <row r="24899" spans="23:27">
      <c r="W24899" s="288"/>
      <c r="X24899" s="287"/>
      <c r="AA24899" s="289"/>
    </row>
    <row r="24900" spans="23:27">
      <c r="W24900" s="288"/>
      <c r="X24900" s="287"/>
      <c r="AA24900" s="289"/>
    </row>
    <row r="24901" spans="23:27">
      <c r="W24901" s="288"/>
      <c r="X24901" s="287"/>
      <c r="AA24901" s="289"/>
    </row>
    <row r="24902" spans="23:27">
      <c r="W24902" s="288"/>
      <c r="X24902" s="287"/>
      <c r="AA24902" s="289"/>
    </row>
    <row r="24903" spans="23:27">
      <c r="W24903" s="288"/>
      <c r="X24903" s="287"/>
      <c r="AA24903" s="289"/>
    </row>
    <row r="24904" spans="23:27">
      <c r="W24904" s="288"/>
      <c r="X24904" s="287"/>
      <c r="AA24904" s="289"/>
    </row>
    <row r="24905" spans="23:27">
      <c r="W24905" s="288"/>
      <c r="X24905" s="287"/>
      <c r="AA24905" s="289"/>
    </row>
    <row r="24906" spans="23:27">
      <c r="W24906" s="288"/>
      <c r="X24906" s="287"/>
      <c r="AA24906" s="289"/>
    </row>
    <row r="24907" spans="23:27">
      <c r="W24907" s="288"/>
      <c r="X24907" s="287"/>
      <c r="AA24907" s="289"/>
    </row>
    <row r="24908" spans="23:27">
      <c r="W24908" s="288"/>
      <c r="X24908" s="287"/>
      <c r="AA24908" s="289"/>
    </row>
    <row r="24909" spans="23:27">
      <c r="W24909" s="288"/>
      <c r="X24909" s="287"/>
      <c r="AA24909" s="289"/>
    </row>
    <row r="24910" spans="23:27">
      <c r="W24910" s="288"/>
      <c r="X24910" s="287"/>
      <c r="AA24910" s="289"/>
    </row>
    <row r="24911" spans="23:27">
      <c r="W24911" s="288"/>
      <c r="X24911" s="287"/>
      <c r="AA24911" s="289"/>
    </row>
    <row r="24912" spans="23:27">
      <c r="W24912" s="288"/>
      <c r="X24912" s="287"/>
      <c r="AA24912" s="289"/>
    </row>
    <row r="24913" spans="23:27">
      <c r="W24913" s="288"/>
      <c r="X24913" s="287"/>
      <c r="AA24913" s="289"/>
    </row>
    <row r="24914" spans="23:27">
      <c r="W24914" s="288"/>
      <c r="X24914" s="287"/>
      <c r="AA24914" s="289"/>
    </row>
    <row r="24915" spans="23:27">
      <c r="W24915" s="288"/>
      <c r="X24915" s="287"/>
      <c r="AA24915" s="289"/>
    </row>
    <row r="24916" spans="23:27">
      <c r="W24916" s="288"/>
      <c r="X24916" s="287"/>
      <c r="AA24916" s="289"/>
    </row>
    <row r="24917" spans="23:27">
      <c r="W24917" s="288"/>
      <c r="X24917" s="287"/>
      <c r="AA24917" s="289"/>
    </row>
    <row r="24918" spans="23:27">
      <c r="W24918" s="288"/>
      <c r="X24918" s="287"/>
      <c r="AA24918" s="289"/>
    </row>
    <row r="24919" spans="23:27">
      <c r="W24919" s="288"/>
      <c r="X24919" s="287"/>
      <c r="AA24919" s="289"/>
    </row>
    <row r="24920" spans="23:27">
      <c r="W24920" s="288"/>
      <c r="X24920" s="287"/>
      <c r="AA24920" s="289"/>
    </row>
    <row r="24921" spans="23:27">
      <c r="W24921" s="288"/>
      <c r="X24921" s="287"/>
      <c r="AA24921" s="289"/>
    </row>
    <row r="24922" spans="23:27">
      <c r="W24922" s="288"/>
      <c r="X24922" s="287"/>
      <c r="AA24922" s="289"/>
    </row>
    <row r="24923" spans="23:27">
      <c r="W24923" s="288"/>
      <c r="X24923" s="287"/>
      <c r="AA24923" s="289"/>
    </row>
    <row r="24924" spans="23:27">
      <c r="W24924" s="288"/>
      <c r="X24924" s="287"/>
      <c r="AA24924" s="289"/>
    </row>
    <row r="24925" spans="23:27">
      <c r="W24925" s="288"/>
      <c r="X24925" s="287"/>
      <c r="AA24925" s="289"/>
    </row>
    <row r="24926" spans="23:27">
      <c r="W24926" s="288"/>
      <c r="X24926" s="287"/>
      <c r="AA24926" s="289"/>
    </row>
    <row r="24927" spans="23:27">
      <c r="W24927" s="288"/>
      <c r="X24927" s="287"/>
      <c r="AA24927" s="289"/>
    </row>
    <row r="24928" spans="23:27">
      <c r="W24928" s="288"/>
      <c r="X24928" s="287"/>
      <c r="AA24928" s="289"/>
    </row>
    <row r="24929" spans="23:27">
      <c r="W24929" s="288"/>
      <c r="X24929" s="287"/>
      <c r="AA24929" s="289"/>
    </row>
    <row r="24930" spans="23:27">
      <c r="W24930" s="288"/>
      <c r="X24930" s="287"/>
      <c r="AA24930" s="289"/>
    </row>
    <row r="24931" spans="23:27">
      <c r="W24931" s="288"/>
      <c r="X24931" s="287"/>
      <c r="AA24931" s="289"/>
    </row>
    <row r="24932" spans="23:27">
      <c r="W24932" s="288"/>
      <c r="X24932" s="287"/>
      <c r="AA24932" s="289"/>
    </row>
    <row r="24933" spans="23:27">
      <c r="W24933" s="288"/>
      <c r="X24933" s="287"/>
      <c r="AA24933" s="289"/>
    </row>
    <row r="24934" spans="23:27">
      <c r="W24934" s="288"/>
      <c r="X24934" s="287"/>
      <c r="AA24934" s="289"/>
    </row>
    <row r="24935" spans="23:27">
      <c r="W24935" s="288"/>
      <c r="X24935" s="287"/>
      <c r="AA24935" s="289"/>
    </row>
    <row r="24936" spans="23:27">
      <c r="W24936" s="288"/>
      <c r="X24936" s="287"/>
      <c r="AA24936" s="289"/>
    </row>
    <row r="24937" spans="23:27">
      <c r="W24937" s="288"/>
      <c r="X24937" s="287"/>
      <c r="AA24937" s="289"/>
    </row>
    <row r="24938" spans="23:27">
      <c r="W24938" s="288"/>
      <c r="X24938" s="287"/>
      <c r="AA24938" s="289"/>
    </row>
    <row r="24939" spans="23:27">
      <c r="W24939" s="288"/>
      <c r="X24939" s="287"/>
      <c r="AA24939" s="289"/>
    </row>
    <row r="24940" spans="23:27">
      <c r="W24940" s="288"/>
      <c r="X24940" s="287"/>
      <c r="AA24940" s="289"/>
    </row>
    <row r="24941" spans="23:27">
      <c r="W24941" s="288"/>
      <c r="X24941" s="287"/>
      <c r="AA24941" s="289"/>
    </row>
    <row r="24942" spans="23:27">
      <c r="W24942" s="288"/>
      <c r="X24942" s="287"/>
      <c r="AA24942" s="289"/>
    </row>
    <row r="24943" spans="23:27">
      <c r="W24943" s="288"/>
      <c r="X24943" s="287"/>
      <c r="AA24943" s="289"/>
    </row>
    <row r="24944" spans="23:27">
      <c r="W24944" s="288"/>
      <c r="X24944" s="287"/>
      <c r="AA24944" s="289"/>
    </row>
    <row r="24945" spans="23:27">
      <c r="W24945" s="288"/>
      <c r="X24945" s="287"/>
      <c r="AA24945" s="289"/>
    </row>
    <row r="24946" spans="23:27">
      <c r="W24946" s="288"/>
      <c r="X24946" s="287"/>
      <c r="AA24946" s="289"/>
    </row>
    <row r="24947" spans="23:27">
      <c r="W24947" s="288"/>
      <c r="X24947" s="287"/>
      <c r="AA24947" s="289"/>
    </row>
    <row r="24948" spans="23:27">
      <c r="W24948" s="288"/>
      <c r="X24948" s="287"/>
      <c r="AA24948" s="289"/>
    </row>
    <row r="24949" spans="23:27">
      <c r="W24949" s="288"/>
      <c r="X24949" s="287"/>
      <c r="AA24949" s="289"/>
    </row>
    <row r="24950" spans="23:27">
      <c r="W24950" s="288"/>
      <c r="X24950" s="287"/>
      <c r="AA24950" s="289"/>
    </row>
    <row r="24951" spans="23:27">
      <c r="W24951" s="288"/>
      <c r="X24951" s="287"/>
      <c r="AA24951" s="289"/>
    </row>
    <row r="24952" spans="23:27">
      <c r="W24952" s="288"/>
      <c r="X24952" s="287"/>
      <c r="AA24952" s="289"/>
    </row>
    <row r="24953" spans="23:27">
      <c r="W24953" s="288"/>
      <c r="X24953" s="287"/>
      <c r="AA24953" s="289"/>
    </row>
    <row r="24954" spans="23:27">
      <c r="W24954" s="288"/>
      <c r="X24954" s="287"/>
      <c r="AA24954" s="289"/>
    </row>
    <row r="24955" spans="23:27">
      <c r="W24955" s="288"/>
      <c r="X24955" s="287"/>
      <c r="AA24955" s="289"/>
    </row>
    <row r="24956" spans="23:27">
      <c r="W24956" s="288"/>
      <c r="X24956" s="287"/>
      <c r="AA24956" s="289"/>
    </row>
    <row r="24957" spans="23:27">
      <c r="W24957" s="288"/>
      <c r="X24957" s="287"/>
      <c r="AA24957" s="289"/>
    </row>
    <row r="24958" spans="23:27">
      <c r="W24958" s="288"/>
      <c r="X24958" s="287"/>
      <c r="AA24958" s="289"/>
    </row>
    <row r="24959" spans="23:27">
      <c r="W24959" s="288"/>
      <c r="X24959" s="287"/>
      <c r="AA24959" s="289"/>
    </row>
    <row r="24960" spans="23:27">
      <c r="W24960" s="288"/>
      <c r="X24960" s="287"/>
      <c r="AA24960" s="289"/>
    </row>
    <row r="24961" spans="23:27">
      <c r="W24961" s="288"/>
      <c r="X24961" s="287"/>
      <c r="AA24961" s="289"/>
    </row>
    <row r="24962" spans="23:27">
      <c r="W24962" s="288"/>
      <c r="X24962" s="287"/>
      <c r="AA24962" s="289"/>
    </row>
    <row r="24963" spans="23:27">
      <c r="W24963" s="288"/>
      <c r="X24963" s="287"/>
      <c r="AA24963" s="289"/>
    </row>
    <row r="24964" spans="23:27">
      <c r="W24964" s="288"/>
      <c r="X24964" s="287"/>
      <c r="AA24964" s="289"/>
    </row>
    <row r="24965" spans="23:27">
      <c r="W24965" s="288"/>
      <c r="X24965" s="287"/>
      <c r="AA24965" s="289"/>
    </row>
    <row r="24966" spans="23:27">
      <c r="W24966" s="288"/>
      <c r="X24966" s="287"/>
      <c r="AA24966" s="289"/>
    </row>
    <row r="24967" spans="23:27">
      <c r="W24967" s="288"/>
      <c r="X24967" s="287"/>
      <c r="AA24967" s="289"/>
    </row>
    <row r="24968" spans="23:27">
      <c r="W24968" s="288"/>
      <c r="X24968" s="287"/>
      <c r="AA24968" s="289"/>
    </row>
    <row r="24969" spans="23:27">
      <c r="W24969" s="288"/>
      <c r="X24969" s="287"/>
      <c r="AA24969" s="289"/>
    </row>
    <row r="24970" spans="23:27">
      <c r="W24970" s="288"/>
      <c r="X24970" s="287"/>
      <c r="AA24970" s="289"/>
    </row>
    <row r="24971" spans="23:27">
      <c r="W24971" s="288"/>
      <c r="X24971" s="287"/>
      <c r="AA24971" s="289"/>
    </row>
    <row r="24972" spans="23:27">
      <c r="W24972" s="288"/>
      <c r="X24972" s="287"/>
      <c r="AA24972" s="289"/>
    </row>
    <row r="24973" spans="23:27">
      <c r="W24973" s="288"/>
      <c r="X24973" s="287"/>
      <c r="AA24973" s="289"/>
    </row>
    <row r="24974" spans="23:27">
      <c r="W24974" s="288"/>
      <c r="X24974" s="287"/>
      <c r="AA24974" s="289"/>
    </row>
    <row r="24975" spans="23:27">
      <c r="W24975" s="288"/>
      <c r="X24975" s="287"/>
      <c r="AA24975" s="289"/>
    </row>
    <row r="24976" spans="23:27">
      <c r="W24976" s="288"/>
      <c r="X24976" s="287"/>
      <c r="AA24976" s="289"/>
    </row>
    <row r="24977" spans="23:27">
      <c r="W24977" s="288"/>
      <c r="X24977" s="287"/>
      <c r="AA24977" s="289"/>
    </row>
    <row r="24978" spans="23:27">
      <c r="W24978" s="288"/>
      <c r="X24978" s="287"/>
      <c r="AA24978" s="289"/>
    </row>
    <row r="24979" spans="23:27">
      <c r="W24979" s="288"/>
      <c r="X24979" s="287"/>
      <c r="AA24979" s="289"/>
    </row>
    <row r="24980" spans="23:27">
      <c r="W24980" s="288"/>
      <c r="X24980" s="287"/>
      <c r="AA24980" s="289"/>
    </row>
    <row r="24981" spans="23:27">
      <c r="W24981" s="288"/>
      <c r="X24981" s="287"/>
      <c r="AA24981" s="289"/>
    </row>
    <row r="24982" spans="23:27">
      <c r="W24982" s="288"/>
      <c r="X24982" s="287"/>
      <c r="AA24982" s="289"/>
    </row>
    <row r="24983" spans="23:27">
      <c r="W24983" s="288"/>
      <c r="X24983" s="287"/>
      <c r="AA24983" s="289"/>
    </row>
    <row r="24984" spans="23:27">
      <c r="W24984" s="288"/>
      <c r="X24984" s="287"/>
      <c r="AA24984" s="289"/>
    </row>
    <row r="24985" spans="23:27">
      <c r="W24985" s="288"/>
      <c r="X24985" s="287"/>
      <c r="AA24985" s="289"/>
    </row>
    <row r="24986" spans="23:27">
      <c r="W24986" s="288"/>
      <c r="X24986" s="287"/>
      <c r="AA24986" s="289"/>
    </row>
    <row r="24987" spans="23:27">
      <c r="W24987" s="288"/>
      <c r="X24987" s="287"/>
      <c r="AA24987" s="289"/>
    </row>
    <row r="24988" spans="23:27">
      <c r="W24988" s="288"/>
      <c r="X24988" s="287"/>
      <c r="AA24988" s="289"/>
    </row>
    <row r="24989" spans="23:27">
      <c r="W24989" s="288"/>
      <c r="X24989" s="287"/>
      <c r="AA24989" s="289"/>
    </row>
    <row r="24990" spans="23:27">
      <c r="W24990" s="288"/>
      <c r="X24990" s="287"/>
      <c r="AA24990" s="289"/>
    </row>
    <row r="24991" spans="23:27">
      <c r="W24991" s="288"/>
      <c r="X24991" s="287"/>
      <c r="AA24991" s="289"/>
    </row>
    <row r="24992" spans="23:27">
      <c r="W24992" s="288"/>
      <c r="X24992" s="287"/>
      <c r="AA24992" s="289"/>
    </row>
    <row r="24993" spans="23:27">
      <c r="W24993" s="288"/>
      <c r="X24993" s="287"/>
      <c r="AA24993" s="289"/>
    </row>
    <row r="24994" spans="23:27">
      <c r="W24994" s="288"/>
      <c r="X24994" s="287"/>
      <c r="AA24994" s="289"/>
    </row>
    <row r="24995" spans="23:27">
      <c r="W24995" s="288"/>
      <c r="X24995" s="287"/>
      <c r="AA24995" s="289"/>
    </row>
    <row r="24996" spans="23:27">
      <c r="W24996" s="288"/>
      <c r="X24996" s="287"/>
      <c r="AA24996" s="289"/>
    </row>
    <row r="24997" spans="23:27">
      <c r="W24997" s="288"/>
      <c r="X24997" s="287"/>
      <c r="AA24997" s="289"/>
    </row>
    <row r="24998" spans="23:27">
      <c r="W24998" s="288"/>
      <c r="X24998" s="287"/>
      <c r="AA24998" s="289"/>
    </row>
    <row r="24999" spans="23:27">
      <c r="W24999" s="288"/>
      <c r="X24999" s="287"/>
      <c r="AA24999" s="289"/>
    </row>
    <row r="25000" spans="23:27">
      <c r="W25000" s="288"/>
      <c r="X25000" s="287"/>
      <c r="AA25000" s="289"/>
    </row>
    <row r="25001" spans="23:27">
      <c r="W25001" s="288"/>
      <c r="X25001" s="287"/>
      <c r="AA25001" s="289"/>
    </row>
    <row r="25002" spans="23:27">
      <c r="W25002" s="288"/>
      <c r="X25002" s="287"/>
      <c r="AA25002" s="289"/>
    </row>
    <row r="25003" spans="23:27">
      <c r="W25003" s="288"/>
      <c r="X25003" s="287"/>
      <c r="AA25003" s="289"/>
    </row>
    <row r="25004" spans="23:27">
      <c r="W25004" s="288"/>
      <c r="X25004" s="287"/>
      <c r="AA25004" s="289"/>
    </row>
    <row r="25005" spans="23:27">
      <c r="W25005" s="288"/>
      <c r="X25005" s="287"/>
      <c r="AA25005" s="289"/>
    </row>
    <row r="25006" spans="23:27">
      <c r="W25006" s="288"/>
      <c r="X25006" s="287"/>
      <c r="AA25006" s="289"/>
    </row>
    <row r="25007" spans="23:27">
      <c r="W25007" s="288"/>
      <c r="X25007" s="287"/>
      <c r="AA25007" s="289"/>
    </row>
    <row r="25008" spans="23:27">
      <c r="W25008" s="288"/>
      <c r="X25008" s="287"/>
      <c r="AA25008" s="289"/>
    </row>
    <row r="25009" spans="23:27">
      <c r="W25009" s="288"/>
      <c r="X25009" s="287"/>
      <c r="AA25009" s="289"/>
    </row>
    <row r="25010" spans="23:27">
      <c r="W25010" s="288"/>
      <c r="X25010" s="287"/>
      <c r="AA25010" s="289"/>
    </row>
    <row r="25011" spans="23:27">
      <c r="W25011" s="288"/>
      <c r="X25011" s="287"/>
      <c r="AA25011" s="289"/>
    </row>
    <row r="25012" spans="23:27">
      <c r="W25012" s="288"/>
      <c r="X25012" s="287"/>
      <c r="AA25012" s="289"/>
    </row>
    <row r="25013" spans="23:27">
      <c r="W25013" s="288"/>
      <c r="X25013" s="287"/>
      <c r="AA25013" s="289"/>
    </row>
    <row r="25014" spans="23:27">
      <c r="W25014" s="288"/>
      <c r="X25014" s="287"/>
      <c r="AA25014" s="289"/>
    </row>
    <row r="25015" spans="23:27">
      <c r="W25015" s="288"/>
      <c r="X25015" s="287"/>
      <c r="AA25015" s="289"/>
    </row>
    <row r="25016" spans="23:27">
      <c r="W25016" s="288"/>
      <c r="X25016" s="287"/>
      <c r="AA25016" s="289"/>
    </row>
    <row r="25017" spans="23:27">
      <c r="W25017" s="288"/>
      <c r="X25017" s="287"/>
      <c r="AA25017" s="289"/>
    </row>
    <row r="25018" spans="23:27">
      <c r="W25018" s="288"/>
      <c r="X25018" s="287"/>
      <c r="AA25018" s="289"/>
    </row>
    <row r="25019" spans="23:27">
      <c r="W25019" s="288"/>
      <c r="X25019" s="287"/>
      <c r="AA25019" s="289"/>
    </row>
    <row r="25020" spans="23:27">
      <c r="W25020" s="288"/>
      <c r="X25020" s="287"/>
      <c r="AA25020" s="289"/>
    </row>
    <row r="25021" spans="23:27">
      <c r="W25021" s="288"/>
      <c r="X25021" s="287"/>
      <c r="AA25021" s="289"/>
    </row>
    <row r="25022" spans="23:27">
      <c r="W25022" s="288"/>
      <c r="X25022" s="287"/>
      <c r="AA25022" s="289"/>
    </row>
    <row r="25023" spans="23:27">
      <c r="W25023" s="288"/>
      <c r="X25023" s="287"/>
      <c r="AA25023" s="289"/>
    </row>
    <row r="25024" spans="23:27">
      <c r="W25024" s="288"/>
      <c r="X25024" s="287"/>
      <c r="AA25024" s="289"/>
    </row>
    <row r="25025" spans="23:27">
      <c r="W25025" s="288"/>
      <c r="X25025" s="287"/>
      <c r="AA25025" s="289"/>
    </row>
    <row r="25026" spans="23:27">
      <c r="W25026" s="288"/>
      <c r="X25026" s="287"/>
      <c r="AA25026" s="289"/>
    </row>
    <row r="25027" spans="23:27">
      <c r="W25027" s="288"/>
      <c r="X25027" s="287"/>
      <c r="AA25027" s="289"/>
    </row>
    <row r="25028" spans="23:27">
      <c r="W25028" s="288"/>
      <c r="X25028" s="287"/>
      <c r="AA25028" s="289"/>
    </row>
    <row r="25029" spans="23:27">
      <c r="W25029" s="288"/>
      <c r="X25029" s="287"/>
      <c r="AA25029" s="289"/>
    </row>
    <row r="25030" spans="23:27">
      <c r="W25030" s="288"/>
      <c r="X25030" s="287"/>
      <c r="AA25030" s="289"/>
    </row>
    <row r="25031" spans="23:27">
      <c r="W25031" s="288"/>
      <c r="X25031" s="287"/>
      <c r="AA25031" s="289"/>
    </row>
    <row r="25032" spans="23:27">
      <c r="W25032" s="288"/>
      <c r="X25032" s="287"/>
      <c r="AA25032" s="289"/>
    </row>
    <row r="25033" spans="23:27">
      <c r="W25033" s="288"/>
      <c r="X25033" s="287"/>
      <c r="AA25033" s="289"/>
    </row>
    <row r="25034" spans="23:27">
      <c r="W25034" s="288"/>
      <c r="X25034" s="287"/>
      <c r="AA25034" s="289"/>
    </row>
    <row r="25035" spans="23:27">
      <c r="W25035" s="288"/>
      <c r="X25035" s="287"/>
      <c r="AA25035" s="289"/>
    </row>
    <row r="25036" spans="23:27">
      <c r="W25036" s="288"/>
      <c r="X25036" s="287"/>
      <c r="AA25036" s="289"/>
    </row>
    <row r="25037" spans="23:27">
      <c r="W25037" s="288"/>
      <c r="X25037" s="287"/>
      <c r="AA25037" s="289"/>
    </row>
    <row r="25038" spans="23:27">
      <c r="W25038" s="288"/>
      <c r="X25038" s="287"/>
      <c r="AA25038" s="289"/>
    </row>
    <row r="25039" spans="23:27">
      <c r="W25039" s="288"/>
      <c r="X25039" s="287"/>
      <c r="AA25039" s="289"/>
    </row>
    <row r="25040" spans="23:27">
      <c r="W25040" s="288"/>
      <c r="X25040" s="287"/>
      <c r="AA25040" s="289"/>
    </row>
    <row r="25041" spans="23:27">
      <c r="W25041" s="288"/>
      <c r="X25041" s="287"/>
      <c r="AA25041" s="289"/>
    </row>
    <row r="25042" spans="23:27">
      <c r="W25042" s="288"/>
      <c r="X25042" s="287"/>
      <c r="AA25042" s="289"/>
    </row>
    <row r="25043" spans="23:27">
      <c r="W25043" s="288"/>
      <c r="X25043" s="287"/>
      <c r="AA25043" s="289"/>
    </row>
    <row r="25044" spans="23:27">
      <c r="W25044" s="288"/>
      <c r="X25044" s="287"/>
      <c r="AA25044" s="289"/>
    </row>
    <row r="25045" spans="23:27">
      <c r="W25045" s="288"/>
      <c r="X25045" s="287"/>
      <c r="AA25045" s="289"/>
    </row>
    <row r="25046" spans="23:27">
      <c r="W25046" s="288"/>
      <c r="X25046" s="287"/>
      <c r="AA25046" s="289"/>
    </row>
    <row r="25047" spans="23:27">
      <c r="W25047" s="288"/>
      <c r="X25047" s="287"/>
      <c r="AA25047" s="289"/>
    </row>
    <row r="25048" spans="23:27">
      <c r="W25048" s="288"/>
      <c r="X25048" s="287"/>
      <c r="AA25048" s="289"/>
    </row>
    <row r="25049" spans="23:27">
      <c r="W25049" s="288"/>
      <c r="X25049" s="287"/>
      <c r="AA25049" s="289"/>
    </row>
    <row r="25050" spans="23:27">
      <c r="W25050" s="288"/>
      <c r="X25050" s="287"/>
      <c r="AA25050" s="289"/>
    </row>
    <row r="25051" spans="23:27">
      <c r="W25051" s="288"/>
      <c r="X25051" s="287"/>
      <c r="AA25051" s="289"/>
    </row>
    <row r="25052" spans="23:27">
      <c r="W25052" s="288"/>
      <c r="X25052" s="287"/>
      <c r="AA25052" s="289"/>
    </row>
    <row r="25053" spans="23:27">
      <c r="W25053" s="288"/>
      <c r="X25053" s="287"/>
      <c r="AA25053" s="289"/>
    </row>
    <row r="25054" spans="23:27">
      <c r="W25054" s="288"/>
      <c r="X25054" s="287"/>
      <c r="AA25054" s="289"/>
    </row>
    <row r="25055" spans="23:27">
      <c r="W25055" s="288"/>
      <c r="X25055" s="287"/>
      <c r="AA25055" s="289"/>
    </row>
    <row r="25056" spans="23:27">
      <c r="W25056" s="288"/>
      <c r="X25056" s="287"/>
      <c r="AA25056" s="289"/>
    </row>
    <row r="25057" spans="23:27">
      <c r="W25057" s="288"/>
      <c r="X25057" s="287"/>
      <c r="AA25057" s="289"/>
    </row>
    <row r="25058" spans="23:27">
      <c r="W25058" s="288"/>
      <c r="X25058" s="287"/>
      <c r="AA25058" s="289"/>
    </row>
    <row r="25059" spans="23:27">
      <c r="W25059" s="288"/>
      <c r="X25059" s="287"/>
      <c r="AA25059" s="289"/>
    </row>
    <row r="25060" spans="23:27">
      <c r="W25060" s="288"/>
      <c r="X25060" s="287"/>
      <c r="AA25060" s="289"/>
    </row>
    <row r="25061" spans="23:27">
      <c r="W25061" s="288"/>
      <c r="X25061" s="287"/>
      <c r="AA25061" s="289"/>
    </row>
    <row r="25062" spans="23:27">
      <c r="W25062" s="288"/>
      <c r="X25062" s="287"/>
      <c r="AA25062" s="289"/>
    </row>
    <row r="25063" spans="23:27">
      <c r="W25063" s="288"/>
      <c r="X25063" s="287"/>
      <c r="AA25063" s="289"/>
    </row>
    <row r="25064" spans="23:27">
      <c r="W25064" s="288"/>
      <c r="X25064" s="287"/>
      <c r="AA25064" s="289"/>
    </row>
    <row r="25065" spans="23:27">
      <c r="W25065" s="288"/>
      <c r="X25065" s="287"/>
      <c r="AA25065" s="289"/>
    </row>
    <row r="25066" spans="23:27">
      <c r="W25066" s="288"/>
      <c r="X25066" s="287"/>
      <c r="AA25066" s="289"/>
    </row>
    <row r="25067" spans="23:27">
      <c r="W25067" s="288"/>
      <c r="X25067" s="287"/>
      <c r="AA25067" s="289"/>
    </row>
    <row r="25068" spans="23:27">
      <c r="W25068" s="288"/>
      <c r="X25068" s="287"/>
      <c r="AA25068" s="289"/>
    </row>
    <row r="25069" spans="23:27">
      <c r="W25069" s="288"/>
      <c r="X25069" s="287"/>
      <c r="AA25069" s="289"/>
    </row>
    <row r="25070" spans="23:27">
      <c r="W25070" s="288"/>
      <c r="X25070" s="287"/>
      <c r="AA25070" s="289"/>
    </row>
    <row r="25071" spans="23:27">
      <c r="W25071" s="288"/>
      <c r="X25071" s="287"/>
      <c r="AA25071" s="289"/>
    </row>
    <row r="25072" spans="23:27">
      <c r="W25072" s="288"/>
      <c r="X25072" s="287"/>
      <c r="AA25072" s="289"/>
    </row>
    <row r="25073" spans="23:27">
      <c r="W25073" s="288"/>
      <c r="X25073" s="287"/>
      <c r="AA25073" s="289"/>
    </row>
    <row r="25074" spans="23:27">
      <c r="W25074" s="288"/>
      <c r="X25074" s="287"/>
      <c r="AA25074" s="289"/>
    </row>
    <row r="25075" spans="23:27">
      <c r="W25075" s="288"/>
      <c r="X25075" s="287"/>
      <c r="AA25075" s="289"/>
    </row>
    <row r="25076" spans="23:27">
      <c r="W25076" s="288"/>
      <c r="X25076" s="287"/>
      <c r="AA25076" s="289"/>
    </row>
    <row r="25077" spans="23:27">
      <c r="W25077" s="288"/>
      <c r="X25077" s="287"/>
      <c r="AA25077" s="289"/>
    </row>
    <row r="25078" spans="23:27">
      <c r="W25078" s="288"/>
      <c r="X25078" s="287"/>
      <c r="AA25078" s="289"/>
    </row>
    <row r="25079" spans="23:27">
      <c r="W25079" s="288"/>
      <c r="X25079" s="287"/>
      <c r="AA25079" s="289"/>
    </row>
    <row r="25080" spans="23:27">
      <c r="W25080" s="288"/>
      <c r="X25080" s="287"/>
      <c r="AA25080" s="289"/>
    </row>
    <row r="25081" spans="23:27">
      <c r="W25081" s="288"/>
      <c r="X25081" s="287"/>
      <c r="AA25081" s="289"/>
    </row>
    <row r="25082" spans="23:27">
      <c r="W25082" s="288"/>
      <c r="X25082" s="287"/>
      <c r="AA25082" s="289"/>
    </row>
    <row r="25083" spans="23:27">
      <c r="W25083" s="288"/>
      <c r="X25083" s="287"/>
      <c r="AA25083" s="289"/>
    </row>
    <row r="25084" spans="23:27">
      <c r="W25084" s="288"/>
      <c r="X25084" s="287"/>
      <c r="AA25084" s="289"/>
    </row>
    <row r="25085" spans="23:27">
      <c r="W25085" s="288"/>
      <c r="X25085" s="287"/>
      <c r="AA25085" s="289"/>
    </row>
    <row r="25086" spans="23:27">
      <c r="W25086" s="288"/>
      <c r="X25086" s="287"/>
      <c r="AA25086" s="289"/>
    </row>
    <row r="25087" spans="23:27">
      <c r="W25087" s="288"/>
      <c r="X25087" s="287"/>
      <c r="AA25087" s="289"/>
    </row>
    <row r="25088" spans="23:27">
      <c r="W25088" s="288"/>
      <c r="X25088" s="287"/>
      <c r="AA25088" s="289"/>
    </row>
    <row r="25089" spans="23:27">
      <c r="W25089" s="288"/>
      <c r="X25089" s="287"/>
      <c r="AA25089" s="289"/>
    </row>
    <row r="25090" spans="23:27">
      <c r="W25090" s="288"/>
      <c r="X25090" s="287"/>
      <c r="AA25090" s="289"/>
    </row>
    <row r="25091" spans="23:27">
      <c r="W25091" s="288"/>
      <c r="X25091" s="287"/>
      <c r="AA25091" s="289"/>
    </row>
    <row r="25092" spans="23:27">
      <c r="W25092" s="288"/>
      <c r="X25092" s="287"/>
      <c r="AA25092" s="289"/>
    </row>
    <row r="25093" spans="23:27">
      <c r="W25093" s="288"/>
      <c r="X25093" s="287"/>
      <c r="AA25093" s="289"/>
    </row>
    <row r="25094" spans="23:27">
      <c r="W25094" s="288"/>
      <c r="X25094" s="287"/>
      <c r="AA25094" s="289"/>
    </row>
    <row r="25095" spans="23:27">
      <c r="W25095" s="288"/>
      <c r="X25095" s="287"/>
      <c r="AA25095" s="289"/>
    </row>
    <row r="25096" spans="23:27">
      <c r="W25096" s="288"/>
      <c r="X25096" s="287"/>
      <c r="AA25096" s="289"/>
    </row>
    <row r="25097" spans="23:27">
      <c r="W25097" s="288"/>
      <c r="X25097" s="287"/>
      <c r="AA25097" s="289"/>
    </row>
    <row r="25098" spans="23:27">
      <c r="W25098" s="288"/>
      <c r="X25098" s="287"/>
      <c r="AA25098" s="289"/>
    </row>
    <row r="25099" spans="23:27">
      <c r="W25099" s="288"/>
      <c r="X25099" s="287"/>
      <c r="AA25099" s="289"/>
    </row>
    <row r="25100" spans="23:27">
      <c r="W25100" s="288"/>
      <c r="X25100" s="287"/>
      <c r="AA25100" s="289"/>
    </row>
    <row r="25101" spans="23:27">
      <c r="W25101" s="288"/>
      <c r="X25101" s="287"/>
      <c r="AA25101" s="289"/>
    </row>
    <row r="25102" spans="23:27">
      <c r="W25102" s="288"/>
      <c r="X25102" s="287"/>
      <c r="AA25102" s="289"/>
    </row>
    <row r="25103" spans="23:27">
      <c r="W25103" s="288"/>
      <c r="X25103" s="287"/>
      <c r="AA25103" s="289"/>
    </row>
    <row r="25104" spans="23:27">
      <c r="W25104" s="288"/>
      <c r="X25104" s="287"/>
      <c r="AA25104" s="289"/>
    </row>
    <row r="25105" spans="23:27">
      <c r="W25105" s="288"/>
      <c r="X25105" s="287"/>
      <c r="AA25105" s="289"/>
    </row>
    <row r="25106" spans="23:27">
      <c r="W25106" s="288"/>
      <c r="X25106" s="287"/>
      <c r="AA25106" s="289"/>
    </row>
    <row r="25107" spans="23:27">
      <c r="W25107" s="288"/>
      <c r="X25107" s="287"/>
      <c r="AA25107" s="289"/>
    </row>
    <row r="25108" spans="23:27">
      <c r="W25108" s="288"/>
      <c r="X25108" s="287"/>
      <c r="AA25108" s="289"/>
    </row>
    <row r="25109" spans="23:27">
      <c r="W25109" s="288"/>
      <c r="X25109" s="287"/>
      <c r="AA25109" s="289"/>
    </row>
    <row r="25110" spans="23:27">
      <c r="W25110" s="288"/>
      <c r="X25110" s="287"/>
      <c r="AA25110" s="289"/>
    </row>
    <row r="25111" spans="23:27">
      <c r="W25111" s="288"/>
      <c r="X25111" s="287"/>
      <c r="AA25111" s="289"/>
    </row>
    <row r="25112" spans="23:27">
      <c r="W25112" s="288"/>
      <c r="X25112" s="287"/>
      <c r="AA25112" s="289"/>
    </row>
    <row r="25113" spans="23:27">
      <c r="W25113" s="288"/>
      <c r="X25113" s="287"/>
      <c r="AA25113" s="289"/>
    </row>
    <row r="25114" spans="23:27">
      <c r="W25114" s="288"/>
      <c r="X25114" s="287"/>
      <c r="AA25114" s="289"/>
    </row>
    <row r="25115" spans="23:27">
      <c r="W25115" s="288"/>
      <c r="X25115" s="287"/>
      <c r="AA25115" s="289"/>
    </row>
    <row r="25116" spans="23:27">
      <c r="W25116" s="288"/>
      <c r="X25116" s="287"/>
      <c r="AA25116" s="289"/>
    </row>
    <row r="25117" spans="23:27">
      <c r="W25117" s="288"/>
      <c r="X25117" s="287"/>
      <c r="AA25117" s="289"/>
    </row>
    <row r="25118" spans="23:27">
      <c r="W25118" s="288"/>
      <c r="X25118" s="287"/>
      <c r="AA25118" s="289"/>
    </row>
    <row r="25119" spans="23:27">
      <c r="W25119" s="288"/>
      <c r="X25119" s="287"/>
      <c r="AA25119" s="289"/>
    </row>
    <row r="25120" spans="23:27">
      <c r="W25120" s="288"/>
      <c r="X25120" s="287"/>
      <c r="AA25120" s="289"/>
    </row>
    <row r="25121" spans="23:27">
      <c r="W25121" s="288"/>
      <c r="X25121" s="287"/>
      <c r="AA25121" s="289"/>
    </row>
    <row r="25122" spans="23:27">
      <c r="W25122" s="288"/>
      <c r="X25122" s="287"/>
      <c r="AA25122" s="289"/>
    </row>
    <row r="25123" spans="23:27">
      <c r="W25123" s="288"/>
      <c r="X25123" s="287"/>
      <c r="AA25123" s="289"/>
    </row>
    <row r="25124" spans="23:27">
      <c r="W25124" s="288"/>
      <c r="X25124" s="287"/>
      <c r="AA25124" s="289"/>
    </row>
    <row r="25125" spans="23:27">
      <c r="W25125" s="288"/>
      <c r="X25125" s="287"/>
      <c r="AA25125" s="289"/>
    </row>
    <row r="25126" spans="23:27">
      <c r="W25126" s="288"/>
      <c r="X25126" s="287"/>
      <c r="AA25126" s="289"/>
    </row>
    <row r="25127" spans="23:27">
      <c r="W25127" s="288"/>
      <c r="X25127" s="287"/>
      <c r="AA25127" s="289"/>
    </row>
    <row r="25128" spans="23:27">
      <c r="W25128" s="288"/>
      <c r="X25128" s="287"/>
      <c r="AA25128" s="289"/>
    </row>
    <row r="25129" spans="23:27">
      <c r="W25129" s="288"/>
      <c r="X25129" s="287"/>
      <c r="AA25129" s="289"/>
    </row>
    <row r="25130" spans="23:27">
      <c r="W25130" s="288"/>
      <c r="X25130" s="287"/>
      <c r="AA25130" s="289"/>
    </row>
    <row r="25131" spans="23:27">
      <c r="W25131" s="288"/>
      <c r="X25131" s="287"/>
      <c r="AA25131" s="289"/>
    </row>
    <row r="25132" spans="23:27">
      <c r="W25132" s="288"/>
      <c r="X25132" s="287"/>
      <c r="AA25132" s="289"/>
    </row>
    <row r="25133" spans="23:27">
      <c r="W25133" s="288"/>
      <c r="X25133" s="287"/>
      <c r="AA25133" s="289"/>
    </row>
    <row r="25134" spans="23:27">
      <c r="W25134" s="288"/>
      <c r="X25134" s="287"/>
      <c r="AA25134" s="289"/>
    </row>
    <row r="25135" spans="23:27">
      <c r="W25135" s="288"/>
      <c r="X25135" s="287"/>
      <c r="AA25135" s="289"/>
    </row>
    <row r="25136" spans="23:27">
      <c r="W25136" s="288"/>
      <c r="X25136" s="287"/>
      <c r="AA25136" s="289"/>
    </row>
    <row r="25137" spans="23:27">
      <c r="W25137" s="288"/>
      <c r="X25137" s="287"/>
      <c r="AA25137" s="289"/>
    </row>
    <row r="25138" spans="23:27">
      <c r="W25138" s="288"/>
      <c r="X25138" s="287"/>
      <c r="AA25138" s="289"/>
    </row>
    <row r="25139" spans="23:27">
      <c r="W25139" s="288"/>
      <c r="X25139" s="287"/>
      <c r="AA25139" s="289"/>
    </row>
    <row r="25140" spans="23:27">
      <c r="W25140" s="288"/>
      <c r="X25140" s="287"/>
      <c r="AA25140" s="289"/>
    </row>
    <row r="25141" spans="23:27">
      <c r="W25141" s="288"/>
      <c r="X25141" s="287"/>
      <c r="AA25141" s="289"/>
    </row>
    <row r="25142" spans="23:27">
      <c r="W25142" s="288"/>
      <c r="X25142" s="287"/>
      <c r="AA25142" s="289"/>
    </row>
    <row r="25143" spans="23:27">
      <c r="W25143" s="288"/>
      <c r="X25143" s="287"/>
      <c r="AA25143" s="289"/>
    </row>
    <row r="25144" spans="23:27">
      <c r="W25144" s="288"/>
      <c r="X25144" s="287"/>
      <c r="AA25144" s="289"/>
    </row>
    <row r="25145" spans="23:27">
      <c r="W25145" s="288"/>
      <c r="X25145" s="287"/>
      <c r="AA25145" s="289"/>
    </row>
    <row r="25146" spans="23:27">
      <c r="W25146" s="288"/>
      <c r="X25146" s="287"/>
      <c r="AA25146" s="289"/>
    </row>
    <row r="25147" spans="23:27">
      <c r="W25147" s="288"/>
      <c r="X25147" s="287"/>
      <c r="AA25147" s="289"/>
    </row>
    <row r="25148" spans="23:27">
      <c r="W25148" s="288"/>
      <c r="X25148" s="287"/>
      <c r="AA25148" s="289"/>
    </row>
    <row r="25149" spans="23:27">
      <c r="W25149" s="288"/>
      <c r="X25149" s="287"/>
      <c r="AA25149" s="289"/>
    </row>
    <row r="25150" spans="23:27">
      <c r="W25150" s="288"/>
      <c r="X25150" s="287"/>
      <c r="AA25150" s="289"/>
    </row>
    <row r="25151" spans="23:27">
      <c r="W25151" s="288"/>
      <c r="X25151" s="287"/>
      <c r="AA25151" s="289"/>
    </row>
    <row r="25152" spans="23:27">
      <c r="W25152" s="288"/>
      <c r="X25152" s="287"/>
      <c r="AA25152" s="289"/>
    </row>
    <row r="25153" spans="23:27">
      <c r="W25153" s="288"/>
      <c r="X25153" s="287"/>
      <c r="AA25153" s="289"/>
    </row>
    <row r="25154" spans="23:27">
      <c r="W25154" s="288"/>
      <c r="X25154" s="287"/>
      <c r="AA25154" s="289"/>
    </row>
    <row r="25155" spans="23:27">
      <c r="W25155" s="288"/>
      <c r="X25155" s="287"/>
      <c r="AA25155" s="289"/>
    </row>
    <row r="25156" spans="23:27">
      <c r="W25156" s="288"/>
      <c r="X25156" s="287"/>
      <c r="AA25156" s="289"/>
    </row>
    <row r="25157" spans="23:27">
      <c r="W25157" s="288"/>
      <c r="X25157" s="287"/>
      <c r="AA25157" s="289"/>
    </row>
    <row r="25158" spans="23:27">
      <c r="W25158" s="288"/>
      <c r="X25158" s="287"/>
      <c r="AA25158" s="289"/>
    </row>
    <row r="25159" spans="23:27">
      <c r="W25159" s="288"/>
      <c r="X25159" s="287"/>
      <c r="AA25159" s="289"/>
    </row>
    <row r="25160" spans="23:27">
      <c r="W25160" s="288"/>
      <c r="X25160" s="287"/>
      <c r="AA25160" s="289"/>
    </row>
    <row r="25161" spans="23:27">
      <c r="W25161" s="288"/>
      <c r="X25161" s="287"/>
      <c r="AA25161" s="289"/>
    </row>
    <row r="25162" spans="23:27">
      <c r="W25162" s="288"/>
      <c r="X25162" s="287"/>
      <c r="AA25162" s="289"/>
    </row>
    <row r="25163" spans="23:27">
      <c r="W25163" s="288"/>
      <c r="X25163" s="287"/>
      <c r="AA25163" s="289"/>
    </row>
    <row r="25164" spans="23:27">
      <c r="W25164" s="288"/>
      <c r="X25164" s="287"/>
      <c r="AA25164" s="289"/>
    </row>
    <row r="25165" spans="23:27">
      <c r="W25165" s="288"/>
      <c r="X25165" s="287"/>
      <c r="AA25165" s="289"/>
    </row>
    <row r="25166" spans="23:27">
      <c r="W25166" s="288"/>
      <c r="X25166" s="287"/>
      <c r="AA25166" s="289"/>
    </row>
    <row r="25167" spans="23:27">
      <c r="W25167" s="288"/>
      <c r="X25167" s="287"/>
      <c r="AA25167" s="289"/>
    </row>
    <row r="25168" spans="23:27">
      <c r="W25168" s="288"/>
      <c r="X25168" s="287"/>
      <c r="AA25168" s="289"/>
    </row>
    <row r="25169" spans="23:27">
      <c r="W25169" s="288"/>
      <c r="X25169" s="287"/>
      <c r="AA25169" s="289"/>
    </row>
    <row r="25170" spans="23:27">
      <c r="W25170" s="288"/>
      <c r="X25170" s="287"/>
      <c r="AA25170" s="289"/>
    </row>
    <row r="25171" spans="23:27">
      <c r="W25171" s="288"/>
      <c r="X25171" s="287"/>
      <c r="AA25171" s="289"/>
    </row>
    <row r="25172" spans="23:27">
      <c r="W25172" s="288"/>
      <c r="X25172" s="287"/>
      <c r="AA25172" s="289"/>
    </row>
    <row r="25173" spans="23:27">
      <c r="W25173" s="288"/>
      <c r="X25173" s="287"/>
      <c r="AA25173" s="289"/>
    </row>
    <row r="25174" spans="23:27">
      <c r="W25174" s="288"/>
      <c r="X25174" s="287"/>
      <c r="AA25174" s="289"/>
    </row>
    <row r="25175" spans="23:27">
      <c r="W25175" s="288"/>
      <c r="X25175" s="287"/>
      <c r="AA25175" s="289"/>
    </row>
    <row r="25176" spans="23:27">
      <c r="W25176" s="288"/>
      <c r="X25176" s="287"/>
      <c r="AA25176" s="289"/>
    </row>
    <row r="25177" spans="23:27">
      <c r="W25177" s="288"/>
      <c r="X25177" s="287"/>
      <c r="AA25177" s="289"/>
    </row>
    <row r="25178" spans="23:27">
      <c r="W25178" s="288"/>
      <c r="X25178" s="287"/>
      <c r="AA25178" s="289"/>
    </row>
    <row r="25179" spans="23:27">
      <c r="W25179" s="288"/>
      <c r="X25179" s="287"/>
      <c r="AA25179" s="289"/>
    </row>
    <row r="25180" spans="23:27">
      <c r="W25180" s="288"/>
      <c r="X25180" s="287"/>
      <c r="AA25180" s="289"/>
    </row>
    <row r="25181" spans="23:27">
      <c r="W25181" s="288"/>
      <c r="X25181" s="287"/>
      <c r="AA25181" s="289"/>
    </row>
    <row r="25182" spans="23:27">
      <c r="W25182" s="288"/>
      <c r="X25182" s="287"/>
      <c r="AA25182" s="289"/>
    </row>
    <row r="25183" spans="23:27">
      <c r="W25183" s="288"/>
      <c r="X25183" s="287"/>
      <c r="AA25183" s="289"/>
    </row>
    <row r="25184" spans="23:27">
      <c r="W25184" s="288"/>
      <c r="X25184" s="287"/>
      <c r="AA25184" s="289"/>
    </row>
    <row r="25185" spans="23:27">
      <c r="W25185" s="288"/>
      <c r="X25185" s="287"/>
      <c r="AA25185" s="289"/>
    </row>
    <row r="25186" spans="23:27">
      <c r="W25186" s="288"/>
      <c r="X25186" s="287"/>
      <c r="AA25186" s="289"/>
    </row>
    <row r="25187" spans="23:27">
      <c r="W25187" s="288"/>
      <c r="X25187" s="287"/>
      <c r="AA25187" s="289"/>
    </row>
    <row r="25188" spans="23:27">
      <c r="W25188" s="288"/>
      <c r="X25188" s="287"/>
      <c r="AA25188" s="289"/>
    </row>
    <row r="25189" spans="23:27">
      <c r="W25189" s="288"/>
      <c r="X25189" s="287"/>
      <c r="AA25189" s="289"/>
    </row>
    <row r="25190" spans="23:27">
      <c r="W25190" s="288"/>
      <c r="X25190" s="287"/>
      <c r="AA25190" s="289"/>
    </row>
    <row r="25191" spans="23:27">
      <c r="W25191" s="288"/>
      <c r="X25191" s="287"/>
      <c r="AA25191" s="289"/>
    </row>
    <row r="25192" spans="23:27">
      <c r="W25192" s="288"/>
      <c r="X25192" s="287"/>
      <c r="AA25192" s="289"/>
    </row>
    <row r="25193" spans="23:27">
      <c r="W25193" s="288"/>
      <c r="X25193" s="287"/>
      <c r="AA25193" s="289"/>
    </row>
    <row r="25194" spans="23:27">
      <c r="W25194" s="288"/>
      <c r="X25194" s="287"/>
      <c r="AA25194" s="289"/>
    </row>
    <row r="25195" spans="23:27">
      <c r="W25195" s="288"/>
      <c r="X25195" s="287"/>
      <c r="AA25195" s="289"/>
    </row>
    <row r="25196" spans="23:27">
      <c r="W25196" s="288"/>
      <c r="X25196" s="287"/>
      <c r="AA25196" s="289"/>
    </row>
    <row r="25197" spans="23:27">
      <c r="W25197" s="288"/>
      <c r="X25197" s="287"/>
      <c r="AA25197" s="289"/>
    </row>
    <row r="25198" spans="23:27">
      <c r="W25198" s="288"/>
      <c r="X25198" s="287"/>
      <c r="AA25198" s="289"/>
    </row>
    <row r="25199" spans="23:27">
      <c r="W25199" s="288"/>
      <c r="X25199" s="287"/>
      <c r="AA25199" s="289"/>
    </row>
    <row r="25200" spans="23:27">
      <c r="W25200" s="288"/>
      <c r="X25200" s="287"/>
      <c r="AA25200" s="289"/>
    </row>
    <row r="25201" spans="23:27">
      <c r="W25201" s="288"/>
      <c r="X25201" s="287"/>
      <c r="AA25201" s="289"/>
    </row>
    <row r="25202" spans="23:27">
      <c r="W25202" s="288"/>
      <c r="X25202" s="287"/>
      <c r="AA25202" s="289"/>
    </row>
    <row r="25203" spans="23:27">
      <c r="W25203" s="288"/>
      <c r="X25203" s="287"/>
      <c r="AA25203" s="289"/>
    </row>
    <row r="25204" spans="23:27">
      <c r="W25204" s="288"/>
      <c r="X25204" s="287"/>
      <c r="AA25204" s="289"/>
    </row>
    <row r="25205" spans="23:27">
      <c r="W25205" s="288"/>
      <c r="X25205" s="287"/>
      <c r="AA25205" s="289"/>
    </row>
    <row r="25206" spans="23:27">
      <c r="W25206" s="288"/>
      <c r="X25206" s="287"/>
      <c r="AA25206" s="289"/>
    </row>
    <row r="25207" spans="23:27">
      <c r="W25207" s="288"/>
      <c r="X25207" s="287"/>
      <c r="AA25207" s="289"/>
    </row>
    <row r="25208" spans="23:27">
      <c r="W25208" s="288"/>
      <c r="X25208" s="287"/>
      <c r="AA25208" s="289"/>
    </row>
    <row r="25209" spans="23:27">
      <c r="W25209" s="288"/>
      <c r="X25209" s="287"/>
      <c r="AA25209" s="289"/>
    </row>
    <row r="25210" spans="23:27">
      <c r="W25210" s="288"/>
      <c r="X25210" s="287"/>
      <c r="AA25210" s="289"/>
    </row>
    <row r="25211" spans="23:27">
      <c r="W25211" s="288"/>
      <c r="X25211" s="287"/>
      <c r="AA25211" s="289"/>
    </row>
    <row r="25212" spans="23:27">
      <c r="W25212" s="288"/>
      <c r="X25212" s="287"/>
      <c r="AA25212" s="289"/>
    </row>
    <row r="25213" spans="23:27">
      <c r="W25213" s="288"/>
      <c r="X25213" s="287"/>
      <c r="AA25213" s="289"/>
    </row>
    <row r="25214" spans="23:27">
      <c r="W25214" s="288"/>
      <c r="X25214" s="287"/>
      <c r="AA25214" s="289"/>
    </row>
    <row r="25215" spans="23:27">
      <c r="W25215" s="288"/>
      <c r="X25215" s="287"/>
      <c r="AA25215" s="289"/>
    </row>
    <row r="25216" spans="23:27">
      <c r="W25216" s="288"/>
      <c r="X25216" s="287"/>
      <c r="AA25216" s="289"/>
    </row>
    <row r="25217" spans="23:27">
      <c r="W25217" s="288"/>
      <c r="X25217" s="287"/>
      <c r="AA25217" s="289"/>
    </row>
    <row r="25218" spans="23:27">
      <c r="W25218" s="288"/>
      <c r="X25218" s="287"/>
      <c r="AA25218" s="289"/>
    </row>
    <row r="25219" spans="23:27">
      <c r="W25219" s="288"/>
      <c r="X25219" s="287"/>
      <c r="AA25219" s="289"/>
    </row>
    <row r="25220" spans="23:27">
      <c r="W25220" s="288"/>
      <c r="X25220" s="287"/>
      <c r="AA25220" s="289"/>
    </row>
    <row r="25221" spans="23:27">
      <c r="W25221" s="288"/>
      <c r="X25221" s="287"/>
      <c r="AA25221" s="289"/>
    </row>
    <row r="25222" spans="23:27">
      <c r="W25222" s="288"/>
      <c r="X25222" s="287"/>
      <c r="AA25222" s="289"/>
    </row>
    <row r="25223" spans="23:27">
      <c r="W25223" s="288"/>
      <c r="X25223" s="287"/>
      <c r="AA25223" s="289"/>
    </row>
    <row r="25224" spans="23:27">
      <c r="W25224" s="288"/>
      <c r="X25224" s="287"/>
      <c r="AA25224" s="289"/>
    </row>
    <row r="25225" spans="23:27">
      <c r="W25225" s="288"/>
      <c r="X25225" s="287"/>
      <c r="AA25225" s="289"/>
    </row>
    <row r="25226" spans="23:27">
      <c r="W25226" s="288"/>
      <c r="X25226" s="287"/>
      <c r="AA25226" s="289"/>
    </row>
    <row r="25227" spans="23:27">
      <c r="W25227" s="288"/>
      <c r="X25227" s="287"/>
      <c r="AA25227" s="289"/>
    </row>
    <row r="25228" spans="23:27">
      <c r="W25228" s="288"/>
      <c r="X25228" s="287"/>
      <c r="AA25228" s="289"/>
    </row>
    <row r="25229" spans="23:27">
      <c r="W25229" s="288"/>
      <c r="X25229" s="287"/>
      <c r="AA25229" s="289"/>
    </row>
    <row r="25230" spans="23:27">
      <c r="W25230" s="288"/>
      <c r="X25230" s="287"/>
      <c r="AA25230" s="289"/>
    </row>
    <row r="25231" spans="23:27">
      <c r="W25231" s="288"/>
      <c r="X25231" s="287"/>
      <c r="AA25231" s="289"/>
    </row>
    <row r="25232" spans="23:27">
      <c r="W25232" s="288"/>
      <c r="X25232" s="287"/>
      <c r="AA25232" s="289"/>
    </row>
    <row r="25233" spans="23:27">
      <c r="W25233" s="288"/>
      <c r="X25233" s="287"/>
      <c r="AA25233" s="289"/>
    </row>
    <row r="25234" spans="23:27">
      <c r="W25234" s="288"/>
      <c r="X25234" s="287"/>
      <c r="AA25234" s="289"/>
    </row>
    <row r="25235" spans="23:27">
      <c r="W25235" s="288"/>
      <c r="X25235" s="287"/>
      <c r="AA25235" s="289"/>
    </row>
    <row r="25236" spans="23:27">
      <c r="W25236" s="288"/>
      <c r="X25236" s="287"/>
      <c r="AA25236" s="289"/>
    </row>
    <row r="25237" spans="23:27">
      <c r="W25237" s="288"/>
      <c r="X25237" s="287"/>
      <c r="AA25237" s="289"/>
    </row>
    <row r="25238" spans="23:27">
      <c r="W25238" s="288"/>
      <c r="X25238" s="287"/>
      <c r="AA25238" s="289"/>
    </row>
    <row r="25239" spans="23:27">
      <c r="W25239" s="288"/>
      <c r="X25239" s="287"/>
      <c r="AA25239" s="289"/>
    </row>
    <row r="25240" spans="23:27">
      <c r="W25240" s="288"/>
      <c r="X25240" s="287"/>
      <c r="AA25240" s="289"/>
    </row>
    <row r="25241" spans="23:27">
      <c r="W25241" s="288"/>
      <c r="X25241" s="287"/>
      <c r="AA25241" s="289"/>
    </row>
    <row r="25242" spans="23:27">
      <c r="W25242" s="288"/>
      <c r="X25242" s="287"/>
      <c r="AA25242" s="289"/>
    </row>
    <row r="25243" spans="23:27">
      <c r="W25243" s="288"/>
      <c r="X25243" s="287"/>
      <c r="AA25243" s="289"/>
    </row>
    <row r="25244" spans="23:27">
      <c r="W25244" s="288"/>
      <c r="X25244" s="287"/>
      <c r="AA25244" s="289"/>
    </row>
    <row r="25245" spans="23:27">
      <c r="W25245" s="288"/>
      <c r="X25245" s="287"/>
      <c r="AA25245" s="289"/>
    </row>
    <row r="25246" spans="23:27">
      <c r="W25246" s="288"/>
      <c r="X25246" s="287"/>
      <c r="AA25246" s="289"/>
    </row>
    <row r="25247" spans="23:27">
      <c r="W25247" s="288"/>
      <c r="X25247" s="287"/>
      <c r="AA25247" s="289"/>
    </row>
    <row r="25248" spans="23:27">
      <c r="W25248" s="288"/>
      <c r="X25248" s="287"/>
      <c r="AA25248" s="289"/>
    </row>
    <row r="25249" spans="23:27">
      <c r="W25249" s="288"/>
      <c r="X25249" s="287"/>
      <c r="AA25249" s="289"/>
    </row>
    <row r="25250" spans="23:27">
      <c r="W25250" s="288"/>
      <c r="X25250" s="287"/>
      <c r="AA25250" s="289"/>
    </row>
    <row r="25251" spans="23:27">
      <c r="W25251" s="288"/>
      <c r="X25251" s="287"/>
      <c r="AA25251" s="289"/>
    </row>
    <row r="25252" spans="23:27">
      <c r="W25252" s="288"/>
      <c r="X25252" s="287"/>
      <c r="AA25252" s="289"/>
    </row>
    <row r="25253" spans="23:27">
      <c r="W25253" s="288"/>
      <c r="X25253" s="287"/>
      <c r="AA25253" s="289"/>
    </row>
    <row r="25254" spans="23:27">
      <c r="W25254" s="288"/>
      <c r="X25254" s="287"/>
      <c r="AA25254" s="289"/>
    </row>
    <row r="25255" spans="23:27">
      <c r="W25255" s="288"/>
      <c r="X25255" s="287"/>
      <c r="AA25255" s="289"/>
    </row>
    <row r="25256" spans="23:27">
      <c r="W25256" s="288"/>
      <c r="X25256" s="287"/>
      <c r="AA25256" s="289"/>
    </row>
    <row r="25257" spans="23:27">
      <c r="W25257" s="288"/>
      <c r="X25257" s="287"/>
      <c r="AA25257" s="289"/>
    </row>
    <row r="25258" spans="23:27">
      <c r="W25258" s="288"/>
      <c r="X25258" s="287"/>
      <c r="AA25258" s="289"/>
    </row>
    <row r="25259" spans="23:27">
      <c r="W25259" s="288"/>
      <c r="X25259" s="287"/>
      <c r="AA25259" s="289"/>
    </row>
    <row r="25260" spans="23:27">
      <c r="W25260" s="288"/>
      <c r="X25260" s="287"/>
      <c r="AA25260" s="289"/>
    </row>
    <row r="25261" spans="23:27">
      <c r="W25261" s="288"/>
      <c r="X25261" s="287"/>
      <c r="AA25261" s="289"/>
    </row>
    <row r="25262" spans="23:27">
      <c r="W25262" s="288"/>
      <c r="X25262" s="287"/>
      <c r="AA25262" s="289"/>
    </row>
    <row r="25263" spans="23:27">
      <c r="W25263" s="288"/>
      <c r="X25263" s="287"/>
      <c r="AA25263" s="289"/>
    </row>
    <row r="25264" spans="23:27">
      <c r="W25264" s="288"/>
      <c r="X25264" s="287"/>
      <c r="AA25264" s="289"/>
    </row>
    <row r="25265" spans="23:27">
      <c r="W25265" s="288"/>
      <c r="X25265" s="287"/>
      <c r="AA25265" s="289"/>
    </row>
    <row r="25266" spans="23:27">
      <c r="W25266" s="288"/>
      <c r="X25266" s="287"/>
      <c r="AA25266" s="289"/>
    </row>
    <row r="25267" spans="23:27">
      <c r="W25267" s="288"/>
      <c r="X25267" s="287"/>
      <c r="AA25267" s="289"/>
    </row>
    <row r="25268" spans="23:27">
      <c r="W25268" s="288"/>
      <c r="X25268" s="287"/>
      <c r="AA25268" s="289"/>
    </row>
    <row r="25269" spans="23:27">
      <c r="W25269" s="288"/>
      <c r="X25269" s="287"/>
      <c r="AA25269" s="289"/>
    </row>
    <row r="25270" spans="23:27">
      <c r="W25270" s="288"/>
      <c r="X25270" s="287"/>
      <c r="AA25270" s="289"/>
    </row>
    <row r="25271" spans="23:27">
      <c r="W25271" s="288"/>
      <c r="X25271" s="287"/>
      <c r="AA25271" s="289"/>
    </row>
    <row r="25272" spans="23:27">
      <c r="W25272" s="288"/>
      <c r="X25272" s="287"/>
      <c r="AA25272" s="289"/>
    </row>
    <row r="25273" spans="23:27">
      <c r="W25273" s="288"/>
      <c r="X25273" s="287"/>
      <c r="AA25273" s="289"/>
    </row>
    <row r="25274" spans="23:27">
      <c r="W25274" s="288"/>
      <c r="X25274" s="287"/>
      <c r="AA25274" s="289"/>
    </row>
    <row r="25275" spans="23:27">
      <c r="W25275" s="288"/>
      <c r="X25275" s="287"/>
      <c r="AA25275" s="289"/>
    </row>
    <row r="25276" spans="23:27">
      <c r="W25276" s="288"/>
      <c r="X25276" s="287"/>
      <c r="AA25276" s="289"/>
    </row>
    <row r="25277" spans="23:27">
      <c r="W25277" s="288"/>
      <c r="X25277" s="287"/>
      <c r="AA25277" s="289"/>
    </row>
    <row r="25278" spans="23:27">
      <c r="W25278" s="288"/>
      <c r="X25278" s="287"/>
      <c r="AA25278" s="289"/>
    </row>
    <row r="25279" spans="23:27">
      <c r="W25279" s="288"/>
      <c r="X25279" s="287"/>
      <c r="AA25279" s="289"/>
    </row>
    <row r="25280" spans="23:27">
      <c r="W25280" s="288"/>
      <c r="X25280" s="287"/>
      <c r="AA25280" s="289"/>
    </row>
    <row r="25281" spans="23:27">
      <c r="W25281" s="288"/>
      <c r="X25281" s="287"/>
      <c r="AA25281" s="289"/>
    </row>
    <row r="25282" spans="23:27">
      <c r="W25282" s="288"/>
      <c r="X25282" s="287"/>
      <c r="AA25282" s="289"/>
    </row>
    <row r="25283" spans="23:27">
      <c r="W25283" s="288"/>
      <c r="X25283" s="287"/>
      <c r="AA25283" s="289"/>
    </row>
    <row r="25284" spans="23:27">
      <c r="W25284" s="288"/>
      <c r="X25284" s="287"/>
      <c r="AA25284" s="289"/>
    </row>
    <row r="25285" spans="23:27">
      <c r="W25285" s="288"/>
      <c r="X25285" s="287"/>
      <c r="AA25285" s="289"/>
    </row>
    <row r="25286" spans="23:27">
      <c r="W25286" s="288"/>
      <c r="X25286" s="287"/>
      <c r="AA25286" s="289"/>
    </row>
    <row r="25287" spans="23:27">
      <c r="W25287" s="288"/>
      <c r="X25287" s="287"/>
      <c r="AA25287" s="289"/>
    </row>
    <row r="25288" spans="23:27">
      <c r="W25288" s="288"/>
      <c r="X25288" s="287"/>
      <c r="AA25288" s="289"/>
    </row>
    <row r="25289" spans="23:27">
      <c r="W25289" s="288"/>
      <c r="X25289" s="287"/>
      <c r="AA25289" s="289"/>
    </row>
    <row r="25290" spans="23:27">
      <c r="W25290" s="288"/>
      <c r="X25290" s="287"/>
      <c r="AA25290" s="289"/>
    </row>
    <row r="25291" spans="23:27">
      <c r="W25291" s="288"/>
      <c r="X25291" s="287"/>
      <c r="AA25291" s="289"/>
    </row>
    <row r="25292" spans="23:27">
      <c r="W25292" s="288"/>
      <c r="X25292" s="287"/>
      <c r="AA25292" s="289"/>
    </row>
    <row r="25293" spans="23:27">
      <c r="W25293" s="288"/>
      <c r="X25293" s="287"/>
      <c r="AA25293" s="289"/>
    </row>
    <row r="25294" spans="23:27">
      <c r="W25294" s="288"/>
      <c r="X25294" s="287"/>
      <c r="AA25294" s="289"/>
    </row>
    <row r="25295" spans="23:27">
      <c r="W25295" s="288"/>
      <c r="X25295" s="287"/>
      <c r="AA25295" s="289"/>
    </row>
    <row r="25296" spans="23:27">
      <c r="W25296" s="288"/>
      <c r="X25296" s="287"/>
      <c r="AA25296" s="289"/>
    </row>
    <row r="25297" spans="23:27">
      <c r="W25297" s="288"/>
      <c r="X25297" s="287"/>
      <c r="AA25297" s="289"/>
    </row>
    <row r="25298" spans="23:27">
      <c r="W25298" s="288"/>
      <c r="X25298" s="287"/>
      <c r="AA25298" s="289"/>
    </row>
    <row r="25299" spans="23:27">
      <c r="W25299" s="288"/>
      <c r="X25299" s="287"/>
      <c r="AA25299" s="289"/>
    </row>
    <row r="25300" spans="23:27">
      <c r="W25300" s="288"/>
      <c r="X25300" s="287"/>
      <c r="AA25300" s="289"/>
    </row>
    <row r="25301" spans="23:27">
      <c r="W25301" s="288"/>
      <c r="X25301" s="287"/>
      <c r="AA25301" s="289"/>
    </row>
    <row r="25302" spans="23:27">
      <c r="W25302" s="288"/>
      <c r="X25302" s="287"/>
      <c r="AA25302" s="289"/>
    </row>
    <row r="25303" spans="23:27">
      <c r="W25303" s="288"/>
      <c r="X25303" s="287"/>
      <c r="AA25303" s="289"/>
    </row>
    <row r="25304" spans="23:27">
      <c r="W25304" s="288"/>
      <c r="X25304" s="287"/>
      <c r="AA25304" s="289"/>
    </row>
    <row r="25305" spans="23:27">
      <c r="W25305" s="288"/>
      <c r="X25305" s="287"/>
      <c r="AA25305" s="289"/>
    </row>
    <row r="25306" spans="23:27">
      <c r="W25306" s="288"/>
      <c r="X25306" s="287"/>
      <c r="AA25306" s="289"/>
    </row>
    <row r="25307" spans="23:27">
      <c r="W25307" s="288"/>
      <c r="X25307" s="287"/>
      <c r="AA25307" s="289"/>
    </row>
    <row r="25308" spans="23:27">
      <c r="W25308" s="288"/>
      <c r="X25308" s="287"/>
      <c r="AA25308" s="289"/>
    </row>
    <row r="25309" spans="23:27">
      <c r="W25309" s="288"/>
      <c r="X25309" s="287"/>
      <c r="AA25309" s="289"/>
    </row>
    <row r="25310" spans="23:27">
      <c r="W25310" s="288"/>
      <c r="X25310" s="287"/>
      <c r="AA25310" s="289"/>
    </row>
    <row r="25311" spans="23:27">
      <c r="W25311" s="288"/>
      <c r="X25311" s="287"/>
      <c r="AA25311" s="289"/>
    </row>
    <row r="25312" spans="23:27">
      <c r="W25312" s="288"/>
      <c r="X25312" s="287"/>
      <c r="AA25312" s="289"/>
    </row>
    <row r="25313" spans="23:27">
      <c r="W25313" s="288"/>
      <c r="X25313" s="287"/>
      <c r="AA25313" s="289"/>
    </row>
    <row r="25314" spans="23:27">
      <c r="W25314" s="288"/>
      <c r="X25314" s="287"/>
      <c r="AA25314" s="289"/>
    </row>
    <row r="25315" spans="23:27">
      <c r="W25315" s="288"/>
      <c r="X25315" s="287"/>
      <c r="AA25315" s="289"/>
    </row>
    <row r="25316" spans="23:27">
      <c r="W25316" s="288"/>
      <c r="X25316" s="287"/>
      <c r="AA25316" s="289"/>
    </row>
    <row r="25317" spans="23:27">
      <c r="W25317" s="288"/>
      <c r="X25317" s="287"/>
      <c r="AA25317" s="289"/>
    </row>
    <row r="25318" spans="23:27">
      <c r="W25318" s="288"/>
      <c r="X25318" s="287"/>
      <c r="AA25318" s="289"/>
    </row>
    <row r="25319" spans="23:27">
      <c r="W25319" s="288"/>
      <c r="X25319" s="287"/>
      <c r="AA25319" s="289"/>
    </row>
    <row r="25320" spans="23:27">
      <c r="W25320" s="288"/>
      <c r="X25320" s="287"/>
      <c r="AA25320" s="289"/>
    </row>
    <row r="25321" spans="23:27">
      <c r="W25321" s="288"/>
      <c r="X25321" s="287"/>
      <c r="AA25321" s="289"/>
    </row>
    <row r="25322" spans="23:27">
      <c r="W25322" s="288"/>
      <c r="X25322" s="287"/>
      <c r="AA25322" s="289"/>
    </row>
    <row r="25323" spans="23:27">
      <c r="W25323" s="288"/>
      <c r="X25323" s="287"/>
      <c r="AA25323" s="289"/>
    </row>
    <row r="25324" spans="23:27">
      <c r="W25324" s="288"/>
      <c r="X25324" s="287"/>
      <c r="AA25324" s="289"/>
    </row>
    <row r="25325" spans="23:27">
      <c r="W25325" s="288"/>
      <c r="X25325" s="287"/>
      <c r="AA25325" s="289"/>
    </row>
    <row r="25326" spans="23:27">
      <c r="W25326" s="288"/>
      <c r="X25326" s="287"/>
      <c r="AA25326" s="289"/>
    </row>
    <row r="25327" spans="23:27">
      <c r="W25327" s="288"/>
      <c r="X25327" s="287"/>
      <c r="AA25327" s="289"/>
    </row>
    <row r="25328" spans="23:27">
      <c r="W25328" s="288"/>
      <c r="X25328" s="287"/>
      <c r="AA25328" s="289"/>
    </row>
    <row r="25329" spans="23:27">
      <c r="W25329" s="288"/>
      <c r="X25329" s="287"/>
      <c r="AA25329" s="289"/>
    </row>
    <row r="25330" spans="23:27">
      <c r="W25330" s="288"/>
      <c r="X25330" s="287"/>
      <c r="AA25330" s="289"/>
    </row>
    <row r="25331" spans="23:27">
      <c r="W25331" s="288"/>
      <c r="X25331" s="287"/>
      <c r="AA25331" s="289"/>
    </row>
    <row r="25332" spans="23:27">
      <c r="W25332" s="288"/>
      <c r="X25332" s="287"/>
      <c r="AA25332" s="289"/>
    </row>
    <row r="25333" spans="23:27">
      <c r="W25333" s="288"/>
      <c r="X25333" s="287"/>
      <c r="AA25333" s="289"/>
    </row>
    <row r="25334" spans="23:27">
      <c r="W25334" s="288"/>
      <c r="X25334" s="287"/>
      <c r="AA25334" s="289"/>
    </row>
    <row r="25335" spans="23:27">
      <c r="W25335" s="288"/>
      <c r="X25335" s="287"/>
      <c r="AA25335" s="289"/>
    </row>
    <row r="25336" spans="23:27">
      <c r="W25336" s="288"/>
      <c r="X25336" s="287"/>
      <c r="AA25336" s="289"/>
    </row>
    <row r="25337" spans="23:27">
      <c r="W25337" s="288"/>
      <c r="X25337" s="287"/>
      <c r="AA25337" s="289"/>
    </row>
    <row r="25338" spans="23:27">
      <c r="W25338" s="288"/>
      <c r="X25338" s="287"/>
      <c r="AA25338" s="289"/>
    </row>
    <row r="25339" spans="23:27">
      <c r="W25339" s="288"/>
      <c r="X25339" s="287"/>
      <c r="AA25339" s="289"/>
    </row>
    <row r="25340" spans="23:27">
      <c r="W25340" s="288"/>
      <c r="X25340" s="287"/>
      <c r="AA25340" s="289"/>
    </row>
    <row r="25341" spans="23:27">
      <c r="W25341" s="288"/>
      <c r="X25341" s="287"/>
      <c r="AA25341" s="289"/>
    </row>
    <row r="25342" spans="23:27">
      <c r="W25342" s="288"/>
      <c r="X25342" s="287"/>
      <c r="AA25342" s="289"/>
    </row>
    <row r="25343" spans="23:27">
      <c r="W25343" s="288"/>
      <c r="X25343" s="287"/>
      <c r="AA25343" s="289"/>
    </row>
    <row r="25344" spans="23:27">
      <c r="W25344" s="288"/>
      <c r="X25344" s="287"/>
      <c r="AA25344" s="289"/>
    </row>
    <row r="25345" spans="23:27">
      <c r="W25345" s="288"/>
      <c r="X25345" s="287"/>
      <c r="AA25345" s="289"/>
    </row>
    <row r="25346" spans="23:27">
      <c r="W25346" s="288"/>
      <c r="X25346" s="287"/>
      <c r="AA25346" s="289"/>
    </row>
    <row r="25347" spans="23:27">
      <c r="W25347" s="288"/>
      <c r="X25347" s="287"/>
      <c r="AA25347" s="289"/>
    </row>
    <row r="25348" spans="23:27">
      <c r="W25348" s="288"/>
      <c r="X25348" s="287"/>
      <c r="AA25348" s="289"/>
    </row>
    <row r="25349" spans="23:27">
      <c r="W25349" s="288"/>
      <c r="X25349" s="287"/>
      <c r="AA25349" s="289"/>
    </row>
    <row r="25350" spans="23:27">
      <c r="W25350" s="288"/>
      <c r="X25350" s="287"/>
      <c r="AA25350" s="289"/>
    </row>
    <row r="25351" spans="23:27">
      <c r="W25351" s="288"/>
      <c r="X25351" s="287"/>
      <c r="AA25351" s="289"/>
    </row>
    <row r="25352" spans="23:27">
      <c r="W25352" s="288"/>
      <c r="X25352" s="287"/>
      <c r="AA25352" s="289"/>
    </row>
    <row r="25353" spans="23:27">
      <c r="W25353" s="288"/>
      <c r="X25353" s="287"/>
      <c r="AA25353" s="289"/>
    </row>
    <row r="25354" spans="23:27">
      <c r="W25354" s="288"/>
      <c r="X25354" s="287"/>
      <c r="AA25354" s="289"/>
    </row>
    <row r="25355" spans="23:27">
      <c r="W25355" s="288"/>
      <c r="X25355" s="287"/>
      <c r="AA25355" s="289"/>
    </row>
    <row r="25356" spans="23:27">
      <c r="W25356" s="288"/>
      <c r="X25356" s="287"/>
      <c r="AA25356" s="289"/>
    </row>
    <row r="25357" spans="23:27">
      <c r="W25357" s="288"/>
      <c r="X25357" s="287"/>
      <c r="AA25357" s="289"/>
    </row>
    <row r="25358" spans="23:27">
      <c r="W25358" s="288"/>
      <c r="X25358" s="287"/>
      <c r="AA25358" s="289"/>
    </row>
    <row r="25359" spans="23:27">
      <c r="W25359" s="288"/>
      <c r="X25359" s="287"/>
      <c r="AA25359" s="289"/>
    </row>
    <row r="25360" spans="23:27">
      <c r="W25360" s="288"/>
      <c r="X25360" s="287"/>
      <c r="AA25360" s="289"/>
    </row>
    <row r="25361" spans="23:27">
      <c r="W25361" s="288"/>
      <c r="X25361" s="287"/>
      <c r="AA25361" s="289"/>
    </row>
    <row r="25362" spans="23:27">
      <c r="W25362" s="288"/>
      <c r="X25362" s="287"/>
      <c r="AA25362" s="289"/>
    </row>
    <row r="25363" spans="23:27">
      <c r="W25363" s="288"/>
      <c r="X25363" s="287"/>
      <c r="AA25363" s="289"/>
    </row>
    <row r="25364" spans="23:27">
      <c r="W25364" s="288"/>
      <c r="X25364" s="287"/>
      <c r="AA25364" s="289"/>
    </row>
    <row r="25365" spans="23:27">
      <c r="W25365" s="288"/>
      <c r="X25365" s="287"/>
      <c r="AA25365" s="289"/>
    </row>
    <row r="25366" spans="23:27">
      <c r="W25366" s="288"/>
      <c r="X25366" s="287"/>
      <c r="AA25366" s="289"/>
    </row>
    <row r="25367" spans="23:27">
      <c r="W25367" s="288"/>
      <c r="X25367" s="287"/>
      <c r="AA25367" s="289"/>
    </row>
    <row r="25368" spans="23:27">
      <c r="W25368" s="288"/>
      <c r="X25368" s="287"/>
      <c r="AA25368" s="289"/>
    </row>
    <row r="25369" spans="23:27">
      <c r="W25369" s="288"/>
      <c r="X25369" s="287"/>
      <c r="AA25369" s="289"/>
    </row>
    <row r="25370" spans="23:27">
      <c r="W25370" s="288"/>
      <c r="X25370" s="287"/>
      <c r="AA25370" s="289"/>
    </row>
    <row r="25371" spans="23:27">
      <c r="W25371" s="288"/>
      <c r="X25371" s="287"/>
      <c r="AA25371" s="289"/>
    </row>
    <row r="25372" spans="23:27">
      <c r="W25372" s="288"/>
      <c r="X25372" s="287"/>
      <c r="AA25372" s="289"/>
    </row>
    <row r="25373" spans="23:27">
      <c r="W25373" s="288"/>
      <c r="X25373" s="287"/>
      <c r="AA25373" s="289"/>
    </row>
    <row r="25374" spans="23:27">
      <c r="W25374" s="288"/>
      <c r="X25374" s="287"/>
      <c r="AA25374" s="289"/>
    </row>
    <row r="25375" spans="23:27">
      <c r="W25375" s="288"/>
      <c r="X25375" s="287"/>
      <c r="AA25375" s="289"/>
    </row>
    <row r="25376" spans="23:27">
      <c r="W25376" s="288"/>
      <c r="X25376" s="287"/>
      <c r="AA25376" s="289"/>
    </row>
    <row r="25377" spans="23:27">
      <c r="W25377" s="288"/>
      <c r="X25377" s="287"/>
      <c r="AA25377" s="289"/>
    </row>
    <row r="25378" spans="23:27">
      <c r="W25378" s="288"/>
      <c r="X25378" s="287"/>
      <c r="AA25378" s="289"/>
    </row>
    <row r="25379" spans="23:27">
      <c r="W25379" s="288"/>
      <c r="X25379" s="287"/>
      <c r="AA25379" s="289"/>
    </row>
    <row r="25380" spans="23:27">
      <c r="W25380" s="288"/>
      <c r="X25380" s="287"/>
      <c r="AA25380" s="289"/>
    </row>
    <row r="25381" spans="23:27">
      <c r="W25381" s="288"/>
      <c r="X25381" s="287"/>
      <c r="AA25381" s="289"/>
    </row>
    <row r="25382" spans="23:27">
      <c r="W25382" s="288"/>
      <c r="X25382" s="287"/>
      <c r="AA25382" s="289"/>
    </row>
    <row r="25383" spans="23:27">
      <c r="W25383" s="288"/>
      <c r="X25383" s="287"/>
      <c r="AA25383" s="289"/>
    </row>
    <row r="25384" spans="23:27">
      <c r="W25384" s="288"/>
      <c r="X25384" s="287"/>
      <c r="AA25384" s="289"/>
    </row>
    <row r="25385" spans="23:27">
      <c r="W25385" s="288"/>
      <c r="X25385" s="287"/>
      <c r="AA25385" s="289"/>
    </row>
    <row r="25386" spans="23:27">
      <c r="W25386" s="288"/>
      <c r="X25386" s="287"/>
      <c r="AA25386" s="289"/>
    </row>
    <row r="25387" spans="23:27">
      <c r="W25387" s="288"/>
      <c r="X25387" s="287"/>
      <c r="AA25387" s="289"/>
    </row>
    <row r="25388" spans="23:27">
      <c r="W25388" s="288"/>
      <c r="X25388" s="287"/>
      <c r="AA25388" s="289"/>
    </row>
    <row r="25389" spans="23:27">
      <c r="W25389" s="288"/>
      <c r="X25389" s="287"/>
      <c r="AA25389" s="289"/>
    </row>
    <row r="25390" spans="23:27">
      <c r="W25390" s="288"/>
      <c r="X25390" s="287"/>
      <c r="AA25390" s="289"/>
    </row>
    <row r="25391" spans="23:27">
      <c r="W25391" s="288"/>
      <c r="X25391" s="287"/>
      <c r="AA25391" s="289"/>
    </row>
    <row r="25392" spans="23:27">
      <c r="W25392" s="288"/>
      <c r="X25392" s="287"/>
      <c r="AA25392" s="289"/>
    </row>
    <row r="25393" spans="23:27">
      <c r="W25393" s="288"/>
      <c r="X25393" s="287"/>
      <c r="AA25393" s="289"/>
    </row>
    <row r="25394" spans="23:27">
      <c r="W25394" s="288"/>
      <c r="X25394" s="287"/>
      <c r="AA25394" s="289"/>
    </row>
    <row r="25395" spans="23:27">
      <c r="W25395" s="288"/>
      <c r="X25395" s="287"/>
      <c r="AA25395" s="289"/>
    </row>
    <row r="25396" spans="23:27">
      <c r="W25396" s="288"/>
      <c r="X25396" s="287"/>
      <c r="AA25396" s="289"/>
    </row>
    <row r="25397" spans="23:27">
      <c r="W25397" s="288"/>
      <c r="X25397" s="287"/>
      <c r="AA25397" s="289"/>
    </row>
    <row r="25398" spans="23:27">
      <c r="W25398" s="288"/>
      <c r="X25398" s="287"/>
      <c r="AA25398" s="289"/>
    </row>
    <row r="25399" spans="23:27">
      <c r="W25399" s="288"/>
      <c r="X25399" s="287"/>
      <c r="AA25399" s="289"/>
    </row>
    <row r="25400" spans="23:27">
      <c r="W25400" s="288"/>
      <c r="X25400" s="287"/>
      <c r="AA25400" s="289"/>
    </row>
    <row r="25401" spans="23:27">
      <c r="W25401" s="288"/>
      <c r="X25401" s="287"/>
      <c r="AA25401" s="289"/>
    </row>
    <row r="25402" spans="23:27">
      <c r="W25402" s="288"/>
      <c r="X25402" s="287"/>
      <c r="AA25402" s="289"/>
    </row>
    <row r="25403" spans="23:27">
      <c r="W25403" s="288"/>
      <c r="X25403" s="287"/>
      <c r="AA25403" s="289"/>
    </row>
    <row r="25404" spans="23:27">
      <c r="W25404" s="288"/>
      <c r="X25404" s="287"/>
      <c r="AA25404" s="289"/>
    </row>
    <row r="25405" spans="23:27">
      <c r="W25405" s="288"/>
      <c r="X25405" s="287"/>
      <c r="AA25405" s="289"/>
    </row>
    <row r="25406" spans="23:27">
      <c r="W25406" s="288"/>
      <c r="X25406" s="287"/>
      <c r="AA25406" s="289"/>
    </row>
    <row r="25407" spans="23:27">
      <c r="W25407" s="288"/>
      <c r="X25407" s="287"/>
      <c r="AA25407" s="289"/>
    </row>
    <row r="25408" spans="23:27">
      <c r="W25408" s="288"/>
      <c r="X25408" s="287"/>
      <c r="AA25408" s="289"/>
    </row>
    <row r="25409" spans="23:27">
      <c r="W25409" s="288"/>
      <c r="X25409" s="287"/>
      <c r="AA25409" s="289"/>
    </row>
    <row r="25410" spans="23:27">
      <c r="W25410" s="288"/>
      <c r="X25410" s="287"/>
      <c r="AA25410" s="289"/>
    </row>
    <row r="25411" spans="23:27">
      <c r="W25411" s="288"/>
      <c r="X25411" s="287"/>
      <c r="AA25411" s="289"/>
    </row>
    <row r="25412" spans="23:27">
      <c r="W25412" s="288"/>
      <c r="X25412" s="287"/>
      <c r="AA25412" s="289"/>
    </row>
    <row r="25413" spans="23:27">
      <c r="W25413" s="288"/>
      <c r="X25413" s="287"/>
      <c r="AA25413" s="289"/>
    </row>
    <row r="25414" spans="23:27">
      <c r="W25414" s="288"/>
      <c r="X25414" s="287"/>
      <c r="AA25414" s="289"/>
    </row>
    <row r="25415" spans="23:27">
      <c r="W25415" s="288"/>
      <c r="X25415" s="287"/>
      <c r="AA25415" s="289"/>
    </row>
    <row r="25416" spans="23:27">
      <c r="W25416" s="288"/>
      <c r="X25416" s="287"/>
      <c r="AA25416" s="289"/>
    </row>
    <row r="25417" spans="23:27">
      <c r="W25417" s="288"/>
      <c r="X25417" s="287"/>
      <c r="AA25417" s="289"/>
    </row>
    <row r="25418" spans="23:27">
      <c r="W25418" s="288"/>
      <c r="X25418" s="287"/>
      <c r="AA25418" s="289"/>
    </row>
    <row r="25419" spans="23:27">
      <c r="W25419" s="288"/>
      <c r="X25419" s="287"/>
      <c r="AA25419" s="289"/>
    </row>
    <row r="25420" spans="23:27">
      <c r="W25420" s="288"/>
      <c r="X25420" s="287"/>
      <c r="AA25420" s="289"/>
    </row>
    <row r="25421" spans="23:27">
      <c r="W25421" s="288"/>
      <c r="X25421" s="287"/>
      <c r="AA25421" s="289"/>
    </row>
    <row r="25422" spans="23:27">
      <c r="W25422" s="288"/>
      <c r="X25422" s="287"/>
      <c r="AA25422" s="289"/>
    </row>
    <row r="25423" spans="23:27">
      <c r="W25423" s="288"/>
      <c r="X25423" s="287"/>
      <c r="AA25423" s="289"/>
    </row>
    <row r="25424" spans="23:27">
      <c r="W25424" s="288"/>
      <c r="X25424" s="287"/>
      <c r="AA25424" s="289"/>
    </row>
    <row r="25425" spans="23:27">
      <c r="W25425" s="288"/>
      <c r="X25425" s="287"/>
      <c r="AA25425" s="289"/>
    </row>
    <row r="25426" spans="23:27">
      <c r="W25426" s="288"/>
      <c r="X25426" s="287"/>
      <c r="AA25426" s="289"/>
    </row>
    <row r="25427" spans="23:27">
      <c r="W25427" s="288"/>
      <c r="X25427" s="287"/>
      <c r="AA25427" s="289"/>
    </row>
    <row r="25428" spans="23:27">
      <c r="W25428" s="288"/>
      <c r="X25428" s="287"/>
      <c r="AA25428" s="289"/>
    </row>
    <row r="25429" spans="23:27">
      <c r="W25429" s="288"/>
      <c r="X25429" s="287"/>
      <c r="AA25429" s="289"/>
    </row>
    <row r="25430" spans="23:27">
      <c r="W25430" s="288"/>
      <c r="X25430" s="287"/>
      <c r="AA25430" s="289"/>
    </row>
    <row r="25431" spans="23:27">
      <c r="W25431" s="288"/>
      <c r="X25431" s="287"/>
      <c r="AA25431" s="289"/>
    </row>
    <row r="25432" spans="23:27">
      <c r="W25432" s="288"/>
      <c r="X25432" s="287"/>
      <c r="AA25432" s="289"/>
    </row>
    <row r="25433" spans="23:27">
      <c r="W25433" s="288"/>
      <c r="X25433" s="287"/>
      <c r="AA25433" s="289"/>
    </row>
    <row r="25434" spans="23:27">
      <c r="W25434" s="288"/>
      <c r="X25434" s="287"/>
      <c r="AA25434" s="289"/>
    </row>
    <row r="25435" spans="23:27">
      <c r="W25435" s="288"/>
      <c r="X25435" s="287"/>
      <c r="AA25435" s="289"/>
    </row>
    <row r="25436" spans="23:27">
      <c r="W25436" s="288"/>
      <c r="X25436" s="287"/>
      <c r="AA25436" s="289"/>
    </row>
    <row r="25437" spans="23:27">
      <c r="W25437" s="288"/>
      <c r="X25437" s="287"/>
      <c r="AA25437" s="289"/>
    </row>
    <row r="25438" spans="23:27">
      <c r="W25438" s="288"/>
      <c r="X25438" s="287"/>
      <c r="AA25438" s="289"/>
    </row>
    <row r="25439" spans="23:27">
      <c r="W25439" s="288"/>
      <c r="X25439" s="287"/>
      <c r="AA25439" s="289"/>
    </row>
    <row r="25440" spans="23:27">
      <c r="W25440" s="288"/>
      <c r="X25440" s="287"/>
      <c r="AA25440" s="289"/>
    </row>
    <row r="25441" spans="23:27">
      <c r="W25441" s="288"/>
      <c r="X25441" s="287"/>
      <c r="AA25441" s="289"/>
    </row>
    <row r="25442" spans="23:27">
      <c r="W25442" s="288"/>
      <c r="X25442" s="287"/>
      <c r="AA25442" s="289"/>
    </row>
    <row r="25443" spans="23:27">
      <c r="W25443" s="288"/>
      <c r="X25443" s="287"/>
      <c r="AA25443" s="289"/>
    </row>
    <row r="25444" spans="23:27">
      <c r="W25444" s="288"/>
      <c r="X25444" s="287"/>
      <c r="AA25444" s="289"/>
    </row>
    <row r="25445" spans="23:27">
      <c r="W25445" s="288"/>
      <c r="X25445" s="287"/>
      <c r="AA25445" s="289"/>
    </row>
    <row r="25446" spans="23:27">
      <c r="W25446" s="288"/>
      <c r="X25446" s="287"/>
      <c r="AA25446" s="289"/>
    </row>
    <row r="25447" spans="23:27">
      <c r="W25447" s="288"/>
      <c r="X25447" s="287"/>
      <c r="AA25447" s="289"/>
    </row>
    <row r="25448" spans="23:27">
      <c r="W25448" s="288"/>
      <c r="X25448" s="287"/>
      <c r="AA25448" s="289"/>
    </row>
    <row r="25449" spans="23:27">
      <c r="W25449" s="288"/>
      <c r="X25449" s="287"/>
      <c r="AA25449" s="289"/>
    </row>
    <row r="25450" spans="23:27">
      <c r="W25450" s="288"/>
      <c r="X25450" s="287"/>
      <c r="AA25450" s="289"/>
    </row>
    <row r="25451" spans="23:27">
      <c r="W25451" s="288"/>
      <c r="X25451" s="287"/>
      <c r="AA25451" s="289"/>
    </row>
    <row r="25452" spans="23:27">
      <c r="W25452" s="288"/>
      <c r="X25452" s="287"/>
      <c r="AA25452" s="289"/>
    </row>
    <row r="25453" spans="23:27">
      <c r="W25453" s="288"/>
      <c r="X25453" s="287"/>
      <c r="AA25453" s="289"/>
    </row>
    <row r="25454" spans="23:27">
      <c r="W25454" s="288"/>
      <c r="X25454" s="287"/>
      <c r="AA25454" s="289"/>
    </row>
    <row r="25455" spans="23:27">
      <c r="W25455" s="288"/>
      <c r="X25455" s="287"/>
      <c r="AA25455" s="289"/>
    </row>
    <row r="25456" spans="23:27">
      <c r="W25456" s="288"/>
      <c r="X25456" s="287"/>
      <c r="AA25456" s="289"/>
    </row>
    <row r="25457" spans="23:27">
      <c r="W25457" s="288"/>
      <c r="X25457" s="287"/>
      <c r="AA25457" s="289"/>
    </row>
    <row r="25458" spans="23:27">
      <c r="W25458" s="288"/>
      <c r="X25458" s="287"/>
      <c r="AA25458" s="289"/>
    </row>
    <row r="25459" spans="23:27">
      <c r="W25459" s="288"/>
      <c r="X25459" s="287"/>
      <c r="AA25459" s="289"/>
    </row>
    <row r="25460" spans="23:27">
      <c r="W25460" s="288"/>
      <c r="X25460" s="287"/>
      <c r="AA25460" s="289"/>
    </row>
    <row r="25461" spans="23:27">
      <c r="W25461" s="288"/>
      <c r="X25461" s="287"/>
      <c r="AA25461" s="289"/>
    </row>
    <row r="25462" spans="23:27">
      <c r="W25462" s="288"/>
      <c r="X25462" s="287"/>
      <c r="AA25462" s="289"/>
    </row>
    <row r="25463" spans="23:27">
      <c r="W25463" s="288"/>
      <c r="X25463" s="287"/>
      <c r="AA25463" s="289"/>
    </row>
    <row r="25464" spans="23:27">
      <c r="W25464" s="288"/>
      <c r="X25464" s="287"/>
      <c r="AA25464" s="289"/>
    </row>
    <row r="25465" spans="23:27">
      <c r="W25465" s="288"/>
      <c r="X25465" s="287"/>
      <c r="AA25465" s="289"/>
    </row>
    <row r="25466" spans="23:27">
      <c r="W25466" s="288"/>
      <c r="X25466" s="287"/>
      <c r="AA25466" s="289"/>
    </row>
    <row r="25467" spans="23:27">
      <c r="W25467" s="288"/>
      <c r="X25467" s="287"/>
      <c r="AA25467" s="289"/>
    </row>
    <row r="25468" spans="23:27">
      <c r="W25468" s="288"/>
      <c r="X25468" s="287"/>
      <c r="AA25468" s="289"/>
    </row>
    <row r="25469" spans="23:27">
      <c r="W25469" s="288"/>
      <c r="X25469" s="287"/>
      <c r="AA25469" s="289"/>
    </row>
    <row r="25470" spans="23:27">
      <c r="W25470" s="288"/>
      <c r="X25470" s="287"/>
      <c r="AA25470" s="289"/>
    </row>
    <row r="25471" spans="23:27">
      <c r="W25471" s="288"/>
      <c r="X25471" s="287"/>
      <c r="AA25471" s="289"/>
    </row>
    <row r="25472" spans="23:27">
      <c r="W25472" s="288"/>
      <c r="X25472" s="287"/>
      <c r="AA25472" s="289"/>
    </row>
    <row r="25473" spans="23:27">
      <c r="W25473" s="288"/>
      <c r="X25473" s="287"/>
      <c r="AA25473" s="289"/>
    </row>
    <row r="25474" spans="23:27">
      <c r="W25474" s="288"/>
      <c r="X25474" s="287"/>
      <c r="AA25474" s="289"/>
    </row>
    <row r="25475" spans="23:27">
      <c r="W25475" s="288"/>
      <c r="X25475" s="287"/>
      <c r="AA25475" s="289"/>
    </row>
    <row r="25476" spans="23:27">
      <c r="W25476" s="288"/>
      <c r="X25476" s="287"/>
      <c r="AA25476" s="289"/>
    </row>
    <row r="25477" spans="23:27">
      <c r="W25477" s="288"/>
      <c r="X25477" s="287"/>
      <c r="AA25477" s="289"/>
    </row>
    <row r="25478" spans="23:27">
      <c r="W25478" s="288"/>
      <c r="X25478" s="287"/>
      <c r="AA25478" s="289"/>
    </row>
    <row r="25479" spans="23:27">
      <c r="W25479" s="288"/>
      <c r="X25479" s="287"/>
      <c r="AA25479" s="289"/>
    </row>
    <row r="25480" spans="23:27">
      <c r="W25480" s="288"/>
      <c r="X25480" s="287"/>
      <c r="AA25480" s="289"/>
    </row>
    <row r="25481" spans="23:27">
      <c r="W25481" s="288"/>
      <c r="X25481" s="287"/>
      <c r="AA25481" s="289"/>
    </row>
    <row r="25482" spans="23:27">
      <c r="W25482" s="288"/>
      <c r="X25482" s="287"/>
      <c r="AA25482" s="289"/>
    </row>
    <row r="25483" spans="23:27">
      <c r="W25483" s="288"/>
      <c r="X25483" s="287"/>
      <c r="AA25483" s="289"/>
    </row>
    <row r="25484" spans="23:27">
      <c r="W25484" s="288"/>
      <c r="X25484" s="287"/>
      <c r="AA25484" s="289"/>
    </row>
    <row r="25485" spans="23:27">
      <c r="W25485" s="288"/>
      <c r="X25485" s="287"/>
      <c r="AA25485" s="289"/>
    </row>
    <row r="25486" spans="23:27">
      <c r="W25486" s="288"/>
      <c r="X25486" s="287"/>
      <c r="AA25486" s="289"/>
    </row>
    <row r="25487" spans="23:27">
      <c r="W25487" s="288"/>
      <c r="X25487" s="287"/>
      <c r="AA25487" s="289"/>
    </row>
    <row r="25488" spans="23:27">
      <c r="W25488" s="288"/>
      <c r="X25488" s="287"/>
      <c r="AA25488" s="289"/>
    </row>
    <row r="25489" spans="23:27">
      <c r="W25489" s="288"/>
      <c r="X25489" s="287"/>
      <c r="AA25489" s="289"/>
    </row>
    <row r="25490" spans="23:27">
      <c r="W25490" s="288"/>
      <c r="X25490" s="287"/>
      <c r="AA25490" s="289"/>
    </row>
    <row r="25491" spans="23:27">
      <c r="W25491" s="288"/>
      <c r="X25491" s="287"/>
      <c r="AA25491" s="289"/>
    </row>
    <row r="25492" spans="23:27">
      <c r="W25492" s="288"/>
      <c r="X25492" s="287"/>
      <c r="AA25492" s="289"/>
    </row>
    <row r="25493" spans="23:27">
      <c r="W25493" s="288"/>
      <c r="X25493" s="287"/>
      <c r="AA25493" s="289"/>
    </row>
    <row r="25494" spans="23:27">
      <c r="W25494" s="288"/>
      <c r="X25494" s="287"/>
      <c r="AA25494" s="289"/>
    </row>
    <row r="25495" spans="23:27">
      <c r="W25495" s="288"/>
      <c r="X25495" s="287"/>
      <c r="AA25495" s="289"/>
    </row>
    <row r="25496" spans="23:27">
      <c r="W25496" s="288"/>
      <c r="X25496" s="287"/>
      <c r="AA25496" s="289"/>
    </row>
    <row r="25497" spans="23:27">
      <c r="W25497" s="288"/>
      <c r="X25497" s="287"/>
      <c r="AA25497" s="289"/>
    </row>
    <row r="25498" spans="23:27">
      <c r="W25498" s="288"/>
      <c r="X25498" s="287"/>
      <c r="AA25498" s="289"/>
    </row>
    <row r="25499" spans="23:27">
      <c r="W25499" s="288"/>
      <c r="X25499" s="287"/>
      <c r="AA25499" s="289"/>
    </row>
    <row r="25500" spans="23:27">
      <c r="W25500" s="288"/>
      <c r="X25500" s="287"/>
      <c r="AA25500" s="289"/>
    </row>
    <row r="25501" spans="23:27">
      <c r="W25501" s="288"/>
      <c r="X25501" s="287"/>
      <c r="AA25501" s="289"/>
    </row>
    <row r="25502" spans="23:27">
      <c r="W25502" s="288"/>
      <c r="X25502" s="287"/>
      <c r="AA25502" s="289"/>
    </row>
    <row r="25503" spans="23:27">
      <c r="W25503" s="288"/>
      <c r="X25503" s="287"/>
      <c r="AA25503" s="289"/>
    </row>
    <row r="25504" spans="23:27">
      <c r="W25504" s="288"/>
      <c r="X25504" s="287"/>
      <c r="AA25504" s="289"/>
    </row>
    <row r="25505" spans="23:27">
      <c r="W25505" s="288"/>
      <c r="X25505" s="287"/>
      <c r="AA25505" s="289"/>
    </row>
    <row r="25506" spans="23:27">
      <c r="W25506" s="288"/>
      <c r="X25506" s="287"/>
      <c r="AA25506" s="289"/>
    </row>
    <row r="25507" spans="23:27">
      <c r="W25507" s="288"/>
      <c r="X25507" s="287"/>
      <c r="AA25507" s="289"/>
    </row>
    <row r="25508" spans="23:27">
      <c r="W25508" s="288"/>
      <c r="X25508" s="287"/>
      <c r="AA25508" s="289"/>
    </row>
    <row r="25509" spans="23:27">
      <c r="W25509" s="288"/>
      <c r="X25509" s="287"/>
      <c r="AA25509" s="289"/>
    </row>
    <row r="25510" spans="23:27">
      <c r="W25510" s="288"/>
      <c r="X25510" s="287"/>
      <c r="AA25510" s="289"/>
    </row>
    <row r="25511" spans="23:27">
      <c r="W25511" s="288"/>
      <c r="X25511" s="287"/>
      <c r="AA25511" s="289"/>
    </row>
    <row r="25512" spans="23:27">
      <c r="W25512" s="288"/>
      <c r="X25512" s="287"/>
      <c r="AA25512" s="289"/>
    </row>
    <row r="25513" spans="23:27">
      <c r="W25513" s="288"/>
      <c r="X25513" s="287"/>
      <c r="AA25513" s="289"/>
    </row>
    <row r="25514" spans="23:27">
      <c r="W25514" s="288"/>
      <c r="X25514" s="287"/>
      <c r="AA25514" s="289"/>
    </row>
    <row r="25515" spans="23:27">
      <c r="W25515" s="288"/>
      <c r="X25515" s="287"/>
      <c r="AA25515" s="289"/>
    </row>
    <row r="25516" spans="23:27">
      <c r="W25516" s="288"/>
      <c r="X25516" s="287"/>
      <c r="AA25516" s="289"/>
    </row>
    <row r="25517" spans="23:27">
      <c r="W25517" s="288"/>
      <c r="X25517" s="287"/>
      <c r="AA25517" s="289"/>
    </row>
    <row r="25518" spans="23:27">
      <c r="W25518" s="288"/>
      <c r="X25518" s="287"/>
      <c r="AA25518" s="289"/>
    </row>
    <row r="25519" spans="23:27">
      <c r="W25519" s="288"/>
      <c r="X25519" s="287"/>
      <c r="AA25519" s="289"/>
    </row>
    <row r="25520" spans="23:27">
      <c r="W25520" s="288"/>
      <c r="X25520" s="287"/>
      <c r="AA25520" s="289"/>
    </row>
    <row r="25521" spans="23:27">
      <c r="W25521" s="288"/>
      <c r="X25521" s="287"/>
      <c r="AA25521" s="289"/>
    </row>
    <row r="25522" spans="23:27">
      <c r="W25522" s="288"/>
      <c r="X25522" s="287"/>
      <c r="AA25522" s="289"/>
    </row>
    <row r="25523" spans="23:27">
      <c r="W25523" s="288"/>
      <c r="X25523" s="287"/>
      <c r="AA25523" s="289"/>
    </row>
    <row r="25524" spans="23:27">
      <c r="W25524" s="288"/>
      <c r="X25524" s="287"/>
      <c r="AA25524" s="289"/>
    </row>
    <row r="25525" spans="23:27">
      <c r="W25525" s="288"/>
      <c r="X25525" s="287"/>
      <c r="AA25525" s="289"/>
    </row>
    <row r="25526" spans="23:27">
      <c r="W25526" s="288"/>
      <c r="X25526" s="287"/>
      <c r="AA25526" s="289"/>
    </row>
    <row r="25527" spans="23:27">
      <c r="W25527" s="288"/>
      <c r="X25527" s="287"/>
      <c r="AA25527" s="289"/>
    </row>
    <row r="25528" spans="23:27">
      <c r="W25528" s="288"/>
      <c r="X25528" s="287"/>
      <c r="AA25528" s="289"/>
    </row>
    <row r="25529" spans="23:27">
      <c r="W25529" s="288"/>
      <c r="X25529" s="287"/>
      <c r="AA25529" s="289"/>
    </row>
    <row r="25530" spans="23:27">
      <c r="W25530" s="288"/>
      <c r="X25530" s="287"/>
      <c r="AA25530" s="289"/>
    </row>
    <row r="25531" spans="23:27">
      <c r="W25531" s="288"/>
      <c r="X25531" s="287"/>
      <c r="AA25531" s="289"/>
    </row>
    <row r="25532" spans="23:27">
      <c r="W25532" s="288"/>
      <c r="X25532" s="287"/>
      <c r="AA25532" s="289"/>
    </row>
    <row r="25533" spans="23:27">
      <c r="W25533" s="288"/>
      <c r="X25533" s="287"/>
      <c r="AA25533" s="289"/>
    </row>
    <row r="25534" spans="23:27">
      <c r="W25534" s="288"/>
      <c r="X25534" s="287"/>
      <c r="AA25534" s="289"/>
    </row>
    <row r="25535" spans="23:27">
      <c r="W25535" s="288"/>
      <c r="X25535" s="287"/>
      <c r="AA25535" s="289"/>
    </row>
    <row r="25536" spans="23:27">
      <c r="W25536" s="288"/>
      <c r="X25536" s="287"/>
      <c r="AA25536" s="289"/>
    </row>
    <row r="25537" spans="23:27">
      <c r="W25537" s="288"/>
      <c r="X25537" s="287"/>
      <c r="AA25537" s="289"/>
    </row>
    <row r="25538" spans="23:27">
      <c r="W25538" s="288"/>
      <c r="X25538" s="287"/>
      <c r="AA25538" s="289"/>
    </row>
    <row r="25539" spans="23:27">
      <c r="W25539" s="288"/>
      <c r="X25539" s="287"/>
      <c r="AA25539" s="289"/>
    </row>
    <row r="25540" spans="23:27">
      <c r="W25540" s="288"/>
      <c r="X25540" s="287"/>
      <c r="AA25540" s="289"/>
    </row>
    <row r="25541" spans="23:27">
      <c r="W25541" s="288"/>
      <c r="X25541" s="287"/>
      <c r="AA25541" s="289"/>
    </row>
    <row r="25542" spans="23:27">
      <c r="W25542" s="288"/>
      <c r="X25542" s="287"/>
      <c r="AA25542" s="289"/>
    </row>
    <row r="25543" spans="23:27">
      <c r="W25543" s="288"/>
      <c r="X25543" s="287"/>
      <c r="AA25543" s="289"/>
    </row>
    <row r="25544" spans="23:27">
      <c r="W25544" s="288"/>
      <c r="X25544" s="287"/>
      <c r="AA25544" s="289"/>
    </row>
    <row r="25545" spans="23:27">
      <c r="W25545" s="288"/>
      <c r="X25545" s="287"/>
      <c r="AA25545" s="289"/>
    </row>
    <row r="25546" spans="23:27">
      <c r="W25546" s="288"/>
      <c r="X25546" s="287"/>
      <c r="AA25546" s="289"/>
    </row>
    <row r="25547" spans="23:27">
      <c r="W25547" s="288"/>
      <c r="X25547" s="287"/>
      <c r="AA25547" s="289"/>
    </row>
    <row r="25548" spans="23:27">
      <c r="W25548" s="288"/>
      <c r="X25548" s="287"/>
      <c r="AA25548" s="289"/>
    </row>
    <row r="25549" spans="23:27">
      <c r="W25549" s="288"/>
      <c r="X25549" s="287"/>
      <c r="AA25549" s="289"/>
    </row>
    <row r="25550" spans="23:27">
      <c r="W25550" s="288"/>
      <c r="X25550" s="287"/>
      <c r="AA25550" s="289"/>
    </row>
    <row r="25551" spans="23:27">
      <c r="W25551" s="288"/>
      <c r="X25551" s="287"/>
      <c r="AA25551" s="289"/>
    </row>
    <row r="25552" spans="23:27">
      <c r="W25552" s="288"/>
      <c r="X25552" s="287"/>
      <c r="AA25552" s="289"/>
    </row>
    <row r="25553" spans="23:27">
      <c r="W25553" s="288"/>
      <c r="X25553" s="287"/>
      <c r="AA25553" s="289"/>
    </row>
    <row r="25554" spans="23:27">
      <c r="W25554" s="288"/>
      <c r="X25554" s="287"/>
      <c r="AA25554" s="289"/>
    </row>
    <row r="25555" spans="23:27">
      <c r="W25555" s="288"/>
      <c r="X25555" s="287"/>
      <c r="AA25555" s="289"/>
    </row>
    <row r="25556" spans="23:27">
      <c r="W25556" s="288"/>
      <c r="X25556" s="287"/>
      <c r="AA25556" s="289"/>
    </row>
    <row r="25557" spans="23:27">
      <c r="W25557" s="288"/>
      <c r="X25557" s="287"/>
      <c r="AA25557" s="289"/>
    </row>
    <row r="25558" spans="23:27">
      <c r="W25558" s="288"/>
      <c r="X25558" s="287"/>
      <c r="AA25558" s="289"/>
    </row>
    <row r="25559" spans="23:27">
      <c r="W25559" s="288"/>
      <c r="X25559" s="287"/>
      <c r="AA25559" s="289"/>
    </row>
    <row r="25560" spans="23:27">
      <c r="W25560" s="288"/>
      <c r="X25560" s="287"/>
      <c r="AA25560" s="289"/>
    </row>
    <row r="25561" spans="23:27">
      <c r="W25561" s="288"/>
      <c r="X25561" s="287"/>
      <c r="AA25561" s="289"/>
    </row>
    <row r="25562" spans="23:27">
      <c r="W25562" s="288"/>
      <c r="X25562" s="287"/>
      <c r="AA25562" s="289"/>
    </row>
    <row r="25563" spans="23:27">
      <c r="W25563" s="288"/>
      <c r="X25563" s="287"/>
      <c r="AA25563" s="289"/>
    </row>
    <row r="25564" spans="23:27">
      <c r="W25564" s="288"/>
      <c r="X25564" s="287"/>
      <c r="AA25564" s="289"/>
    </row>
    <row r="25565" spans="23:27">
      <c r="W25565" s="288"/>
      <c r="X25565" s="287"/>
      <c r="AA25565" s="289"/>
    </row>
    <row r="25566" spans="23:27">
      <c r="W25566" s="288"/>
      <c r="X25566" s="287"/>
      <c r="AA25566" s="289"/>
    </row>
    <row r="25567" spans="23:27">
      <c r="W25567" s="288"/>
      <c r="X25567" s="287"/>
      <c r="AA25567" s="289"/>
    </row>
    <row r="25568" spans="23:27">
      <c r="W25568" s="288"/>
      <c r="X25568" s="287"/>
      <c r="AA25568" s="289"/>
    </row>
    <row r="25569" spans="23:27">
      <c r="W25569" s="288"/>
      <c r="X25569" s="287"/>
      <c r="AA25569" s="289"/>
    </row>
    <row r="25570" spans="23:27">
      <c r="W25570" s="288"/>
      <c r="X25570" s="287"/>
      <c r="AA25570" s="289"/>
    </row>
    <row r="25571" spans="23:27">
      <c r="W25571" s="288"/>
      <c r="X25571" s="287"/>
      <c r="AA25571" s="289"/>
    </row>
    <row r="25572" spans="23:27">
      <c r="W25572" s="288"/>
      <c r="X25572" s="287"/>
      <c r="AA25572" s="289"/>
    </row>
    <row r="25573" spans="23:27">
      <c r="W25573" s="288"/>
      <c r="X25573" s="287"/>
      <c r="AA25573" s="289"/>
    </row>
    <row r="25574" spans="23:27">
      <c r="W25574" s="288"/>
      <c r="X25574" s="287"/>
      <c r="AA25574" s="289"/>
    </row>
    <row r="25575" spans="23:27">
      <c r="W25575" s="288"/>
      <c r="X25575" s="287"/>
      <c r="AA25575" s="289"/>
    </row>
    <row r="25576" spans="23:27">
      <c r="W25576" s="288"/>
      <c r="X25576" s="287"/>
      <c r="AA25576" s="289"/>
    </row>
    <row r="25577" spans="23:27">
      <c r="W25577" s="288"/>
      <c r="X25577" s="287"/>
      <c r="AA25577" s="289"/>
    </row>
    <row r="25578" spans="23:27">
      <c r="W25578" s="288"/>
      <c r="X25578" s="287"/>
      <c r="AA25578" s="289"/>
    </row>
    <row r="25579" spans="23:27">
      <c r="W25579" s="288"/>
      <c r="X25579" s="287"/>
      <c r="AA25579" s="289"/>
    </row>
    <row r="25580" spans="23:27">
      <c r="W25580" s="288"/>
      <c r="X25580" s="287"/>
      <c r="AA25580" s="289"/>
    </row>
    <row r="25581" spans="23:27">
      <c r="W25581" s="288"/>
      <c r="X25581" s="287"/>
      <c r="AA25581" s="289"/>
    </row>
    <row r="25582" spans="23:27">
      <c r="W25582" s="288"/>
      <c r="X25582" s="287"/>
      <c r="AA25582" s="289"/>
    </row>
    <row r="25583" spans="23:27">
      <c r="W25583" s="288"/>
      <c r="X25583" s="287"/>
      <c r="AA25583" s="289"/>
    </row>
    <row r="25584" spans="23:27">
      <c r="W25584" s="288"/>
      <c r="X25584" s="287"/>
      <c r="AA25584" s="289"/>
    </row>
    <row r="25585" spans="23:27">
      <c r="W25585" s="288"/>
      <c r="X25585" s="287"/>
      <c r="AA25585" s="289"/>
    </row>
    <row r="25586" spans="23:27">
      <c r="W25586" s="288"/>
      <c r="X25586" s="287"/>
      <c r="AA25586" s="289"/>
    </row>
    <row r="25587" spans="23:27">
      <c r="W25587" s="288"/>
      <c r="X25587" s="287"/>
      <c r="AA25587" s="289"/>
    </row>
    <row r="25588" spans="23:27">
      <c r="W25588" s="288"/>
      <c r="X25588" s="287"/>
      <c r="AA25588" s="289"/>
    </row>
    <row r="25589" spans="23:27">
      <c r="W25589" s="288"/>
      <c r="X25589" s="287"/>
      <c r="AA25589" s="289"/>
    </row>
    <row r="25590" spans="23:27">
      <c r="W25590" s="288"/>
      <c r="X25590" s="287"/>
      <c r="AA25590" s="289"/>
    </row>
    <row r="25591" spans="23:27">
      <c r="W25591" s="288"/>
      <c r="X25591" s="287"/>
      <c r="AA25591" s="289"/>
    </row>
    <row r="25592" spans="23:27">
      <c r="W25592" s="288"/>
      <c r="X25592" s="287"/>
      <c r="AA25592" s="289"/>
    </row>
    <row r="25593" spans="23:27">
      <c r="W25593" s="288"/>
      <c r="X25593" s="287"/>
      <c r="AA25593" s="289"/>
    </row>
    <row r="25594" spans="23:27">
      <c r="W25594" s="288"/>
      <c r="X25594" s="287"/>
      <c r="AA25594" s="289"/>
    </row>
    <row r="25595" spans="23:27">
      <c r="W25595" s="288"/>
      <c r="X25595" s="287"/>
      <c r="AA25595" s="289"/>
    </row>
    <row r="25596" spans="23:27">
      <c r="W25596" s="288"/>
      <c r="X25596" s="287"/>
      <c r="AA25596" s="289"/>
    </row>
    <row r="25597" spans="23:27">
      <c r="W25597" s="288"/>
      <c r="X25597" s="287"/>
      <c r="AA25597" s="289"/>
    </row>
    <row r="25598" spans="23:27">
      <c r="W25598" s="288"/>
      <c r="X25598" s="287"/>
      <c r="AA25598" s="289"/>
    </row>
    <row r="25599" spans="23:27">
      <c r="W25599" s="288"/>
      <c r="X25599" s="287"/>
      <c r="AA25599" s="289"/>
    </row>
    <row r="25600" spans="23:27">
      <c r="W25600" s="288"/>
      <c r="X25600" s="287"/>
      <c r="AA25600" s="289"/>
    </row>
    <row r="25601" spans="23:27">
      <c r="W25601" s="288"/>
      <c r="X25601" s="287"/>
      <c r="AA25601" s="289"/>
    </row>
    <row r="25602" spans="23:27">
      <c r="W25602" s="288"/>
      <c r="X25602" s="287"/>
      <c r="AA25602" s="289"/>
    </row>
    <row r="25603" spans="23:27">
      <c r="W25603" s="288"/>
      <c r="X25603" s="287"/>
      <c r="AA25603" s="289"/>
    </row>
    <row r="25604" spans="23:27">
      <c r="W25604" s="288"/>
      <c r="X25604" s="287"/>
      <c r="AA25604" s="289"/>
    </row>
    <row r="25605" spans="23:27">
      <c r="W25605" s="288"/>
      <c r="X25605" s="287"/>
      <c r="AA25605" s="289"/>
    </row>
    <row r="25606" spans="23:27">
      <c r="W25606" s="288"/>
      <c r="X25606" s="287"/>
      <c r="AA25606" s="289"/>
    </row>
    <row r="25607" spans="23:27">
      <c r="W25607" s="288"/>
      <c r="X25607" s="287"/>
      <c r="AA25607" s="289"/>
    </row>
    <row r="25608" spans="23:27">
      <c r="W25608" s="288"/>
      <c r="X25608" s="287"/>
      <c r="AA25608" s="289"/>
    </row>
    <row r="25609" spans="23:27">
      <c r="W25609" s="288"/>
      <c r="X25609" s="287"/>
      <c r="AA25609" s="289"/>
    </row>
    <row r="25610" spans="23:27">
      <c r="W25610" s="288"/>
      <c r="X25610" s="287"/>
      <c r="AA25610" s="289"/>
    </row>
    <row r="25611" spans="23:27">
      <c r="W25611" s="288"/>
      <c r="X25611" s="287"/>
      <c r="AA25611" s="289"/>
    </row>
    <row r="25612" spans="23:27">
      <c r="W25612" s="288"/>
      <c r="X25612" s="287"/>
      <c r="AA25612" s="289"/>
    </row>
    <row r="25613" spans="23:27">
      <c r="W25613" s="288"/>
      <c r="X25613" s="287"/>
      <c r="AA25613" s="289"/>
    </row>
    <row r="25614" spans="23:27">
      <c r="W25614" s="288"/>
      <c r="X25614" s="287"/>
      <c r="AA25614" s="289"/>
    </row>
    <row r="25615" spans="23:27">
      <c r="W25615" s="288"/>
      <c r="X25615" s="287"/>
      <c r="AA25615" s="289"/>
    </row>
    <row r="25616" spans="23:27">
      <c r="W25616" s="288"/>
      <c r="X25616" s="287"/>
      <c r="AA25616" s="289"/>
    </row>
    <row r="25617" spans="23:27">
      <c r="W25617" s="288"/>
      <c r="X25617" s="287"/>
      <c r="AA25617" s="289"/>
    </row>
    <row r="25618" spans="23:27">
      <c r="W25618" s="288"/>
      <c r="X25618" s="287"/>
      <c r="AA25618" s="289"/>
    </row>
    <row r="25619" spans="23:27">
      <c r="W25619" s="288"/>
      <c r="X25619" s="287"/>
      <c r="AA25619" s="289"/>
    </row>
    <row r="25620" spans="23:27">
      <c r="W25620" s="288"/>
      <c r="X25620" s="287"/>
      <c r="AA25620" s="289"/>
    </row>
    <row r="25621" spans="23:27">
      <c r="W25621" s="288"/>
      <c r="X25621" s="287"/>
      <c r="AA25621" s="289"/>
    </row>
    <row r="25622" spans="23:27">
      <c r="W25622" s="288"/>
      <c r="X25622" s="287"/>
      <c r="AA25622" s="289"/>
    </row>
    <row r="25623" spans="23:27">
      <c r="W25623" s="288"/>
      <c r="X25623" s="287"/>
      <c r="AA25623" s="289"/>
    </row>
    <row r="25624" spans="23:27">
      <c r="W25624" s="288"/>
      <c r="X25624" s="287"/>
      <c r="AA25624" s="289"/>
    </row>
    <row r="25625" spans="23:27">
      <c r="W25625" s="288"/>
      <c r="X25625" s="287"/>
      <c r="AA25625" s="289"/>
    </row>
    <row r="25626" spans="23:27">
      <c r="W25626" s="288"/>
      <c r="X25626" s="287"/>
      <c r="AA25626" s="289"/>
    </row>
    <row r="25627" spans="23:27">
      <c r="W25627" s="288"/>
      <c r="X25627" s="287"/>
      <c r="AA25627" s="289"/>
    </row>
    <row r="25628" spans="23:27">
      <c r="W25628" s="288"/>
      <c r="X25628" s="287"/>
      <c r="AA25628" s="289"/>
    </row>
    <row r="25629" spans="23:27">
      <c r="W25629" s="288"/>
      <c r="X25629" s="287"/>
      <c r="AA25629" s="289"/>
    </row>
    <row r="25630" spans="23:27">
      <c r="W25630" s="288"/>
      <c r="X25630" s="287"/>
      <c r="AA25630" s="289"/>
    </row>
    <row r="25631" spans="23:27">
      <c r="W25631" s="288"/>
      <c r="X25631" s="287"/>
      <c r="AA25631" s="289"/>
    </row>
    <row r="25632" spans="23:27">
      <c r="W25632" s="288"/>
      <c r="X25632" s="287"/>
      <c r="AA25632" s="289"/>
    </row>
    <row r="25633" spans="23:27">
      <c r="W25633" s="288"/>
      <c r="X25633" s="287"/>
      <c r="AA25633" s="289"/>
    </row>
    <row r="25634" spans="23:27">
      <c r="W25634" s="288"/>
      <c r="X25634" s="287"/>
      <c r="AA25634" s="289"/>
    </row>
    <row r="25635" spans="23:27">
      <c r="W25635" s="288"/>
      <c r="X25635" s="287"/>
      <c r="AA25635" s="289"/>
    </row>
    <row r="25636" spans="23:27">
      <c r="W25636" s="288"/>
      <c r="X25636" s="287"/>
      <c r="AA25636" s="289"/>
    </row>
    <row r="25637" spans="23:27">
      <c r="W25637" s="288"/>
      <c r="X25637" s="287"/>
      <c r="AA25637" s="289"/>
    </row>
    <row r="25638" spans="23:27">
      <c r="W25638" s="288"/>
      <c r="X25638" s="287"/>
      <c r="AA25638" s="289"/>
    </row>
    <row r="25639" spans="23:27">
      <c r="W25639" s="288"/>
      <c r="X25639" s="287"/>
      <c r="AA25639" s="289"/>
    </row>
    <row r="25640" spans="23:27">
      <c r="W25640" s="288"/>
      <c r="X25640" s="287"/>
      <c r="AA25640" s="289"/>
    </row>
    <row r="25641" spans="23:27">
      <c r="W25641" s="288"/>
      <c r="X25641" s="287"/>
      <c r="AA25641" s="289"/>
    </row>
    <row r="25642" spans="23:27">
      <c r="W25642" s="288"/>
      <c r="X25642" s="287"/>
      <c r="AA25642" s="289"/>
    </row>
    <row r="25643" spans="23:27">
      <c r="W25643" s="288"/>
      <c r="X25643" s="287"/>
      <c r="AA25643" s="289"/>
    </row>
    <row r="25644" spans="23:27">
      <c r="W25644" s="288"/>
      <c r="X25644" s="287"/>
      <c r="AA25644" s="289"/>
    </row>
    <row r="25645" spans="23:27">
      <c r="W25645" s="288"/>
      <c r="X25645" s="287"/>
      <c r="AA25645" s="289"/>
    </row>
    <row r="25646" spans="23:27">
      <c r="W25646" s="288"/>
      <c r="X25646" s="287"/>
      <c r="AA25646" s="289"/>
    </row>
    <row r="25647" spans="23:27">
      <c r="W25647" s="288"/>
      <c r="X25647" s="287"/>
      <c r="AA25647" s="289"/>
    </row>
    <row r="25648" spans="23:27">
      <c r="W25648" s="288"/>
      <c r="X25648" s="287"/>
      <c r="AA25648" s="289"/>
    </row>
    <row r="25649" spans="23:27">
      <c r="W25649" s="288"/>
      <c r="X25649" s="287"/>
      <c r="AA25649" s="289"/>
    </row>
    <row r="25650" spans="23:27">
      <c r="W25650" s="288"/>
      <c r="X25650" s="287"/>
      <c r="AA25650" s="289"/>
    </row>
    <row r="25651" spans="23:27">
      <c r="W25651" s="288"/>
      <c r="X25651" s="287"/>
      <c r="AA25651" s="289"/>
    </row>
    <row r="25652" spans="23:27">
      <c r="W25652" s="288"/>
      <c r="X25652" s="287"/>
      <c r="AA25652" s="289"/>
    </row>
    <row r="25653" spans="23:27">
      <c r="W25653" s="288"/>
      <c r="X25653" s="287"/>
      <c r="AA25653" s="289"/>
    </row>
    <row r="25654" spans="23:27">
      <c r="W25654" s="288"/>
      <c r="X25654" s="287"/>
      <c r="AA25654" s="289"/>
    </row>
    <row r="25655" spans="23:27">
      <c r="W25655" s="288"/>
      <c r="X25655" s="287"/>
      <c r="AA25655" s="289"/>
    </row>
    <row r="25656" spans="23:27">
      <c r="W25656" s="288"/>
      <c r="X25656" s="287"/>
      <c r="AA25656" s="289"/>
    </row>
    <row r="25657" spans="23:27">
      <c r="W25657" s="288"/>
      <c r="X25657" s="287"/>
      <c r="AA25657" s="289"/>
    </row>
    <row r="25658" spans="23:27">
      <c r="W25658" s="288"/>
      <c r="X25658" s="287"/>
      <c r="AA25658" s="289"/>
    </row>
    <row r="25659" spans="23:27">
      <c r="W25659" s="288"/>
      <c r="X25659" s="287"/>
      <c r="AA25659" s="289"/>
    </row>
    <row r="25660" spans="23:27">
      <c r="W25660" s="288"/>
      <c r="X25660" s="287"/>
      <c r="AA25660" s="289"/>
    </row>
    <row r="25661" spans="23:27">
      <c r="W25661" s="288"/>
      <c r="X25661" s="287"/>
      <c r="AA25661" s="289"/>
    </row>
    <row r="25662" spans="23:27">
      <c r="W25662" s="288"/>
      <c r="X25662" s="287"/>
      <c r="AA25662" s="289"/>
    </row>
    <row r="25663" spans="23:27">
      <c r="W25663" s="288"/>
      <c r="X25663" s="287"/>
      <c r="AA25663" s="289"/>
    </row>
    <row r="25664" spans="23:27">
      <c r="W25664" s="288"/>
      <c r="X25664" s="287"/>
      <c r="AA25664" s="289"/>
    </row>
    <row r="25665" spans="23:27">
      <c r="W25665" s="288"/>
      <c r="X25665" s="287"/>
      <c r="AA25665" s="289"/>
    </row>
    <row r="25666" spans="23:27">
      <c r="W25666" s="288"/>
      <c r="X25666" s="287"/>
      <c r="AA25666" s="289"/>
    </row>
    <row r="25667" spans="23:27">
      <c r="W25667" s="288"/>
      <c r="X25667" s="287"/>
      <c r="AA25667" s="289"/>
    </row>
    <row r="25668" spans="23:27">
      <c r="W25668" s="288"/>
      <c r="X25668" s="287"/>
      <c r="AA25668" s="289"/>
    </row>
    <row r="25669" spans="23:27">
      <c r="W25669" s="288"/>
      <c r="X25669" s="287"/>
      <c r="AA25669" s="289"/>
    </row>
    <row r="25670" spans="23:27">
      <c r="W25670" s="288"/>
      <c r="X25670" s="287"/>
      <c r="AA25670" s="289"/>
    </row>
    <row r="25671" spans="23:27">
      <c r="W25671" s="288"/>
      <c r="X25671" s="287"/>
      <c r="AA25671" s="289"/>
    </row>
    <row r="25672" spans="23:27">
      <c r="W25672" s="288"/>
      <c r="X25672" s="287"/>
      <c r="AA25672" s="289"/>
    </row>
    <row r="25673" spans="23:27">
      <c r="W25673" s="288"/>
      <c r="X25673" s="287"/>
      <c r="AA25673" s="289"/>
    </row>
    <row r="25674" spans="23:27">
      <c r="W25674" s="288"/>
      <c r="X25674" s="287"/>
      <c r="AA25674" s="289"/>
    </row>
    <row r="25675" spans="23:27">
      <c r="W25675" s="288"/>
      <c r="X25675" s="287"/>
      <c r="AA25675" s="289"/>
    </row>
    <row r="25676" spans="23:27">
      <c r="W25676" s="288"/>
      <c r="X25676" s="287"/>
      <c r="AA25676" s="289"/>
    </row>
    <row r="25677" spans="23:27">
      <c r="W25677" s="288"/>
      <c r="X25677" s="287"/>
      <c r="AA25677" s="289"/>
    </row>
    <row r="25678" spans="23:27">
      <c r="W25678" s="288"/>
      <c r="X25678" s="287"/>
      <c r="AA25678" s="289"/>
    </row>
    <row r="25679" spans="23:27">
      <c r="W25679" s="288"/>
      <c r="X25679" s="287"/>
      <c r="AA25679" s="289"/>
    </row>
    <row r="25680" spans="23:27">
      <c r="W25680" s="288"/>
      <c r="X25680" s="287"/>
      <c r="AA25680" s="289"/>
    </row>
    <row r="25681" spans="23:27">
      <c r="W25681" s="288"/>
      <c r="X25681" s="287"/>
      <c r="AA25681" s="289"/>
    </row>
    <row r="25682" spans="23:27">
      <c r="W25682" s="288"/>
      <c r="X25682" s="287"/>
      <c r="AA25682" s="289"/>
    </row>
    <row r="25683" spans="23:27">
      <c r="W25683" s="288"/>
      <c r="X25683" s="287"/>
      <c r="AA25683" s="289"/>
    </row>
    <row r="25684" spans="23:27">
      <c r="W25684" s="288"/>
      <c r="X25684" s="287"/>
      <c r="AA25684" s="289"/>
    </row>
    <row r="25685" spans="23:27">
      <c r="W25685" s="288"/>
      <c r="X25685" s="287"/>
      <c r="AA25685" s="289"/>
    </row>
    <row r="25686" spans="23:27">
      <c r="W25686" s="288"/>
      <c r="X25686" s="287"/>
      <c r="AA25686" s="289"/>
    </row>
    <row r="25687" spans="23:27">
      <c r="W25687" s="288"/>
      <c r="X25687" s="287"/>
      <c r="AA25687" s="289"/>
    </row>
    <row r="25688" spans="23:27">
      <c r="W25688" s="288"/>
      <c r="X25688" s="287"/>
      <c r="AA25688" s="289"/>
    </row>
    <row r="25689" spans="23:27">
      <c r="W25689" s="288"/>
      <c r="X25689" s="287"/>
      <c r="AA25689" s="289"/>
    </row>
    <row r="25690" spans="23:27">
      <c r="W25690" s="288"/>
      <c r="X25690" s="287"/>
      <c r="AA25690" s="289"/>
    </row>
    <row r="25691" spans="23:27">
      <c r="W25691" s="288"/>
      <c r="X25691" s="287"/>
      <c r="AA25691" s="289"/>
    </row>
    <row r="25692" spans="23:27">
      <c r="W25692" s="288"/>
      <c r="X25692" s="287"/>
      <c r="AA25692" s="289"/>
    </row>
    <row r="25693" spans="23:27">
      <c r="W25693" s="288"/>
      <c r="X25693" s="287"/>
      <c r="AA25693" s="289"/>
    </row>
    <row r="25694" spans="23:27">
      <c r="W25694" s="288"/>
      <c r="X25694" s="287"/>
      <c r="AA25694" s="289"/>
    </row>
    <row r="25695" spans="23:27">
      <c r="W25695" s="288"/>
      <c r="X25695" s="287"/>
      <c r="AA25695" s="289"/>
    </row>
    <row r="25696" spans="23:27">
      <c r="W25696" s="288"/>
      <c r="X25696" s="287"/>
      <c r="AA25696" s="289"/>
    </row>
    <row r="25697" spans="23:27">
      <c r="W25697" s="288"/>
      <c r="X25697" s="287"/>
      <c r="AA25697" s="289"/>
    </row>
    <row r="25698" spans="23:27">
      <c r="W25698" s="288"/>
      <c r="X25698" s="287"/>
      <c r="AA25698" s="289"/>
    </row>
    <row r="25699" spans="23:27">
      <c r="W25699" s="288"/>
      <c r="X25699" s="287"/>
      <c r="AA25699" s="289"/>
    </row>
    <row r="25700" spans="23:27">
      <c r="W25700" s="288"/>
      <c r="X25700" s="287"/>
      <c r="AA25700" s="289"/>
    </row>
    <row r="25701" spans="23:27">
      <c r="W25701" s="288"/>
      <c r="X25701" s="287"/>
      <c r="AA25701" s="289"/>
    </row>
    <row r="25702" spans="23:27">
      <c r="W25702" s="288"/>
      <c r="X25702" s="287"/>
      <c r="AA25702" s="289"/>
    </row>
    <row r="25703" spans="23:27">
      <c r="W25703" s="288"/>
      <c r="X25703" s="287"/>
      <c r="AA25703" s="289"/>
    </row>
    <row r="25704" spans="23:27">
      <c r="W25704" s="288"/>
      <c r="X25704" s="287"/>
      <c r="AA25704" s="289"/>
    </row>
    <row r="25705" spans="23:27">
      <c r="W25705" s="288"/>
      <c r="X25705" s="287"/>
      <c r="AA25705" s="289"/>
    </row>
    <row r="25706" spans="23:27">
      <c r="W25706" s="288"/>
      <c r="X25706" s="287"/>
      <c r="AA25706" s="289"/>
    </row>
    <row r="25707" spans="23:27">
      <c r="W25707" s="288"/>
      <c r="X25707" s="287"/>
      <c r="AA25707" s="289"/>
    </row>
    <row r="25708" spans="23:27">
      <c r="W25708" s="288"/>
      <c r="X25708" s="287"/>
      <c r="AA25708" s="289"/>
    </row>
    <row r="25709" spans="23:27">
      <c r="W25709" s="288"/>
      <c r="X25709" s="287"/>
      <c r="AA25709" s="289"/>
    </row>
    <row r="25710" spans="23:27">
      <c r="W25710" s="288"/>
      <c r="X25710" s="287"/>
      <c r="AA25710" s="289"/>
    </row>
    <row r="25711" spans="23:27">
      <c r="W25711" s="288"/>
      <c r="X25711" s="287"/>
      <c r="AA25711" s="289"/>
    </row>
    <row r="25712" spans="23:27">
      <c r="W25712" s="288"/>
      <c r="X25712" s="287"/>
      <c r="AA25712" s="289"/>
    </row>
    <row r="25713" spans="23:27">
      <c r="W25713" s="288"/>
      <c r="X25713" s="287"/>
      <c r="AA25713" s="289"/>
    </row>
    <row r="25714" spans="23:27">
      <c r="W25714" s="288"/>
      <c r="X25714" s="287"/>
      <c r="AA25714" s="289"/>
    </row>
    <row r="25715" spans="23:27">
      <c r="W25715" s="288"/>
      <c r="X25715" s="287"/>
      <c r="AA25715" s="289"/>
    </row>
    <row r="25716" spans="23:27">
      <c r="W25716" s="288"/>
      <c r="X25716" s="287"/>
      <c r="AA25716" s="289"/>
    </row>
    <row r="25717" spans="23:27">
      <c r="W25717" s="288"/>
      <c r="X25717" s="287"/>
      <c r="AA25717" s="289"/>
    </row>
    <row r="25718" spans="23:27">
      <c r="W25718" s="288"/>
      <c r="X25718" s="287"/>
      <c r="AA25718" s="289"/>
    </row>
    <row r="25719" spans="23:27">
      <c r="W25719" s="288"/>
      <c r="X25719" s="287"/>
      <c r="AA25719" s="289"/>
    </row>
    <row r="25720" spans="23:27">
      <c r="W25720" s="288"/>
      <c r="X25720" s="287"/>
      <c r="AA25720" s="289"/>
    </row>
    <row r="25721" spans="23:27">
      <c r="W25721" s="288"/>
      <c r="X25721" s="287"/>
      <c r="AA25721" s="289"/>
    </row>
    <row r="25722" spans="23:27">
      <c r="W25722" s="288"/>
      <c r="X25722" s="287"/>
      <c r="AA25722" s="289"/>
    </row>
    <row r="25723" spans="23:27">
      <c r="W25723" s="288"/>
      <c r="X25723" s="287"/>
      <c r="AA25723" s="289"/>
    </row>
    <row r="25724" spans="23:27">
      <c r="W25724" s="288"/>
      <c r="X25724" s="287"/>
      <c r="AA25724" s="289"/>
    </row>
    <row r="25725" spans="23:27">
      <c r="W25725" s="288"/>
      <c r="X25725" s="287"/>
      <c r="AA25725" s="289"/>
    </row>
    <row r="25726" spans="23:27">
      <c r="W25726" s="288"/>
      <c r="X25726" s="287"/>
      <c r="AA25726" s="289"/>
    </row>
    <row r="25727" spans="23:27">
      <c r="W25727" s="288"/>
      <c r="X25727" s="287"/>
      <c r="AA25727" s="289"/>
    </row>
    <row r="25728" spans="23:27">
      <c r="W25728" s="288"/>
      <c r="X25728" s="287"/>
      <c r="AA25728" s="289"/>
    </row>
    <row r="25729" spans="23:27">
      <c r="W25729" s="288"/>
      <c r="X25729" s="287"/>
      <c r="AA25729" s="289"/>
    </row>
    <row r="25730" spans="23:27">
      <c r="W25730" s="288"/>
      <c r="X25730" s="287"/>
      <c r="AA25730" s="289"/>
    </row>
    <row r="25731" spans="23:27">
      <c r="W25731" s="288"/>
      <c r="X25731" s="287"/>
      <c r="AA25731" s="289"/>
    </row>
    <row r="25732" spans="23:27">
      <c r="W25732" s="288"/>
      <c r="X25732" s="287"/>
      <c r="AA25732" s="289"/>
    </row>
    <row r="25733" spans="23:27">
      <c r="W25733" s="288"/>
      <c r="X25733" s="287"/>
      <c r="AA25733" s="289"/>
    </row>
    <row r="25734" spans="23:27">
      <c r="W25734" s="288"/>
      <c r="X25734" s="287"/>
      <c r="AA25734" s="289"/>
    </row>
    <row r="25735" spans="23:27">
      <c r="W25735" s="288"/>
      <c r="X25735" s="287"/>
      <c r="AA25735" s="289"/>
    </row>
    <row r="25736" spans="23:27">
      <c r="W25736" s="288"/>
      <c r="X25736" s="287"/>
      <c r="AA25736" s="289"/>
    </row>
    <row r="25737" spans="23:27">
      <c r="W25737" s="288"/>
      <c r="X25737" s="287"/>
      <c r="AA25737" s="289"/>
    </row>
    <row r="25738" spans="23:27">
      <c r="W25738" s="288"/>
      <c r="X25738" s="287"/>
      <c r="AA25738" s="289"/>
    </row>
    <row r="25739" spans="23:27">
      <c r="W25739" s="288"/>
      <c r="X25739" s="287"/>
      <c r="AA25739" s="289"/>
    </row>
    <row r="25740" spans="23:27">
      <c r="W25740" s="288"/>
      <c r="X25740" s="287"/>
      <c r="AA25740" s="289"/>
    </row>
    <row r="25741" spans="23:27">
      <c r="W25741" s="288"/>
      <c r="X25741" s="287"/>
      <c r="AA25741" s="289"/>
    </row>
    <row r="25742" spans="23:27">
      <c r="W25742" s="288"/>
      <c r="X25742" s="287"/>
      <c r="AA25742" s="289"/>
    </row>
    <row r="25743" spans="23:27">
      <c r="W25743" s="288"/>
      <c r="X25743" s="287"/>
      <c r="AA25743" s="289"/>
    </row>
    <row r="25744" spans="23:27">
      <c r="W25744" s="288"/>
      <c r="X25744" s="287"/>
      <c r="AA25744" s="289"/>
    </row>
    <row r="25745" spans="23:27">
      <c r="W25745" s="288"/>
      <c r="X25745" s="287"/>
      <c r="AA25745" s="289"/>
    </row>
    <row r="25746" spans="23:27">
      <c r="W25746" s="288"/>
      <c r="X25746" s="287"/>
      <c r="AA25746" s="289"/>
    </row>
    <row r="25747" spans="23:27">
      <c r="W25747" s="288"/>
      <c r="X25747" s="287"/>
      <c r="AA25747" s="289"/>
    </row>
    <row r="25748" spans="23:27">
      <c r="W25748" s="288"/>
      <c r="X25748" s="287"/>
      <c r="AA25748" s="289"/>
    </row>
    <row r="25749" spans="23:27">
      <c r="W25749" s="288"/>
      <c r="X25749" s="287"/>
      <c r="AA25749" s="289"/>
    </row>
    <row r="25750" spans="23:27">
      <c r="W25750" s="288"/>
      <c r="X25750" s="287"/>
      <c r="AA25750" s="289"/>
    </row>
    <row r="25751" spans="23:27">
      <c r="W25751" s="288"/>
      <c r="X25751" s="287"/>
      <c r="AA25751" s="289"/>
    </row>
    <row r="25752" spans="23:27">
      <c r="W25752" s="288"/>
      <c r="X25752" s="287"/>
      <c r="AA25752" s="289"/>
    </row>
    <row r="25753" spans="23:27">
      <c r="W25753" s="288"/>
      <c r="X25753" s="287"/>
      <c r="AA25753" s="289"/>
    </row>
    <row r="25754" spans="23:27">
      <c r="W25754" s="288"/>
      <c r="X25754" s="287"/>
      <c r="AA25754" s="289"/>
    </row>
    <row r="25755" spans="23:27">
      <c r="W25755" s="288"/>
      <c r="X25755" s="287"/>
      <c r="AA25755" s="289"/>
    </row>
    <row r="25756" spans="23:27">
      <c r="W25756" s="288"/>
      <c r="X25756" s="287"/>
      <c r="AA25756" s="289"/>
    </row>
    <row r="25757" spans="23:27">
      <c r="W25757" s="288"/>
      <c r="X25757" s="287"/>
      <c r="AA25757" s="289"/>
    </row>
    <row r="25758" spans="23:27">
      <c r="W25758" s="288"/>
      <c r="X25758" s="287"/>
      <c r="AA25758" s="289"/>
    </row>
    <row r="25759" spans="23:27">
      <c r="W25759" s="288"/>
      <c r="X25759" s="287"/>
      <c r="AA25759" s="289"/>
    </row>
    <row r="25760" spans="23:27">
      <c r="W25760" s="288"/>
      <c r="X25760" s="287"/>
      <c r="AA25760" s="289"/>
    </row>
    <row r="25761" spans="23:27">
      <c r="W25761" s="288"/>
      <c r="X25761" s="287"/>
      <c r="AA25761" s="289"/>
    </row>
    <row r="25762" spans="23:27">
      <c r="W25762" s="288"/>
      <c r="X25762" s="287"/>
      <c r="AA25762" s="289"/>
    </row>
    <row r="25763" spans="23:27">
      <c r="W25763" s="288"/>
      <c r="X25763" s="287"/>
      <c r="AA25763" s="289"/>
    </row>
    <row r="25764" spans="23:27">
      <c r="W25764" s="288"/>
      <c r="X25764" s="287"/>
      <c r="AA25764" s="289"/>
    </row>
    <row r="25765" spans="23:27">
      <c r="W25765" s="288"/>
      <c r="X25765" s="287"/>
      <c r="AA25765" s="289"/>
    </row>
    <row r="25766" spans="23:27">
      <c r="W25766" s="288"/>
      <c r="X25766" s="287"/>
      <c r="AA25766" s="289"/>
    </row>
    <row r="25767" spans="23:27">
      <c r="W25767" s="288"/>
      <c r="X25767" s="287"/>
      <c r="AA25767" s="289"/>
    </row>
    <row r="25768" spans="23:27">
      <c r="W25768" s="288"/>
      <c r="X25768" s="287"/>
      <c r="AA25768" s="289"/>
    </row>
    <row r="25769" spans="23:27">
      <c r="W25769" s="288"/>
      <c r="X25769" s="287"/>
      <c r="AA25769" s="289"/>
    </row>
    <row r="25770" spans="23:27">
      <c r="W25770" s="288"/>
      <c r="X25770" s="287"/>
      <c r="AA25770" s="289"/>
    </row>
    <row r="25771" spans="23:27">
      <c r="W25771" s="288"/>
      <c r="X25771" s="287"/>
      <c r="AA25771" s="289"/>
    </row>
    <row r="25772" spans="23:27">
      <c r="W25772" s="288"/>
      <c r="X25772" s="287"/>
      <c r="AA25772" s="289"/>
    </row>
    <row r="25773" spans="23:27">
      <c r="W25773" s="288"/>
      <c r="X25773" s="287"/>
      <c r="AA25773" s="289"/>
    </row>
    <row r="25774" spans="23:27">
      <c r="W25774" s="288"/>
      <c r="X25774" s="287"/>
      <c r="AA25774" s="289"/>
    </row>
    <row r="25775" spans="23:27">
      <c r="W25775" s="288"/>
      <c r="X25775" s="287"/>
      <c r="AA25775" s="289"/>
    </row>
    <row r="25776" spans="23:27">
      <c r="W25776" s="288"/>
      <c r="X25776" s="287"/>
      <c r="AA25776" s="289"/>
    </row>
    <row r="25777" spans="23:27">
      <c r="W25777" s="288"/>
      <c r="X25777" s="287"/>
      <c r="AA25777" s="289"/>
    </row>
    <row r="25778" spans="23:27">
      <c r="W25778" s="288"/>
      <c r="X25778" s="287"/>
      <c r="AA25778" s="289"/>
    </row>
    <row r="25779" spans="23:27">
      <c r="W25779" s="288"/>
      <c r="X25779" s="287"/>
      <c r="AA25779" s="289"/>
    </row>
    <row r="25780" spans="23:27">
      <c r="W25780" s="288"/>
      <c r="X25780" s="287"/>
      <c r="AA25780" s="289"/>
    </row>
    <row r="25781" spans="23:27">
      <c r="W25781" s="288"/>
      <c r="X25781" s="287"/>
      <c r="AA25781" s="289"/>
    </row>
    <row r="25782" spans="23:27">
      <c r="W25782" s="288"/>
      <c r="X25782" s="287"/>
      <c r="AA25782" s="289"/>
    </row>
    <row r="25783" spans="23:27">
      <c r="W25783" s="288"/>
      <c r="X25783" s="287"/>
      <c r="AA25783" s="289"/>
    </row>
    <row r="25784" spans="23:27">
      <c r="W25784" s="288"/>
      <c r="X25784" s="287"/>
      <c r="AA25784" s="289"/>
    </row>
    <row r="25785" spans="23:27">
      <c r="W25785" s="288"/>
      <c r="X25785" s="287"/>
      <c r="AA25785" s="289"/>
    </row>
    <row r="25786" spans="23:27">
      <c r="W25786" s="288"/>
      <c r="X25786" s="287"/>
      <c r="AA25786" s="289"/>
    </row>
    <row r="25787" spans="23:27">
      <c r="W25787" s="288"/>
      <c r="X25787" s="287"/>
      <c r="AA25787" s="289"/>
    </row>
    <row r="25788" spans="23:27">
      <c r="W25788" s="288"/>
      <c r="X25788" s="287"/>
      <c r="AA25788" s="289"/>
    </row>
    <row r="25789" spans="23:27">
      <c r="W25789" s="288"/>
      <c r="X25789" s="287"/>
      <c r="AA25789" s="289"/>
    </row>
    <row r="25790" spans="23:27">
      <c r="W25790" s="288"/>
      <c r="X25790" s="287"/>
      <c r="AA25790" s="289"/>
    </row>
    <row r="25791" spans="23:27">
      <c r="W25791" s="288"/>
      <c r="X25791" s="287"/>
      <c r="AA25791" s="289"/>
    </row>
    <row r="25792" spans="23:27">
      <c r="W25792" s="288"/>
      <c r="X25792" s="287"/>
      <c r="AA25792" s="289"/>
    </row>
    <row r="25793" spans="23:27">
      <c r="W25793" s="288"/>
      <c r="X25793" s="287"/>
      <c r="AA25793" s="289"/>
    </row>
    <row r="25794" spans="23:27">
      <c r="W25794" s="288"/>
      <c r="X25794" s="287"/>
      <c r="AA25794" s="289"/>
    </row>
    <row r="25795" spans="23:27">
      <c r="W25795" s="288"/>
      <c r="X25795" s="287"/>
      <c r="AA25795" s="289"/>
    </row>
    <row r="25796" spans="23:27">
      <c r="W25796" s="288"/>
      <c r="X25796" s="287"/>
      <c r="AA25796" s="289"/>
    </row>
    <row r="25797" spans="23:27">
      <c r="W25797" s="288"/>
      <c r="X25797" s="287"/>
      <c r="AA25797" s="289"/>
    </row>
    <row r="25798" spans="23:27">
      <c r="W25798" s="288"/>
      <c r="X25798" s="287"/>
      <c r="AA25798" s="289"/>
    </row>
    <row r="25799" spans="23:27">
      <c r="W25799" s="288"/>
      <c r="X25799" s="287"/>
      <c r="AA25799" s="289"/>
    </row>
    <row r="25800" spans="23:27">
      <c r="W25800" s="288"/>
      <c r="X25800" s="287"/>
      <c r="AA25800" s="289"/>
    </row>
    <row r="25801" spans="23:27">
      <c r="W25801" s="288"/>
      <c r="X25801" s="287"/>
      <c r="AA25801" s="289"/>
    </row>
    <row r="25802" spans="23:27">
      <c r="W25802" s="288"/>
      <c r="X25802" s="287"/>
      <c r="AA25802" s="289"/>
    </row>
    <row r="25803" spans="23:27">
      <c r="W25803" s="288"/>
      <c r="X25803" s="287"/>
      <c r="AA25803" s="289"/>
    </row>
    <row r="25804" spans="23:27">
      <c r="W25804" s="288"/>
      <c r="X25804" s="287"/>
      <c r="AA25804" s="289"/>
    </row>
    <row r="25805" spans="23:27">
      <c r="W25805" s="288"/>
      <c r="X25805" s="287"/>
      <c r="AA25805" s="289"/>
    </row>
    <row r="25806" spans="23:27">
      <c r="W25806" s="288"/>
      <c r="X25806" s="287"/>
      <c r="AA25806" s="289"/>
    </row>
    <row r="25807" spans="23:27">
      <c r="W25807" s="288"/>
      <c r="X25807" s="287"/>
      <c r="AA25807" s="289"/>
    </row>
    <row r="25808" spans="23:27">
      <c r="W25808" s="288"/>
      <c r="X25808" s="287"/>
      <c r="AA25808" s="289"/>
    </row>
    <row r="25809" spans="23:27">
      <c r="W25809" s="288"/>
      <c r="X25809" s="287"/>
      <c r="AA25809" s="289"/>
    </row>
    <row r="25810" spans="23:27">
      <c r="W25810" s="288"/>
      <c r="X25810" s="287"/>
      <c r="AA25810" s="289"/>
    </row>
    <row r="25811" spans="23:27">
      <c r="W25811" s="288"/>
      <c r="X25811" s="287"/>
      <c r="AA25811" s="289"/>
    </row>
    <row r="25812" spans="23:27">
      <c r="W25812" s="288"/>
      <c r="X25812" s="287"/>
      <c r="AA25812" s="289"/>
    </row>
    <row r="25813" spans="23:27">
      <c r="W25813" s="288"/>
      <c r="X25813" s="287"/>
      <c r="AA25813" s="289"/>
    </row>
    <row r="25814" spans="23:27">
      <c r="W25814" s="288"/>
      <c r="X25814" s="287"/>
      <c r="AA25814" s="289"/>
    </row>
    <row r="25815" spans="23:27">
      <c r="W25815" s="288"/>
      <c r="X25815" s="287"/>
      <c r="AA25815" s="289"/>
    </row>
    <row r="25816" spans="23:27">
      <c r="W25816" s="288"/>
      <c r="X25816" s="287"/>
      <c r="AA25816" s="289"/>
    </row>
    <row r="25817" spans="23:27">
      <c r="W25817" s="288"/>
      <c r="X25817" s="287"/>
      <c r="AA25817" s="289"/>
    </row>
    <row r="25818" spans="23:27">
      <c r="W25818" s="288"/>
      <c r="X25818" s="287"/>
      <c r="AA25818" s="289"/>
    </row>
    <row r="25819" spans="23:27">
      <c r="W25819" s="288"/>
      <c r="X25819" s="287"/>
      <c r="AA25819" s="289"/>
    </row>
    <row r="25820" spans="23:27">
      <c r="W25820" s="288"/>
      <c r="X25820" s="287"/>
      <c r="AA25820" s="289"/>
    </row>
    <row r="25821" spans="23:27">
      <c r="W25821" s="288"/>
      <c r="X25821" s="287"/>
      <c r="AA25821" s="289"/>
    </row>
    <row r="25822" spans="23:27">
      <c r="W25822" s="288"/>
      <c r="X25822" s="287"/>
      <c r="AA25822" s="289"/>
    </row>
    <row r="25823" spans="23:27">
      <c r="W25823" s="288"/>
      <c r="X25823" s="287"/>
      <c r="AA25823" s="289"/>
    </row>
    <row r="25824" spans="23:27">
      <c r="W25824" s="288"/>
      <c r="X25824" s="287"/>
      <c r="AA25824" s="289"/>
    </row>
    <row r="25825" spans="23:27">
      <c r="W25825" s="288"/>
      <c r="X25825" s="287"/>
      <c r="AA25825" s="289"/>
    </row>
    <row r="25826" spans="23:27">
      <c r="W25826" s="288"/>
      <c r="X25826" s="287"/>
      <c r="AA25826" s="289"/>
    </row>
    <row r="25827" spans="23:27">
      <c r="W25827" s="288"/>
      <c r="X25827" s="287"/>
      <c r="AA25827" s="289"/>
    </row>
    <row r="25828" spans="23:27">
      <c r="W25828" s="288"/>
      <c r="X25828" s="287"/>
      <c r="AA25828" s="289"/>
    </row>
    <row r="25829" spans="23:27">
      <c r="W25829" s="288"/>
      <c r="X25829" s="287"/>
      <c r="AA25829" s="289"/>
    </row>
    <row r="25830" spans="23:27">
      <c r="W25830" s="288"/>
      <c r="X25830" s="287"/>
      <c r="AA25830" s="289"/>
    </row>
    <row r="25831" spans="23:27">
      <c r="W25831" s="288"/>
      <c r="X25831" s="287"/>
      <c r="AA25831" s="289"/>
    </row>
    <row r="25832" spans="23:27">
      <c r="W25832" s="288"/>
      <c r="X25832" s="287"/>
      <c r="AA25832" s="289"/>
    </row>
    <row r="25833" spans="23:27">
      <c r="W25833" s="288"/>
      <c r="X25833" s="287"/>
      <c r="AA25833" s="289"/>
    </row>
    <row r="25834" spans="23:27">
      <c r="W25834" s="288"/>
      <c r="X25834" s="287"/>
      <c r="AA25834" s="289"/>
    </row>
    <row r="25835" spans="23:27">
      <c r="W25835" s="288"/>
      <c r="X25835" s="287"/>
      <c r="AA25835" s="289"/>
    </row>
    <row r="25836" spans="23:27">
      <c r="W25836" s="288"/>
      <c r="X25836" s="287"/>
      <c r="AA25836" s="289"/>
    </row>
    <row r="25837" spans="23:27">
      <c r="W25837" s="288"/>
      <c r="X25837" s="287"/>
      <c r="AA25837" s="289"/>
    </row>
    <row r="25838" spans="23:27">
      <c r="W25838" s="288"/>
      <c r="X25838" s="287"/>
      <c r="AA25838" s="289"/>
    </row>
    <row r="25839" spans="23:27">
      <c r="W25839" s="288"/>
      <c r="X25839" s="287"/>
      <c r="AA25839" s="289"/>
    </row>
    <row r="25840" spans="23:27">
      <c r="W25840" s="288"/>
      <c r="X25840" s="287"/>
      <c r="AA25840" s="289"/>
    </row>
    <row r="25841" spans="23:27">
      <c r="W25841" s="288"/>
      <c r="X25841" s="287"/>
      <c r="AA25841" s="289"/>
    </row>
    <row r="25842" spans="23:27">
      <c r="W25842" s="288"/>
      <c r="X25842" s="287"/>
      <c r="AA25842" s="289"/>
    </row>
    <row r="25843" spans="23:27">
      <c r="W25843" s="288"/>
      <c r="X25843" s="287"/>
      <c r="AA25843" s="289"/>
    </row>
    <row r="25844" spans="23:27">
      <c r="W25844" s="288"/>
      <c r="X25844" s="287"/>
      <c r="AA25844" s="289"/>
    </row>
    <row r="25845" spans="23:27">
      <c r="W25845" s="288"/>
      <c r="X25845" s="287"/>
      <c r="AA25845" s="289"/>
    </row>
    <row r="25846" spans="23:27">
      <c r="W25846" s="288"/>
      <c r="X25846" s="287"/>
      <c r="AA25846" s="289"/>
    </row>
    <row r="25847" spans="23:27">
      <c r="W25847" s="288"/>
      <c r="X25847" s="287"/>
      <c r="AA25847" s="289"/>
    </row>
    <row r="25848" spans="23:27">
      <c r="W25848" s="288"/>
      <c r="X25848" s="287"/>
      <c r="AA25848" s="289"/>
    </row>
    <row r="25849" spans="23:27">
      <c r="W25849" s="288"/>
      <c r="X25849" s="287"/>
      <c r="AA25849" s="289"/>
    </row>
    <row r="25850" spans="23:27">
      <c r="W25850" s="288"/>
      <c r="X25850" s="287"/>
      <c r="AA25850" s="289"/>
    </row>
    <row r="25851" spans="23:27">
      <c r="W25851" s="288"/>
      <c r="X25851" s="287"/>
      <c r="AA25851" s="289"/>
    </row>
    <row r="25852" spans="23:27">
      <c r="W25852" s="288"/>
      <c r="X25852" s="287"/>
      <c r="AA25852" s="289"/>
    </row>
    <row r="25853" spans="23:27">
      <c r="W25853" s="288"/>
      <c r="X25853" s="287"/>
      <c r="AA25853" s="289"/>
    </row>
    <row r="25854" spans="23:27">
      <c r="W25854" s="288"/>
      <c r="X25854" s="287"/>
      <c r="AA25854" s="289"/>
    </row>
    <row r="25855" spans="23:27">
      <c r="W25855" s="288"/>
      <c r="X25855" s="287"/>
      <c r="AA25855" s="289"/>
    </row>
    <row r="25856" spans="23:27">
      <c r="W25856" s="288"/>
      <c r="X25856" s="287"/>
      <c r="AA25856" s="289"/>
    </row>
    <row r="25857" spans="23:27">
      <c r="W25857" s="288"/>
      <c r="X25857" s="287"/>
      <c r="AA25857" s="289"/>
    </row>
    <row r="25858" spans="23:27">
      <c r="W25858" s="288"/>
      <c r="X25858" s="287"/>
      <c r="AA25858" s="289"/>
    </row>
    <row r="25859" spans="23:27">
      <c r="W25859" s="288"/>
      <c r="X25859" s="287"/>
      <c r="AA25859" s="289"/>
    </row>
    <row r="25860" spans="23:27">
      <c r="W25860" s="288"/>
      <c r="X25860" s="287"/>
      <c r="AA25860" s="289"/>
    </row>
    <row r="25861" spans="23:27">
      <c r="W25861" s="288"/>
      <c r="X25861" s="287"/>
      <c r="AA25861" s="289"/>
    </row>
    <row r="25862" spans="23:27">
      <c r="W25862" s="288"/>
      <c r="X25862" s="287"/>
      <c r="AA25862" s="289"/>
    </row>
    <row r="25863" spans="23:27">
      <c r="W25863" s="288"/>
      <c r="X25863" s="287"/>
      <c r="AA25863" s="289"/>
    </row>
    <row r="25864" spans="23:27">
      <c r="W25864" s="288"/>
      <c r="X25864" s="287"/>
      <c r="AA25864" s="289"/>
    </row>
    <row r="25865" spans="23:27">
      <c r="W25865" s="288"/>
      <c r="X25865" s="287"/>
      <c r="AA25865" s="289"/>
    </row>
    <row r="25866" spans="23:27">
      <c r="W25866" s="288"/>
      <c r="X25866" s="287"/>
      <c r="AA25866" s="289"/>
    </row>
    <row r="25867" spans="23:27">
      <c r="W25867" s="288"/>
      <c r="X25867" s="287"/>
      <c r="AA25867" s="289"/>
    </row>
    <row r="25868" spans="23:27">
      <c r="W25868" s="288"/>
      <c r="X25868" s="287"/>
      <c r="AA25868" s="289"/>
    </row>
    <row r="25869" spans="23:27">
      <c r="W25869" s="288"/>
      <c r="X25869" s="287"/>
      <c r="AA25869" s="289"/>
    </row>
    <row r="25870" spans="23:27">
      <c r="W25870" s="288"/>
      <c r="X25870" s="287"/>
      <c r="AA25870" s="289"/>
    </row>
    <row r="25871" spans="23:27">
      <c r="W25871" s="288"/>
      <c r="X25871" s="287"/>
      <c r="AA25871" s="289"/>
    </row>
    <row r="25872" spans="23:27">
      <c r="W25872" s="288"/>
      <c r="X25872" s="287"/>
      <c r="AA25872" s="289"/>
    </row>
    <row r="25873" spans="23:27">
      <c r="W25873" s="288"/>
      <c r="X25873" s="287"/>
      <c r="AA25873" s="289"/>
    </row>
    <row r="25874" spans="23:27">
      <c r="W25874" s="288"/>
      <c r="X25874" s="287"/>
      <c r="AA25874" s="289"/>
    </row>
    <row r="25875" spans="23:27">
      <c r="W25875" s="288"/>
      <c r="X25875" s="287"/>
      <c r="AA25875" s="289"/>
    </row>
    <row r="25876" spans="23:27">
      <c r="W25876" s="288"/>
      <c r="X25876" s="287"/>
      <c r="AA25876" s="289"/>
    </row>
    <row r="25877" spans="23:27">
      <c r="W25877" s="288"/>
      <c r="X25877" s="287"/>
      <c r="AA25877" s="289"/>
    </row>
    <row r="25878" spans="23:27">
      <c r="W25878" s="288"/>
      <c r="X25878" s="287"/>
      <c r="AA25878" s="289"/>
    </row>
    <row r="25879" spans="23:27">
      <c r="W25879" s="288"/>
      <c r="X25879" s="287"/>
      <c r="AA25879" s="289"/>
    </row>
    <row r="25880" spans="23:27">
      <c r="W25880" s="288"/>
      <c r="X25880" s="287"/>
      <c r="AA25880" s="289"/>
    </row>
    <row r="25881" spans="23:27">
      <c r="W25881" s="288"/>
      <c r="X25881" s="287"/>
      <c r="AA25881" s="289"/>
    </row>
    <row r="25882" spans="23:27">
      <c r="W25882" s="288"/>
      <c r="X25882" s="287"/>
      <c r="AA25882" s="289"/>
    </row>
    <row r="25883" spans="23:27">
      <c r="W25883" s="288"/>
      <c r="X25883" s="287"/>
      <c r="AA25883" s="289"/>
    </row>
    <row r="25884" spans="23:27">
      <c r="W25884" s="288"/>
      <c r="X25884" s="287"/>
      <c r="AA25884" s="289"/>
    </row>
    <row r="25885" spans="23:27">
      <c r="W25885" s="288"/>
      <c r="X25885" s="287"/>
      <c r="AA25885" s="289"/>
    </row>
    <row r="25886" spans="23:27">
      <c r="W25886" s="288"/>
      <c r="X25886" s="287"/>
      <c r="AA25886" s="289"/>
    </row>
    <row r="25887" spans="23:27">
      <c r="W25887" s="288"/>
      <c r="X25887" s="287"/>
      <c r="AA25887" s="289"/>
    </row>
    <row r="25888" spans="23:27">
      <c r="W25888" s="288"/>
      <c r="X25888" s="287"/>
      <c r="AA25888" s="289"/>
    </row>
    <row r="25889" spans="23:27">
      <c r="W25889" s="288"/>
      <c r="X25889" s="287"/>
      <c r="AA25889" s="289"/>
    </row>
    <row r="25890" spans="23:27">
      <c r="W25890" s="288"/>
      <c r="X25890" s="287"/>
      <c r="AA25890" s="289"/>
    </row>
    <row r="25891" spans="23:27">
      <c r="W25891" s="288"/>
      <c r="X25891" s="287"/>
      <c r="AA25891" s="289"/>
    </row>
    <row r="25892" spans="23:27">
      <c r="W25892" s="288"/>
      <c r="X25892" s="287"/>
      <c r="AA25892" s="289"/>
    </row>
    <row r="25893" spans="23:27">
      <c r="W25893" s="288"/>
      <c r="X25893" s="287"/>
      <c r="AA25893" s="289"/>
    </row>
    <row r="25894" spans="23:27">
      <c r="W25894" s="288"/>
      <c r="X25894" s="287"/>
      <c r="AA25894" s="289"/>
    </row>
    <row r="25895" spans="23:27">
      <c r="W25895" s="288"/>
      <c r="X25895" s="287"/>
      <c r="AA25895" s="289"/>
    </row>
    <row r="25896" spans="23:27">
      <c r="W25896" s="288"/>
      <c r="X25896" s="287"/>
      <c r="AA25896" s="289"/>
    </row>
    <row r="25897" spans="23:27">
      <c r="W25897" s="288"/>
      <c r="X25897" s="287"/>
      <c r="AA25897" s="289"/>
    </row>
    <row r="25898" spans="23:27">
      <c r="W25898" s="288"/>
      <c r="X25898" s="287"/>
      <c r="AA25898" s="289"/>
    </row>
    <row r="25899" spans="23:27">
      <c r="W25899" s="288"/>
      <c r="X25899" s="287"/>
      <c r="AA25899" s="289"/>
    </row>
    <row r="25900" spans="23:27">
      <c r="W25900" s="288"/>
      <c r="X25900" s="287"/>
      <c r="AA25900" s="289"/>
    </row>
    <row r="25901" spans="23:27">
      <c r="W25901" s="288"/>
      <c r="X25901" s="287"/>
      <c r="AA25901" s="289"/>
    </row>
    <row r="25902" spans="23:27">
      <c r="W25902" s="288"/>
      <c r="X25902" s="287"/>
      <c r="AA25902" s="289"/>
    </row>
    <row r="25903" spans="23:27">
      <c r="W25903" s="288"/>
      <c r="X25903" s="287"/>
      <c r="AA25903" s="289"/>
    </row>
    <row r="25904" spans="23:27">
      <c r="W25904" s="288"/>
      <c r="X25904" s="287"/>
      <c r="AA25904" s="289"/>
    </row>
    <row r="25905" spans="23:27">
      <c r="W25905" s="288"/>
      <c r="X25905" s="287"/>
      <c r="AA25905" s="289"/>
    </row>
    <row r="25906" spans="23:27">
      <c r="W25906" s="288"/>
      <c r="X25906" s="287"/>
      <c r="AA25906" s="289"/>
    </row>
    <row r="25907" spans="23:27">
      <c r="W25907" s="288"/>
      <c r="X25907" s="287"/>
      <c r="AA25907" s="289"/>
    </row>
    <row r="25908" spans="23:27">
      <c r="W25908" s="288"/>
      <c r="X25908" s="287"/>
      <c r="AA25908" s="289"/>
    </row>
    <row r="25909" spans="23:27">
      <c r="W25909" s="288"/>
      <c r="X25909" s="287"/>
      <c r="AA25909" s="289"/>
    </row>
    <row r="25910" spans="23:27">
      <c r="W25910" s="288"/>
      <c r="X25910" s="287"/>
      <c r="AA25910" s="289"/>
    </row>
    <row r="25911" spans="23:27">
      <c r="W25911" s="288"/>
      <c r="X25911" s="287"/>
      <c r="AA25911" s="289"/>
    </row>
    <row r="25912" spans="23:27">
      <c r="W25912" s="288"/>
      <c r="X25912" s="287"/>
      <c r="AA25912" s="289"/>
    </row>
    <row r="25913" spans="23:27">
      <c r="W25913" s="288"/>
      <c r="X25913" s="287"/>
      <c r="AA25913" s="289"/>
    </row>
    <row r="25914" spans="23:27">
      <c r="W25914" s="288"/>
      <c r="X25914" s="287"/>
      <c r="AA25914" s="289"/>
    </row>
    <row r="25915" spans="23:27">
      <c r="W25915" s="288"/>
      <c r="X25915" s="287"/>
      <c r="AA25915" s="289"/>
    </row>
    <row r="25916" spans="23:27">
      <c r="W25916" s="288"/>
      <c r="X25916" s="287"/>
      <c r="AA25916" s="289"/>
    </row>
    <row r="25917" spans="23:27">
      <c r="W25917" s="288"/>
      <c r="X25917" s="287"/>
      <c r="AA25917" s="289"/>
    </row>
    <row r="25918" spans="23:27">
      <c r="W25918" s="288"/>
      <c r="X25918" s="287"/>
      <c r="AA25918" s="289"/>
    </row>
    <row r="25919" spans="23:27">
      <c r="W25919" s="288"/>
      <c r="X25919" s="287"/>
      <c r="AA25919" s="289"/>
    </row>
    <row r="25920" spans="23:27">
      <c r="W25920" s="288"/>
      <c r="X25920" s="287"/>
      <c r="AA25920" s="289"/>
    </row>
    <row r="25921" spans="23:27">
      <c r="W25921" s="288"/>
      <c r="X25921" s="287"/>
      <c r="AA25921" s="289"/>
    </row>
    <row r="25922" spans="23:27">
      <c r="W25922" s="288"/>
      <c r="X25922" s="287"/>
      <c r="AA25922" s="289"/>
    </row>
    <row r="25923" spans="23:27">
      <c r="W25923" s="288"/>
      <c r="X25923" s="287"/>
      <c r="AA25923" s="289"/>
    </row>
    <row r="25924" spans="23:27">
      <c r="W25924" s="288"/>
      <c r="X25924" s="287"/>
      <c r="AA25924" s="289"/>
    </row>
    <row r="25925" spans="23:27">
      <c r="W25925" s="288"/>
      <c r="X25925" s="287"/>
      <c r="AA25925" s="289"/>
    </row>
    <row r="25926" spans="23:27">
      <c r="W25926" s="288"/>
      <c r="X25926" s="287"/>
      <c r="AA25926" s="289"/>
    </row>
    <row r="25927" spans="23:27">
      <c r="W25927" s="288"/>
      <c r="X25927" s="287"/>
      <c r="AA25927" s="289"/>
    </row>
    <row r="25928" spans="23:27">
      <c r="W25928" s="288"/>
      <c r="X25928" s="287"/>
      <c r="AA25928" s="289"/>
    </row>
    <row r="25929" spans="23:27">
      <c r="W25929" s="288"/>
      <c r="X25929" s="287"/>
      <c r="AA25929" s="289"/>
    </row>
    <row r="25930" spans="23:27">
      <c r="W25930" s="288"/>
      <c r="X25930" s="287"/>
      <c r="AA25930" s="289"/>
    </row>
    <row r="25931" spans="23:27">
      <c r="W25931" s="288"/>
      <c r="X25931" s="287"/>
      <c r="AA25931" s="289"/>
    </row>
    <row r="25932" spans="23:27">
      <c r="W25932" s="288"/>
      <c r="X25932" s="287"/>
      <c r="AA25932" s="289"/>
    </row>
    <row r="25933" spans="23:27">
      <c r="W25933" s="288"/>
      <c r="X25933" s="287"/>
      <c r="AA25933" s="289"/>
    </row>
    <row r="25934" spans="23:27">
      <c r="W25934" s="288"/>
      <c r="X25934" s="287"/>
      <c r="AA25934" s="289"/>
    </row>
    <row r="25935" spans="23:27">
      <c r="W25935" s="288"/>
      <c r="X25935" s="287"/>
      <c r="AA25935" s="289"/>
    </row>
    <row r="25936" spans="23:27">
      <c r="W25936" s="288"/>
      <c r="X25936" s="287"/>
      <c r="AA25936" s="289"/>
    </row>
    <row r="25937" spans="23:27">
      <c r="W25937" s="288"/>
      <c r="X25937" s="287"/>
      <c r="AA25937" s="289"/>
    </row>
    <row r="25938" spans="23:27">
      <c r="W25938" s="288"/>
      <c r="X25938" s="287"/>
      <c r="AA25938" s="289"/>
    </row>
    <row r="25939" spans="23:27">
      <c r="W25939" s="288"/>
      <c r="X25939" s="287"/>
      <c r="AA25939" s="289"/>
    </row>
    <row r="25940" spans="23:27">
      <c r="W25940" s="288"/>
      <c r="X25940" s="287"/>
      <c r="AA25940" s="289"/>
    </row>
    <row r="25941" spans="23:27">
      <c r="W25941" s="288"/>
      <c r="X25941" s="287"/>
      <c r="AA25941" s="289"/>
    </row>
    <row r="25942" spans="23:27">
      <c r="W25942" s="288"/>
      <c r="X25942" s="287"/>
      <c r="AA25942" s="289"/>
    </row>
    <row r="25943" spans="23:27">
      <c r="W25943" s="288"/>
      <c r="X25943" s="287"/>
      <c r="AA25943" s="289"/>
    </row>
    <row r="25944" spans="23:27">
      <c r="W25944" s="288"/>
      <c r="X25944" s="287"/>
      <c r="AA25944" s="289"/>
    </row>
    <row r="25945" spans="23:27">
      <c r="W25945" s="288"/>
      <c r="X25945" s="287"/>
      <c r="AA25945" s="289"/>
    </row>
    <row r="25946" spans="23:27">
      <c r="W25946" s="288"/>
      <c r="X25946" s="287"/>
      <c r="AA25946" s="289"/>
    </row>
    <row r="25947" spans="23:27">
      <c r="W25947" s="288"/>
      <c r="X25947" s="287"/>
      <c r="AA25947" s="289"/>
    </row>
    <row r="25948" spans="23:27">
      <c r="W25948" s="288"/>
      <c r="X25948" s="287"/>
      <c r="AA25948" s="289"/>
    </row>
    <row r="25949" spans="23:27">
      <c r="W25949" s="288"/>
      <c r="X25949" s="287"/>
      <c r="AA25949" s="289"/>
    </row>
    <row r="25950" spans="23:27">
      <c r="W25950" s="288"/>
      <c r="X25950" s="287"/>
      <c r="AA25950" s="289"/>
    </row>
    <row r="25951" spans="23:27">
      <c r="W25951" s="288"/>
      <c r="X25951" s="287"/>
      <c r="AA25951" s="289"/>
    </row>
    <row r="25952" spans="23:27">
      <c r="W25952" s="288"/>
      <c r="X25952" s="287"/>
      <c r="AA25952" s="289"/>
    </row>
    <row r="25953" spans="23:27">
      <c r="W25953" s="288"/>
      <c r="X25953" s="287"/>
      <c r="AA25953" s="289"/>
    </row>
    <row r="25954" spans="23:27">
      <c r="W25954" s="288"/>
      <c r="X25954" s="287"/>
      <c r="AA25954" s="289"/>
    </row>
    <row r="25955" spans="23:27">
      <c r="W25955" s="288"/>
      <c r="X25955" s="287"/>
      <c r="AA25955" s="289"/>
    </row>
    <row r="25956" spans="23:27">
      <c r="W25956" s="288"/>
      <c r="X25956" s="287"/>
      <c r="AA25956" s="289"/>
    </row>
    <row r="25957" spans="23:27">
      <c r="W25957" s="288"/>
      <c r="X25957" s="287"/>
      <c r="AA25957" s="289"/>
    </row>
    <row r="25958" spans="23:27">
      <c r="W25958" s="288"/>
      <c r="X25958" s="287"/>
      <c r="AA25958" s="289"/>
    </row>
    <row r="25959" spans="23:27">
      <c r="W25959" s="288"/>
      <c r="X25959" s="287"/>
      <c r="AA25959" s="289"/>
    </row>
    <row r="25960" spans="23:27">
      <c r="W25960" s="288"/>
      <c r="X25960" s="287"/>
      <c r="AA25960" s="289"/>
    </row>
    <row r="25961" spans="23:27">
      <c r="W25961" s="288"/>
      <c r="X25961" s="287"/>
      <c r="AA25961" s="289"/>
    </row>
    <row r="25962" spans="23:27">
      <c r="W25962" s="288"/>
      <c r="X25962" s="287"/>
      <c r="AA25962" s="289"/>
    </row>
    <row r="25963" spans="23:27">
      <c r="W25963" s="288"/>
      <c r="X25963" s="287"/>
      <c r="AA25963" s="289"/>
    </row>
    <row r="25964" spans="23:27">
      <c r="W25964" s="288"/>
      <c r="X25964" s="287"/>
      <c r="AA25964" s="289"/>
    </row>
    <row r="25965" spans="23:27">
      <c r="W25965" s="288"/>
      <c r="X25965" s="287"/>
      <c r="AA25965" s="289"/>
    </row>
    <row r="25966" spans="23:27">
      <c r="W25966" s="288"/>
      <c r="X25966" s="287"/>
      <c r="AA25966" s="289"/>
    </row>
    <row r="25967" spans="23:27">
      <c r="W25967" s="288"/>
      <c r="X25967" s="287"/>
      <c r="AA25967" s="289"/>
    </row>
    <row r="25968" spans="23:27">
      <c r="W25968" s="288"/>
      <c r="X25968" s="287"/>
      <c r="AA25968" s="289"/>
    </row>
    <row r="25969" spans="23:27">
      <c r="W25969" s="288"/>
      <c r="X25969" s="287"/>
      <c r="AA25969" s="289"/>
    </row>
    <row r="25970" spans="23:27">
      <c r="W25970" s="288"/>
      <c r="X25970" s="287"/>
      <c r="AA25970" s="289"/>
    </row>
    <row r="25971" spans="23:27">
      <c r="W25971" s="288"/>
      <c r="X25971" s="287"/>
      <c r="AA25971" s="289"/>
    </row>
    <row r="25972" spans="23:27">
      <c r="W25972" s="288"/>
      <c r="X25972" s="287"/>
      <c r="AA25972" s="289"/>
    </row>
    <row r="25973" spans="23:27">
      <c r="W25973" s="288"/>
      <c r="X25973" s="287"/>
      <c r="AA25973" s="289"/>
    </row>
    <row r="25974" spans="23:27">
      <c r="W25974" s="288"/>
      <c r="X25974" s="287"/>
      <c r="AA25974" s="289"/>
    </row>
    <row r="25975" spans="23:27">
      <c r="W25975" s="288"/>
      <c r="X25975" s="287"/>
      <c r="AA25975" s="289"/>
    </row>
    <row r="25976" spans="23:27">
      <c r="W25976" s="288"/>
      <c r="X25976" s="287"/>
      <c r="AA25976" s="289"/>
    </row>
    <row r="25977" spans="23:27">
      <c r="W25977" s="288"/>
      <c r="X25977" s="287"/>
      <c r="AA25977" s="289"/>
    </row>
    <row r="25978" spans="23:27">
      <c r="W25978" s="288"/>
      <c r="X25978" s="287"/>
      <c r="AA25978" s="289"/>
    </row>
    <row r="25979" spans="23:27">
      <c r="W25979" s="288"/>
      <c r="X25979" s="287"/>
      <c r="AA25979" s="289"/>
    </row>
    <row r="25980" spans="23:27">
      <c r="W25980" s="288"/>
      <c r="X25980" s="287"/>
      <c r="AA25980" s="289"/>
    </row>
    <row r="25981" spans="23:27">
      <c r="W25981" s="288"/>
      <c r="X25981" s="287"/>
      <c r="AA25981" s="289"/>
    </row>
    <row r="25982" spans="23:27">
      <c r="W25982" s="288"/>
      <c r="X25982" s="287"/>
      <c r="AA25982" s="289"/>
    </row>
    <row r="25983" spans="23:27">
      <c r="W25983" s="288"/>
      <c r="X25983" s="287"/>
      <c r="AA25983" s="289"/>
    </row>
    <row r="25984" spans="23:27">
      <c r="W25984" s="288"/>
      <c r="X25984" s="287"/>
      <c r="AA25984" s="289"/>
    </row>
    <row r="25985" spans="23:27">
      <c r="W25985" s="288"/>
      <c r="X25985" s="287"/>
      <c r="AA25985" s="289"/>
    </row>
    <row r="25986" spans="23:27">
      <c r="W25986" s="288"/>
      <c r="X25986" s="287"/>
      <c r="AA25986" s="289"/>
    </row>
    <row r="25987" spans="23:27">
      <c r="W25987" s="288"/>
      <c r="X25987" s="287"/>
      <c r="AA25987" s="289"/>
    </row>
    <row r="25988" spans="23:27">
      <c r="W25988" s="288"/>
      <c r="X25988" s="287"/>
      <c r="AA25988" s="289"/>
    </row>
    <row r="25989" spans="23:27">
      <c r="W25989" s="288"/>
      <c r="X25989" s="287"/>
      <c r="AA25989" s="289"/>
    </row>
    <row r="25990" spans="23:27">
      <c r="W25990" s="288"/>
      <c r="X25990" s="287"/>
      <c r="AA25990" s="289"/>
    </row>
    <row r="25991" spans="23:27">
      <c r="W25991" s="288"/>
      <c r="X25991" s="287"/>
      <c r="AA25991" s="289"/>
    </row>
    <row r="25992" spans="23:27">
      <c r="W25992" s="288"/>
      <c r="X25992" s="287"/>
      <c r="AA25992" s="289"/>
    </row>
    <row r="25993" spans="23:27">
      <c r="W25993" s="288"/>
      <c r="X25993" s="287"/>
      <c r="AA25993" s="289"/>
    </row>
    <row r="25994" spans="23:27">
      <c r="W25994" s="288"/>
      <c r="X25994" s="287"/>
      <c r="AA25994" s="289"/>
    </row>
    <row r="25995" spans="23:27">
      <c r="W25995" s="288"/>
      <c r="X25995" s="287"/>
      <c r="AA25995" s="289"/>
    </row>
    <row r="25996" spans="23:27">
      <c r="W25996" s="288"/>
      <c r="X25996" s="287"/>
      <c r="AA25996" s="289"/>
    </row>
    <row r="25997" spans="23:27">
      <c r="W25997" s="288"/>
      <c r="X25997" s="287"/>
      <c r="AA25997" s="289"/>
    </row>
    <row r="25998" spans="23:27">
      <c r="W25998" s="288"/>
      <c r="X25998" s="287"/>
      <c r="AA25998" s="289"/>
    </row>
    <row r="25999" spans="23:27">
      <c r="W25999" s="288"/>
      <c r="X25999" s="287"/>
      <c r="AA25999" s="289"/>
    </row>
    <row r="26000" spans="23:27">
      <c r="W26000" s="288"/>
      <c r="X26000" s="287"/>
      <c r="AA26000" s="289"/>
    </row>
    <row r="26001" spans="23:27">
      <c r="W26001" s="288"/>
      <c r="X26001" s="287"/>
      <c r="AA26001" s="289"/>
    </row>
    <row r="26002" spans="23:27">
      <c r="W26002" s="288"/>
      <c r="X26002" s="287"/>
      <c r="AA26002" s="289"/>
    </row>
    <row r="26003" spans="23:27">
      <c r="W26003" s="288"/>
      <c r="X26003" s="287"/>
      <c r="AA26003" s="289"/>
    </row>
    <row r="26004" spans="23:27">
      <c r="W26004" s="288"/>
      <c r="X26004" s="287"/>
      <c r="AA26004" s="289"/>
    </row>
    <row r="26005" spans="23:27">
      <c r="W26005" s="288"/>
      <c r="X26005" s="287"/>
      <c r="AA26005" s="289"/>
    </row>
    <row r="26006" spans="23:27">
      <c r="W26006" s="288"/>
      <c r="X26006" s="287"/>
      <c r="AA26006" s="289"/>
    </row>
    <row r="26007" spans="23:27">
      <c r="W26007" s="288"/>
      <c r="X26007" s="287"/>
      <c r="AA26007" s="289"/>
    </row>
    <row r="26008" spans="23:27">
      <c r="W26008" s="288"/>
      <c r="X26008" s="287"/>
      <c r="AA26008" s="289"/>
    </row>
    <row r="26009" spans="23:27">
      <c r="W26009" s="288"/>
      <c r="X26009" s="287"/>
      <c r="AA26009" s="289"/>
    </row>
    <row r="26010" spans="23:27">
      <c r="W26010" s="288"/>
      <c r="X26010" s="287"/>
      <c r="AA26010" s="289"/>
    </row>
    <row r="26011" spans="23:27">
      <c r="W26011" s="288"/>
      <c r="X26011" s="287"/>
      <c r="AA26011" s="289"/>
    </row>
    <row r="26012" spans="23:27">
      <c r="W26012" s="288"/>
      <c r="X26012" s="287"/>
      <c r="AA26012" s="289"/>
    </row>
    <row r="26013" spans="23:27">
      <c r="W26013" s="288"/>
      <c r="X26013" s="287"/>
      <c r="AA26013" s="289"/>
    </row>
    <row r="26014" spans="23:27">
      <c r="W26014" s="288"/>
      <c r="X26014" s="287"/>
      <c r="AA26014" s="289"/>
    </row>
    <row r="26015" spans="23:27">
      <c r="W26015" s="288"/>
      <c r="X26015" s="287"/>
      <c r="AA26015" s="289"/>
    </row>
    <row r="26016" spans="23:27">
      <c r="W26016" s="288"/>
      <c r="X26016" s="287"/>
      <c r="AA26016" s="289"/>
    </row>
    <row r="26017" spans="23:27">
      <c r="W26017" s="288"/>
      <c r="X26017" s="287"/>
      <c r="AA26017" s="289"/>
    </row>
    <row r="26018" spans="23:27">
      <c r="W26018" s="288"/>
      <c r="X26018" s="287"/>
      <c r="AA26018" s="289"/>
    </row>
    <row r="26019" spans="23:27">
      <c r="W26019" s="288"/>
      <c r="X26019" s="287"/>
      <c r="AA26019" s="289"/>
    </row>
    <row r="26020" spans="23:27">
      <c r="W26020" s="288"/>
      <c r="X26020" s="287"/>
      <c r="AA26020" s="289"/>
    </row>
    <row r="26021" spans="23:27">
      <c r="W26021" s="288"/>
      <c r="X26021" s="287"/>
      <c r="AA26021" s="289"/>
    </row>
    <row r="26022" spans="23:27">
      <c r="W26022" s="288"/>
      <c r="X26022" s="287"/>
      <c r="AA26022" s="289"/>
    </row>
    <row r="26023" spans="23:27">
      <c r="W26023" s="288"/>
      <c r="X26023" s="287"/>
      <c r="AA26023" s="289"/>
    </row>
    <row r="26024" spans="23:27">
      <c r="W26024" s="288"/>
      <c r="X26024" s="287"/>
      <c r="AA26024" s="289"/>
    </row>
    <row r="26025" spans="23:27">
      <c r="W26025" s="288"/>
      <c r="X26025" s="287"/>
      <c r="AA26025" s="289"/>
    </row>
    <row r="26026" spans="23:27">
      <c r="W26026" s="288"/>
      <c r="X26026" s="287"/>
      <c r="AA26026" s="289"/>
    </row>
    <row r="26027" spans="23:27">
      <c r="W26027" s="288"/>
      <c r="X26027" s="287"/>
      <c r="AA26027" s="289"/>
    </row>
    <row r="26028" spans="23:27">
      <c r="W26028" s="288"/>
      <c r="X26028" s="287"/>
      <c r="AA26028" s="289"/>
    </row>
    <row r="26029" spans="23:27">
      <c r="W26029" s="288"/>
      <c r="X26029" s="287"/>
      <c r="AA26029" s="289"/>
    </row>
    <row r="26030" spans="23:27">
      <c r="W26030" s="288"/>
      <c r="X26030" s="287"/>
      <c r="AA26030" s="289"/>
    </row>
    <row r="26031" spans="23:27">
      <c r="W26031" s="288"/>
      <c r="X26031" s="287"/>
      <c r="AA26031" s="289"/>
    </row>
    <row r="26032" spans="23:27">
      <c r="W26032" s="288"/>
      <c r="X26032" s="287"/>
      <c r="AA26032" s="289"/>
    </row>
    <row r="26033" spans="23:27">
      <c r="W26033" s="288"/>
      <c r="X26033" s="287"/>
      <c r="AA26033" s="289"/>
    </row>
    <row r="26034" spans="23:27">
      <c r="W26034" s="288"/>
      <c r="X26034" s="287"/>
      <c r="AA26034" s="289"/>
    </row>
    <row r="26035" spans="23:27">
      <c r="W26035" s="288"/>
      <c r="X26035" s="287"/>
      <c r="AA26035" s="289"/>
    </row>
    <row r="26036" spans="23:27">
      <c r="W26036" s="288"/>
      <c r="X26036" s="287"/>
      <c r="AA26036" s="289"/>
    </row>
    <row r="26037" spans="23:27">
      <c r="W26037" s="288"/>
      <c r="X26037" s="287"/>
      <c r="AA26037" s="289"/>
    </row>
    <row r="26038" spans="23:27">
      <c r="W26038" s="288"/>
      <c r="X26038" s="287"/>
      <c r="AA26038" s="289"/>
    </row>
    <row r="26039" spans="23:27">
      <c r="W26039" s="288"/>
      <c r="X26039" s="287"/>
      <c r="AA26039" s="289"/>
    </row>
    <row r="26040" spans="23:27">
      <c r="W26040" s="288"/>
      <c r="X26040" s="287"/>
      <c r="AA26040" s="289"/>
    </row>
    <row r="26041" spans="23:27">
      <c r="W26041" s="288"/>
      <c r="X26041" s="287"/>
      <c r="AA26041" s="289"/>
    </row>
    <row r="26042" spans="23:27">
      <c r="W26042" s="288"/>
      <c r="X26042" s="287"/>
      <c r="AA26042" s="289"/>
    </row>
    <row r="26043" spans="23:27">
      <c r="W26043" s="288"/>
      <c r="X26043" s="287"/>
      <c r="AA26043" s="289"/>
    </row>
    <row r="26044" spans="23:27">
      <c r="W26044" s="288"/>
      <c r="X26044" s="287"/>
      <c r="AA26044" s="289"/>
    </row>
    <row r="26045" spans="23:27">
      <c r="W26045" s="288"/>
      <c r="X26045" s="287"/>
      <c r="AA26045" s="289"/>
    </row>
    <row r="26046" spans="23:27">
      <c r="W26046" s="288"/>
      <c r="X26046" s="287"/>
      <c r="AA26046" s="289"/>
    </row>
    <row r="26047" spans="23:27">
      <c r="W26047" s="288"/>
      <c r="X26047" s="287"/>
      <c r="AA26047" s="289"/>
    </row>
    <row r="26048" spans="23:27">
      <c r="W26048" s="288"/>
      <c r="X26048" s="287"/>
      <c r="AA26048" s="289"/>
    </row>
    <row r="26049" spans="23:27">
      <c r="W26049" s="288"/>
      <c r="X26049" s="287"/>
      <c r="AA26049" s="289"/>
    </row>
    <row r="26050" spans="23:27">
      <c r="W26050" s="288"/>
      <c r="X26050" s="287"/>
      <c r="AA26050" s="289"/>
    </row>
    <row r="26051" spans="23:27">
      <c r="W26051" s="288"/>
      <c r="X26051" s="287"/>
      <c r="AA26051" s="289"/>
    </row>
    <row r="26052" spans="23:27">
      <c r="W26052" s="288"/>
      <c r="X26052" s="287"/>
      <c r="AA26052" s="289"/>
    </row>
    <row r="26053" spans="23:27">
      <c r="W26053" s="288"/>
      <c r="X26053" s="287"/>
      <c r="AA26053" s="289"/>
    </row>
    <row r="26054" spans="23:27">
      <c r="W26054" s="288"/>
      <c r="X26054" s="287"/>
      <c r="AA26054" s="289"/>
    </row>
    <row r="26055" spans="23:27">
      <c r="W26055" s="288"/>
      <c r="X26055" s="287"/>
      <c r="AA26055" s="289"/>
    </row>
    <row r="26056" spans="23:27">
      <c r="W26056" s="288"/>
      <c r="X26056" s="287"/>
      <c r="AA26056" s="289"/>
    </row>
    <row r="26057" spans="23:27">
      <c r="W26057" s="288"/>
      <c r="X26057" s="287"/>
      <c r="AA26057" s="289"/>
    </row>
    <row r="26058" spans="23:27">
      <c r="W26058" s="288"/>
      <c r="X26058" s="287"/>
      <c r="AA26058" s="289"/>
    </row>
    <row r="26059" spans="23:27">
      <c r="W26059" s="288"/>
      <c r="X26059" s="287"/>
      <c r="AA26059" s="289"/>
    </row>
    <row r="26060" spans="23:27">
      <c r="W26060" s="288"/>
      <c r="X26060" s="287"/>
      <c r="AA26060" s="289"/>
    </row>
    <row r="26061" spans="23:27">
      <c r="W26061" s="288"/>
      <c r="X26061" s="287"/>
      <c r="AA26061" s="289"/>
    </row>
    <row r="26062" spans="23:27">
      <c r="W26062" s="288"/>
      <c r="X26062" s="287"/>
      <c r="AA26062" s="289"/>
    </row>
    <row r="26063" spans="23:27">
      <c r="W26063" s="288"/>
      <c r="X26063" s="287"/>
      <c r="AA26063" s="289"/>
    </row>
    <row r="26064" spans="23:27">
      <c r="W26064" s="288"/>
      <c r="X26064" s="287"/>
      <c r="AA26064" s="289"/>
    </row>
    <row r="26065" spans="23:27">
      <c r="W26065" s="288"/>
      <c r="X26065" s="287"/>
      <c r="AA26065" s="289"/>
    </row>
    <row r="26066" spans="23:27">
      <c r="W26066" s="288"/>
      <c r="X26066" s="287"/>
      <c r="AA26066" s="289"/>
    </row>
    <row r="26067" spans="23:27">
      <c r="W26067" s="288"/>
      <c r="X26067" s="287"/>
      <c r="AA26067" s="289"/>
    </row>
    <row r="26068" spans="23:27">
      <c r="W26068" s="288"/>
      <c r="X26068" s="287"/>
      <c r="AA26068" s="289"/>
    </row>
    <row r="26069" spans="23:27">
      <c r="W26069" s="288"/>
      <c r="X26069" s="287"/>
      <c r="AA26069" s="289"/>
    </row>
    <row r="26070" spans="23:27">
      <c r="W26070" s="288"/>
      <c r="X26070" s="287"/>
      <c r="AA26070" s="289"/>
    </row>
    <row r="26071" spans="23:27">
      <c r="W26071" s="288"/>
      <c r="X26071" s="287"/>
      <c r="AA26071" s="289"/>
    </row>
    <row r="26072" spans="23:27">
      <c r="W26072" s="288"/>
      <c r="X26072" s="287"/>
      <c r="AA26072" s="289"/>
    </row>
    <row r="26073" spans="23:27">
      <c r="W26073" s="288"/>
      <c r="X26073" s="287"/>
      <c r="AA26073" s="289"/>
    </row>
    <row r="26074" spans="23:27">
      <c r="W26074" s="288"/>
      <c r="X26074" s="287"/>
      <c r="AA26074" s="289"/>
    </row>
    <row r="26075" spans="23:27">
      <c r="W26075" s="288"/>
      <c r="X26075" s="287"/>
      <c r="AA26075" s="289"/>
    </row>
    <row r="26076" spans="23:27">
      <c r="W26076" s="288"/>
      <c r="X26076" s="287"/>
      <c r="AA26076" s="289"/>
    </row>
    <row r="26077" spans="23:27">
      <c r="W26077" s="288"/>
      <c r="X26077" s="287"/>
      <c r="AA26077" s="289"/>
    </row>
    <row r="26078" spans="23:27">
      <c r="W26078" s="288"/>
      <c r="X26078" s="287"/>
      <c r="AA26078" s="289"/>
    </row>
    <row r="26079" spans="23:27">
      <c r="W26079" s="288"/>
      <c r="X26079" s="287"/>
      <c r="AA26079" s="289"/>
    </row>
    <row r="26080" spans="23:27">
      <c r="W26080" s="288"/>
      <c r="X26080" s="287"/>
      <c r="AA26080" s="289"/>
    </row>
    <row r="26081" spans="23:27">
      <c r="W26081" s="288"/>
      <c r="X26081" s="287"/>
      <c r="AA26081" s="289"/>
    </row>
    <row r="26082" spans="23:27">
      <c r="W26082" s="288"/>
      <c r="X26082" s="287"/>
      <c r="AA26082" s="289"/>
    </row>
    <row r="26083" spans="23:27">
      <c r="W26083" s="288"/>
      <c r="X26083" s="287"/>
      <c r="AA26083" s="289"/>
    </row>
    <row r="26084" spans="23:27">
      <c r="W26084" s="288"/>
      <c r="X26084" s="287"/>
      <c r="AA26084" s="289"/>
    </row>
    <row r="26085" spans="23:27">
      <c r="W26085" s="288"/>
      <c r="X26085" s="287"/>
      <c r="AA26085" s="289"/>
    </row>
    <row r="26086" spans="23:27">
      <c r="W26086" s="288"/>
      <c r="X26086" s="287"/>
      <c r="AA26086" s="289"/>
    </row>
    <row r="26087" spans="23:27">
      <c r="W26087" s="288"/>
      <c r="X26087" s="287"/>
      <c r="AA26087" s="289"/>
    </row>
    <row r="26088" spans="23:27">
      <c r="W26088" s="288"/>
      <c r="X26088" s="287"/>
      <c r="AA26088" s="289"/>
    </row>
    <row r="26089" spans="23:27">
      <c r="W26089" s="288"/>
      <c r="X26089" s="287"/>
      <c r="AA26089" s="289"/>
    </row>
    <row r="26090" spans="23:27">
      <c r="W26090" s="288"/>
      <c r="X26090" s="287"/>
      <c r="AA26090" s="289"/>
    </row>
    <row r="26091" spans="23:27">
      <c r="W26091" s="288"/>
      <c r="X26091" s="287"/>
      <c r="AA26091" s="289"/>
    </row>
    <row r="26092" spans="23:27">
      <c r="W26092" s="288"/>
      <c r="X26092" s="287"/>
      <c r="AA26092" s="289"/>
    </row>
    <row r="26093" spans="23:27">
      <c r="W26093" s="288"/>
      <c r="X26093" s="287"/>
      <c r="AA26093" s="289"/>
    </row>
    <row r="26094" spans="23:27">
      <c r="W26094" s="288"/>
      <c r="X26094" s="287"/>
      <c r="AA26094" s="289"/>
    </row>
    <row r="26095" spans="23:27">
      <c r="W26095" s="288"/>
      <c r="X26095" s="287"/>
      <c r="AA26095" s="289"/>
    </row>
    <row r="26096" spans="23:27">
      <c r="W26096" s="288"/>
      <c r="X26096" s="287"/>
      <c r="AA26096" s="289"/>
    </row>
    <row r="26097" spans="23:27">
      <c r="W26097" s="288"/>
      <c r="X26097" s="287"/>
      <c r="AA26097" s="289"/>
    </row>
    <row r="26098" spans="23:27">
      <c r="W26098" s="288"/>
      <c r="X26098" s="287"/>
      <c r="AA26098" s="289"/>
    </row>
    <row r="26099" spans="23:27">
      <c r="W26099" s="288"/>
      <c r="X26099" s="287"/>
      <c r="AA26099" s="289"/>
    </row>
    <row r="26100" spans="23:27">
      <c r="W26100" s="288"/>
      <c r="X26100" s="287"/>
      <c r="AA26100" s="289"/>
    </row>
    <row r="26101" spans="23:27">
      <c r="W26101" s="288"/>
      <c r="X26101" s="287"/>
      <c r="AA26101" s="289"/>
    </row>
    <row r="26102" spans="23:27">
      <c r="W26102" s="288"/>
      <c r="X26102" s="287"/>
      <c r="AA26102" s="289"/>
    </row>
    <row r="26103" spans="23:27">
      <c r="W26103" s="288"/>
      <c r="X26103" s="287"/>
      <c r="AA26103" s="289"/>
    </row>
    <row r="26104" spans="23:27">
      <c r="W26104" s="288"/>
      <c r="X26104" s="287"/>
      <c r="AA26104" s="289"/>
    </row>
    <row r="26105" spans="23:27">
      <c r="W26105" s="288"/>
      <c r="X26105" s="287"/>
      <c r="AA26105" s="289"/>
    </row>
    <row r="26106" spans="23:27">
      <c r="W26106" s="288"/>
      <c r="X26106" s="287"/>
      <c r="AA26106" s="289"/>
    </row>
    <row r="26107" spans="23:27">
      <c r="W26107" s="288"/>
      <c r="X26107" s="287"/>
      <c r="AA26107" s="289"/>
    </row>
    <row r="26108" spans="23:27">
      <c r="W26108" s="288"/>
      <c r="X26108" s="287"/>
      <c r="AA26108" s="289"/>
    </row>
    <row r="26109" spans="23:27">
      <c r="W26109" s="288"/>
      <c r="X26109" s="287"/>
      <c r="AA26109" s="289"/>
    </row>
    <row r="26110" spans="23:27">
      <c r="W26110" s="288"/>
      <c r="X26110" s="287"/>
      <c r="AA26110" s="289"/>
    </row>
    <row r="26111" spans="23:27">
      <c r="W26111" s="288"/>
      <c r="X26111" s="287"/>
      <c r="AA26111" s="289"/>
    </row>
    <row r="26112" spans="23:27">
      <c r="W26112" s="288"/>
      <c r="X26112" s="287"/>
      <c r="AA26112" s="289"/>
    </row>
    <row r="26113" spans="23:27">
      <c r="W26113" s="288"/>
      <c r="X26113" s="287"/>
      <c r="AA26113" s="289"/>
    </row>
    <row r="26114" spans="23:27">
      <c r="W26114" s="288"/>
      <c r="X26114" s="287"/>
      <c r="AA26114" s="289"/>
    </row>
    <row r="26115" spans="23:27">
      <c r="W26115" s="288"/>
      <c r="X26115" s="287"/>
      <c r="AA26115" s="289"/>
    </row>
    <row r="26116" spans="23:27">
      <c r="W26116" s="288"/>
      <c r="X26116" s="287"/>
      <c r="AA26116" s="289"/>
    </row>
    <row r="26117" spans="23:27">
      <c r="W26117" s="288"/>
      <c r="X26117" s="287"/>
      <c r="AA26117" s="289"/>
    </row>
    <row r="26118" spans="23:27">
      <c r="W26118" s="288"/>
      <c r="X26118" s="287"/>
      <c r="AA26118" s="289"/>
    </row>
    <row r="26119" spans="23:27">
      <c r="W26119" s="288"/>
      <c r="X26119" s="287"/>
      <c r="AA26119" s="289"/>
    </row>
    <row r="26120" spans="23:27">
      <c r="W26120" s="288"/>
      <c r="X26120" s="287"/>
      <c r="AA26120" s="289"/>
    </row>
    <row r="26121" spans="23:27">
      <c r="W26121" s="288"/>
      <c r="X26121" s="287"/>
      <c r="AA26121" s="289"/>
    </row>
    <row r="26122" spans="23:27">
      <c r="W26122" s="288"/>
      <c r="X26122" s="287"/>
      <c r="AA26122" s="289"/>
    </row>
    <row r="26123" spans="23:27">
      <c r="W26123" s="288"/>
      <c r="X26123" s="287"/>
      <c r="AA26123" s="289"/>
    </row>
    <row r="26124" spans="23:27">
      <c r="W26124" s="288"/>
      <c r="X26124" s="287"/>
      <c r="AA26124" s="289"/>
    </row>
    <row r="26125" spans="23:27">
      <c r="W26125" s="288"/>
      <c r="X26125" s="287"/>
      <c r="AA26125" s="289"/>
    </row>
    <row r="26126" spans="23:27">
      <c r="W26126" s="288"/>
      <c r="X26126" s="287"/>
      <c r="AA26126" s="289"/>
    </row>
    <row r="26127" spans="23:27">
      <c r="W26127" s="288"/>
      <c r="X26127" s="287"/>
      <c r="AA26127" s="289"/>
    </row>
    <row r="26128" spans="23:27">
      <c r="W26128" s="288"/>
      <c r="X26128" s="287"/>
      <c r="AA26128" s="289"/>
    </row>
    <row r="26129" spans="23:27">
      <c r="W26129" s="288"/>
      <c r="X26129" s="287"/>
      <c r="AA26129" s="289"/>
    </row>
    <row r="26130" spans="23:27">
      <c r="W26130" s="288"/>
      <c r="X26130" s="287"/>
      <c r="AA26130" s="289"/>
    </row>
    <row r="26131" spans="23:27">
      <c r="W26131" s="288"/>
      <c r="X26131" s="287"/>
      <c r="AA26131" s="289"/>
    </row>
    <row r="26132" spans="23:27">
      <c r="W26132" s="288"/>
      <c r="X26132" s="287"/>
      <c r="AA26132" s="289"/>
    </row>
    <row r="26133" spans="23:27">
      <c r="W26133" s="288"/>
      <c r="X26133" s="287"/>
      <c r="AA26133" s="289"/>
    </row>
    <row r="26134" spans="23:27">
      <c r="W26134" s="288"/>
      <c r="X26134" s="287"/>
      <c r="AA26134" s="289"/>
    </row>
    <row r="26135" spans="23:27">
      <c r="W26135" s="288"/>
      <c r="X26135" s="287"/>
      <c r="AA26135" s="289"/>
    </row>
    <row r="26136" spans="23:27">
      <c r="W26136" s="288"/>
      <c r="X26136" s="287"/>
      <c r="AA26136" s="289"/>
    </row>
    <row r="26137" spans="23:27">
      <c r="W26137" s="288"/>
      <c r="X26137" s="287"/>
      <c r="AA26137" s="289"/>
    </row>
    <row r="26138" spans="23:27">
      <c r="W26138" s="288"/>
      <c r="X26138" s="287"/>
      <c r="AA26138" s="289"/>
    </row>
    <row r="26139" spans="23:27">
      <c r="W26139" s="288"/>
      <c r="X26139" s="287"/>
      <c r="AA26139" s="289"/>
    </row>
    <row r="26140" spans="23:27">
      <c r="W26140" s="288"/>
      <c r="X26140" s="287"/>
      <c r="AA26140" s="289"/>
    </row>
    <row r="26141" spans="23:27">
      <c r="W26141" s="288"/>
      <c r="X26141" s="287"/>
      <c r="AA26141" s="289"/>
    </row>
    <row r="26142" spans="23:27">
      <c r="W26142" s="288"/>
      <c r="X26142" s="287"/>
      <c r="AA26142" s="289"/>
    </row>
    <row r="26143" spans="23:27">
      <c r="W26143" s="288"/>
      <c r="X26143" s="287"/>
      <c r="AA26143" s="289"/>
    </row>
    <row r="26144" spans="23:27">
      <c r="W26144" s="288"/>
      <c r="X26144" s="287"/>
      <c r="AA26144" s="289"/>
    </row>
    <row r="26145" spans="23:27">
      <c r="W26145" s="288"/>
      <c r="X26145" s="287"/>
      <c r="AA26145" s="289"/>
    </row>
    <row r="26146" spans="23:27">
      <c r="W26146" s="288"/>
      <c r="X26146" s="287"/>
      <c r="AA26146" s="289"/>
    </row>
    <row r="26147" spans="23:27">
      <c r="W26147" s="288"/>
      <c r="X26147" s="287"/>
      <c r="AA26147" s="289"/>
    </row>
    <row r="26148" spans="23:27">
      <c r="W26148" s="288"/>
      <c r="X26148" s="287"/>
      <c r="AA26148" s="289"/>
    </row>
    <row r="26149" spans="23:27">
      <c r="W26149" s="288"/>
      <c r="X26149" s="287"/>
      <c r="AA26149" s="289"/>
    </row>
    <row r="26150" spans="23:27">
      <c r="W26150" s="288"/>
      <c r="X26150" s="287"/>
      <c r="AA26150" s="289"/>
    </row>
    <row r="26151" spans="23:27">
      <c r="W26151" s="288"/>
      <c r="X26151" s="287"/>
      <c r="AA26151" s="289"/>
    </row>
    <row r="26152" spans="23:27">
      <c r="W26152" s="288"/>
      <c r="X26152" s="287"/>
      <c r="AA26152" s="289"/>
    </row>
    <row r="26153" spans="23:27">
      <c r="W26153" s="288"/>
      <c r="X26153" s="287"/>
      <c r="AA26153" s="289"/>
    </row>
    <row r="26154" spans="23:27">
      <c r="W26154" s="288"/>
      <c r="X26154" s="287"/>
      <c r="AA26154" s="289"/>
    </row>
    <row r="26155" spans="23:27">
      <c r="W26155" s="288"/>
      <c r="X26155" s="287"/>
      <c r="AA26155" s="289"/>
    </row>
    <row r="26156" spans="23:27">
      <c r="W26156" s="288"/>
      <c r="X26156" s="287"/>
      <c r="AA26156" s="289"/>
    </row>
    <row r="26157" spans="23:27">
      <c r="W26157" s="288"/>
      <c r="X26157" s="287"/>
      <c r="AA26157" s="289"/>
    </row>
    <row r="26158" spans="23:27">
      <c r="W26158" s="288"/>
      <c r="X26158" s="287"/>
      <c r="AA26158" s="289"/>
    </row>
    <row r="26159" spans="23:27">
      <c r="W26159" s="288"/>
      <c r="X26159" s="287"/>
      <c r="AA26159" s="289"/>
    </row>
    <row r="26160" spans="23:27">
      <c r="W26160" s="288"/>
      <c r="X26160" s="287"/>
      <c r="AA26160" s="289"/>
    </row>
    <row r="26161" spans="23:27">
      <c r="W26161" s="288"/>
      <c r="X26161" s="287"/>
      <c r="AA26161" s="289"/>
    </row>
    <row r="26162" spans="23:27">
      <c r="W26162" s="288"/>
      <c r="X26162" s="287"/>
      <c r="AA26162" s="289"/>
    </row>
    <row r="26163" spans="23:27">
      <c r="W26163" s="288"/>
      <c r="X26163" s="287"/>
      <c r="AA26163" s="289"/>
    </row>
    <row r="26164" spans="23:27">
      <c r="W26164" s="288"/>
      <c r="X26164" s="287"/>
      <c r="AA26164" s="289"/>
    </row>
    <row r="26165" spans="23:27">
      <c r="W26165" s="288"/>
      <c r="X26165" s="287"/>
      <c r="AA26165" s="289"/>
    </row>
    <row r="26166" spans="23:27">
      <c r="W26166" s="288"/>
      <c r="X26166" s="287"/>
      <c r="AA26166" s="289"/>
    </row>
    <row r="26167" spans="23:27">
      <c r="W26167" s="288"/>
      <c r="X26167" s="287"/>
      <c r="AA26167" s="289"/>
    </row>
    <row r="26168" spans="23:27">
      <c r="W26168" s="288"/>
      <c r="X26168" s="287"/>
      <c r="AA26168" s="289"/>
    </row>
    <row r="26169" spans="23:27">
      <c r="W26169" s="288"/>
      <c r="X26169" s="287"/>
      <c r="AA26169" s="289"/>
    </row>
    <row r="26170" spans="23:27">
      <c r="W26170" s="288"/>
      <c r="X26170" s="287"/>
      <c r="AA26170" s="289"/>
    </row>
    <row r="26171" spans="23:27">
      <c r="W26171" s="288"/>
      <c r="X26171" s="287"/>
      <c r="AA26171" s="289"/>
    </row>
    <row r="26172" spans="23:27">
      <c r="W26172" s="288"/>
      <c r="X26172" s="287"/>
      <c r="AA26172" s="289"/>
    </row>
    <row r="26173" spans="23:27">
      <c r="W26173" s="288"/>
      <c r="X26173" s="287"/>
      <c r="AA26173" s="289"/>
    </row>
    <row r="26174" spans="23:27">
      <c r="W26174" s="288"/>
      <c r="X26174" s="287"/>
      <c r="AA26174" s="289"/>
    </row>
    <row r="26175" spans="23:27">
      <c r="W26175" s="288"/>
      <c r="X26175" s="287"/>
      <c r="AA26175" s="289"/>
    </row>
    <row r="26176" spans="23:27">
      <c r="W26176" s="288"/>
      <c r="X26176" s="287"/>
      <c r="AA26176" s="289"/>
    </row>
    <row r="26177" spans="23:27">
      <c r="W26177" s="288"/>
      <c r="X26177" s="287"/>
      <c r="AA26177" s="289"/>
    </row>
    <row r="26178" spans="23:27">
      <c r="W26178" s="288"/>
      <c r="X26178" s="287"/>
      <c r="AA26178" s="289"/>
    </row>
    <row r="26179" spans="23:27">
      <c r="W26179" s="288"/>
      <c r="X26179" s="287"/>
      <c r="AA26179" s="289"/>
    </row>
    <row r="26180" spans="23:27">
      <c r="W26180" s="288"/>
      <c r="X26180" s="287"/>
      <c r="AA26180" s="289"/>
    </row>
    <row r="26181" spans="23:27">
      <c r="W26181" s="288"/>
      <c r="X26181" s="287"/>
      <c r="AA26181" s="289"/>
    </row>
    <row r="26182" spans="23:27">
      <c r="W26182" s="288"/>
      <c r="X26182" s="287"/>
      <c r="AA26182" s="289"/>
    </row>
    <row r="26183" spans="23:27">
      <c r="W26183" s="288"/>
      <c r="X26183" s="287"/>
      <c r="AA26183" s="289"/>
    </row>
    <row r="26184" spans="23:27">
      <c r="W26184" s="288"/>
      <c r="X26184" s="287"/>
      <c r="AA26184" s="289"/>
    </row>
    <row r="26185" spans="23:27">
      <c r="W26185" s="288"/>
      <c r="X26185" s="287"/>
      <c r="AA26185" s="289"/>
    </row>
    <row r="26186" spans="23:27">
      <c r="W26186" s="288"/>
      <c r="X26186" s="287"/>
      <c r="AA26186" s="289"/>
    </row>
    <row r="26187" spans="23:27">
      <c r="W26187" s="288"/>
      <c r="X26187" s="287"/>
      <c r="AA26187" s="289"/>
    </row>
    <row r="26188" spans="23:27">
      <c r="W26188" s="288"/>
      <c r="X26188" s="287"/>
      <c r="AA26188" s="289"/>
    </row>
    <row r="26189" spans="23:27">
      <c r="W26189" s="288"/>
      <c r="X26189" s="287"/>
      <c r="AA26189" s="289"/>
    </row>
    <row r="26190" spans="23:27">
      <c r="W26190" s="288"/>
      <c r="X26190" s="287"/>
      <c r="AA26190" s="289"/>
    </row>
    <row r="26191" spans="23:27">
      <c r="W26191" s="288"/>
      <c r="X26191" s="287"/>
      <c r="AA26191" s="289"/>
    </row>
    <row r="26192" spans="23:27">
      <c r="W26192" s="288"/>
      <c r="X26192" s="287"/>
      <c r="AA26192" s="289"/>
    </row>
    <row r="26193" spans="23:27">
      <c r="W26193" s="288"/>
      <c r="X26193" s="287"/>
      <c r="AA26193" s="289"/>
    </row>
    <row r="26194" spans="23:27">
      <c r="W26194" s="288"/>
      <c r="X26194" s="287"/>
      <c r="AA26194" s="289"/>
    </row>
    <row r="26195" spans="23:27">
      <c r="W26195" s="288"/>
      <c r="X26195" s="287"/>
      <c r="AA26195" s="289"/>
    </row>
    <row r="26196" spans="23:27">
      <c r="W26196" s="288"/>
      <c r="X26196" s="287"/>
      <c r="AA26196" s="289"/>
    </row>
    <row r="26197" spans="23:27">
      <c r="W26197" s="288"/>
      <c r="X26197" s="287"/>
      <c r="AA26197" s="289"/>
    </row>
    <row r="26198" spans="23:27">
      <c r="W26198" s="288"/>
      <c r="X26198" s="287"/>
      <c r="AA26198" s="289"/>
    </row>
    <row r="26199" spans="23:27">
      <c r="W26199" s="288"/>
      <c r="X26199" s="287"/>
      <c r="AA26199" s="289"/>
    </row>
    <row r="26200" spans="23:27">
      <c r="W26200" s="288"/>
      <c r="X26200" s="287"/>
      <c r="AA26200" s="289"/>
    </row>
    <row r="26201" spans="23:27">
      <c r="W26201" s="288"/>
      <c r="X26201" s="287"/>
      <c r="AA26201" s="289"/>
    </row>
    <row r="26202" spans="23:27">
      <c r="W26202" s="288"/>
      <c r="X26202" s="287"/>
      <c r="AA26202" s="289"/>
    </row>
    <row r="26203" spans="23:27">
      <c r="W26203" s="288"/>
      <c r="X26203" s="287"/>
      <c r="AA26203" s="289"/>
    </row>
    <row r="26204" spans="23:27">
      <c r="W26204" s="288"/>
      <c r="X26204" s="287"/>
      <c r="AA26204" s="289"/>
    </row>
    <row r="26205" spans="23:27">
      <c r="W26205" s="288"/>
      <c r="X26205" s="287"/>
      <c r="AA26205" s="289"/>
    </row>
    <row r="26206" spans="23:27">
      <c r="W26206" s="288"/>
      <c r="X26206" s="287"/>
      <c r="AA26206" s="289"/>
    </row>
    <row r="26207" spans="23:27">
      <c r="W26207" s="288"/>
      <c r="X26207" s="287"/>
      <c r="AA26207" s="289"/>
    </row>
    <row r="26208" spans="23:27">
      <c r="W26208" s="288"/>
      <c r="X26208" s="287"/>
      <c r="AA26208" s="289"/>
    </row>
    <row r="26209" spans="23:27">
      <c r="W26209" s="288"/>
      <c r="X26209" s="287"/>
      <c r="AA26209" s="289"/>
    </row>
    <row r="26210" spans="23:27">
      <c r="W26210" s="288"/>
      <c r="X26210" s="287"/>
      <c r="AA26210" s="289"/>
    </row>
    <row r="26211" spans="23:27">
      <c r="W26211" s="288"/>
      <c r="X26211" s="287"/>
      <c r="AA26211" s="289"/>
    </row>
    <row r="26212" spans="23:27">
      <c r="W26212" s="288"/>
      <c r="X26212" s="287"/>
      <c r="AA26212" s="289"/>
    </row>
    <row r="26213" spans="23:27">
      <c r="W26213" s="288"/>
      <c r="X26213" s="287"/>
      <c r="AA26213" s="289"/>
    </row>
    <row r="26214" spans="23:27">
      <c r="W26214" s="288"/>
      <c r="X26214" s="287"/>
      <c r="AA26214" s="289"/>
    </row>
    <row r="26215" spans="23:27">
      <c r="W26215" s="288"/>
      <c r="X26215" s="287"/>
      <c r="AA26215" s="289"/>
    </row>
    <row r="26216" spans="23:27">
      <c r="W26216" s="288"/>
      <c r="X26216" s="287"/>
      <c r="AA26216" s="289"/>
    </row>
    <row r="26217" spans="23:27">
      <c r="W26217" s="288"/>
      <c r="X26217" s="287"/>
      <c r="AA26217" s="289"/>
    </row>
    <row r="26218" spans="23:27">
      <c r="W26218" s="288"/>
      <c r="X26218" s="287"/>
      <c r="AA26218" s="289"/>
    </row>
    <row r="26219" spans="23:27">
      <c r="W26219" s="288"/>
      <c r="X26219" s="287"/>
      <c r="AA26219" s="289"/>
    </row>
    <row r="26220" spans="23:27">
      <c r="W26220" s="288"/>
      <c r="X26220" s="287"/>
      <c r="AA26220" s="289"/>
    </row>
    <row r="26221" spans="23:27">
      <c r="W26221" s="288"/>
      <c r="X26221" s="287"/>
      <c r="AA26221" s="289"/>
    </row>
    <row r="26222" spans="23:27">
      <c r="W26222" s="288"/>
      <c r="X26222" s="287"/>
      <c r="AA26222" s="289"/>
    </row>
    <row r="26223" spans="23:27">
      <c r="W26223" s="288"/>
      <c r="X26223" s="287"/>
      <c r="AA26223" s="289"/>
    </row>
    <row r="26224" spans="23:27">
      <c r="W26224" s="288"/>
      <c r="X26224" s="287"/>
      <c r="AA26224" s="289"/>
    </row>
    <row r="26225" spans="23:27">
      <c r="W26225" s="288"/>
      <c r="X26225" s="287"/>
      <c r="AA26225" s="289"/>
    </row>
    <row r="26226" spans="23:27">
      <c r="W26226" s="288"/>
      <c r="X26226" s="287"/>
      <c r="AA26226" s="289"/>
    </row>
    <row r="26227" spans="23:27">
      <c r="W26227" s="288"/>
      <c r="X26227" s="287"/>
      <c r="AA26227" s="289"/>
    </row>
    <row r="26228" spans="23:27">
      <c r="W26228" s="288"/>
      <c r="X26228" s="287"/>
      <c r="AA26228" s="289"/>
    </row>
    <row r="26229" spans="23:27">
      <c r="W26229" s="288"/>
      <c r="X26229" s="287"/>
      <c r="AA26229" s="289"/>
    </row>
    <row r="26230" spans="23:27">
      <c r="W26230" s="288"/>
      <c r="X26230" s="287"/>
      <c r="AA26230" s="289"/>
    </row>
    <row r="26231" spans="23:27">
      <c r="W26231" s="288"/>
      <c r="X26231" s="287"/>
      <c r="AA26231" s="289"/>
    </row>
    <row r="26232" spans="23:27">
      <c r="W26232" s="288"/>
      <c r="X26232" s="287"/>
      <c r="AA26232" s="289"/>
    </row>
    <row r="26233" spans="23:27">
      <c r="W26233" s="288"/>
      <c r="X26233" s="287"/>
      <c r="AA26233" s="289"/>
    </row>
    <row r="26234" spans="23:27">
      <c r="W26234" s="288"/>
      <c r="X26234" s="287"/>
      <c r="AA26234" s="289"/>
    </row>
    <row r="26235" spans="23:27">
      <c r="W26235" s="288"/>
      <c r="X26235" s="287"/>
      <c r="AA26235" s="289"/>
    </row>
    <row r="26236" spans="23:27">
      <c r="W26236" s="288"/>
      <c r="X26236" s="287"/>
      <c r="AA26236" s="289"/>
    </row>
    <row r="26237" spans="23:27">
      <c r="W26237" s="288"/>
      <c r="X26237" s="287"/>
      <c r="AA26237" s="289"/>
    </row>
    <row r="26238" spans="23:27">
      <c r="W26238" s="288"/>
      <c r="X26238" s="287"/>
      <c r="AA26238" s="289"/>
    </row>
    <row r="26239" spans="23:27">
      <c r="W26239" s="288"/>
      <c r="X26239" s="287"/>
      <c r="AA26239" s="289"/>
    </row>
    <row r="26240" spans="23:27">
      <c r="W26240" s="288"/>
      <c r="X26240" s="287"/>
      <c r="AA26240" s="289"/>
    </row>
    <row r="26241" spans="23:27">
      <c r="W26241" s="288"/>
      <c r="X26241" s="287"/>
      <c r="AA26241" s="289"/>
    </row>
    <row r="26242" spans="23:27">
      <c r="W26242" s="288"/>
      <c r="X26242" s="287"/>
      <c r="AA26242" s="289"/>
    </row>
    <row r="26243" spans="23:27">
      <c r="W26243" s="288"/>
      <c r="X26243" s="287"/>
      <c r="AA26243" s="289"/>
    </row>
    <row r="26244" spans="23:27">
      <c r="W26244" s="288"/>
      <c r="X26244" s="287"/>
      <c r="AA26244" s="289"/>
    </row>
    <row r="26245" spans="23:27">
      <c r="W26245" s="288"/>
      <c r="X26245" s="287"/>
      <c r="AA26245" s="289"/>
    </row>
    <row r="26246" spans="23:27">
      <c r="W26246" s="288"/>
      <c r="X26246" s="287"/>
      <c r="AA26246" s="289"/>
    </row>
    <row r="26247" spans="23:27">
      <c r="W26247" s="288"/>
      <c r="X26247" s="287"/>
      <c r="AA26247" s="289"/>
    </row>
    <row r="26248" spans="23:27">
      <c r="W26248" s="288"/>
      <c r="X26248" s="287"/>
      <c r="AA26248" s="289"/>
    </row>
    <row r="26249" spans="23:27">
      <c r="W26249" s="288"/>
      <c r="X26249" s="287"/>
      <c r="AA26249" s="289"/>
    </row>
    <row r="26250" spans="23:27">
      <c r="W26250" s="288"/>
      <c r="X26250" s="287"/>
      <c r="AA26250" s="289"/>
    </row>
    <row r="26251" spans="23:27">
      <c r="W26251" s="288"/>
      <c r="X26251" s="287"/>
      <c r="AA26251" s="289"/>
    </row>
    <row r="26252" spans="23:27">
      <c r="W26252" s="288"/>
      <c r="X26252" s="287"/>
      <c r="AA26252" s="289"/>
    </row>
    <row r="26253" spans="23:27">
      <c r="W26253" s="288"/>
      <c r="X26253" s="287"/>
      <c r="AA26253" s="289"/>
    </row>
    <row r="26254" spans="23:27">
      <c r="W26254" s="288"/>
      <c r="X26254" s="287"/>
      <c r="AA26254" s="289"/>
    </row>
    <row r="26255" spans="23:27">
      <c r="W26255" s="288"/>
      <c r="X26255" s="287"/>
      <c r="AA26255" s="289"/>
    </row>
    <row r="26256" spans="23:27">
      <c r="W26256" s="288"/>
      <c r="X26256" s="287"/>
      <c r="AA26256" s="289"/>
    </row>
    <row r="26257" spans="23:27">
      <c r="W26257" s="288"/>
      <c r="X26257" s="287"/>
      <c r="AA26257" s="289"/>
    </row>
    <row r="26258" spans="23:27">
      <c r="W26258" s="288"/>
      <c r="X26258" s="287"/>
      <c r="AA26258" s="289"/>
    </row>
    <row r="26259" spans="23:27">
      <c r="W26259" s="288"/>
      <c r="X26259" s="287"/>
      <c r="AA26259" s="289"/>
    </row>
    <row r="26260" spans="23:27">
      <c r="W26260" s="288"/>
      <c r="X26260" s="287"/>
      <c r="AA26260" s="289"/>
    </row>
    <row r="26261" spans="23:27">
      <c r="W26261" s="288"/>
      <c r="X26261" s="287"/>
      <c r="AA26261" s="289"/>
    </row>
    <row r="26262" spans="23:27">
      <c r="W26262" s="288"/>
      <c r="X26262" s="287"/>
      <c r="AA26262" s="289"/>
    </row>
    <row r="26263" spans="23:27">
      <c r="W26263" s="288"/>
      <c r="X26263" s="287"/>
      <c r="AA26263" s="289"/>
    </row>
    <row r="26264" spans="23:27">
      <c r="W26264" s="288"/>
      <c r="X26264" s="287"/>
      <c r="AA26264" s="289"/>
    </row>
    <row r="26265" spans="23:27">
      <c r="W26265" s="288"/>
      <c r="X26265" s="287"/>
      <c r="AA26265" s="289"/>
    </row>
    <row r="26266" spans="23:27">
      <c r="W26266" s="288"/>
      <c r="X26266" s="287"/>
      <c r="AA26266" s="289"/>
    </row>
    <row r="26267" spans="23:27">
      <c r="W26267" s="288"/>
      <c r="X26267" s="287"/>
      <c r="AA26267" s="289"/>
    </row>
    <row r="26268" spans="23:27">
      <c r="W26268" s="288"/>
      <c r="X26268" s="287"/>
      <c r="AA26268" s="289"/>
    </row>
    <row r="26269" spans="23:27">
      <c r="W26269" s="288"/>
      <c r="X26269" s="287"/>
      <c r="AA26269" s="289"/>
    </row>
    <row r="26270" spans="23:27">
      <c r="W26270" s="288"/>
      <c r="X26270" s="287"/>
      <c r="AA26270" s="289"/>
    </row>
    <row r="26271" spans="23:27">
      <c r="W26271" s="288"/>
      <c r="X26271" s="287"/>
      <c r="AA26271" s="289"/>
    </row>
    <row r="26272" spans="23:27">
      <c r="W26272" s="288"/>
      <c r="X26272" s="287"/>
      <c r="AA26272" s="289"/>
    </row>
    <row r="26273" spans="23:27">
      <c r="W26273" s="288"/>
      <c r="X26273" s="287"/>
      <c r="AA26273" s="289"/>
    </row>
    <row r="26274" spans="23:27">
      <c r="W26274" s="288"/>
      <c r="X26274" s="287"/>
      <c r="AA26274" s="289"/>
    </row>
    <row r="26275" spans="23:27">
      <c r="W26275" s="288"/>
      <c r="X26275" s="287"/>
      <c r="AA26275" s="289"/>
    </row>
    <row r="26276" spans="23:27">
      <c r="W26276" s="288"/>
      <c r="X26276" s="287"/>
      <c r="AA26276" s="289"/>
    </row>
    <row r="26277" spans="23:27">
      <c r="W26277" s="288"/>
      <c r="X26277" s="287"/>
      <c r="AA26277" s="289"/>
    </row>
    <row r="26278" spans="23:27">
      <c r="W26278" s="288"/>
      <c r="X26278" s="287"/>
      <c r="AA26278" s="289"/>
    </row>
    <row r="26279" spans="23:27">
      <c r="W26279" s="288"/>
      <c r="X26279" s="287"/>
      <c r="AA26279" s="289"/>
    </row>
    <row r="26280" spans="23:27">
      <c r="W26280" s="288"/>
      <c r="X26280" s="287"/>
      <c r="AA26280" s="289"/>
    </row>
    <row r="26281" spans="23:27">
      <c r="W26281" s="288"/>
      <c r="X26281" s="287"/>
      <c r="AA26281" s="289"/>
    </row>
    <row r="26282" spans="23:27">
      <c r="W26282" s="288"/>
      <c r="X26282" s="287"/>
      <c r="AA26282" s="289"/>
    </row>
    <row r="26283" spans="23:27">
      <c r="W26283" s="288"/>
      <c r="X26283" s="287"/>
      <c r="AA26283" s="289"/>
    </row>
    <row r="26284" spans="23:27">
      <c r="W26284" s="288"/>
      <c r="X26284" s="287"/>
      <c r="AA26284" s="289"/>
    </row>
    <row r="26285" spans="23:27">
      <c r="W26285" s="288"/>
      <c r="X26285" s="287"/>
      <c r="AA26285" s="289"/>
    </row>
    <row r="26286" spans="23:27">
      <c r="W26286" s="288"/>
      <c r="X26286" s="287"/>
      <c r="AA26286" s="289"/>
    </row>
    <row r="26287" spans="23:27">
      <c r="W26287" s="288"/>
      <c r="X26287" s="287"/>
      <c r="AA26287" s="289"/>
    </row>
    <row r="26288" spans="23:27">
      <c r="W26288" s="288"/>
      <c r="X26288" s="287"/>
      <c r="AA26288" s="289"/>
    </row>
    <row r="26289" spans="23:27">
      <c r="W26289" s="288"/>
      <c r="X26289" s="287"/>
      <c r="AA26289" s="289"/>
    </row>
    <row r="26290" spans="23:27">
      <c r="W26290" s="288"/>
      <c r="X26290" s="287"/>
      <c r="AA26290" s="289"/>
    </row>
    <row r="26291" spans="23:27">
      <c r="W26291" s="288"/>
      <c r="X26291" s="287"/>
      <c r="AA26291" s="289"/>
    </row>
    <row r="26292" spans="23:27">
      <c r="W26292" s="288"/>
      <c r="X26292" s="287"/>
      <c r="AA26292" s="289"/>
    </row>
    <row r="26293" spans="23:27">
      <c r="W26293" s="288"/>
      <c r="X26293" s="287"/>
      <c r="AA26293" s="289"/>
    </row>
    <row r="26294" spans="23:27">
      <c r="W26294" s="288"/>
      <c r="X26294" s="287"/>
      <c r="AA26294" s="289"/>
    </row>
    <row r="26295" spans="23:27">
      <c r="W26295" s="288"/>
      <c r="X26295" s="287"/>
      <c r="AA26295" s="289"/>
    </row>
    <row r="26296" spans="23:27">
      <c r="W26296" s="288"/>
      <c r="X26296" s="287"/>
      <c r="AA26296" s="289"/>
    </row>
    <row r="26297" spans="23:27">
      <c r="W26297" s="288"/>
      <c r="X26297" s="287"/>
      <c r="AA26297" s="289"/>
    </row>
    <row r="26298" spans="23:27">
      <c r="W26298" s="288"/>
      <c r="X26298" s="287"/>
      <c r="AA26298" s="289"/>
    </row>
    <row r="26299" spans="23:27">
      <c r="W26299" s="288"/>
      <c r="X26299" s="287"/>
      <c r="AA26299" s="289"/>
    </row>
    <row r="26300" spans="23:27">
      <c r="W26300" s="288"/>
      <c r="X26300" s="287"/>
      <c r="AA26300" s="289"/>
    </row>
    <row r="26301" spans="23:27">
      <c r="W26301" s="288"/>
      <c r="X26301" s="287"/>
      <c r="AA26301" s="289"/>
    </row>
    <row r="26302" spans="23:27">
      <c r="W26302" s="288"/>
      <c r="X26302" s="287"/>
      <c r="AA26302" s="289"/>
    </row>
    <row r="26303" spans="23:27">
      <c r="W26303" s="288"/>
      <c r="X26303" s="287"/>
      <c r="AA26303" s="289"/>
    </row>
    <row r="26304" spans="23:27">
      <c r="W26304" s="288"/>
      <c r="X26304" s="287"/>
      <c r="AA26304" s="289"/>
    </row>
    <row r="26305" spans="23:27">
      <c r="W26305" s="288"/>
      <c r="X26305" s="287"/>
      <c r="AA26305" s="289"/>
    </row>
    <row r="26306" spans="23:27">
      <c r="W26306" s="288"/>
      <c r="X26306" s="287"/>
      <c r="AA26306" s="289"/>
    </row>
    <row r="26307" spans="23:27">
      <c r="W26307" s="288"/>
      <c r="X26307" s="287"/>
      <c r="AA26307" s="289"/>
    </row>
    <row r="26308" spans="23:27">
      <c r="W26308" s="288"/>
      <c r="X26308" s="287"/>
      <c r="AA26308" s="289"/>
    </row>
    <row r="26309" spans="23:27">
      <c r="W26309" s="288"/>
      <c r="X26309" s="287"/>
      <c r="AA26309" s="289"/>
    </row>
    <row r="26310" spans="23:27">
      <c r="W26310" s="288"/>
      <c r="X26310" s="287"/>
      <c r="AA26310" s="289"/>
    </row>
    <row r="26311" spans="23:27">
      <c r="W26311" s="288"/>
      <c r="X26311" s="287"/>
      <c r="AA26311" s="289"/>
    </row>
    <row r="26312" spans="23:27">
      <c r="W26312" s="288"/>
      <c r="X26312" s="287"/>
      <c r="AA26312" s="289"/>
    </row>
    <row r="26313" spans="23:27">
      <c r="W26313" s="288"/>
      <c r="X26313" s="287"/>
      <c r="AA26313" s="289"/>
    </row>
    <row r="26314" spans="23:27">
      <c r="W26314" s="288"/>
      <c r="X26314" s="287"/>
      <c r="AA26314" s="289"/>
    </row>
    <row r="26315" spans="23:27">
      <c r="W26315" s="288"/>
      <c r="X26315" s="287"/>
      <c r="AA26315" s="289"/>
    </row>
    <row r="26316" spans="23:27">
      <c r="W26316" s="288"/>
      <c r="X26316" s="287"/>
      <c r="AA26316" s="289"/>
    </row>
    <row r="26317" spans="23:27">
      <c r="W26317" s="288"/>
      <c r="X26317" s="287"/>
      <c r="AA26317" s="289"/>
    </row>
    <row r="26318" spans="23:27">
      <c r="W26318" s="288"/>
      <c r="X26318" s="287"/>
      <c r="AA26318" s="289"/>
    </row>
    <row r="26319" spans="23:27">
      <c r="W26319" s="288"/>
      <c r="X26319" s="287"/>
      <c r="AA26319" s="289"/>
    </row>
    <row r="26320" spans="23:27">
      <c r="W26320" s="288"/>
      <c r="X26320" s="287"/>
      <c r="AA26320" s="289"/>
    </row>
    <row r="26321" spans="23:27">
      <c r="W26321" s="288"/>
      <c r="X26321" s="287"/>
      <c r="AA26321" s="289"/>
    </row>
    <row r="26322" spans="23:27">
      <c r="W26322" s="288"/>
      <c r="X26322" s="287"/>
      <c r="AA26322" s="289"/>
    </row>
    <row r="26323" spans="23:27">
      <c r="W26323" s="288"/>
      <c r="X26323" s="287"/>
      <c r="AA26323" s="289"/>
    </row>
    <row r="26324" spans="23:27">
      <c r="W26324" s="288"/>
      <c r="X26324" s="287"/>
      <c r="AA26324" s="289"/>
    </row>
    <row r="26325" spans="23:27">
      <c r="W26325" s="288"/>
      <c r="X26325" s="287"/>
      <c r="AA26325" s="289"/>
    </row>
    <row r="26326" spans="23:27">
      <c r="W26326" s="288"/>
      <c r="X26326" s="287"/>
      <c r="AA26326" s="289"/>
    </row>
    <row r="26327" spans="23:27">
      <c r="W26327" s="288"/>
      <c r="X26327" s="287"/>
      <c r="AA26327" s="289"/>
    </row>
    <row r="26328" spans="23:27">
      <c r="W26328" s="288"/>
      <c r="X26328" s="287"/>
      <c r="AA26328" s="289"/>
    </row>
    <row r="26329" spans="23:27">
      <c r="W26329" s="288"/>
      <c r="X26329" s="287"/>
      <c r="AA26329" s="289"/>
    </row>
    <row r="26330" spans="23:27">
      <c r="W26330" s="288"/>
      <c r="X26330" s="287"/>
      <c r="AA26330" s="289"/>
    </row>
    <row r="26331" spans="23:27">
      <c r="W26331" s="288"/>
      <c r="X26331" s="287"/>
      <c r="AA26331" s="289"/>
    </row>
    <row r="26332" spans="23:27">
      <c r="W26332" s="288"/>
      <c r="X26332" s="287"/>
      <c r="AA26332" s="289"/>
    </row>
    <row r="26333" spans="23:27">
      <c r="W26333" s="288"/>
      <c r="X26333" s="287"/>
      <c r="AA26333" s="289"/>
    </row>
    <row r="26334" spans="23:27">
      <c r="W26334" s="288"/>
      <c r="X26334" s="287"/>
      <c r="AA26334" s="289"/>
    </row>
    <row r="26335" spans="23:27">
      <c r="W26335" s="288"/>
      <c r="X26335" s="287"/>
      <c r="AA26335" s="289"/>
    </row>
    <row r="26336" spans="23:27">
      <c r="W26336" s="288"/>
      <c r="X26336" s="287"/>
      <c r="AA26336" s="289"/>
    </row>
    <row r="26337" spans="23:27">
      <c r="W26337" s="288"/>
      <c r="X26337" s="287"/>
      <c r="AA26337" s="289"/>
    </row>
    <row r="26338" spans="23:27">
      <c r="W26338" s="288"/>
      <c r="X26338" s="287"/>
      <c r="AA26338" s="289"/>
    </row>
    <row r="26339" spans="23:27">
      <c r="W26339" s="288"/>
      <c r="X26339" s="287"/>
      <c r="AA26339" s="289"/>
    </row>
    <row r="26340" spans="23:27">
      <c r="W26340" s="288"/>
      <c r="X26340" s="287"/>
      <c r="AA26340" s="289"/>
    </row>
    <row r="26341" spans="23:27">
      <c r="W26341" s="288"/>
      <c r="X26341" s="287"/>
      <c r="AA26341" s="289"/>
    </row>
    <row r="26342" spans="23:27">
      <c r="W26342" s="288"/>
      <c r="X26342" s="287"/>
      <c r="AA26342" s="289"/>
    </row>
    <row r="26343" spans="23:27">
      <c r="W26343" s="288"/>
      <c r="X26343" s="287"/>
      <c r="AA26343" s="289"/>
    </row>
    <row r="26344" spans="23:27">
      <c r="W26344" s="288"/>
      <c r="X26344" s="287"/>
      <c r="AA26344" s="289"/>
    </row>
    <row r="26345" spans="23:27">
      <c r="W26345" s="288"/>
      <c r="X26345" s="287"/>
      <c r="AA26345" s="289"/>
    </row>
    <row r="26346" spans="23:27">
      <c r="W26346" s="288"/>
      <c r="X26346" s="287"/>
      <c r="AA26346" s="289"/>
    </row>
    <row r="26347" spans="23:27">
      <c r="W26347" s="288"/>
      <c r="X26347" s="287"/>
      <c r="AA26347" s="289"/>
    </row>
    <row r="26348" spans="23:27">
      <c r="W26348" s="288"/>
      <c r="X26348" s="287"/>
      <c r="AA26348" s="289"/>
    </row>
    <row r="26349" spans="23:27">
      <c r="W26349" s="288"/>
      <c r="X26349" s="287"/>
      <c r="AA26349" s="289"/>
    </row>
    <row r="26350" spans="23:27">
      <c r="W26350" s="288"/>
      <c r="X26350" s="287"/>
      <c r="AA26350" s="289"/>
    </row>
    <row r="26351" spans="23:27">
      <c r="W26351" s="288"/>
      <c r="X26351" s="287"/>
      <c r="AA26351" s="289"/>
    </row>
    <row r="26352" spans="23:27">
      <c r="W26352" s="288"/>
      <c r="X26352" s="287"/>
      <c r="AA26352" s="289"/>
    </row>
    <row r="26353" spans="23:27">
      <c r="W26353" s="288"/>
      <c r="X26353" s="287"/>
      <c r="AA26353" s="289"/>
    </row>
    <row r="26354" spans="23:27">
      <c r="W26354" s="288"/>
      <c r="X26354" s="287"/>
      <c r="AA26354" s="289"/>
    </row>
    <row r="26355" spans="23:27">
      <c r="W26355" s="288"/>
      <c r="X26355" s="287"/>
      <c r="AA26355" s="289"/>
    </row>
    <row r="26356" spans="23:27">
      <c r="W26356" s="288"/>
      <c r="X26356" s="287"/>
      <c r="AA26356" s="289"/>
    </row>
    <row r="26357" spans="23:27">
      <c r="W26357" s="288"/>
      <c r="X26357" s="287"/>
      <c r="AA26357" s="289"/>
    </row>
    <row r="26358" spans="23:27">
      <c r="W26358" s="288"/>
      <c r="X26358" s="287"/>
      <c r="AA26358" s="289"/>
    </row>
    <row r="26359" spans="23:27">
      <c r="W26359" s="288"/>
      <c r="X26359" s="287"/>
      <c r="AA26359" s="289"/>
    </row>
    <row r="26360" spans="23:27">
      <c r="W26360" s="288"/>
      <c r="X26360" s="287"/>
      <c r="AA26360" s="289"/>
    </row>
    <row r="26361" spans="23:27">
      <c r="W26361" s="288"/>
      <c r="X26361" s="287"/>
      <c r="AA26361" s="289"/>
    </row>
    <row r="26362" spans="23:27">
      <c r="W26362" s="288"/>
      <c r="X26362" s="287"/>
      <c r="AA26362" s="289"/>
    </row>
    <row r="26363" spans="23:27">
      <c r="W26363" s="288"/>
      <c r="X26363" s="287"/>
      <c r="AA26363" s="289"/>
    </row>
    <row r="26364" spans="23:27">
      <c r="W26364" s="288"/>
      <c r="X26364" s="287"/>
      <c r="AA26364" s="289"/>
    </row>
    <row r="26365" spans="23:27">
      <c r="W26365" s="288"/>
      <c r="X26365" s="287"/>
      <c r="AA26365" s="289"/>
    </row>
    <row r="26366" spans="23:27">
      <c r="W26366" s="288"/>
      <c r="X26366" s="287"/>
      <c r="AA26366" s="289"/>
    </row>
    <row r="26367" spans="23:27">
      <c r="W26367" s="288"/>
      <c r="X26367" s="287"/>
      <c r="AA26367" s="289"/>
    </row>
    <row r="26368" spans="23:27">
      <c r="W26368" s="288"/>
      <c r="X26368" s="287"/>
      <c r="AA26368" s="289"/>
    </row>
    <row r="26369" spans="23:27">
      <c r="W26369" s="288"/>
      <c r="X26369" s="287"/>
      <c r="AA26369" s="289"/>
    </row>
    <row r="26370" spans="23:27">
      <c r="W26370" s="288"/>
      <c r="X26370" s="287"/>
      <c r="AA26370" s="289"/>
    </row>
    <row r="26371" spans="23:27">
      <c r="W26371" s="288"/>
      <c r="X26371" s="287"/>
      <c r="AA26371" s="289"/>
    </row>
    <row r="26372" spans="23:27">
      <c r="W26372" s="288"/>
      <c r="X26372" s="287"/>
      <c r="AA26372" s="289"/>
    </row>
    <row r="26373" spans="23:27">
      <c r="W26373" s="288"/>
      <c r="X26373" s="287"/>
      <c r="AA26373" s="289"/>
    </row>
    <row r="26374" spans="23:27">
      <c r="W26374" s="288"/>
      <c r="X26374" s="287"/>
      <c r="AA26374" s="289"/>
    </row>
    <row r="26375" spans="23:27">
      <c r="W26375" s="288"/>
      <c r="X26375" s="287"/>
      <c r="AA26375" s="289"/>
    </row>
    <row r="26376" spans="23:27">
      <c r="W26376" s="288"/>
      <c r="X26376" s="287"/>
      <c r="AA26376" s="289"/>
    </row>
    <row r="26377" spans="23:27">
      <c r="W26377" s="288"/>
      <c r="X26377" s="287"/>
      <c r="AA26377" s="289"/>
    </row>
    <row r="26378" spans="23:27">
      <c r="W26378" s="288"/>
      <c r="X26378" s="287"/>
      <c r="AA26378" s="289"/>
    </row>
    <row r="26379" spans="23:27">
      <c r="W26379" s="288"/>
      <c r="X26379" s="287"/>
      <c r="AA26379" s="289"/>
    </row>
    <row r="26380" spans="23:27">
      <c r="W26380" s="288"/>
      <c r="X26380" s="287"/>
      <c r="AA26380" s="289"/>
    </row>
    <row r="26381" spans="23:27">
      <c r="W26381" s="288"/>
      <c r="X26381" s="287"/>
      <c r="AA26381" s="289"/>
    </row>
    <row r="26382" spans="23:27">
      <c r="W26382" s="288"/>
      <c r="X26382" s="287"/>
      <c r="AA26382" s="289"/>
    </row>
    <row r="26383" spans="23:27">
      <c r="W26383" s="288"/>
      <c r="X26383" s="287"/>
      <c r="AA26383" s="289"/>
    </row>
    <row r="26384" spans="23:27">
      <c r="W26384" s="288"/>
      <c r="X26384" s="287"/>
      <c r="AA26384" s="289"/>
    </row>
    <row r="26385" spans="23:27">
      <c r="W26385" s="288"/>
      <c r="X26385" s="287"/>
      <c r="AA26385" s="289"/>
    </row>
    <row r="26386" spans="23:27">
      <c r="W26386" s="288"/>
      <c r="X26386" s="287"/>
      <c r="AA26386" s="289"/>
    </row>
    <row r="26387" spans="23:27">
      <c r="W26387" s="288"/>
      <c r="X26387" s="287"/>
      <c r="AA26387" s="289"/>
    </row>
    <row r="26388" spans="23:27">
      <c r="W26388" s="288"/>
      <c r="X26388" s="287"/>
      <c r="AA26388" s="289"/>
    </row>
    <row r="26389" spans="23:27">
      <c r="W26389" s="288"/>
      <c r="X26389" s="287"/>
      <c r="AA26389" s="289"/>
    </row>
    <row r="26390" spans="23:27">
      <c r="W26390" s="288"/>
      <c r="X26390" s="287"/>
      <c r="AA26390" s="289"/>
    </row>
    <row r="26391" spans="23:27">
      <c r="W26391" s="288"/>
      <c r="X26391" s="287"/>
      <c r="AA26391" s="289"/>
    </row>
    <row r="26392" spans="23:27">
      <c r="W26392" s="288"/>
      <c r="X26392" s="287"/>
      <c r="AA26392" s="289"/>
    </row>
    <row r="26393" spans="23:27">
      <c r="W26393" s="288"/>
      <c r="X26393" s="287"/>
      <c r="AA26393" s="289"/>
    </row>
    <row r="26394" spans="23:27">
      <c r="W26394" s="288"/>
      <c r="X26394" s="287"/>
      <c r="AA26394" s="289"/>
    </row>
    <row r="26395" spans="23:27">
      <c r="W26395" s="288"/>
      <c r="X26395" s="287"/>
      <c r="AA26395" s="289"/>
    </row>
    <row r="26396" spans="23:27">
      <c r="W26396" s="288"/>
      <c r="X26396" s="287"/>
      <c r="AA26396" s="289"/>
    </row>
    <row r="26397" spans="23:27">
      <c r="W26397" s="288"/>
      <c r="X26397" s="287"/>
      <c r="AA26397" s="289"/>
    </row>
    <row r="26398" spans="23:27">
      <c r="W26398" s="288"/>
      <c r="X26398" s="287"/>
      <c r="AA26398" s="289"/>
    </row>
    <row r="26399" spans="23:27">
      <c r="W26399" s="288"/>
      <c r="X26399" s="287"/>
      <c r="AA26399" s="289"/>
    </row>
    <row r="26400" spans="23:27">
      <c r="W26400" s="288"/>
      <c r="X26400" s="287"/>
      <c r="AA26400" s="289"/>
    </row>
    <row r="26401" spans="23:27">
      <c r="W26401" s="288"/>
      <c r="X26401" s="287"/>
      <c r="AA26401" s="289"/>
    </row>
    <row r="26402" spans="23:27">
      <c r="W26402" s="288"/>
      <c r="X26402" s="287"/>
      <c r="AA26402" s="289"/>
    </row>
    <row r="26403" spans="23:27">
      <c r="W26403" s="288"/>
      <c r="X26403" s="287"/>
      <c r="AA26403" s="289"/>
    </row>
    <row r="26404" spans="23:27">
      <c r="W26404" s="288"/>
      <c r="X26404" s="287"/>
      <c r="AA26404" s="289"/>
    </row>
    <row r="26405" spans="23:27">
      <c r="W26405" s="288"/>
      <c r="X26405" s="287"/>
      <c r="AA26405" s="289"/>
    </row>
    <row r="26406" spans="23:27">
      <c r="W26406" s="288"/>
      <c r="X26406" s="287"/>
      <c r="AA26406" s="289"/>
    </row>
    <row r="26407" spans="23:27">
      <c r="W26407" s="288"/>
      <c r="X26407" s="287"/>
      <c r="AA26407" s="289"/>
    </row>
    <row r="26408" spans="23:27">
      <c r="W26408" s="288"/>
      <c r="X26408" s="287"/>
      <c r="AA26408" s="289"/>
    </row>
    <row r="26409" spans="23:27">
      <c r="W26409" s="288"/>
      <c r="X26409" s="287"/>
      <c r="AA26409" s="289"/>
    </row>
    <row r="26410" spans="23:27">
      <c r="W26410" s="288"/>
      <c r="X26410" s="287"/>
      <c r="AA26410" s="289"/>
    </row>
    <row r="26411" spans="23:27">
      <c r="W26411" s="288"/>
      <c r="X26411" s="287"/>
      <c r="AA26411" s="289"/>
    </row>
    <row r="26412" spans="23:27">
      <c r="W26412" s="288"/>
      <c r="X26412" s="287"/>
      <c r="AA26412" s="289"/>
    </row>
    <row r="26413" spans="23:27">
      <c r="W26413" s="288"/>
      <c r="X26413" s="287"/>
      <c r="AA26413" s="289"/>
    </row>
    <row r="26414" spans="23:27">
      <c r="W26414" s="288"/>
      <c r="X26414" s="287"/>
      <c r="AA26414" s="289"/>
    </row>
    <row r="26415" spans="23:27">
      <c r="W26415" s="288"/>
      <c r="X26415" s="287"/>
      <c r="AA26415" s="289"/>
    </row>
    <row r="26416" spans="23:27">
      <c r="W26416" s="288"/>
      <c r="X26416" s="287"/>
      <c r="AA26416" s="289"/>
    </row>
    <row r="26417" spans="23:27">
      <c r="W26417" s="288"/>
      <c r="X26417" s="287"/>
      <c r="AA26417" s="289"/>
    </row>
    <row r="26418" spans="23:27">
      <c r="W26418" s="288"/>
      <c r="X26418" s="287"/>
      <c r="AA26418" s="289"/>
    </row>
    <row r="26419" spans="23:27">
      <c r="W26419" s="288"/>
      <c r="X26419" s="287"/>
      <c r="AA26419" s="289"/>
    </row>
    <row r="26420" spans="23:27">
      <c r="W26420" s="288"/>
      <c r="X26420" s="287"/>
      <c r="AA26420" s="289"/>
    </row>
    <row r="26421" spans="23:27">
      <c r="W26421" s="288"/>
      <c r="X26421" s="287"/>
      <c r="AA26421" s="289"/>
    </row>
    <row r="26422" spans="23:27">
      <c r="W26422" s="288"/>
      <c r="X26422" s="287"/>
      <c r="AA26422" s="289"/>
    </row>
    <row r="26423" spans="23:27">
      <c r="W26423" s="288"/>
      <c r="X26423" s="287"/>
      <c r="AA26423" s="289"/>
    </row>
    <row r="26424" spans="23:27">
      <c r="W26424" s="288"/>
      <c r="X26424" s="287"/>
      <c r="AA26424" s="289"/>
    </row>
    <row r="26425" spans="23:27">
      <c r="W26425" s="288"/>
      <c r="X26425" s="287"/>
      <c r="AA26425" s="289"/>
    </row>
    <row r="26426" spans="23:27">
      <c r="W26426" s="288"/>
      <c r="X26426" s="287"/>
      <c r="AA26426" s="289"/>
    </row>
    <row r="26427" spans="23:27">
      <c r="W26427" s="288"/>
      <c r="X26427" s="287"/>
      <c r="AA26427" s="289"/>
    </row>
    <row r="26428" spans="23:27">
      <c r="W26428" s="288"/>
      <c r="X26428" s="287"/>
      <c r="AA26428" s="289"/>
    </row>
    <row r="26429" spans="23:27">
      <c r="W26429" s="288"/>
      <c r="X26429" s="287"/>
      <c r="AA26429" s="289"/>
    </row>
    <row r="26430" spans="23:27">
      <c r="W26430" s="288"/>
      <c r="X26430" s="287"/>
      <c r="AA26430" s="289"/>
    </row>
    <row r="26431" spans="23:27">
      <c r="W26431" s="288"/>
      <c r="X26431" s="287"/>
      <c r="AA26431" s="289"/>
    </row>
    <row r="26432" spans="23:27">
      <c r="W26432" s="288"/>
      <c r="X26432" s="287"/>
      <c r="AA26432" s="289"/>
    </row>
    <row r="26433" spans="23:27">
      <c r="W26433" s="288"/>
      <c r="X26433" s="287"/>
      <c r="AA26433" s="289"/>
    </row>
    <row r="26434" spans="23:27">
      <c r="W26434" s="288"/>
      <c r="X26434" s="287"/>
      <c r="AA26434" s="289"/>
    </row>
    <row r="26435" spans="23:27">
      <c r="W26435" s="288"/>
      <c r="X26435" s="287"/>
      <c r="AA26435" s="289"/>
    </row>
    <row r="26436" spans="23:27">
      <c r="W26436" s="288"/>
      <c r="X26436" s="287"/>
      <c r="AA26436" s="289"/>
    </row>
    <row r="26437" spans="23:27">
      <c r="W26437" s="288"/>
      <c r="X26437" s="287"/>
      <c r="AA26437" s="289"/>
    </row>
    <row r="26438" spans="23:27">
      <c r="W26438" s="288"/>
      <c r="X26438" s="287"/>
      <c r="AA26438" s="289"/>
    </row>
    <row r="26439" spans="23:27">
      <c r="W26439" s="288"/>
      <c r="X26439" s="287"/>
      <c r="AA26439" s="289"/>
    </row>
    <row r="26440" spans="23:27">
      <c r="W26440" s="288"/>
      <c r="X26440" s="287"/>
      <c r="AA26440" s="289"/>
    </row>
    <row r="26441" spans="23:27">
      <c r="W26441" s="288"/>
      <c r="X26441" s="287"/>
      <c r="AA26441" s="289"/>
    </row>
    <row r="26442" spans="23:27">
      <c r="W26442" s="288"/>
      <c r="X26442" s="287"/>
      <c r="AA26442" s="289"/>
    </row>
    <row r="26443" spans="23:27">
      <c r="W26443" s="288"/>
      <c r="X26443" s="287"/>
      <c r="AA26443" s="289"/>
    </row>
    <row r="26444" spans="23:27">
      <c r="W26444" s="288"/>
      <c r="X26444" s="287"/>
      <c r="AA26444" s="289"/>
    </row>
    <row r="26445" spans="23:27">
      <c r="W26445" s="288"/>
      <c r="X26445" s="287"/>
      <c r="AA26445" s="289"/>
    </row>
    <row r="26446" spans="23:27">
      <c r="W26446" s="288"/>
      <c r="X26446" s="287"/>
      <c r="AA26446" s="289"/>
    </row>
    <row r="26447" spans="23:27">
      <c r="W26447" s="288"/>
      <c r="X26447" s="287"/>
      <c r="AA26447" s="289"/>
    </row>
    <row r="26448" spans="23:27">
      <c r="W26448" s="288"/>
      <c r="X26448" s="287"/>
      <c r="AA26448" s="289"/>
    </row>
    <row r="26449" spans="23:27">
      <c r="W26449" s="288"/>
      <c r="X26449" s="287"/>
      <c r="AA26449" s="289"/>
    </row>
    <row r="26450" spans="23:27">
      <c r="W26450" s="288"/>
      <c r="X26450" s="287"/>
      <c r="AA26450" s="289"/>
    </row>
    <row r="26451" spans="23:27">
      <c r="W26451" s="288"/>
      <c r="X26451" s="287"/>
      <c r="AA26451" s="289"/>
    </row>
    <row r="26452" spans="23:27">
      <c r="W26452" s="288"/>
      <c r="X26452" s="287"/>
      <c r="AA26452" s="289"/>
    </row>
    <row r="26453" spans="23:27">
      <c r="W26453" s="288"/>
      <c r="X26453" s="287"/>
      <c r="AA26453" s="289"/>
    </row>
    <row r="26454" spans="23:27">
      <c r="W26454" s="288"/>
      <c r="X26454" s="287"/>
      <c r="AA26454" s="289"/>
    </row>
    <row r="26455" spans="23:27">
      <c r="W26455" s="288"/>
      <c r="X26455" s="287"/>
      <c r="AA26455" s="289"/>
    </row>
    <row r="26456" spans="23:27">
      <c r="W26456" s="288"/>
      <c r="X26456" s="287"/>
      <c r="AA26456" s="289"/>
    </row>
    <row r="26457" spans="23:27">
      <c r="W26457" s="288"/>
      <c r="X26457" s="287"/>
      <c r="AA26457" s="289"/>
    </row>
    <row r="26458" spans="23:27">
      <c r="W26458" s="288"/>
      <c r="X26458" s="287"/>
      <c r="AA26458" s="289"/>
    </row>
    <row r="26459" spans="23:27">
      <c r="W26459" s="288"/>
      <c r="X26459" s="287"/>
      <c r="AA26459" s="289"/>
    </row>
    <row r="26460" spans="23:27">
      <c r="W26460" s="288"/>
      <c r="X26460" s="287"/>
      <c r="AA26460" s="289"/>
    </row>
    <row r="26461" spans="23:27">
      <c r="W26461" s="288"/>
      <c r="X26461" s="287"/>
      <c r="AA26461" s="289"/>
    </row>
    <row r="26462" spans="23:27">
      <c r="W26462" s="288"/>
      <c r="X26462" s="287"/>
      <c r="AA26462" s="289"/>
    </row>
    <row r="26463" spans="23:27">
      <c r="W26463" s="288"/>
      <c r="X26463" s="287"/>
      <c r="AA26463" s="289"/>
    </row>
    <row r="26464" spans="23:27">
      <c r="W26464" s="288"/>
      <c r="X26464" s="287"/>
      <c r="AA26464" s="289"/>
    </row>
    <row r="26465" spans="23:27">
      <c r="W26465" s="288"/>
      <c r="X26465" s="287"/>
      <c r="AA26465" s="289"/>
    </row>
    <row r="26466" spans="23:27">
      <c r="W26466" s="288"/>
      <c r="X26466" s="287"/>
      <c r="AA26466" s="289"/>
    </row>
    <row r="26467" spans="23:27">
      <c r="W26467" s="288"/>
      <c r="X26467" s="287"/>
      <c r="AA26467" s="289"/>
    </row>
    <row r="26468" spans="23:27">
      <c r="W26468" s="288"/>
      <c r="X26468" s="287"/>
      <c r="AA26468" s="289"/>
    </row>
    <row r="26469" spans="23:27">
      <c r="W26469" s="288"/>
      <c r="X26469" s="287"/>
      <c r="AA26469" s="289"/>
    </row>
    <row r="26470" spans="23:27">
      <c r="W26470" s="288"/>
      <c r="X26470" s="287"/>
      <c r="AA26470" s="289"/>
    </row>
    <row r="26471" spans="23:27">
      <c r="W26471" s="288"/>
      <c r="X26471" s="287"/>
      <c r="AA26471" s="289"/>
    </row>
    <row r="26472" spans="23:27">
      <c r="W26472" s="288"/>
      <c r="X26472" s="287"/>
      <c r="AA26472" s="289"/>
    </row>
    <row r="26473" spans="23:27">
      <c r="W26473" s="288"/>
      <c r="X26473" s="287"/>
      <c r="AA26473" s="289"/>
    </row>
    <row r="26474" spans="23:27">
      <c r="W26474" s="288"/>
      <c r="X26474" s="287"/>
      <c r="AA26474" s="289"/>
    </row>
    <row r="26475" spans="23:27">
      <c r="W26475" s="288"/>
      <c r="X26475" s="287"/>
      <c r="AA26475" s="289"/>
    </row>
    <row r="26476" spans="23:27">
      <c r="W26476" s="288"/>
      <c r="X26476" s="287"/>
      <c r="AA26476" s="289"/>
    </row>
    <row r="26477" spans="23:27">
      <c r="W26477" s="288"/>
      <c r="X26477" s="287"/>
      <c r="AA26477" s="289"/>
    </row>
    <row r="26478" spans="23:27">
      <c r="W26478" s="288"/>
      <c r="X26478" s="287"/>
      <c r="AA26478" s="289"/>
    </row>
    <row r="26479" spans="23:27">
      <c r="W26479" s="288"/>
      <c r="X26479" s="287"/>
      <c r="AA26479" s="289"/>
    </row>
    <row r="26480" spans="23:27">
      <c r="W26480" s="288"/>
      <c r="X26480" s="287"/>
      <c r="AA26480" s="289"/>
    </row>
    <row r="26481" spans="23:27">
      <c r="W26481" s="288"/>
      <c r="X26481" s="287"/>
      <c r="AA26481" s="289"/>
    </row>
    <row r="26482" spans="23:27">
      <c r="W26482" s="288"/>
      <c r="X26482" s="287"/>
      <c r="AA26482" s="289"/>
    </row>
    <row r="26483" spans="23:27">
      <c r="W26483" s="288"/>
      <c r="X26483" s="287"/>
      <c r="AA26483" s="289"/>
    </row>
    <row r="26484" spans="23:27">
      <c r="W26484" s="288"/>
      <c r="X26484" s="287"/>
      <c r="AA26484" s="289"/>
    </row>
    <row r="26485" spans="23:27">
      <c r="W26485" s="288"/>
      <c r="X26485" s="287"/>
      <c r="AA26485" s="289"/>
    </row>
    <row r="26486" spans="23:27">
      <c r="W26486" s="288"/>
      <c r="X26486" s="287"/>
      <c r="AA26486" s="289"/>
    </row>
    <row r="26487" spans="23:27">
      <c r="W26487" s="288"/>
      <c r="X26487" s="287"/>
      <c r="AA26487" s="289"/>
    </row>
    <row r="26488" spans="23:27">
      <c r="W26488" s="288"/>
      <c r="X26488" s="287"/>
      <c r="AA26488" s="289"/>
    </row>
    <row r="26489" spans="23:27">
      <c r="W26489" s="288"/>
      <c r="X26489" s="287"/>
      <c r="AA26489" s="289"/>
    </row>
    <row r="26490" spans="23:27">
      <c r="W26490" s="288"/>
      <c r="X26490" s="287"/>
      <c r="AA26490" s="289"/>
    </row>
    <row r="26491" spans="23:27">
      <c r="W26491" s="288"/>
      <c r="X26491" s="287"/>
      <c r="AA26491" s="289"/>
    </row>
    <row r="26492" spans="23:27">
      <c r="W26492" s="288"/>
      <c r="X26492" s="287"/>
      <c r="AA26492" s="289"/>
    </row>
    <row r="26493" spans="23:27">
      <c r="W26493" s="288"/>
      <c r="X26493" s="287"/>
      <c r="AA26493" s="289"/>
    </row>
    <row r="26494" spans="23:27">
      <c r="W26494" s="288"/>
      <c r="X26494" s="287"/>
      <c r="AA26494" s="289"/>
    </row>
    <row r="26495" spans="23:27">
      <c r="W26495" s="288"/>
      <c r="X26495" s="287"/>
      <c r="AA26495" s="289"/>
    </row>
    <row r="26496" spans="23:27">
      <c r="W26496" s="288"/>
      <c r="X26496" s="287"/>
      <c r="AA26496" s="289"/>
    </row>
    <row r="26497" spans="23:27">
      <c r="W26497" s="288"/>
      <c r="X26497" s="287"/>
      <c r="AA26497" s="289"/>
    </row>
    <row r="26498" spans="23:27">
      <c r="W26498" s="288"/>
      <c r="X26498" s="287"/>
      <c r="AA26498" s="289"/>
    </row>
    <row r="26499" spans="23:27">
      <c r="W26499" s="288"/>
      <c r="X26499" s="287"/>
      <c r="AA26499" s="289"/>
    </row>
    <row r="26500" spans="23:27">
      <c r="W26500" s="288"/>
      <c r="X26500" s="287"/>
      <c r="AA26500" s="289"/>
    </row>
    <row r="26501" spans="23:27">
      <c r="W26501" s="288"/>
      <c r="X26501" s="287"/>
      <c r="AA26501" s="289"/>
    </row>
    <row r="26502" spans="23:27">
      <c r="W26502" s="288"/>
      <c r="X26502" s="287"/>
      <c r="AA26502" s="289"/>
    </row>
    <row r="26503" spans="23:27">
      <c r="W26503" s="288"/>
      <c r="X26503" s="287"/>
      <c r="AA26503" s="289"/>
    </row>
    <row r="26504" spans="23:27">
      <c r="W26504" s="288"/>
      <c r="X26504" s="287"/>
      <c r="AA26504" s="289"/>
    </row>
    <row r="26505" spans="23:27">
      <c r="W26505" s="288"/>
      <c r="X26505" s="287"/>
      <c r="AA26505" s="289"/>
    </row>
    <row r="26506" spans="23:27">
      <c r="W26506" s="288"/>
      <c r="X26506" s="287"/>
      <c r="AA26506" s="289"/>
    </row>
    <row r="26507" spans="23:27">
      <c r="W26507" s="288"/>
      <c r="X26507" s="287"/>
      <c r="AA26507" s="289"/>
    </row>
    <row r="26508" spans="23:27">
      <c r="W26508" s="288"/>
      <c r="X26508" s="287"/>
      <c r="AA26508" s="289"/>
    </row>
    <row r="26509" spans="23:27">
      <c r="W26509" s="288"/>
      <c r="X26509" s="287"/>
      <c r="AA26509" s="289"/>
    </row>
    <row r="26510" spans="23:27">
      <c r="W26510" s="288"/>
      <c r="X26510" s="287"/>
      <c r="AA26510" s="289"/>
    </row>
    <row r="26511" spans="23:27">
      <c r="W26511" s="288"/>
      <c r="X26511" s="287"/>
      <c r="AA26511" s="289"/>
    </row>
    <row r="26512" spans="23:27">
      <c r="W26512" s="288"/>
      <c r="X26512" s="287"/>
      <c r="AA26512" s="289"/>
    </row>
    <row r="26513" spans="23:27">
      <c r="W26513" s="288"/>
      <c r="X26513" s="287"/>
      <c r="AA26513" s="289"/>
    </row>
    <row r="26514" spans="23:27">
      <c r="W26514" s="288"/>
      <c r="X26514" s="287"/>
      <c r="AA26514" s="289"/>
    </row>
    <row r="26515" spans="23:27">
      <c r="W26515" s="288"/>
      <c r="X26515" s="287"/>
      <c r="AA26515" s="289"/>
    </row>
    <row r="26516" spans="23:27">
      <c r="W26516" s="288"/>
      <c r="X26516" s="287"/>
      <c r="AA26516" s="289"/>
    </row>
    <row r="26517" spans="23:27">
      <c r="W26517" s="288"/>
      <c r="X26517" s="287"/>
      <c r="AA26517" s="289"/>
    </row>
    <row r="26518" spans="23:27">
      <c r="W26518" s="288"/>
      <c r="X26518" s="287"/>
      <c r="AA26518" s="289"/>
    </row>
    <row r="26519" spans="23:27">
      <c r="W26519" s="288"/>
      <c r="X26519" s="287"/>
      <c r="AA26519" s="289"/>
    </row>
    <row r="26520" spans="23:27">
      <c r="W26520" s="288"/>
      <c r="X26520" s="287"/>
      <c r="AA26520" s="289"/>
    </row>
    <row r="26521" spans="23:27">
      <c r="W26521" s="288"/>
      <c r="X26521" s="287"/>
      <c r="AA26521" s="289"/>
    </row>
    <row r="26522" spans="23:27">
      <c r="W26522" s="288"/>
      <c r="X26522" s="287"/>
      <c r="AA26522" s="289"/>
    </row>
    <row r="26523" spans="23:27">
      <c r="W26523" s="288"/>
      <c r="X26523" s="287"/>
      <c r="AA26523" s="289"/>
    </row>
    <row r="26524" spans="23:27">
      <c r="W26524" s="288"/>
      <c r="X26524" s="287"/>
      <c r="AA26524" s="289"/>
    </row>
    <row r="26525" spans="23:27">
      <c r="W26525" s="288"/>
      <c r="X26525" s="287"/>
      <c r="AA26525" s="289"/>
    </row>
    <row r="26526" spans="23:27">
      <c r="W26526" s="288"/>
      <c r="X26526" s="287"/>
      <c r="AA26526" s="289"/>
    </row>
    <row r="26527" spans="23:27">
      <c r="W26527" s="288"/>
      <c r="X26527" s="287"/>
      <c r="AA26527" s="289"/>
    </row>
    <row r="26528" spans="23:27">
      <c r="W26528" s="288"/>
      <c r="X26528" s="287"/>
      <c r="AA26528" s="289"/>
    </row>
    <row r="26529" spans="23:27">
      <c r="W26529" s="288"/>
      <c r="X26529" s="287"/>
      <c r="AA26529" s="289"/>
    </row>
    <row r="26530" spans="23:27">
      <c r="W26530" s="288"/>
      <c r="X26530" s="287"/>
      <c r="AA26530" s="289"/>
    </row>
    <row r="26531" spans="23:27">
      <c r="W26531" s="288"/>
      <c r="X26531" s="287"/>
      <c r="AA26531" s="289"/>
    </row>
    <row r="26532" spans="23:27">
      <c r="W26532" s="288"/>
      <c r="X26532" s="287"/>
      <c r="AA26532" s="289"/>
    </row>
    <row r="26533" spans="23:27">
      <c r="W26533" s="288"/>
      <c r="X26533" s="287"/>
      <c r="AA26533" s="289"/>
    </row>
    <row r="26534" spans="23:27">
      <c r="W26534" s="288"/>
      <c r="X26534" s="287"/>
      <c r="AA26534" s="289"/>
    </row>
    <row r="26535" spans="23:27">
      <c r="W26535" s="288"/>
      <c r="X26535" s="287"/>
      <c r="AA26535" s="289"/>
    </row>
    <row r="26536" spans="23:27">
      <c r="W26536" s="288"/>
      <c r="X26536" s="287"/>
      <c r="AA26536" s="289"/>
    </row>
    <row r="26537" spans="23:27">
      <c r="W26537" s="288"/>
      <c r="X26537" s="287"/>
      <c r="AA26537" s="289"/>
    </row>
    <row r="26538" spans="23:27">
      <c r="W26538" s="288"/>
      <c r="X26538" s="287"/>
      <c r="AA26538" s="289"/>
    </row>
    <row r="26539" spans="23:27">
      <c r="W26539" s="288"/>
      <c r="X26539" s="287"/>
      <c r="AA26539" s="289"/>
    </row>
    <row r="26540" spans="23:27">
      <c r="W26540" s="288"/>
      <c r="X26540" s="287"/>
      <c r="AA26540" s="289"/>
    </row>
    <row r="26541" spans="23:27">
      <c r="W26541" s="288"/>
      <c r="X26541" s="287"/>
      <c r="AA26541" s="289"/>
    </row>
    <row r="26542" spans="23:27">
      <c r="W26542" s="288"/>
      <c r="X26542" s="287"/>
      <c r="AA26542" s="289"/>
    </row>
    <row r="26543" spans="23:27">
      <c r="W26543" s="288"/>
      <c r="X26543" s="287"/>
      <c r="AA26543" s="289"/>
    </row>
    <row r="26544" spans="23:27">
      <c r="W26544" s="288"/>
      <c r="X26544" s="287"/>
      <c r="AA26544" s="289"/>
    </row>
    <row r="26545" spans="23:27">
      <c r="W26545" s="288"/>
      <c r="X26545" s="287"/>
      <c r="AA26545" s="289"/>
    </row>
    <row r="26546" spans="23:27">
      <c r="W26546" s="288"/>
      <c r="X26546" s="287"/>
      <c r="AA26546" s="289"/>
    </row>
    <row r="26547" spans="23:27">
      <c r="W26547" s="288"/>
      <c r="X26547" s="287"/>
      <c r="AA26547" s="289"/>
    </row>
    <row r="26548" spans="23:27">
      <c r="W26548" s="288"/>
      <c r="X26548" s="287"/>
      <c r="AA26548" s="289"/>
    </row>
    <row r="26549" spans="23:27">
      <c r="W26549" s="288"/>
      <c r="X26549" s="287"/>
      <c r="AA26549" s="289"/>
    </row>
    <row r="26550" spans="23:27">
      <c r="W26550" s="288"/>
      <c r="X26550" s="287"/>
      <c r="AA26550" s="289"/>
    </row>
    <row r="26551" spans="23:27">
      <c r="W26551" s="288"/>
      <c r="X26551" s="287"/>
      <c r="AA26551" s="289"/>
    </row>
    <row r="26552" spans="23:27">
      <c r="W26552" s="288"/>
      <c r="X26552" s="287"/>
      <c r="AA26552" s="289"/>
    </row>
    <row r="26553" spans="23:27">
      <c r="W26553" s="288"/>
      <c r="X26553" s="287"/>
      <c r="AA26553" s="289"/>
    </row>
    <row r="26554" spans="23:27">
      <c r="W26554" s="288"/>
      <c r="X26554" s="287"/>
      <c r="AA26554" s="289"/>
    </row>
    <row r="26555" spans="23:27">
      <c r="W26555" s="288"/>
      <c r="X26555" s="287"/>
      <c r="AA26555" s="289"/>
    </row>
    <row r="26556" spans="23:27">
      <c r="W26556" s="288"/>
      <c r="X26556" s="287"/>
      <c r="AA26556" s="289"/>
    </row>
    <row r="26557" spans="23:27">
      <c r="W26557" s="288"/>
      <c r="X26557" s="287"/>
      <c r="AA26557" s="289"/>
    </row>
    <row r="26558" spans="23:27">
      <c r="W26558" s="288"/>
      <c r="X26558" s="287"/>
      <c r="AA26558" s="289"/>
    </row>
    <row r="26559" spans="23:27">
      <c r="W26559" s="288"/>
      <c r="X26559" s="287"/>
      <c r="AA26559" s="289"/>
    </row>
    <row r="26560" spans="23:27">
      <c r="W26560" s="288"/>
      <c r="X26560" s="287"/>
      <c r="AA26560" s="289"/>
    </row>
    <row r="26561" spans="23:27">
      <c r="W26561" s="288"/>
      <c r="X26561" s="287"/>
      <c r="AA26561" s="289"/>
    </row>
    <row r="26562" spans="23:27">
      <c r="W26562" s="288"/>
      <c r="X26562" s="287"/>
      <c r="AA26562" s="289"/>
    </row>
    <row r="26563" spans="23:27">
      <c r="W26563" s="288"/>
      <c r="X26563" s="287"/>
      <c r="AA26563" s="289"/>
    </row>
    <row r="26564" spans="23:27">
      <c r="W26564" s="288"/>
      <c r="X26564" s="287"/>
      <c r="AA26564" s="289"/>
    </row>
    <row r="26565" spans="23:27">
      <c r="W26565" s="288"/>
      <c r="X26565" s="287"/>
      <c r="AA26565" s="289"/>
    </row>
    <row r="26566" spans="23:27">
      <c r="W26566" s="288"/>
      <c r="X26566" s="287"/>
      <c r="AA26566" s="289"/>
    </row>
    <row r="26567" spans="23:27">
      <c r="W26567" s="288"/>
      <c r="X26567" s="287"/>
      <c r="AA26567" s="289"/>
    </row>
    <row r="26568" spans="23:27">
      <c r="W26568" s="288"/>
      <c r="X26568" s="287"/>
      <c r="AA26568" s="289"/>
    </row>
    <row r="26569" spans="23:27">
      <c r="W26569" s="288"/>
      <c r="X26569" s="287"/>
      <c r="AA26569" s="289"/>
    </row>
    <row r="26570" spans="23:27">
      <c r="W26570" s="288"/>
      <c r="X26570" s="287"/>
      <c r="AA26570" s="289"/>
    </row>
    <row r="26571" spans="23:27">
      <c r="W26571" s="288"/>
      <c r="X26571" s="287"/>
      <c r="AA26571" s="289"/>
    </row>
    <row r="26572" spans="23:27">
      <c r="W26572" s="288"/>
      <c r="X26572" s="287"/>
      <c r="AA26572" s="289"/>
    </row>
    <row r="26573" spans="23:27">
      <c r="W26573" s="288"/>
      <c r="X26573" s="287"/>
      <c r="AA26573" s="289"/>
    </row>
    <row r="26574" spans="23:27">
      <c r="W26574" s="288"/>
      <c r="X26574" s="287"/>
      <c r="AA26574" s="289"/>
    </row>
    <row r="26575" spans="23:27">
      <c r="W26575" s="288"/>
      <c r="X26575" s="287"/>
      <c r="AA26575" s="289"/>
    </row>
    <row r="26576" spans="23:27">
      <c r="W26576" s="288"/>
      <c r="X26576" s="287"/>
      <c r="AA26576" s="289"/>
    </row>
    <row r="26577" spans="23:27">
      <c r="W26577" s="288"/>
      <c r="X26577" s="287"/>
      <c r="AA26577" s="289"/>
    </row>
    <row r="26578" spans="23:27">
      <c r="W26578" s="288"/>
      <c r="X26578" s="287"/>
      <c r="AA26578" s="289"/>
    </row>
    <row r="26579" spans="23:27">
      <c r="W26579" s="288"/>
      <c r="X26579" s="287"/>
      <c r="AA26579" s="289"/>
    </row>
    <row r="26580" spans="23:27">
      <c r="W26580" s="288"/>
      <c r="X26580" s="287"/>
      <c r="AA26580" s="289"/>
    </row>
    <row r="26581" spans="23:27">
      <c r="W26581" s="288"/>
      <c r="X26581" s="287"/>
      <c r="AA26581" s="289"/>
    </row>
    <row r="26582" spans="23:27">
      <c r="W26582" s="288"/>
      <c r="X26582" s="287"/>
      <c r="AA26582" s="289"/>
    </row>
    <row r="26583" spans="23:27">
      <c r="W26583" s="288"/>
      <c r="X26583" s="287"/>
      <c r="AA26583" s="289"/>
    </row>
    <row r="26584" spans="23:27">
      <c r="W26584" s="288"/>
      <c r="X26584" s="287"/>
      <c r="AA26584" s="289"/>
    </row>
    <row r="26585" spans="23:27">
      <c r="W26585" s="288"/>
      <c r="X26585" s="287"/>
      <c r="AA26585" s="289"/>
    </row>
    <row r="26586" spans="23:27">
      <c r="W26586" s="288"/>
      <c r="X26586" s="287"/>
      <c r="AA26586" s="289"/>
    </row>
    <row r="26587" spans="23:27">
      <c r="W26587" s="288"/>
      <c r="X26587" s="287"/>
      <c r="AA26587" s="289"/>
    </row>
    <row r="26588" spans="23:27">
      <c r="W26588" s="288"/>
      <c r="X26588" s="287"/>
      <c r="AA26588" s="289"/>
    </row>
    <row r="26589" spans="23:27">
      <c r="W26589" s="288"/>
      <c r="X26589" s="287"/>
      <c r="AA26589" s="289"/>
    </row>
    <row r="26590" spans="23:27">
      <c r="W26590" s="288"/>
      <c r="X26590" s="287"/>
      <c r="AA26590" s="289"/>
    </row>
    <row r="26591" spans="23:27">
      <c r="W26591" s="288"/>
      <c r="X26591" s="287"/>
      <c r="AA26591" s="289"/>
    </row>
    <row r="26592" spans="23:27">
      <c r="W26592" s="288"/>
      <c r="X26592" s="287"/>
      <c r="AA26592" s="289"/>
    </row>
    <row r="26593" spans="23:27">
      <c r="W26593" s="288"/>
      <c r="X26593" s="287"/>
      <c r="AA26593" s="289"/>
    </row>
    <row r="26594" spans="23:27">
      <c r="W26594" s="288"/>
      <c r="X26594" s="287"/>
      <c r="AA26594" s="289"/>
    </row>
    <row r="26595" spans="23:27">
      <c r="W26595" s="288"/>
      <c r="X26595" s="287"/>
      <c r="AA26595" s="289"/>
    </row>
    <row r="26596" spans="23:27">
      <c r="W26596" s="288"/>
      <c r="X26596" s="287"/>
      <c r="AA26596" s="289"/>
    </row>
    <row r="26597" spans="23:27">
      <c r="W26597" s="288"/>
      <c r="X26597" s="287"/>
      <c r="AA26597" s="289"/>
    </row>
    <row r="26598" spans="23:27">
      <c r="W26598" s="288"/>
      <c r="X26598" s="287"/>
      <c r="AA26598" s="289"/>
    </row>
    <row r="26599" spans="23:27">
      <c r="W26599" s="288"/>
      <c r="X26599" s="287"/>
      <c r="AA26599" s="289"/>
    </row>
    <row r="26600" spans="23:27">
      <c r="W26600" s="288"/>
      <c r="X26600" s="287"/>
      <c r="AA26600" s="289"/>
    </row>
    <row r="26601" spans="23:27">
      <c r="W26601" s="288"/>
      <c r="X26601" s="287"/>
      <c r="AA26601" s="289"/>
    </row>
    <row r="26602" spans="23:27">
      <c r="W26602" s="288"/>
      <c r="X26602" s="287"/>
      <c r="AA26602" s="289"/>
    </row>
    <row r="26603" spans="23:27">
      <c r="W26603" s="288"/>
      <c r="X26603" s="287"/>
      <c r="AA26603" s="289"/>
    </row>
    <row r="26604" spans="23:27">
      <c r="W26604" s="288"/>
      <c r="X26604" s="287"/>
      <c r="AA26604" s="289"/>
    </row>
    <row r="26605" spans="23:27">
      <c r="W26605" s="288"/>
      <c r="X26605" s="287"/>
      <c r="AA26605" s="289"/>
    </row>
    <row r="26606" spans="23:27">
      <c r="W26606" s="288"/>
      <c r="X26606" s="287"/>
      <c r="AA26606" s="289"/>
    </row>
    <row r="26607" spans="23:27">
      <c r="W26607" s="288"/>
      <c r="X26607" s="287"/>
      <c r="AA26607" s="289"/>
    </row>
    <row r="26608" spans="23:27">
      <c r="W26608" s="288"/>
      <c r="X26608" s="287"/>
      <c r="AA26608" s="289"/>
    </row>
    <row r="26609" spans="23:27">
      <c r="W26609" s="288"/>
      <c r="X26609" s="287"/>
      <c r="AA26609" s="289"/>
    </row>
    <row r="26610" spans="23:27">
      <c r="W26610" s="288"/>
      <c r="X26610" s="287"/>
      <c r="AA26610" s="289"/>
    </row>
    <row r="26611" spans="23:27">
      <c r="W26611" s="288"/>
      <c r="X26611" s="287"/>
      <c r="AA26611" s="289"/>
    </row>
    <row r="26612" spans="23:27">
      <c r="W26612" s="288"/>
      <c r="X26612" s="287"/>
      <c r="AA26612" s="289"/>
    </row>
    <row r="26613" spans="23:27">
      <c r="W26613" s="288"/>
      <c r="X26613" s="287"/>
      <c r="AA26613" s="289"/>
    </row>
    <row r="26614" spans="23:27">
      <c r="W26614" s="288"/>
      <c r="X26614" s="287"/>
      <c r="AA26614" s="289"/>
    </row>
    <row r="26615" spans="23:27">
      <c r="W26615" s="288"/>
      <c r="X26615" s="287"/>
      <c r="AA26615" s="289"/>
    </row>
    <row r="26616" spans="23:27">
      <c r="W26616" s="288"/>
      <c r="X26616" s="287"/>
      <c r="AA26616" s="289"/>
    </row>
    <row r="26617" spans="23:27">
      <c r="W26617" s="288"/>
      <c r="X26617" s="287"/>
      <c r="AA26617" s="289"/>
    </row>
    <row r="26618" spans="23:27">
      <c r="W26618" s="288"/>
      <c r="X26618" s="287"/>
      <c r="AA26618" s="289"/>
    </row>
    <row r="26619" spans="23:27">
      <c r="W26619" s="288"/>
      <c r="X26619" s="287"/>
      <c r="AA26619" s="289"/>
    </row>
    <row r="26620" spans="23:27">
      <c r="W26620" s="288"/>
      <c r="X26620" s="287"/>
      <c r="AA26620" s="289"/>
    </row>
    <row r="26621" spans="23:27">
      <c r="W26621" s="288"/>
      <c r="X26621" s="287"/>
      <c r="AA26621" s="289"/>
    </row>
    <row r="26622" spans="23:27">
      <c r="W26622" s="288"/>
      <c r="X26622" s="287"/>
      <c r="AA26622" s="289"/>
    </row>
    <row r="26623" spans="23:27">
      <c r="W26623" s="288"/>
      <c r="X26623" s="287"/>
      <c r="AA26623" s="289"/>
    </row>
    <row r="26624" spans="23:27">
      <c r="W26624" s="288"/>
      <c r="X26624" s="287"/>
      <c r="AA26624" s="289"/>
    </row>
    <row r="26625" spans="23:27">
      <c r="W26625" s="288"/>
      <c r="X26625" s="287"/>
      <c r="AA26625" s="289"/>
    </row>
    <row r="26626" spans="23:27">
      <c r="W26626" s="288"/>
      <c r="X26626" s="287"/>
      <c r="AA26626" s="289"/>
    </row>
    <row r="26627" spans="23:27">
      <c r="W26627" s="288"/>
      <c r="X26627" s="287"/>
      <c r="AA26627" s="289"/>
    </row>
    <row r="26628" spans="23:27">
      <c r="W26628" s="288"/>
      <c r="X26628" s="287"/>
      <c r="AA26628" s="289"/>
    </row>
    <row r="26629" spans="23:27">
      <c r="W26629" s="288"/>
      <c r="X26629" s="287"/>
      <c r="AA26629" s="289"/>
    </row>
    <row r="26630" spans="23:27">
      <c r="W26630" s="288"/>
      <c r="X26630" s="287"/>
      <c r="AA26630" s="289"/>
    </row>
    <row r="26631" spans="23:27">
      <c r="W26631" s="288"/>
      <c r="X26631" s="287"/>
      <c r="AA26631" s="289"/>
    </row>
    <row r="26632" spans="23:27">
      <c r="W26632" s="288"/>
      <c r="X26632" s="287"/>
      <c r="AA26632" s="289"/>
    </row>
    <row r="26633" spans="23:27">
      <c r="W26633" s="288"/>
      <c r="X26633" s="287"/>
      <c r="AA26633" s="289"/>
    </row>
    <row r="26634" spans="23:27">
      <c r="W26634" s="288"/>
      <c r="X26634" s="287"/>
      <c r="AA26634" s="289"/>
    </row>
    <row r="26635" spans="23:27">
      <c r="W26635" s="288"/>
      <c r="X26635" s="287"/>
      <c r="AA26635" s="289"/>
    </row>
    <row r="26636" spans="23:27">
      <c r="W26636" s="288"/>
      <c r="X26636" s="287"/>
      <c r="AA26636" s="289"/>
    </row>
    <row r="26637" spans="23:27">
      <c r="W26637" s="288"/>
      <c r="X26637" s="287"/>
      <c r="AA26637" s="289"/>
    </row>
    <row r="26638" spans="23:27">
      <c r="W26638" s="288"/>
      <c r="X26638" s="287"/>
      <c r="AA26638" s="289"/>
    </row>
    <row r="26639" spans="23:27">
      <c r="W26639" s="288"/>
      <c r="X26639" s="287"/>
      <c r="AA26639" s="289"/>
    </row>
    <row r="26640" spans="23:27">
      <c r="W26640" s="288"/>
      <c r="X26640" s="287"/>
      <c r="AA26640" s="289"/>
    </row>
    <row r="26641" spans="23:27">
      <c r="W26641" s="288"/>
      <c r="X26641" s="287"/>
      <c r="AA26641" s="289"/>
    </row>
    <row r="26642" spans="23:27">
      <c r="W26642" s="288"/>
      <c r="X26642" s="287"/>
      <c r="AA26642" s="289"/>
    </row>
    <row r="26643" spans="23:27">
      <c r="W26643" s="288"/>
      <c r="X26643" s="287"/>
      <c r="AA26643" s="289"/>
    </row>
    <row r="26644" spans="23:27">
      <c r="W26644" s="288"/>
      <c r="X26644" s="287"/>
      <c r="AA26644" s="289"/>
    </row>
    <row r="26645" spans="23:27">
      <c r="W26645" s="288"/>
      <c r="X26645" s="287"/>
      <c r="AA26645" s="289"/>
    </row>
    <row r="26646" spans="23:27">
      <c r="W26646" s="288"/>
      <c r="X26646" s="287"/>
      <c r="AA26646" s="289"/>
    </row>
    <row r="26647" spans="23:27">
      <c r="W26647" s="288"/>
      <c r="X26647" s="287"/>
      <c r="AA26647" s="289"/>
    </row>
    <row r="26648" spans="23:27">
      <c r="W26648" s="288"/>
      <c r="X26648" s="287"/>
      <c r="AA26648" s="289"/>
    </row>
    <row r="26649" spans="23:27">
      <c r="W26649" s="288"/>
      <c r="X26649" s="287"/>
      <c r="AA26649" s="289"/>
    </row>
    <row r="26650" spans="23:27">
      <c r="W26650" s="288"/>
      <c r="X26650" s="287"/>
      <c r="AA26650" s="289"/>
    </row>
    <row r="26651" spans="23:27">
      <c r="W26651" s="288"/>
      <c r="X26651" s="287"/>
      <c r="AA26651" s="289"/>
    </row>
    <row r="26652" spans="23:27">
      <c r="W26652" s="288"/>
      <c r="X26652" s="287"/>
      <c r="AA26652" s="289"/>
    </row>
    <row r="26653" spans="23:27">
      <c r="W26653" s="288"/>
      <c r="X26653" s="287"/>
      <c r="AA26653" s="289"/>
    </row>
    <row r="26654" spans="23:27">
      <c r="W26654" s="288"/>
      <c r="X26654" s="287"/>
      <c r="AA26654" s="289"/>
    </row>
    <row r="26655" spans="23:27">
      <c r="W26655" s="288"/>
      <c r="X26655" s="287"/>
      <c r="AA26655" s="289"/>
    </row>
    <row r="26656" spans="23:27">
      <c r="W26656" s="288"/>
      <c r="X26656" s="287"/>
      <c r="AA26656" s="289"/>
    </row>
    <row r="26657" spans="23:27">
      <c r="W26657" s="288"/>
      <c r="X26657" s="287"/>
      <c r="AA26657" s="289"/>
    </row>
    <row r="26658" spans="23:27">
      <c r="W26658" s="288"/>
      <c r="X26658" s="287"/>
      <c r="AA26658" s="289"/>
    </row>
    <row r="26659" spans="23:27">
      <c r="W26659" s="288"/>
      <c r="X26659" s="287"/>
      <c r="AA26659" s="289"/>
    </row>
    <row r="26660" spans="23:27">
      <c r="W26660" s="288"/>
      <c r="X26660" s="287"/>
      <c r="AA26660" s="289"/>
    </row>
    <row r="26661" spans="23:27">
      <c r="W26661" s="288"/>
      <c r="X26661" s="287"/>
      <c r="AA26661" s="289"/>
    </row>
    <row r="26662" spans="23:27">
      <c r="W26662" s="288"/>
      <c r="X26662" s="287"/>
      <c r="AA26662" s="289"/>
    </row>
    <row r="26663" spans="23:27">
      <c r="W26663" s="288"/>
      <c r="X26663" s="287"/>
      <c r="AA26663" s="289"/>
    </row>
    <row r="26664" spans="23:27">
      <c r="W26664" s="288"/>
      <c r="X26664" s="287"/>
      <c r="AA26664" s="289"/>
    </row>
    <row r="26665" spans="23:27">
      <c r="W26665" s="288"/>
      <c r="X26665" s="287"/>
      <c r="AA26665" s="289"/>
    </row>
    <row r="26666" spans="23:27">
      <c r="W26666" s="288"/>
      <c r="X26666" s="287"/>
      <c r="AA26666" s="289"/>
    </row>
    <row r="26667" spans="23:27">
      <c r="W26667" s="288"/>
      <c r="X26667" s="287"/>
      <c r="AA26667" s="289"/>
    </row>
    <row r="26668" spans="23:27">
      <c r="W26668" s="288"/>
      <c r="X26668" s="287"/>
      <c r="AA26668" s="289"/>
    </row>
    <row r="26669" spans="23:27">
      <c r="W26669" s="288"/>
      <c r="X26669" s="287"/>
      <c r="AA26669" s="289"/>
    </row>
    <row r="26670" spans="23:27">
      <c r="W26670" s="288"/>
      <c r="X26670" s="287"/>
      <c r="AA26670" s="289"/>
    </row>
    <row r="26671" spans="23:27">
      <c r="W26671" s="288"/>
      <c r="X26671" s="287"/>
      <c r="AA26671" s="289"/>
    </row>
    <row r="26672" spans="23:27">
      <c r="W26672" s="288"/>
      <c r="X26672" s="287"/>
      <c r="AA26672" s="289"/>
    </row>
    <row r="26673" spans="23:27">
      <c r="W26673" s="288"/>
      <c r="X26673" s="287"/>
      <c r="AA26673" s="289"/>
    </row>
    <row r="26674" spans="23:27">
      <c r="W26674" s="288"/>
      <c r="X26674" s="287"/>
      <c r="AA26674" s="289"/>
    </row>
    <row r="26675" spans="23:27">
      <c r="W26675" s="288"/>
      <c r="X26675" s="287"/>
      <c r="AA26675" s="289"/>
    </row>
    <row r="26676" spans="23:27">
      <c r="W26676" s="288"/>
      <c r="X26676" s="287"/>
      <c r="AA26676" s="289"/>
    </row>
    <row r="26677" spans="23:27">
      <c r="W26677" s="288"/>
      <c r="X26677" s="287"/>
      <c r="AA26677" s="289"/>
    </row>
    <row r="26678" spans="23:27">
      <c r="W26678" s="288"/>
      <c r="X26678" s="287"/>
      <c r="AA26678" s="289"/>
    </row>
    <row r="26679" spans="23:27">
      <c r="W26679" s="288"/>
      <c r="X26679" s="287"/>
      <c r="AA26679" s="289"/>
    </row>
    <row r="26680" spans="23:27">
      <c r="W26680" s="288"/>
      <c r="X26680" s="287"/>
      <c r="AA26680" s="289"/>
    </row>
    <row r="26681" spans="23:27">
      <c r="W26681" s="288"/>
      <c r="X26681" s="287"/>
      <c r="AA26681" s="289"/>
    </row>
    <row r="26682" spans="23:27">
      <c r="W26682" s="288"/>
      <c r="X26682" s="287"/>
      <c r="AA26682" s="289"/>
    </row>
    <row r="26683" spans="23:27">
      <c r="W26683" s="288"/>
      <c r="X26683" s="287"/>
      <c r="AA26683" s="289"/>
    </row>
    <row r="26684" spans="23:27">
      <c r="W26684" s="288"/>
      <c r="X26684" s="287"/>
      <c r="AA26684" s="289"/>
    </row>
    <row r="26685" spans="23:27">
      <c r="W26685" s="288"/>
      <c r="X26685" s="287"/>
      <c r="AA26685" s="289"/>
    </row>
    <row r="26686" spans="23:27">
      <c r="W26686" s="288"/>
      <c r="X26686" s="287"/>
      <c r="AA26686" s="289"/>
    </row>
    <row r="26687" spans="23:27">
      <c r="W26687" s="288"/>
      <c r="X26687" s="287"/>
      <c r="AA26687" s="289"/>
    </row>
    <row r="26688" spans="23:27">
      <c r="W26688" s="288"/>
      <c r="X26688" s="287"/>
      <c r="AA26688" s="289"/>
    </row>
    <row r="26689" spans="23:27">
      <c r="W26689" s="288"/>
      <c r="X26689" s="287"/>
      <c r="AA26689" s="289"/>
    </row>
    <row r="26690" spans="23:27">
      <c r="W26690" s="288"/>
      <c r="X26690" s="287"/>
      <c r="AA26690" s="289"/>
    </row>
    <row r="26691" spans="23:27">
      <c r="W26691" s="288"/>
      <c r="X26691" s="287"/>
      <c r="AA26691" s="289"/>
    </row>
    <row r="26692" spans="23:27">
      <c r="W26692" s="288"/>
      <c r="X26692" s="287"/>
      <c r="AA26692" s="289"/>
    </row>
    <row r="26693" spans="23:27">
      <c r="W26693" s="288"/>
      <c r="X26693" s="287"/>
      <c r="AA26693" s="289"/>
    </row>
    <row r="26694" spans="23:27">
      <c r="W26694" s="288"/>
      <c r="X26694" s="287"/>
      <c r="AA26694" s="289"/>
    </row>
    <row r="26695" spans="23:27">
      <c r="W26695" s="288"/>
      <c r="X26695" s="287"/>
      <c r="AA26695" s="289"/>
    </row>
    <row r="26696" spans="23:27">
      <c r="W26696" s="288"/>
      <c r="X26696" s="287"/>
      <c r="AA26696" s="289"/>
    </row>
    <row r="26697" spans="23:27">
      <c r="W26697" s="288"/>
      <c r="X26697" s="287"/>
      <c r="AA26697" s="289"/>
    </row>
    <row r="26698" spans="23:27">
      <c r="W26698" s="288"/>
      <c r="X26698" s="287"/>
      <c r="AA26698" s="289"/>
    </row>
    <row r="26699" spans="23:27">
      <c r="W26699" s="288"/>
      <c r="X26699" s="287"/>
      <c r="AA26699" s="289"/>
    </row>
    <row r="26700" spans="23:27">
      <c r="W26700" s="288"/>
      <c r="X26700" s="287"/>
      <c r="AA26700" s="289"/>
    </row>
    <row r="26701" spans="23:27">
      <c r="W26701" s="288"/>
      <c r="X26701" s="287"/>
      <c r="AA26701" s="289"/>
    </row>
    <row r="26702" spans="23:27">
      <c r="W26702" s="288"/>
      <c r="X26702" s="287"/>
      <c r="AA26702" s="289"/>
    </row>
    <row r="26703" spans="23:27">
      <c r="W26703" s="288"/>
      <c r="X26703" s="287"/>
      <c r="AA26703" s="289"/>
    </row>
    <row r="26704" spans="23:27">
      <c r="W26704" s="288"/>
      <c r="X26704" s="287"/>
      <c r="AA26704" s="289"/>
    </row>
    <row r="26705" spans="23:27">
      <c r="W26705" s="288"/>
      <c r="X26705" s="287"/>
      <c r="AA26705" s="289"/>
    </row>
    <row r="26706" spans="23:27">
      <c r="W26706" s="288"/>
      <c r="X26706" s="287"/>
      <c r="AA26706" s="289"/>
    </row>
    <row r="26707" spans="23:27">
      <c r="W26707" s="288"/>
      <c r="X26707" s="287"/>
      <c r="AA26707" s="289"/>
    </row>
    <row r="26708" spans="23:27">
      <c r="W26708" s="288"/>
      <c r="X26708" s="287"/>
      <c r="AA26708" s="289"/>
    </row>
    <row r="26709" spans="23:27">
      <c r="W26709" s="288"/>
      <c r="X26709" s="287"/>
      <c r="AA26709" s="289"/>
    </row>
    <row r="26710" spans="23:27">
      <c r="W26710" s="288"/>
      <c r="X26710" s="287"/>
      <c r="AA26710" s="289"/>
    </row>
    <row r="26711" spans="23:27">
      <c r="W26711" s="288"/>
      <c r="X26711" s="287"/>
      <c r="AA26711" s="289"/>
    </row>
    <row r="26712" spans="23:27">
      <c r="W26712" s="288"/>
      <c r="X26712" s="287"/>
      <c r="AA26712" s="289"/>
    </row>
    <row r="26713" spans="23:27">
      <c r="W26713" s="288"/>
      <c r="X26713" s="287"/>
      <c r="AA26713" s="289"/>
    </row>
    <row r="26714" spans="23:27">
      <c r="W26714" s="288"/>
      <c r="X26714" s="287"/>
      <c r="AA26714" s="289"/>
    </row>
    <row r="26715" spans="23:27">
      <c r="W26715" s="288"/>
      <c r="X26715" s="287"/>
      <c r="AA26715" s="289"/>
    </row>
    <row r="26716" spans="23:27">
      <c r="W26716" s="288"/>
      <c r="X26716" s="287"/>
      <c r="AA26716" s="289"/>
    </row>
    <row r="26717" spans="23:27">
      <c r="W26717" s="288"/>
      <c r="X26717" s="287"/>
      <c r="AA26717" s="289"/>
    </row>
    <row r="26718" spans="23:27">
      <c r="W26718" s="288"/>
      <c r="X26718" s="287"/>
      <c r="AA26718" s="289"/>
    </row>
    <row r="26719" spans="23:27">
      <c r="W26719" s="288"/>
      <c r="X26719" s="287"/>
      <c r="AA26719" s="289"/>
    </row>
    <row r="26720" spans="23:27">
      <c r="W26720" s="288"/>
      <c r="X26720" s="287"/>
      <c r="AA26720" s="289"/>
    </row>
    <row r="26721" spans="23:27">
      <c r="W26721" s="288"/>
      <c r="X26721" s="287"/>
      <c r="AA26721" s="289"/>
    </row>
    <row r="26722" spans="23:27">
      <c r="W26722" s="288"/>
      <c r="X26722" s="287"/>
      <c r="AA26722" s="289"/>
    </row>
    <row r="26723" spans="23:27">
      <c r="W26723" s="288"/>
      <c r="X26723" s="287"/>
      <c r="AA26723" s="289"/>
    </row>
    <row r="26724" spans="23:27">
      <c r="W26724" s="288"/>
      <c r="X26724" s="287"/>
      <c r="AA26724" s="289"/>
    </row>
    <row r="26725" spans="23:27">
      <c r="W26725" s="288"/>
      <c r="X26725" s="287"/>
      <c r="AA26725" s="289"/>
    </row>
    <row r="26726" spans="23:27">
      <c r="W26726" s="288"/>
      <c r="X26726" s="287"/>
      <c r="AA26726" s="289"/>
    </row>
    <row r="26727" spans="23:27">
      <c r="W26727" s="288"/>
      <c r="X26727" s="287"/>
      <c r="AA26727" s="289"/>
    </row>
    <row r="26728" spans="23:27">
      <c r="W26728" s="288"/>
      <c r="X26728" s="287"/>
      <c r="AA26728" s="289"/>
    </row>
    <row r="26729" spans="23:27">
      <c r="W26729" s="288"/>
      <c r="X26729" s="287"/>
      <c r="AA26729" s="289"/>
    </row>
    <row r="26730" spans="23:27">
      <c r="W26730" s="288"/>
      <c r="X26730" s="287"/>
      <c r="AA26730" s="289"/>
    </row>
    <row r="26731" spans="23:27">
      <c r="W26731" s="288"/>
      <c r="X26731" s="287"/>
      <c r="AA26731" s="289"/>
    </row>
    <row r="26732" spans="23:27">
      <c r="W26732" s="288"/>
      <c r="X26732" s="287"/>
      <c r="AA26732" s="289"/>
    </row>
    <row r="26733" spans="23:27">
      <c r="W26733" s="288"/>
      <c r="X26733" s="287"/>
      <c r="AA26733" s="289"/>
    </row>
    <row r="26734" spans="23:27">
      <c r="W26734" s="288"/>
      <c r="X26734" s="287"/>
      <c r="AA26734" s="289"/>
    </row>
    <row r="26735" spans="23:27">
      <c r="W26735" s="288"/>
      <c r="X26735" s="287"/>
      <c r="AA26735" s="289"/>
    </row>
    <row r="26736" spans="23:27">
      <c r="W26736" s="288"/>
      <c r="X26736" s="287"/>
      <c r="AA26736" s="289"/>
    </row>
    <row r="26737" spans="23:27">
      <c r="W26737" s="288"/>
      <c r="X26737" s="287"/>
      <c r="AA26737" s="289"/>
    </row>
    <row r="26738" spans="23:27">
      <c r="W26738" s="288"/>
      <c r="X26738" s="287"/>
      <c r="AA26738" s="289"/>
    </row>
    <row r="26739" spans="23:27">
      <c r="W26739" s="288"/>
      <c r="X26739" s="287"/>
      <c r="AA26739" s="289"/>
    </row>
    <row r="26740" spans="23:27">
      <c r="W26740" s="288"/>
      <c r="X26740" s="287"/>
      <c r="AA26740" s="289"/>
    </row>
    <row r="26741" spans="23:27">
      <c r="W26741" s="288"/>
      <c r="X26741" s="287"/>
      <c r="AA26741" s="289"/>
    </row>
    <row r="26742" spans="23:27">
      <c r="W26742" s="288"/>
      <c r="X26742" s="287"/>
      <c r="AA26742" s="289"/>
    </row>
    <row r="26743" spans="23:27">
      <c r="W26743" s="288"/>
      <c r="X26743" s="287"/>
      <c r="AA26743" s="289"/>
    </row>
    <row r="26744" spans="23:27">
      <c r="W26744" s="288"/>
      <c r="X26744" s="287"/>
      <c r="AA26744" s="289"/>
    </row>
    <row r="26745" spans="23:27">
      <c r="W26745" s="288"/>
      <c r="X26745" s="287"/>
      <c r="AA26745" s="289"/>
    </row>
    <row r="26746" spans="23:27">
      <c r="W26746" s="288"/>
      <c r="X26746" s="287"/>
      <c r="AA26746" s="289"/>
    </row>
    <row r="26747" spans="23:27">
      <c r="W26747" s="288"/>
      <c r="X26747" s="287"/>
      <c r="AA26747" s="289"/>
    </row>
    <row r="26748" spans="23:27">
      <c r="W26748" s="288"/>
      <c r="X26748" s="287"/>
      <c r="AA26748" s="289"/>
    </row>
    <row r="26749" spans="23:27">
      <c r="W26749" s="288"/>
      <c r="X26749" s="287"/>
      <c r="AA26749" s="289"/>
    </row>
    <row r="26750" spans="23:27">
      <c r="W26750" s="288"/>
      <c r="X26750" s="287"/>
      <c r="AA26750" s="289"/>
    </row>
    <row r="26751" spans="23:27">
      <c r="W26751" s="288"/>
      <c r="X26751" s="287"/>
      <c r="AA26751" s="289"/>
    </row>
    <row r="26752" spans="23:27">
      <c r="W26752" s="288"/>
      <c r="X26752" s="287"/>
      <c r="AA26752" s="289"/>
    </row>
    <row r="26753" spans="23:27">
      <c r="W26753" s="288"/>
      <c r="X26753" s="287"/>
      <c r="AA26753" s="289"/>
    </row>
    <row r="26754" spans="23:27">
      <c r="W26754" s="288"/>
      <c r="X26754" s="287"/>
      <c r="AA26754" s="289"/>
    </row>
    <row r="26755" spans="23:27">
      <c r="W26755" s="288"/>
      <c r="X26755" s="287"/>
      <c r="AA26755" s="289"/>
    </row>
    <row r="26756" spans="23:27">
      <c r="W26756" s="288"/>
      <c r="X26756" s="287"/>
      <c r="AA26756" s="289"/>
    </row>
    <row r="26757" spans="23:27">
      <c r="W26757" s="288"/>
      <c r="X26757" s="287"/>
      <c r="AA26757" s="289"/>
    </row>
    <row r="26758" spans="23:27">
      <c r="W26758" s="288"/>
      <c r="X26758" s="287"/>
      <c r="AA26758" s="289"/>
    </row>
    <row r="26759" spans="23:27">
      <c r="W26759" s="288"/>
      <c r="X26759" s="287"/>
      <c r="AA26759" s="289"/>
    </row>
    <row r="26760" spans="23:27">
      <c r="W26760" s="288"/>
      <c r="X26760" s="287"/>
      <c r="AA26760" s="289"/>
    </row>
    <row r="26761" spans="23:27">
      <c r="W26761" s="288"/>
      <c r="X26761" s="287"/>
      <c r="AA26761" s="289"/>
    </row>
    <row r="26762" spans="23:27">
      <c r="W26762" s="288"/>
      <c r="X26762" s="287"/>
      <c r="AA26762" s="289"/>
    </row>
    <row r="26763" spans="23:27">
      <c r="W26763" s="288"/>
      <c r="X26763" s="287"/>
      <c r="AA26763" s="289"/>
    </row>
    <row r="26764" spans="23:27">
      <c r="W26764" s="288"/>
      <c r="X26764" s="287"/>
      <c r="AA26764" s="289"/>
    </row>
    <row r="26765" spans="23:27">
      <c r="W26765" s="288"/>
      <c r="X26765" s="287"/>
      <c r="AA26765" s="289"/>
    </row>
    <row r="26766" spans="23:27">
      <c r="W26766" s="288"/>
      <c r="X26766" s="287"/>
      <c r="AA26766" s="289"/>
    </row>
    <row r="26767" spans="23:27">
      <c r="W26767" s="288"/>
      <c r="X26767" s="287"/>
      <c r="AA26767" s="289"/>
    </row>
    <row r="26768" spans="23:27">
      <c r="W26768" s="288"/>
      <c r="X26768" s="287"/>
      <c r="AA26768" s="289"/>
    </row>
    <row r="26769" spans="23:27">
      <c r="W26769" s="288"/>
      <c r="X26769" s="287"/>
      <c r="AA26769" s="289"/>
    </row>
    <row r="26770" spans="23:27">
      <c r="W26770" s="288"/>
      <c r="X26770" s="287"/>
      <c r="AA26770" s="289"/>
    </row>
    <row r="26771" spans="23:27">
      <c r="W26771" s="288"/>
      <c r="X26771" s="287"/>
      <c r="AA26771" s="289"/>
    </row>
    <row r="26772" spans="23:27">
      <c r="W26772" s="288"/>
      <c r="X26772" s="287"/>
      <c r="AA26772" s="289"/>
    </row>
    <row r="26773" spans="23:27">
      <c r="W26773" s="288"/>
      <c r="X26773" s="287"/>
      <c r="AA26773" s="289"/>
    </row>
    <row r="26774" spans="23:27">
      <c r="W26774" s="288"/>
      <c r="X26774" s="287"/>
      <c r="AA26774" s="289"/>
    </row>
    <row r="26775" spans="23:27">
      <c r="W26775" s="288"/>
      <c r="X26775" s="287"/>
      <c r="AA26775" s="289"/>
    </row>
    <row r="26776" spans="23:27">
      <c r="W26776" s="288"/>
      <c r="X26776" s="287"/>
      <c r="AA26776" s="289"/>
    </row>
    <row r="26777" spans="23:27">
      <c r="W26777" s="288"/>
      <c r="X26777" s="287"/>
      <c r="AA26777" s="289"/>
    </row>
    <row r="26778" spans="23:27">
      <c r="W26778" s="288"/>
      <c r="X26778" s="287"/>
      <c r="AA26778" s="289"/>
    </row>
    <row r="26779" spans="23:27">
      <c r="W26779" s="288"/>
      <c r="X26779" s="287"/>
      <c r="AA26779" s="289"/>
    </row>
    <row r="26780" spans="23:27">
      <c r="W26780" s="288"/>
      <c r="X26780" s="287"/>
      <c r="AA26780" s="289"/>
    </row>
    <row r="26781" spans="23:27">
      <c r="W26781" s="288"/>
      <c r="X26781" s="287"/>
      <c r="AA26781" s="289"/>
    </row>
    <row r="26782" spans="23:27">
      <c r="W26782" s="288"/>
      <c r="X26782" s="287"/>
      <c r="AA26782" s="289"/>
    </row>
    <row r="26783" spans="23:27">
      <c r="W26783" s="288"/>
      <c r="X26783" s="287"/>
      <c r="AA26783" s="289"/>
    </row>
    <row r="26784" spans="23:27">
      <c r="W26784" s="288"/>
      <c r="X26784" s="287"/>
      <c r="AA26784" s="289"/>
    </row>
    <row r="26785" spans="23:27">
      <c r="W26785" s="288"/>
      <c r="X26785" s="287"/>
      <c r="AA26785" s="289"/>
    </row>
    <row r="26786" spans="23:27">
      <c r="W26786" s="288"/>
      <c r="X26786" s="287"/>
      <c r="AA26786" s="289"/>
    </row>
    <row r="26787" spans="23:27">
      <c r="W26787" s="288"/>
      <c r="X26787" s="287"/>
      <c r="AA26787" s="289"/>
    </row>
    <row r="26788" spans="23:27">
      <c r="W26788" s="288"/>
      <c r="X26788" s="287"/>
      <c r="AA26788" s="289"/>
    </row>
    <row r="26789" spans="23:27">
      <c r="W26789" s="288"/>
      <c r="X26789" s="287"/>
      <c r="AA26789" s="289"/>
    </row>
    <row r="26790" spans="23:27">
      <c r="W26790" s="288"/>
      <c r="X26790" s="287"/>
      <c r="AA26790" s="289"/>
    </row>
    <row r="26791" spans="23:27">
      <c r="W26791" s="288"/>
      <c r="X26791" s="287"/>
      <c r="AA26791" s="289"/>
    </row>
    <row r="26792" spans="23:27">
      <c r="W26792" s="288"/>
      <c r="X26792" s="287"/>
      <c r="AA26792" s="289"/>
    </row>
    <row r="26793" spans="23:27">
      <c r="W26793" s="288"/>
      <c r="X26793" s="287"/>
      <c r="AA26793" s="289"/>
    </row>
    <row r="26794" spans="23:27">
      <c r="W26794" s="288"/>
      <c r="X26794" s="287"/>
      <c r="AA26794" s="289"/>
    </row>
    <row r="26795" spans="23:27">
      <c r="W26795" s="288"/>
      <c r="X26795" s="287"/>
      <c r="AA26795" s="289"/>
    </row>
    <row r="26796" spans="23:27">
      <c r="W26796" s="288"/>
      <c r="X26796" s="287"/>
      <c r="AA26796" s="289"/>
    </row>
    <row r="26797" spans="23:27">
      <c r="W26797" s="288"/>
      <c r="X26797" s="287"/>
      <c r="AA26797" s="289"/>
    </row>
    <row r="26798" spans="23:27">
      <c r="W26798" s="288"/>
      <c r="X26798" s="287"/>
      <c r="AA26798" s="289"/>
    </row>
    <row r="26799" spans="23:27">
      <c r="W26799" s="288"/>
      <c r="X26799" s="287"/>
      <c r="AA26799" s="289"/>
    </row>
    <row r="26800" spans="23:27">
      <c r="W26800" s="288"/>
      <c r="X26800" s="287"/>
      <c r="AA26800" s="289"/>
    </row>
    <row r="26801" spans="23:27">
      <c r="W26801" s="288"/>
      <c r="X26801" s="287"/>
      <c r="AA26801" s="289"/>
    </row>
    <row r="26802" spans="23:27">
      <c r="W26802" s="288"/>
      <c r="X26802" s="287"/>
      <c r="AA26802" s="289"/>
    </row>
    <row r="26803" spans="23:27">
      <c r="W26803" s="288"/>
      <c r="X26803" s="287"/>
      <c r="AA26803" s="289"/>
    </row>
    <row r="26804" spans="23:27">
      <c r="W26804" s="288"/>
      <c r="X26804" s="287"/>
      <c r="AA26804" s="289"/>
    </row>
    <row r="26805" spans="23:27">
      <c r="W26805" s="288"/>
      <c r="X26805" s="287"/>
      <c r="AA26805" s="289"/>
    </row>
    <row r="26806" spans="23:27">
      <c r="W26806" s="288"/>
      <c r="X26806" s="287"/>
      <c r="AA26806" s="289"/>
    </row>
    <row r="26807" spans="23:27">
      <c r="W26807" s="288"/>
      <c r="X26807" s="287"/>
      <c r="AA26807" s="289"/>
    </row>
    <row r="26808" spans="23:27">
      <c r="W26808" s="288"/>
      <c r="X26808" s="287"/>
      <c r="AA26808" s="289"/>
    </row>
    <row r="26809" spans="23:27">
      <c r="W26809" s="288"/>
      <c r="X26809" s="287"/>
      <c r="AA26809" s="289"/>
    </row>
    <row r="26810" spans="23:27">
      <c r="W26810" s="288"/>
      <c r="X26810" s="287"/>
      <c r="AA26810" s="289"/>
    </row>
    <row r="26811" spans="23:27">
      <c r="W26811" s="288"/>
      <c r="X26811" s="287"/>
      <c r="AA26811" s="289"/>
    </row>
    <row r="26812" spans="23:27">
      <c r="W26812" s="288"/>
      <c r="X26812" s="287"/>
      <c r="AA26812" s="289"/>
    </row>
    <row r="26813" spans="23:27">
      <c r="W26813" s="288"/>
      <c r="X26813" s="287"/>
      <c r="AA26813" s="289"/>
    </row>
    <row r="26814" spans="23:27">
      <c r="W26814" s="288"/>
      <c r="X26814" s="287"/>
      <c r="AA26814" s="289"/>
    </row>
    <row r="26815" spans="23:27">
      <c r="W26815" s="288"/>
      <c r="X26815" s="287"/>
      <c r="AA26815" s="289"/>
    </row>
    <row r="26816" spans="23:27">
      <c r="W26816" s="288"/>
      <c r="X26816" s="287"/>
      <c r="AA26816" s="289"/>
    </row>
    <row r="26817" spans="23:27">
      <c r="W26817" s="288"/>
      <c r="X26817" s="287"/>
      <c r="AA26817" s="289"/>
    </row>
    <row r="26818" spans="23:27">
      <c r="W26818" s="288"/>
      <c r="X26818" s="287"/>
      <c r="AA26818" s="289"/>
    </row>
    <row r="26819" spans="23:27">
      <c r="W26819" s="288"/>
      <c r="X26819" s="287"/>
      <c r="AA26819" s="289"/>
    </row>
    <row r="26820" spans="23:27">
      <c r="W26820" s="288"/>
      <c r="X26820" s="287"/>
      <c r="AA26820" s="289"/>
    </row>
    <row r="26821" spans="23:27">
      <c r="W26821" s="288"/>
      <c r="X26821" s="287"/>
      <c r="AA26821" s="289"/>
    </row>
    <row r="26822" spans="23:27">
      <c r="W26822" s="288"/>
      <c r="X26822" s="287"/>
      <c r="AA26822" s="289"/>
    </row>
    <row r="26823" spans="23:27">
      <c r="W26823" s="288"/>
      <c r="X26823" s="287"/>
      <c r="AA26823" s="289"/>
    </row>
    <row r="26824" spans="23:27">
      <c r="W26824" s="288"/>
      <c r="X26824" s="287"/>
      <c r="AA26824" s="289"/>
    </row>
    <row r="26825" spans="23:27">
      <c r="W26825" s="288"/>
      <c r="X26825" s="287"/>
      <c r="AA26825" s="289"/>
    </row>
    <row r="26826" spans="23:27">
      <c r="W26826" s="288"/>
      <c r="X26826" s="287"/>
      <c r="AA26826" s="289"/>
    </row>
    <row r="26827" spans="23:27">
      <c r="W26827" s="288"/>
      <c r="X26827" s="287"/>
      <c r="AA26827" s="289"/>
    </row>
    <row r="26828" spans="23:27">
      <c r="W26828" s="288"/>
      <c r="X26828" s="287"/>
      <c r="AA26828" s="289"/>
    </row>
    <row r="26829" spans="23:27">
      <c r="W26829" s="288"/>
      <c r="X26829" s="287"/>
      <c r="AA26829" s="289"/>
    </row>
    <row r="26830" spans="23:27">
      <c r="W26830" s="288"/>
      <c r="X26830" s="287"/>
      <c r="AA26830" s="289"/>
    </row>
    <row r="26831" spans="23:27">
      <c r="W26831" s="288"/>
      <c r="X26831" s="287"/>
      <c r="AA26831" s="289"/>
    </row>
    <row r="26832" spans="23:27">
      <c r="W26832" s="288"/>
      <c r="X26832" s="287"/>
      <c r="AA26832" s="289"/>
    </row>
    <row r="26833" spans="23:27">
      <c r="W26833" s="288"/>
      <c r="X26833" s="287"/>
      <c r="AA26833" s="289"/>
    </row>
    <row r="26834" spans="23:27">
      <c r="W26834" s="288"/>
      <c r="X26834" s="287"/>
      <c r="AA26834" s="289"/>
    </row>
    <row r="26835" spans="23:27">
      <c r="W26835" s="288"/>
      <c r="X26835" s="287"/>
      <c r="AA26835" s="289"/>
    </row>
    <row r="26836" spans="23:27">
      <c r="W26836" s="288"/>
      <c r="X26836" s="287"/>
      <c r="AA26836" s="289"/>
    </row>
    <row r="26837" spans="23:27">
      <c r="W26837" s="288"/>
      <c r="X26837" s="287"/>
      <c r="AA26837" s="289"/>
    </row>
    <row r="26838" spans="23:27">
      <c r="W26838" s="288"/>
      <c r="X26838" s="287"/>
      <c r="AA26838" s="289"/>
    </row>
    <row r="26839" spans="23:27">
      <c r="W26839" s="288"/>
      <c r="X26839" s="287"/>
      <c r="AA26839" s="289"/>
    </row>
    <row r="26840" spans="23:27">
      <c r="W26840" s="288"/>
      <c r="X26840" s="287"/>
      <c r="AA26840" s="289"/>
    </row>
    <row r="26841" spans="23:27">
      <c r="W26841" s="288"/>
      <c r="X26841" s="287"/>
      <c r="AA26841" s="289"/>
    </row>
    <row r="26842" spans="23:27">
      <c r="W26842" s="288"/>
      <c r="X26842" s="287"/>
      <c r="AA26842" s="289"/>
    </row>
    <row r="26843" spans="23:27">
      <c r="W26843" s="288"/>
      <c r="X26843" s="287"/>
      <c r="AA26843" s="289"/>
    </row>
    <row r="26844" spans="23:27">
      <c r="W26844" s="288"/>
      <c r="X26844" s="287"/>
      <c r="AA26844" s="289"/>
    </row>
    <row r="26845" spans="23:27">
      <c r="W26845" s="288"/>
      <c r="X26845" s="287"/>
      <c r="AA26845" s="289"/>
    </row>
    <row r="26846" spans="23:27">
      <c r="W26846" s="288"/>
      <c r="X26846" s="287"/>
      <c r="AA26846" s="289"/>
    </row>
    <row r="26847" spans="23:27">
      <c r="W26847" s="288"/>
      <c r="X26847" s="287"/>
      <c r="AA26847" s="289"/>
    </row>
    <row r="26848" spans="23:27">
      <c r="W26848" s="288"/>
      <c r="X26848" s="287"/>
      <c r="AA26848" s="289"/>
    </row>
    <row r="26849" spans="23:27">
      <c r="W26849" s="288"/>
      <c r="X26849" s="287"/>
      <c r="AA26849" s="289"/>
    </row>
    <row r="26850" spans="23:27">
      <c r="W26850" s="288"/>
      <c r="X26850" s="287"/>
      <c r="AA26850" s="289"/>
    </row>
    <row r="26851" spans="23:27">
      <c r="W26851" s="288"/>
      <c r="X26851" s="287"/>
      <c r="AA26851" s="289"/>
    </row>
    <row r="26852" spans="23:27">
      <c r="W26852" s="288"/>
      <c r="X26852" s="287"/>
      <c r="AA26852" s="289"/>
    </row>
    <row r="26853" spans="23:27">
      <c r="W26853" s="288"/>
      <c r="X26853" s="287"/>
      <c r="AA26853" s="289"/>
    </row>
    <row r="26854" spans="23:27">
      <c r="W26854" s="288"/>
      <c r="X26854" s="287"/>
      <c r="AA26854" s="289"/>
    </row>
    <row r="26855" spans="23:27">
      <c r="W26855" s="288"/>
      <c r="X26855" s="287"/>
      <c r="AA26855" s="289"/>
    </row>
    <row r="26856" spans="23:27">
      <c r="W26856" s="288"/>
      <c r="X26856" s="287"/>
      <c r="AA26856" s="289"/>
    </row>
    <row r="26857" spans="23:27">
      <c r="W26857" s="288"/>
      <c r="X26857" s="287"/>
      <c r="AA26857" s="289"/>
    </row>
    <row r="26858" spans="23:27">
      <c r="W26858" s="288"/>
      <c r="X26858" s="287"/>
      <c r="AA26858" s="289"/>
    </row>
    <row r="26859" spans="23:27">
      <c r="W26859" s="288"/>
      <c r="X26859" s="287"/>
      <c r="AA26859" s="289"/>
    </row>
    <row r="26860" spans="23:27">
      <c r="W26860" s="288"/>
      <c r="X26860" s="287"/>
      <c r="AA26860" s="289"/>
    </row>
    <row r="26861" spans="23:27">
      <c r="W26861" s="288"/>
      <c r="X26861" s="287"/>
      <c r="AA26861" s="289"/>
    </row>
    <row r="26862" spans="23:27">
      <c r="W26862" s="288"/>
      <c r="X26862" s="287"/>
      <c r="AA26862" s="289"/>
    </row>
    <row r="26863" spans="23:27">
      <c r="W26863" s="288"/>
      <c r="X26863" s="287"/>
      <c r="AA26863" s="289"/>
    </row>
    <row r="26864" spans="23:27">
      <c r="W26864" s="288"/>
      <c r="X26864" s="287"/>
      <c r="AA26864" s="289"/>
    </row>
    <row r="26865" spans="23:27">
      <c r="W26865" s="288"/>
      <c r="X26865" s="287"/>
      <c r="AA26865" s="289"/>
    </row>
    <row r="26866" spans="23:27">
      <c r="W26866" s="288"/>
      <c r="X26866" s="287"/>
      <c r="AA26866" s="289"/>
    </row>
    <row r="26867" spans="23:27">
      <c r="W26867" s="288"/>
      <c r="X26867" s="287"/>
      <c r="AA26867" s="289"/>
    </row>
    <row r="26868" spans="23:27">
      <c r="W26868" s="288"/>
      <c r="X26868" s="287"/>
      <c r="AA26868" s="289"/>
    </row>
    <row r="26869" spans="23:27">
      <c r="W26869" s="288"/>
      <c r="X26869" s="287"/>
      <c r="AA26869" s="289"/>
    </row>
    <row r="26870" spans="23:27">
      <c r="W26870" s="288"/>
      <c r="X26870" s="287"/>
      <c r="AA26870" s="289"/>
    </row>
    <row r="26871" spans="23:27">
      <c r="W26871" s="288"/>
      <c r="X26871" s="287"/>
      <c r="AA26871" s="289"/>
    </row>
    <row r="26872" spans="23:27">
      <c r="W26872" s="288"/>
      <c r="X26872" s="287"/>
      <c r="AA26872" s="289"/>
    </row>
    <row r="26873" spans="23:27">
      <c r="W26873" s="288"/>
      <c r="X26873" s="287"/>
      <c r="AA26873" s="289"/>
    </row>
    <row r="26874" spans="23:27">
      <c r="W26874" s="288"/>
      <c r="X26874" s="287"/>
      <c r="AA26874" s="289"/>
    </row>
    <row r="26875" spans="23:27">
      <c r="W26875" s="288"/>
      <c r="X26875" s="287"/>
      <c r="AA26875" s="289"/>
    </row>
    <row r="26876" spans="23:27">
      <c r="W26876" s="288"/>
      <c r="X26876" s="287"/>
      <c r="AA26876" s="289"/>
    </row>
    <row r="26877" spans="23:27">
      <c r="W26877" s="288"/>
      <c r="X26877" s="287"/>
      <c r="AA26877" s="289"/>
    </row>
    <row r="26878" spans="23:27">
      <c r="W26878" s="288"/>
      <c r="X26878" s="287"/>
      <c r="AA26878" s="289"/>
    </row>
    <row r="26879" spans="23:27">
      <c r="W26879" s="288"/>
      <c r="X26879" s="287"/>
      <c r="AA26879" s="289"/>
    </row>
    <row r="26880" spans="23:27">
      <c r="W26880" s="288"/>
      <c r="X26880" s="287"/>
      <c r="AA26880" s="289"/>
    </row>
    <row r="26881" spans="23:27">
      <c r="W26881" s="288"/>
      <c r="X26881" s="287"/>
      <c r="AA26881" s="289"/>
    </row>
    <row r="26882" spans="23:27">
      <c r="W26882" s="288"/>
      <c r="X26882" s="287"/>
      <c r="AA26882" s="289"/>
    </row>
    <row r="26883" spans="23:27">
      <c r="W26883" s="288"/>
      <c r="X26883" s="287"/>
      <c r="AA26883" s="289"/>
    </row>
    <row r="26884" spans="23:27">
      <c r="W26884" s="288"/>
      <c r="X26884" s="287"/>
      <c r="AA26884" s="289"/>
    </row>
    <row r="26885" spans="23:27">
      <c r="W26885" s="288"/>
      <c r="X26885" s="287"/>
      <c r="AA26885" s="289"/>
    </row>
    <row r="26886" spans="23:27">
      <c r="W26886" s="288"/>
      <c r="X26886" s="287"/>
      <c r="AA26886" s="289"/>
    </row>
    <row r="26887" spans="23:27">
      <c r="W26887" s="288"/>
      <c r="X26887" s="287"/>
      <c r="AA26887" s="289"/>
    </row>
    <row r="26888" spans="23:27">
      <c r="W26888" s="288"/>
      <c r="X26888" s="287"/>
      <c r="AA26888" s="289"/>
    </row>
    <row r="26889" spans="23:27">
      <c r="W26889" s="288"/>
      <c r="X26889" s="287"/>
      <c r="AA26889" s="289"/>
    </row>
    <row r="26890" spans="23:27">
      <c r="W26890" s="288"/>
      <c r="X26890" s="287"/>
      <c r="AA26890" s="289"/>
    </row>
    <row r="26891" spans="23:27">
      <c r="W26891" s="288"/>
      <c r="X26891" s="287"/>
      <c r="AA26891" s="289"/>
    </row>
    <row r="26892" spans="23:27">
      <c r="W26892" s="288"/>
      <c r="X26892" s="287"/>
      <c r="AA26892" s="289"/>
    </row>
    <row r="26893" spans="23:27">
      <c r="W26893" s="288"/>
      <c r="X26893" s="287"/>
      <c r="AA26893" s="289"/>
    </row>
    <row r="26894" spans="23:27">
      <c r="W26894" s="288"/>
      <c r="X26894" s="287"/>
      <c r="AA26894" s="289"/>
    </row>
    <row r="26895" spans="23:27">
      <c r="W26895" s="288"/>
      <c r="X26895" s="287"/>
      <c r="AA26895" s="289"/>
    </row>
    <row r="26896" spans="23:27">
      <c r="W26896" s="288"/>
      <c r="X26896" s="287"/>
      <c r="AA26896" s="289"/>
    </row>
    <row r="26897" spans="23:27">
      <c r="W26897" s="288"/>
      <c r="X26897" s="287"/>
      <c r="AA26897" s="289"/>
    </row>
    <row r="26898" spans="23:27">
      <c r="W26898" s="288"/>
      <c r="X26898" s="287"/>
      <c r="AA26898" s="289"/>
    </row>
    <row r="26899" spans="23:27">
      <c r="W26899" s="288"/>
      <c r="X26899" s="287"/>
      <c r="AA26899" s="289"/>
    </row>
    <row r="26900" spans="23:27">
      <c r="W26900" s="288"/>
      <c r="X26900" s="287"/>
      <c r="AA26900" s="289"/>
    </row>
    <row r="26901" spans="23:27">
      <c r="W26901" s="288"/>
      <c r="X26901" s="287"/>
      <c r="AA26901" s="289"/>
    </row>
    <row r="26902" spans="23:27">
      <c r="W26902" s="288"/>
      <c r="X26902" s="287"/>
      <c r="AA26902" s="289"/>
    </row>
    <row r="26903" spans="23:27">
      <c r="W26903" s="288"/>
      <c r="X26903" s="287"/>
      <c r="AA26903" s="289"/>
    </row>
    <row r="26904" spans="23:27">
      <c r="W26904" s="288"/>
      <c r="X26904" s="287"/>
      <c r="AA26904" s="289"/>
    </row>
    <row r="26905" spans="23:27">
      <c r="W26905" s="288"/>
      <c r="X26905" s="287"/>
      <c r="AA26905" s="289"/>
    </row>
    <row r="26906" spans="23:27">
      <c r="W26906" s="288"/>
      <c r="X26906" s="287"/>
      <c r="AA26906" s="289"/>
    </row>
    <row r="26907" spans="23:27">
      <c r="W26907" s="288"/>
      <c r="X26907" s="287"/>
      <c r="AA26907" s="289"/>
    </row>
    <row r="26908" spans="23:27">
      <c r="W26908" s="288"/>
      <c r="X26908" s="287"/>
      <c r="AA26908" s="289"/>
    </row>
    <row r="26909" spans="23:27">
      <c r="W26909" s="288"/>
      <c r="X26909" s="287"/>
      <c r="AA26909" s="289"/>
    </row>
    <row r="26910" spans="23:27">
      <c r="W26910" s="288"/>
      <c r="X26910" s="287"/>
      <c r="AA26910" s="289"/>
    </row>
    <row r="26911" spans="23:27">
      <c r="W26911" s="288"/>
      <c r="X26911" s="287"/>
      <c r="AA26911" s="289"/>
    </row>
    <row r="26912" spans="23:27">
      <c r="W26912" s="288"/>
      <c r="X26912" s="287"/>
      <c r="AA26912" s="289"/>
    </row>
    <row r="26913" spans="23:27">
      <c r="W26913" s="288"/>
      <c r="X26913" s="287"/>
      <c r="AA26913" s="289"/>
    </row>
    <row r="26914" spans="23:27">
      <c r="W26914" s="288"/>
      <c r="X26914" s="287"/>
      <c r="AA26914" s="289"/>
    </row>
    <row r="26915" spans="23:27">
      <c r="W26915" s="288"/>
      <c r="X26915" s="287"/>
      <c r="AA26915" s="289"/>
    </row>
    <row r="26916" spans="23:27">
      <c r="W26916" s="288"/>
      <c r="X26916" s="287"/>
      <c r="AA26916" s="289"/>
    </row>
    <row r="26917" spans="23:27">
      <c r="W26917" s="288"/>
      <c r="X26917" s="287"/>
      <c r="AA26917" s="289"/>
    </row>
    <row r="26918" spans="23:27">
      <c r="W26918" s="288"/>
      <c r="X26918" s="287"/>
      <c r="AA26918" s="289"/>
    </row>
    <row r="26919" spans="23:27">
      <c r="W26919" s="288"/>
      <c r="X26919" s="287"/>
      <c r="AA26919" s="289"/>
    </row>
    <row r="26920" spans="23:27">
      <c r="W26920" s="288"/>
      <c r="X26920" s="287"/>
      <c r="AA26920" s="289"/>
    </row>
    <row r="26921" spans="23:27">
      <c r="W26921" s="288"/>
      <c r="X26921" s="287"/>
      <c r="AA26921" s="289"/>
    </row>
    <row r="26922" spans="23:27">
      <c r="W26922" s="288"/>
      <c r="X26922" s="287"/>
      <c r="AA26922" s="289"/>
    </row>
    <row r="26923" spans="23:27">
      <c r="W26923" s="288"/>
      <c r="X26923" s="287"/>
      <c r="AA26923" s="289"/>
    </row>
    <row r="26924" spans="23:27">
      <c r="W26924" s="288"/>
      <c r="X26924" s="287"/>
      <c r="AA26924" s="289"/>
    </row>
    <row r="26925" spans="23:27">
      <c r="W26925" s="288"/>
      <c r="X26925" s="287"/>
      <c r="AA26925" s="289"/>
    </row>
    <row r="26926" spans="23:27">
      <c r="W26926" s="288"/>
      <c r="X26926" s="287"/>
      <c r="AA26926" s="289"/>
    </row>
    <row r="26927" spans="23:27">
      <c r="W26927" s="288"/>
      <c r="X26927" s="287"/>
      <c r="AA26927" s="289"/>
    </row>
    <row r="26928" spans="23:27">
      <c r="W26928" s="288"/>
      <c r="X26928" s="287"/>
      <c r="AA26928" s="289"/>
    </row>
    <row r="26929" spans="23:27">
      <c r="W26929" s="288"/>
      <c r="X26929" s="287"/>
      <c r="AA26929" s="289"/>
    </row>
    <row r="26930" spans="23:27">
      <c r="W26930" s="288"/>
      <c r="X26930" s="287"/>
      <c r="AA26930" s="289"/>
    </row>
    <row r="26931" spans="23:27">
      <c r="W26931" s="288"/>
      <c r="X26931" s="287"/>
      <c r="AA26931" s="289"/>
    </row>
    <row r="26932" spans="23:27">
      <c r="W26932" s="288"/>
      <c r="X26932" s="287"/>
      <c r="AA26932" s="289"/>
    </row>
    <row r="26933" spans="23:27">
      <c r="W26933" s="288"/>
      <c r="X26933" s="287"/>
      <c r="AA26933" s="289"/>
    </row>
    <row r="26934" spans="23:27">
      <c r="W26934" s="288"/>
      <c r="X26934" s="287"/>
      <c r="AA26934" s="289"/>
    </row>
    <row r="26935" spans="23:27">
      <c r="W26935" s="288"/>
      <c r="X26935" s="287"/>
      <c r="AA26935" s="289"/>
    </row>
    <row r="26936" spans="23:27">
      <c r="W26936" s="288"/>
      <c r="X26936" s="287"/>
      <c r="AA26936" s="289"/>
    </row>
    <row r="26937" spans="23:27">
      <c r="W26937" s="288"/>
      <c r="X26937" s="287"/>
      <c r="AA26937" s="289"/>
    </row>
    <row r="26938" spans="23:27">
      <c r="W26938" s="288"/>
      <c r="X26938" s="287"/>
      <c r="AA26938" s="289"/>
    </row>
    <row r="26939" spans="23:27">
      <c r="W26939" s="288"/>
      <c r="X26939" s="287"/>
      <c r="AA26939" s="289"/>
    </row>
    <row r="26940" spans="23:27">
      <c r="W26940" s="288"/>
      <c r="X26940" s="287"/>
      <c r="AA26940" s="289"/>
    </row>
    <row r="26941" spans="23:27">
      <c r="W26941" s="288"/>
      <c r="X26941" s="287"/>
      <c r="AA26941" s="289"/>
    </row>
    <row r="26942" spans="23:27">
      <c r="W26942" s="288"/>
      <c r="X26942" s="287"/>
      <c r="AA26942" s="289"/>
    </row>
    <row r="26943" spans="23:27">
      <c r="W26943" s="288"/>
      <c r="X26943" s="287"/>
      <c r="AA26943" s="289"/>
    </row>
    <row r="26944" spans="23:27">
      <c r="W26944" s="288"/>
      <c r="X26944" s="287"/>
      <c r="AA26944" s="289"/>
    </row>
    <row r="26945" spans="23:27">
      <c r="W26945" s="288"/>
      <c r="X26945" s="287"/>
      <c r="AA26945" s="289"/>
    </row>
    <row r="26946" spans="23:27">
      <c r="W26946" s="288"/>
      <c r="X26946" s="287"/>
      <c r="AA26946" s="289"/>
    </row>
    <row r="26947" spans="23:27">
      <c r="W26947" s="288"/>
      <c r="X26947" s="287"/>
      <c r="AA26947" s="289"/>
    </row>
    <row r="26948" spans="23:27">
      <c r="W26948" s="288"/>
      <c r="X26948" s="287"/>
      <c r="AA26948" s="289"/>
    </row>
    <row r="26949" spans="23:27">
      <c r="W26949" s="288"/>
      <c r="X26949" s="287"/>
      <c r="AA26949" s="289"/>
    </row>
    <row r="26950" spans="23:27">
      <c r="W26950" s="288"/>
      <c r="X26950" s="287"/>
      <c r="AA26950" s="289"/>
    </row>
    <row r="26951" spans="23:27">
      <c r="W26951" s="288"/>
      <c r="X26951" s="287"/>
      <c r="AA26951" s="289"/>
    </row>
    <row r="26952" spans="23:27">
      <c r="W26952" s="288"/>
      <c r="X26952" s="287"/>
      <c r="AA26952" s="289"/>
    </row>
    <row r="26953" spans="23:27">
      <c r="W26953" s="288"/>
      <c r="X26953" s="287"/>
      <c r="AA26953" s="289"/>
    </row>
    <row r="26954" spans="23:27">
      <c r="W26954" s="288"/>
      <c r="X26954" s="287"/>
      <c r="AA26954" s="289"/>
    </row>
    <row r="26955" spans="23:27">
      <c r="W26955" s="288"/>
      <c r="X26955" s="287"/>
      <c r="AA26955" s="289"/>
    </row>
    <row r="26956" spans="23:27">
      <c r="W26956" s="288"/>
      <c r="X26956" s="287"/>
      <c r="AA26956" s="289"/>
    </row>
    <row r="26957" spans="23:27">
      <c r="W26957" s="288"/>
      <c r="X26957" s="287"/>
      <c r="AA26957" s="289"/>
    </row>
    <row r="26958" spans="23:27">
      <c r="W26958" s="288"/>
      <c r="X26958" s="287"/>
      <c r="AA26958" s="289"/>
    </row>
    <row r="26959" spans="23:27">
      <c r="W26959" s="288"/>
      <c r="X26959" s="287"/>
      <c r="AA26959" s="289"/>
    </row>
    <row r="26960" spans="23:27">
      <c r="W26960" s="288"/>
      <c r="X26960" s="287"/>
      <c r="AA26960" s="289"/>
    </row>
    <row r="26961" spans="23:27">
      <c r="W26961" s="288"/>
      <c r="X26961" s="287"/>
      <c r="AA26961" s="289"/>
    </row>
    <row r="26962" spans="23:27">
      <c r="W26962" s="288"/>
      <c r="X26962" s="287"/>
      <c r="AA26962" s="289"/>
    </row>
    <row r="26963" spans="23:27">
      <c r="W26963" s="288"/>
      <c r="X26963" s="287"/>
      <c r="AA26963" s="289"/>
    </row>
    <row r="26964" spans="23:27">
      <c r="W26964" s="288"/>
      <c r="X26964" s="287"/>
      <c r="AA26964" s="289"/>
    </row>
    <row r="26965" spans="23:27">
      <c r="W26965" s="288"/>
      <c r="X26965" s="287"/>
      <c r="AA26965" s="289"/>
    </row>
    <row r="26966" spans="23:27">
      <c r="W26966" s="288"/>
      <c r="X26966" s="287"/>
      <c r="AA26966" s="289"/>
    </row>
    <row r="26967" spans="23:27">
      <c r="W26967" s="288"/>
      <c r="X26967" s="287"/>
      <c r="AA26967" s="289"/>
    </row>
    <row r="26968" spans="23:27">
      <c r="W26968" s="288"/>
      <c r="X26968" s="287"/>
      <c r="AA26968" s="289"/>
    </row>
    <row r="26969" spans="23:27">
      <c r="W26969" s="288"/>
      <c r="X26969" s="287"/>
      <c r="AA26969" s="289"/>
    </row>
    <row r="26970" spans="23:27">
      <c r="W26970" s="288"/>
      <c r="X26970" s="287"/>
      <c r="AA26970" s="289"/>
    </row>
    <row r="26971" spans="23:27">
      <c r="W26971" s="288"/>
      <c r="X26971" s="287"/>
      <c r="AA26971" s="289"/>
    </row>
    <row r="26972" spans="23:27">
      <c r="W26972" s="288"/>
      <c r="X26972" s="287"/>
      <c r="AA26972" s="289"/>
    </row>
    <row r="26973" spans="23:27">
      <c r="W26973" s="288"/>
      <c r="X26973" s="287"/>
      <c r="AA26973" s="289"/>
    </row>
    <row r="26974" spans="23:27">
      <c r="W26974" s="288"/>
      <c r="X26974" s="287"/>
      <c r="AA26974" s="289"/>
    </row>
    <row r="26975" spans="23:27">
      <c r="W26975" s="288"/>
      <c r="X26975" s="287"/>
      <c r="AA26975" s="289"/>
    </row>
    <row r="26976" spans="23:27">
      <c r="W26976" s="288"/>
      <c r="X26976" s="287"/>
      <c r="AA26976" s="289"/>
    </row>
    <row r="26977" spans="23:27">
      <c r="W26977" s="288"/>
      <c r="X26977" s="287"/>
      <c r="AA26977" s="289"/>
    </row>
    <row r="26978" spans="23:27">
      <c r="W26978" s="288"/>
      <c r="X26978" s="287"/>
      <c r="AA26978" s="289"/>
    </row>
    <row r="26979" spans="23:27">
      <c r="W26979" s="288"/>
      <c r="X26979" s="287"/>
      <c r="AA26979" s="289"/>
    </row>
    <row r="26980" spans="23:27">
      <c r="W26980" s="288"/>
      <c r="X26980" s="287"/>
      <c r="AA26980" s="289"/>
    </row>
    <row r="26981" spans="23:27">
      <c r="W26981" s="288"/>
      <c r="X26981" s="287"/>
      <c r="AA26981" s="289"/>
    </row>
    <row r="26982" spans="23:27">
      <c r="W26982" s="288"/>
      <c r="X26982" s="287"/>
      <c r="AA26982" s="289"/>
    </row>
    <row r="26983" spans="23:27">
      <c r="W26983" s="288"/>
      <c r="X26983" s="287"/>
      <c r="AA26983" s="289"/>
    </row>
    <row r="26984" spans="23:27">
      <c r="W26984" s="288"/>
      <c r="X26984" s="287"/>
      <c r="AA26984" s="289"/>
    </row>
    <row r="26985" spans="23:27">
      <c r="W26985" s="288"/>
      <c r="X26985" s="287"/>
      <c r="AA26985" s="289"/>
    </row>
    <row r="26986" spans="23:27">
      <c r="W26986" s="288"/>
      <c r="X26986" s="287"/>
      <c r="AA26986" s="289"/>
    </row>
    <row r="26987" spans="23:27">
      <c r="W26987" s="288"/>
      <c r="X26987" s="287"/>
      <c r="AA26987" s="289"/>
    </row>
    <row r="26988" spans="23:27">
      <c r="W26988" s="288"/>
      <c r="X26988" s="287"/>
      <c r="AA26988" s="289"/>
    </row>
    <row r="26989" spans="23:27">
      <c r="W26989" s="288"/>
      <c r="X26989" s="287"/>
      <c r="AA26989" s="289"/>
    </row>
    <row r="26990" spans="23:27">
      <c r="W26990" s="288"/>
      <c r="X26990" s="287"/>
      <c r="AA26990" s="289"/>
    </row>
    <row r="26991" spans="23:27">
      <c r="W26991" s="288"/>
      <c r="X26991" s="287"/>
      <c r="AA26991" s="289"/>
    </row>
    <row r="26992" spans="23:27">
      <c r="W26992" s="288"/>
      <c r="X26992" s="287"/>
      <c r="AA26992" s="289"/>
    </row>
    <row r="26993" spans="23:27">
      <c r="W26993" s="288"/>
      <c r="X26993" s="287"/>
      <c r="AA26993" s="289"/>
    </row>
    <row r="26994" spans="23:27">
      <c r="W26994" s="288"/>
      <c r="X26994" s="287"/>
      <c r="AA26994" s="289"/>
    </row>
    <row r="26995" spans="23:27">
      <c r="W26995" s="288"/>
      <c r="X26995" s="287"/>
      <c r="AA26995" s="289"/>
    </row>
    <row r="26996" spans="23:27">
      <c r="W26996" s="288"/>
      <c r="X26996" s="287"/>
      <c r="AA26996" s="289"/>
    </row>
    <row r="26997" spans="23:27">
      <c r="W26997" s="288"/>
      <c r="X26997" s="287"/>
      <c r="AA26997" s="289"/>
    </row>
    <row r="26998" spans="23:27">
      <c r="W26998" s="288"/>
      <c r="X26998" s="287"/>
      <c r="AA26998" s="289"/>
    </row>
    <row r="26999" spans="23:27">
      <c r="W26999" s="288"/>
      <c r="X26999" s="287"/>
      <c r="AA26999" s="289"/>
    </row>
    <row r="27000" spans="23:27">
      <c r="W27000" s="288"/>
      <c r="X27000" s="287"/>
      <c r="AA27000" s="289"/>
    </row>
    <row r="27001" spans="23:27">
      <c r="W27001" s="288"/>
      <c r="X27001" s="287"/>
      <c r="AA27001" s="289"/>
    </row>
    <row r="27002" spans="23:27">
      <c r="W27002" s="288"/>
      <c r="X27002" s="287"/>
      <c r="AA27002" s="289"/>
    </row>
    <row r="27003" spans="23:27">
      <c r="W27003" s="288"/>
      <c r="X27003" s="287"/>
      <c r="AA27003" s="289"/>
    </row>
    <row r="27004" spans="23:27">
      <c r="W27004" s="288"/>
      <c r="X27004" s="287"/>
      <c r="AA27004" s="289"/>
    </row>
    <row r="27005" spans="23:27">
      <c r="W27005" s="288"/>
      <c r="X27005" s="287"/>
      <c r="AA27005" s="289"/>
    </row>
    <row r="27006" spans="23:27">
      <c r="W27006" s="288"/>
      <c r="X27006" s="287"/>
      <c r="AA27006" s="289"/>
    </row>
    <row r="27007" spans="23:27">
      <c r="W27007" s="288"/>
      <c r="X27007" s="287"/>
      <c r="AA27007" s="289"/>
    </row>
    <row r="27008" spans="23:27">
      <c r="W27008" s="288"/>
      <c r="X27008" s="287"/>
      <c r="AA27008" s="289"/>
    </row>
    <row r="27009" spans="23:27">
      <c r="W27009" s="288"/>
      <c r="X27009" s="287"/>
      <c r="AA27009" s="289"/>
    </row>
    <row r="27010" spans="23:27">
      <c r="W27010" s="288"/>
      <c r="X27010" s="287"/>
      <c r="AA27010" s="289"/>
    </row>
    <row r="27011" spans="23:27">
      <c r="W27011" s="288"/>
      <c r="X27011" s="287"/>
      <c r="AA27011" s="289"/>
    </row>
    <row r="27012" spans="23:27">
      <c r="W27012" s="288"/>
      <c r="X27012" s="287"/>
      <c r="AA27012" s="289"/>
    </row>
    <row r="27013" spans="23:27">
      <c r="W27013" s="288"/>
      <c r="X27013" s="287"/>
      <c r="AA27013" s="289"/>
    </row>
    <row r="27014" spans="23:27">
      <c r="W27014" s="288"/>
      <c r="X27014" s="287"/>
      <c r="AA27014" s="289"/>
    </row>
    <row r="27015" spans="23:27">
      <c r="W27015" s="288"/>
      <c r="X27015" s="287"/>
      <c r="AA27015" s="289"/>
    </row>
    <row r="27016" spans="23:27">
      <c r="W27016" s="288"/>
      <c r="X27016" s="287"/>
      <c r="AA27016" s="289"/>
    </row>
    <row r="27017" spans="23:27">
      <c r="W27017" s="288"/>
      <c r="X27017" s="287"/>
      <c r="AA27017" s="289"/>
    </row>
    <row r="27018" spans="23:27">
      <c r="W27018" s="288"/>
      <c r="X27018" s="287"/>
      <c r="AA27018" s="289"/>
    </row>
    <row r="27019" spans="23:27">
      <c r="W27019" s="288"/>
      <c r="X27019" s="287"/>
      <c r="AA27019" s="289"/>
    </row>
    <row r="27020" spans="23:27">
      <c r="W27020" s="288"/>
      <c r="X27020" s="287"/>
      <c r="AA27020" s="289"/>
    </row>
    <row r="27021" spans="23:27">
      <c r="W27021" s="288"/>
      <c r="X27021" s="287"/>
      <c r="AA27021" s="289"/>
    </row>
    <row r="27022" spans="23:27">
      <c r="W27022" s="288"/>
      <c r="X27022" s="287"/>
      <c r="AA27022" s="289"/>
    </row>
    <row r="27023" spans="23:27">
      <c r="W27023" s="288"/>
      <c r="X27023" s="287"/>
      <c r="AA27023" s="289"/>
    </row>
    <row r="27024" spans="23:27">
      <c r="W27024" s="288"/>
      <c r="X27024" s="287"/>
      <c r="AA27024" s="289"/>
    </row>
    <row r="27025" spans="23:27">
      <c r="W27025" s="288"/>
      <c r="X27025" s="287"/>
      <c r="AA27025" s="289"/>
    </row>
    <row r="27026" spans="23:27">
      <c r="W27026" s="288"/>
      <c r="X27026" s="287"/>
      <c r="AA27026" s="289"/>
    </row>
    <row r="27027" spans="23:27">
      <c r="W27027" s="288"/>
      <c r="X27027" s="287"/>
      <c r="AA27027" s="289"/>
    </row>
    <row r="27028" spans="23:27">
      <c r="W27028" s="288"/>
      <c r="X27028" s="287"/>
      <c r="AA27028" s="289"/>
    </row>
    <row r="27029" spans="23:27">
      <c r="W27029" s="288"/>
      <c r="X27029" s="287"/>
      <c r="AA27029" s="289"/>
    </row>
    <row r="27030" spans="23:27">
      <c r="W27030" s="288"/>
      <c r="X27030" s="287"/>
      <c r="AA27030" s="289"/>
    </row>
    <row r="27031" spans="23:27">
      <c r="W27031" s="288"/>
      <c r="X27031" s="287"/>
      <c r="AA27031" s="289"/>
    </row>
    <row r="27032" spans="23:27">
      <c r="W27032" s="288"/>
      <c r="X27032" s="287"/>
      <c r="AA27032" s="289"/>
    </row>
    <row r="27033" spans="23:27">
      <c r="W27033" s="288"/>
      <c r="X27033" s="287"/>
      <c r="AA27033" s="289"/>
    </row>
    <row r="27034" spans="23:27">
      <c r="W27034" s="288"/>
      <c r="X27034" s="287"/>
      <c r="AA27034" s="289"/>
    </row>
    <row r="27035" spans="23:27">
      <c r="W27035" s="288"/>
      <c r="X27035" s="287"/>
      <c r="AA27035" s="289"/>
    </row>
    <row r="27036" spans="23:27">
      <c r="W27036" s="288"/>
      <c r="X27036" s="287"/>
      <c r="AA27036" s="289"/>
    </row>
    <row r="27037" spans="23:27">
      <c r="W27037" s="288"/>
      <c r="X27037" s="287"/>
      <c r="AA27037" s="289"/>
    </row>
    <row r="27038" spans="23:27">
      <c r="W27038" s="288"/>
      <c r="X27038" s="287"/>
      <c r="AA27038" s="289"/>
    </row>
    <row r="27039" spans="23:27">
      <c r="W27039" s="288"/>
      <c r="X27039" s="287"/>
      <c r="AA27039" s="289"/>
    </row>
    <row r="27040" spans="23:27">
      <c r="W27040" s="288"/>
      <c r="X27040" s="287"/>
      <c r="AA27040" s="289"/>
    </row>
    <row r="27041" spans="23:27">
      <c r="W27041" s="288"/>
      <c r="X27041" s="287"/>
      <c r="AA27041" s="289"/>
    </row>
    <row r="27042" spans="23:27">
      <c r="W27042" s="288"/>
      <c r="X27042" s="287"/>
      <c r="AA27042" s="289"/>
    </row>
    <row r="27043" spans="23:27">
      <c r="W27043" s="288"/>
      <c r="X27043" s="287"/>
      <c r="AA27043" s="289"/>
    </row>
    <row r="27044" spans="23:27">
      <c r="W27044" s="288"/>
      <c r="X27044" s="287"/>
      <c r="AA27044" s="289"/>
    </row>
    <row r="27045" spans="23:27">
      <c r="W27045" s="288"/>
      <c r="X27045" s="287"/>
      <c r="AA27045" s="289"/>
    </row>
    <row r="27046" spans="23:27">
      <c r="W27046" s="288"/>
      <c r="X27046" s="287"/>
      <c r="AA27046" s="289"/>
    </row>
    <row r="27047" spans="23:27">
      <c r="W27047" s="288"/>
      <c r="X27047" s="287"/>
      <c r="AA27047" s="289"/>
    </row>
    <row r="27048" spans="23:27">
      <c r="W27048" s="288"/>
      <c r="X27048" s="287"/>
      <c r="AA27048" s="289"/>
    </row>
    <row r="27049" spans="23:27">
      <c r="W27049" s="288"/>
      <c r="X27049" s="287"/>
      <c r="AA27049" s="289"/>
    </row>
    <row r="27050" spans="23:27">
      <c r="W27050" s="288"/>
      <c r="X27050" s="287"/>
      <c r="AA27050" s="289"/>
    </row>
    <row r="27051" spans="23:27">
      <c r="W27051" s="288"/>
      <c r="X27051" s="287"/>
      <c r="AA27051" s="289"/>
    </row>
    <row r="27052" spans="23:27">
      <c r="W27052" s="288"/>
      <c r="X27052" s="287"/>
      <c r="AA27052" s="289"/>
    </row>
    <row r="27053" spans="23:27">
      <c r="W27053" s="288"/>
      <c r="X27053" s="287"/>
      <c r="AA27053" s="289"/>
    </row>
    <row r="27054" spans="23:27">
      <c r="W27054" s="288"/>
      <c r="X27054" s="287"/>
      <c r="AA27054" s="289"/>
    </row>
    <row r="27055" spans="23:27">
      <c r="W27055" s="288"/>
      <c r="X27055" s="287"/>
      <c r="AA27055" s="289"/>
    </row>
    <row r="27056" spans="23:27">
      <c r="W27056" s="288"/>
      <c r="X27056" s="287"/>
      <c r="AA27056" s="289"/>
    </row>
    <row r="27057" spans="23:27">
      <c r="W27057" s="288"/>
      <c r="X27057" s="287"/>
      <c r="AA27057" s="289"/>
    </row>
    <row r="27058" spans="23:27">
      <c r="W27058" s="288"/>
      <c r="X27058" s="287"/>
      <c r="AA27058" s="289"/>
    </row>
    <row r="27059" spans="23:27">
      <c r="W27059" s="288"/>
      <c r="X27059" s="287"/>
      <c r="AA27059" s="289"/>
    </row>
    <row r="27060" spans="23:27">
      <c r="W27060" s="288"/>
      <c r="X27060" s="287"/>
      <c r="AA27060" s="289"/>
    </row>
    <row r="27061" spans="23:27">
      <c r="W27061" s="288"/>
      <c r="X27061" s="287"/>
      <c r="AA27061" s="289"/>
    </row>
    <row r="27062" spans="23:27">
      <c r="W27062" s="288"/>
      <c r="X27062" s="287"/>
      <c r="AA27062" s="289"/>
    </row>
    <row r="27063" spans="23:27">
      <c r="W27063" s="288"/>
      <c r="X27063" s="287"/>
      <c r="AA27063" s="289"/>
    </row>
    <row r="27064" spans="23:27">
      <c r="W27064" s="288"/>
      <c r="X27064" s="287"/>
      <c r="AA27064" s="289"/>
    </row>
    <row r="27065" spans="23:27">
      <c r="W27065" s="288"/>
      <c r="X27065" s="287"/>
      <c r="AA27065" s="289"/>
    </row>
    <row r="27066" spans="23:27">
      <c r="W27066" s="288"/>
      <c r="X27066" s="287"/>
      <c r="AA27066" s="289"/>
    </row>
    <row r="27067" spans="23:27">
      <c r="W27067" s="288"/>
      <c r="X27067" s="287"/>
      <c r="AA27067" s="289"/>
    </row>
    <row r="27068" spans="23:27">
      <c r="W27068" s="288"/>
      <c r="X27068" s="287"/>
      <c r="AA27068" s="289"/>
    </row>
    <row r="27069" spans="23:27">
      <c r="W27069" s="288"/>
      <c r="X27069" s="287"/>
      <c r="AA27069" s="289"/>
    </row>
    <row r="27070" spans="23:27">
      <c r="W27070" s="288"/>
      <c r="X27070" s="287"/>
      <c r="AA27070" s="289"/>
    </row>
    <row r="27071" spans="23:27">
      <c r="W27071" s="288"/>
      <c r="X27071" s="287"/>
      <c r="AA27071" s="289"/>
    </row>
    <row r="27072" spans="23:27">
      <c r="W27072" s="288"/>
      <c r="X27072" s="287"/>
      <c r="AA27072" s="289"/>
    </row>
    <row r="27073" spans="23:27">
      <c r="W27073" s="288"/>
      <c r="X27073" s="287"/>
      <c r="AA27073" s="289"/>
    </row>
    <row r="27074" spans="23:27">
      <c r="W27074" s="288"/>
      <c r="X27074" s="287"/>
      <c r="AA27074" s="289"/>
    </row>
    <row r="27075" spans="23:27">
      <c r="W27075" s="288"/>
      <c r="X27075" s="287"/>
      <c r="AA27075" s="289"/>
    </row>
    <row r="27076" spans="23:27">
      <c r="W27076" s="288"/>
      <c r="X27076" s="287"/>
      <c r="AA27076" s="289"/>
    </row>
    <row r="27077" spans="23:27">
      <c r="W27077" s="288"/>
      <c r="X27077" s="287"/>
      <c r="AA27077" s="289"/>
    </row>
    <row r="27078" spans="23:27">
      <c r="W27078" s="288"/>
      <c r="X27078" s="287"/>
      <c r="AA27078" s="289"/>
    </row>
    <row r="27079" spans="23:27">
      <c r="W27079" s="288"/>
      <c r="X27079" s="287"/>
      <c r="AA27079" s="289"/>
    </row>
    <row r="27080" spans="23:27">
      <c r="W27080" s="288"/>
      <c r="X27080" s="287"/>
      <c r="AA27080" s="289"/>
    </row>
    <row r="27081" spans="23:27">
      <c r="W27081" s="288"/>
      <c r="X27081" s="287"/>
      <c r="AA27081" s="289"/>
    </row>
    <row r="27082" spans="23:27">
      <c r="W27082" s="288"/>
      <c r="X27082" s="287"/>
      <c r="AA27082" s="289"/>
    </row>
    <row r="27083" spans="23:27">
      <c r="W27083" s="288"/>
      <c r="X27083" s="287"/>
      <c r="AA27083" s="289"/>
    </row>
    <row r="27084" spans="23:27">
      <c r="W27084" s="288"/>
      <c r="X27084" s="287"/>
      <c r="AA27084" s="289"/>
    </row>
    <row r="27085" spans="23:27">
      <c r="W27085" s="288"/>
      <c r="X27085" s="287"/>
      <c r="AA27085" s="289"/>
    </row>
    <row r="27086" spans="23:27">
      <c r="W27086" s="288"/>
      <c r="X27086" s="287"/>
      <c r="AA27086" s="289"/>
    </row>
    <row r="27087" spans="23:27">
      <c r="W27087" s="288"/>
      <c r="X27087" s="287"/>
      <c r="AA27087" s="289"/>
    </row>
    <row r="27088" spans="23:27">
      <c r="W27088" s="288"/>
      <c r="X27088" s="287"/>
      <c r="AA27088" s="289"/>
    </row>
    <row r="27089" spans="23:27">
      <c r="W27089" s="288"/>
      <c r="X27089" s="287"/>
      <c r="AA27089" s="289"/>
    </row>
    <row r="27090" spans="23:27">
      <c r="W27090" s="288"/>
      <c r="X27090" s="287"/>
      <c r="AA27090" s="289"/>
    </row>
    <row r="27091" spans="23:27">
      <c r="W27091" s="288"/>
      <c r="X27091" s="287"/>
      <c r="AA27091" s="289"/>
    </row>
    <row r="27092" spans="23:27">
      <c r="W27092" s="288"/>
      <c r="X27092" s="287"/>
      <c r="AA27092" s="289"/>
    </row>
    <row r="27093" spans="23:27">
      <c r="W27093" s="288"/>
      <c r="X27093" s="287"/>
      <c r="AA27093" s="289"/>
    </row>
    <row r="27094" spans="23:27">
      <c r="W27094" s="288"/>
      <c r="X27094" s="287"/>
      <c r="AA27094" s="289"/>
    </row>
    <row r="27095" spans="23:27">
      <c r="W27095" s="288"/>
      <c r="X27095" s="287"/>
      <c r="AA27095" s="289"/>
    </row>
    <row r="27096" spans="23:27">
      <c r="W27096" s="288"/>
      <c r="X27096" s="287"/>
      <c r="AA27096" s="289"/>
    </row>
    <row r="27097" spans="23:27">
      <c r="W27097" s="288"/>
      <c r="X27097" s="287"/>
      <c r="AA27097" s="289"/>
    </row>
    <row r="27098" spans="23:27">
      <c r="W27098" s="288"/>
      <c r="X27098" s="287"/>
      <c r="AA27098" s="289"/>
    </row>
    <row r="27099" spans="23:27">
      <c r="W27099" s="288"/>
      <c r="X27099" s="287"/>
      <c r="AA27099" s="289"/>
    </row>
    <row r="27100" spans="23:27">
      <c r="W27100" s="288"/>
      <c r="X27100" s="287"/>
      <c r="AA27100" s="289"/>
    </row>
    <row r="27101" spans="23:27">
      <c r="W27101" s="288"/>
      <c r="X27101" s="287"/>
      <c r="AA27101" s="289"/>
    </row>
    <row r="27102" spans="23:27">
      <c r="W27102" s="288"/>
      <c r="X27102" s="287"/>
      <c r="AA27102" s="289"/>
    </row>
    <row r="27103" spans="23:27">
      <c r="W27103" s="288"/>
      <c r="X27103" s="287"/>
      <c r="AA27103" s="289"/>
    </row>
    <row r="27104" spans="23:27">
      <c r="W27104" s="288"/>
      <c r="X27104" s="287"/>
      <c r="AA27104" s="289"/>
    </row>
    <row r="27105" spans="23:27">
      <c r="W27105" s="288"/>
      <c r="X27105" s="287"/>
      <c r="AA27105" s="289"/>
    </row>
    <row r="27106" spans="23:27">
      <c r="W27106" s="288"/>
      <c r="X27106" s="287"/>
      <c r="AA27106" s="289"/>
    </row>
    <row r="27107" spans="23:27">
      <c r="W27107" s="288"/>
      <c r="X27107" s="287"/>
      <c r="AA27107" s="289"/>
    </row>
    <row r="27108" spans="23:27">
      <c r="W27108" s="288"/>
      <c r="X27108" s="287"/>
      <c r="AA27108" s="289"/>
    </row>
    <row r="27109" spans="23:27">
      <c r="W27109" s="288"/>
      <c r="X27109" s="287"/>
      <c r="AA27109" s="289"/>
    </row>
    <row r="27110" spans="23:27">
      <c r="W27110" s="288"/>
      <c r="X27110" s="287"/>
      <c r="AA27110" s="289"/>
    </row>
    <row r="27111" spans="23:27">
      <c r="W27111" s="288"/>
      <c r="X27111" s="287"/>
      <c r="AA27111" s="289"/>
    </row>
    <row r="27112" spans="23:27">
      <c r="W27112" s="288"/>
      <c r="X27112" s="287"/>
      <c r="AA27112" s="289"/>
    </row>
    <row r="27113" spans="23:27">
      <c r="W27113" s="288"/>
      <c r="X27113" s="287"/>
      <c r="AA27113" s="289"/>
    </row>
    <row r="27114" spans="23:27">
      <c r="W27114" s="288"/>
      <c r="X27114" s="287"/>
      <c r="AA27114" s="289"/>
    </row>
    <row r="27115" spans="23:27">
      <c r="W27115" s="288"/>
      <c r="X27115" s="287"/>
      <c r="AA27115" s="289"/>
    </row>
    <row r="27116" spans="23:27">
      <c r="W27116" s="288"/>
      <c r="X27116" s="287"/>
      <c r="AA27116" s="289"/>
    </row>
    <row r="27117" spans="23:27">
      <c r="W27117" s="288"/>
      <c r="X27117" s="287"/>
      <c r="AA27117" s="289"/>
    </row>
    <row r="27118" spans="23:27">
      <c r="W27118" s="288"/>
      <c r="X27118" s="287"/>
      <c r="AA27118" s="289"/>
    </row>
    <row r="27119" spans="23:27">
      <c r="W27119" s="288"/>
      <c r="X27119" s="287"/>
      <c r="AA27119" s="289"/>
    </row>
    <row r="27120" spans="23:27">
      <c r="W27120" s="288"/>
      <c r="X27120" s="287"/>
      <c r="AA27120" s="289"/>
    </row>
    <row r="27121" spans="23:27">
      <c r="W27121" s="288"/>
      <c r="X27121" s="287"/>
      <c r="AA27121" s="289"/>
    </row>
    <row r="27122" spans="23:27">
      <c r="W27122" s="288"/>
      <c r="X27122" s="287"/>
      <c r="AA27122" s="289"/>
    </row>
    <row r="27123" spans="23:27">
      <c r="W27123" s="288"/>
      <c r="X27123" s="287"/>
      <c r="AA27123" s="289"/>
    </row>
    <row r="27124" spans="23:27">
      <c r="W27124" s="288"/>
      <c r="X27124" s="287"/>
      <c r="AA27124" s="289"/>
    </row>
    <row r="27125" spans="23:27">
      <c r="W27125" s="288"/>
      <c r="X27125" s="287"/>
      <c r="AA27125" s="289"/>
    </row>
    <row r="27126" spans="23:27">
      <c r="W27126" s="288"/>
      <c r="X27126" s="287"/>
      <c r="AA27126" s="289"/>
    </row>
    <row r="27127" spans="23:27">
      <c r="W27127" s="288"/>
      <c r="X27127" s="287"/>
      <c r="AA27127" s="289"/>
    </row>
    <row r="27128" spans="23:27">
      <c r="W27128" s="288"/>
      <c r="X27128" s="287"/>
      <c r="AA27128" s="289"/>
    </row>
    <row r="27129" spans="23:27">
      <c r="W27129" s="288"/>
      <c r="X27129" s="287"/>
      <c r="AA27129" s="289"/>
    </row>
    <row r="27130" spans="23:27">
      <c r="W27130" s="288"/>
      <c r="X27130" s="287"/>
      <c r="AA27130" s="289"/>
    </row>
    <row r="27131" spans="23:27">
      <c r="W27131" s="288"/>
      <c r="X27131" s="287"/>
      <c r="AA27131" s="289"/>
    </row>
    <row r="27132" spans="23:27">
      <c r="W27132" s="288"/>
      <c r="X27132" s="287"/>
      <c r="AA27132" s="289"/>
    </row>
    <row r="27133" spans="23:27">
      <c r="W27133" s="288"/>
      <c r="X27133" s="287"/>
      <c r="AA27133" s="289"/>
    </row>
    <row r="27134" spans="23:27">
      <c r="W27134" s="288"/>
      <c r="X27134" s="287"/>
      <c r="AA27134" s="289"/>
    </row>
    <row r="27135" spans="23:27">
      <c r="W27135" s="288"/>
      <c r="X27135" s="287"/>
      <c r="AA27135" s="289"/>
    </row>
    <row r="27136" spans="23:27">
      <c r="W27136" s="288"/>
      <c r="X27136" s="287"/>
      <c r="AA27136" s="289"/>
    </row>
    <row r="27137" spans="23:27">
      <c r="W27137" s="288"/>
      <c r="X27137" s="287"/>
      <c r="AA27137" s="289"/>
    </row>
    <row r="27138" spans="23:27">
      <c r="W27138" s="288"/>
      <c r="X27138" s="287"/>
      <c r="AA27138" s="289"/>
    </row>
    <row r="27139" spans="23:27">
      <c r="W27139" s="288"/>
      <c r="X27139" s="287"/>
      <c r="AA27139" s="289"/>
    </row>
    <row r="27140" spans="23:27">
      <c r="W27140" s="288"/>
      <c r="X27140" s="287"/>
      <c r="AA27140" s="289"/>
    </row>
    <row r="27141" spans="23:27">
      <c r="W27141" s="288"/>
      <c r="X27141" s="287"/>
      <c r="AA27141" s="289"/>
    </row>
    <row r="27142" spans="23:27">
      <c r="W27142" s="288"/>
      <c r="X27142" s="287"/>
      <c r="AA27142" s="289"/>
    </row>
    <row r="27143" spans="23:27">
      <c r="W27143" s="288"/>
      <c r="X27143" s="287"/>
      <c r="AA27143" s="289"/>
    </row>
    <row r="27144" spans="23:27">
      <c r="W27144" s="288"/>
      <c r="X27144" s="287"/>
      <c r="AA27144" s="289"/>
    </row>
    <row r="27145" spans="23:27">
      <c r="W27145" s="288"/>
      <c r="X27145" s="287"/>
      <c r="AA27145" s="289"/>
    </row>
    <row r="27146" spans="23:27">
      <c r="W27146" s="288"/>
      <c r="X27146" s="287"/>
      <c r="AA27146" s="289"/>
    </row>
    <row r="27147" spans="23:27">
      <c r="W27147" s="288"/>
      <c r="X27147" s="287"/>
      <c r="AA27147" s="289"/>
    </row>
    <row r="27148" spans="23:27">
      <c r="W27148" s="288"/>
      <c r="X27148" s="287"/>
      <c r="AA27148" s="289"/>
    </row>
    <row r="27149" spans="23:27">
      <c r="W27149" s="288"/>
      <c r="X27149" s="287"/>
      <c r="AA27149" s="289"/>
    </row>
    <row r="27150" spans="23:27">
      <c r="W27150" s="288"/>
      <c r="X27150" s="287"/>
      <c r="AA27150" s="289"/>
    </row>
    <row r="27151" spans="23:27">
      <c r="W27151" s="288"/>
      <c r="X27151" s="287"/>
      <c r="AA27151" s="289"/>
    </row>
    <row r="27152" spans="23:27">
      <c r="W27152" s="288"/>
      <c r="X27152" s="287"/>
      <c r="AA27152" s="289"/>
    </row>
    <row r="27153" spans="23:27">
      <c r="W27153" s="288"/>
      <c r="X27153" s="287"/>
      <c r="AA27153" s="289"/>
    </row>
    <row r="27154" spans="23:27">
      <c r="W27154" s="288"/>
      <c r="X27154" s="287"/>
      <c r="AA27154" s="289"/>
    </row>
    <row r="27155" spans="23:27">
      <c r="W27155" s="288"/>
      <c r="X27155" s="287"/>
      <c r="AA27155" s="289"/>
    </row>
    <row r="27156" spans="23:27">
      <c r="W27156" s="288"/>
      <c r="X27156" s="287"/>
      <c r="AA27156" s="289"/>
    </row>
    <row r="27157" spans="23:27">
      <c r="W27157" s="288"/>
      <c r="X27157" s="287"/>
      <c r="AA27157" s="289"/>
    </row>
    <row r="27158" spans="23:27">
      <c r="W27158" s="288"/>
      <c r="X27158" s="287"/>
      <c r="AA27158" s="289"/>
    </row>
    <row r="27159" spans="23:27">
      <c r="W27159" s="288"/>
      <c r="X27159" s="287"/>
      <c r="AA27159" s="289"/>
    </row>
    <row r="27160" spans="23:27">
      <c r="W27160" s="288"/>
      <c r="X27160" s="287"/>
      <c r="AA27160" s="289"/>
    </row>
    <row r="27161" spans="23:27">
      <c r="W27161" s="288"/>
      <c r="X27161" s="287"/>
      <c r="AA27161" s="289"/>
    </row>
    <row r="27162" spans="23:27">
      <c r="W27162" s="288"/>
      <c r="X27162" s="287"/>
      <c r="AA27162" s="289"/>
    </row>
    <row r="27163" spans="23:27">
      <c r="W27163" s="288"/>
      <c r="X27163" s="287"/>
      <c r="AA27163" s="289"/>
    </row>
    <row r="27164" spans="23:27">
      <c r="W27164" s="288"/>
      <c r="X27164" s="287"/>
      <c r="AA27164" s="289"/>
    </row>
    <row r="27165" spans="23:27">
      <c r="W27165" s="288"/>
      <c r="X27165" s="287"/>
      <c r="AA27165" s="289"/>
    </row>
    <row r="27166" spans="23:27">
      <c r="W27166" s="288"/>
      <c r="X27166" s="287"/>
      <c r="AA27166" s="289"/>
    </row>
    <row r="27167" spans="23:27">
      <c r="W27167" s="288"/>
      <c r="X27167" s="287"/>
      <c r="AA27167" s="289"/>
    </row>
    <row r="27168" spans="23:27">
      <c r="W27168" s="288"/>
      <c r="X27168" s="287"/>
      <c r="AA27168" s="289"/>
    </row>
    <row r="27169" spans="23:27">
      <c r="W27169" s="288"/>
      <c r="X27169" s="287"/>
      <c r="AA27169" s="289"/>
    </row>
    <row r="27170" spans="23:27">
      <c r="W27170" s="288"/>
      <c r="X27170" s="287"/>
      <c r="AA27170" s="289"/>
    </row>
    <row r="27171" spans="23:27">
      <c r="W27171" s="288"/>
      <c r="X27171" s="287"/>
      <c r="AA27171" s="289"/>
    </row>
    <row r="27172" spans="23:27">
      <c r="W27172" s="288"/>
      <c r="X27172" s="287"/>
      <c r="AA27172" s="289"/>
    </row>
    <row r="27173" spans="23:27">
      <c r="W27173" s="288"/>
      <c r="X27173" s="287"/>
      <c r="AA27173" s="289"/>
    </row>
    <row r="27174" spans="23:27">
      <c r="W27174" s="288"/>
      <c r="X27174" s="287"/>
      <c r="AA27174" s="289"/>
    </row>
    <row r="27175" spans="23:27">
      <c r="W27175" s="288"/>
      <c r="X27175" s="287"/>
      <c r="AA27175" s="289"/>
    </row>
    <row r="27176" spans="23:27">
      <c r="W27176" s="288"/>
      <c r="X27176" s="287"/>
      <c r="AA27176" s="289"/>
    </row>
    <row r="27177" spans="23:27">
      <c r="W27177" s="288"/>
      <c r="X27177" s="287"/>
      <c r="AA27177" s="289"/>
    </row>
    <row r="27178" spans="23:27">
      <c r="W27178" s="288"/>
      <c r="X27178" s="287"/>
      <c r="AA27178" s="289"/>
    </row>
    <row r="27179" spans="23:27">
      <c r="W27179" s="288"/>
      <c r="X27179" s="287"/>
      <c r="AA27179" s="289"/>
    </row>
    <row r="27180" spans="23:27">
      <c r="W27180" s="288"/>
      <c r="X27180" s="287"/>
      <c r="AA27180" s="289"/>
    </row>
    <row r="27181" spans="23:27">
      <c r="W27181" s="288"/>
      <c r="X27181" s="287"/>
      <c r="AA27181" s="289"/>
    </row>
    <row r="27182" spans="23:27">
      <c r="W27182" s="288"/>
      <c r="X27182" s="287"/>
      <c r="AA27182" s="289"/>
    </row>
    <row r="27183" spans="23:27">
      <c r="W27183" s="288"/>
      <c r="X27183" s="287"/>
      <c r="AA27183" s="289"/>
    </row>
    <row r="27184" spans="23:27">
      <c r="W27184" s="288"/>
      <c r="X27184" s="287"/>
      <c r="AA27184" s="289"/>
    </row>
    <row r="27185" spans="23:27">
      <c r="W27185" s="288"/>
      <c r="X27185" s="287"/>
      <c r="AA27185" s="289"/>
    </row>
    <row r="27186" spans="23:27">
      <c r="W27186" s="288"/>
      <c r="X27186" s="287"/>
      <c r="AA27186" s="289"/>
    </row>
    <row r="27187" spans="23:27">
      <c r="W27187" s="288"/>
      <c r="X27187" s="287"/>
      <c r="AA27187" s="289"/>
    </row>
    <row r="27188" spans="23:27">
      <c r="W27188" s="288"/>
      <c r="X27188" s="287"/>
      <c r="AA27188" s="289"/>
    </row>
    <row r="27189" spans="23:27">
      <c r="W27189" s="288"/>
      <c r="X27189" s="287"/>
      <c r="AA27189" s="289"/>
    </row>
    <row r="27190" spans="23:27">
      <c r="W27190" s="288"/>
      <c r="X27190" s="287"/>
      <c r="AA27190" s="289"/>
    </row>
    <row r="27191" spans="23:27">
      <c r="W27191" s="288"/>
      <c r="X27191" s="287"/>
      <c r="AA27191" s="289"/>
    </row>
    <row r="27192" spans="23:27">
      <c r="W27192" s="288"/>
      <c r="X27192" s="287"/>
      <c r="AA27192" s="289"/>
    </row>
    <row r="27193" spans="23:27">
      <c r="W27193" s="288"/>
      <c r="X27193" s="287"/>
      <c r="AA27193" s="289"/>
    </row>
    <row r="27194" spans="23:27">
      <c r="W27194" s="288"/>
      <c r="X27194" s="287"/>
      <c r="AA27194" s="289"/>
    </row>
    <row r="27195" spans="23:27">
      <c r="W27195" s="288"/>
      <c r="X27195" s="287"/>
      <c r="AA27195" s="289"/>
    </row>
    <row r="27196" spans="23:27">
      <c r="W27196" s="288"/>
      <c r="X27196" s="287"/>
      <c r="AA27196" s="289"/>
    </row>
    <row r="27197" spans="23:27">
      <c r="W27197" s="288"/>
      <c r="X27197" s="287"/>
      <c r="AA27197" s="289"/>
    </row>
    <row r="27198" spans="23:27">
      <c r="W27198" s="288"/>
      <c r="X27198" s="287"/>
      <c r="AA27198" s="289"/>
    </row>
    <row r="27199" spans="23:27">
      <c r="W27199" s="288"/>
      <c r="X27199" s="287"/>
      <c r="AA27199" s="289"/>
    </row>
    <row r="27200" spans="23:27">
      <c r="W27200" s="288"/>
      <c r="X27200" s="287"/>
      <c r="AA27200" s="289"/>
    </row>
    <row r="27201" spans="23:27">
      <c r="W27201" s="288"/>
      <c r="X27201" s="287"/>
      <c r="AA27201" s="289"/>
    </row>
    <row r="27202" spans="23:27">
      <c r="W27202" s="288"/>
      <c r="X27202" s="287"/>
      <c r="AA27202" s="289"/>
    </row>
    <row r="27203" spans="23:27">
      <c r="W27203" s="288"/>
      <c r="X27203" s="287"/>
      <c r="AA27203" s="289"/>
    </row>
    <row r="27204" spans="23:27">
      <c r="W27204" s="288"/>
      <c r="X27204" s="287"/>
      <c r="AA27204" s="289"/>
    </row>
    <row r="27205" spans="23:27">
      <c r="W27205" s="288"/>
      <c r="X27205" s="287"/>
      <c r="AA27205" s="289"/>
    </row>
    <row r="27206" spans="23:27">
      <c r="W27206" s="288"/>
      <c r="X27206" s="287"/>
      <c r="AA27206" s="289"/>
    </row>
    <row r="27207" spans="23:27">
      <c r="W27207" s="288"/>
      <c r="X27207" s="287"/>
      <c r="AA27207" s="289"/>
    </row>
    <row r="27208" spans="23:27">
      <c r="W27208" s="288"/>
      <c r="X27208" s="287"/>
      <c r="AA27208" s="289"/>
    </row>
    <row r="27209" spans="23:27">
      <c r="W27209" s="288"/>
      <c r="X27209" s="287"/>
      <c r="AA27209" s="289"/>
    </row>
    <row r="27210" spans="23:27">
      <c r="W27210" s="288"/>
      <c r="X27210" s="287"/>
      <c r="AA27210" s="289"/>
    </row>
    <row r="27211" spans="23:27">
      <c r="W27211" s="288"/>
      <c r="X27211" s="287"/>
      <c r="AA27211" s="289"/>
    </row>
    <row r="27212" spans="23:27">
      <c r="W27212" s="288"/>
      <c r="X27212" s="287"/>
      <c r="AA27212" s="289"/>
    </row>
    <row r="27213" spans="23:27">
      <c r="W27213" s="288"/>
      <c r="X27213" s="287"/>
      <c r="AA27213" s="289"/>
    </row>
    <row r="27214" spans="23:27">
      <c r="W27214" s="288"/>
      <c r="X27214" s="287"/>
      <c r="AA27214" s="289"/>
    </row>
    <row r="27215" spans="23:27">
      <c r="W27215" s="288"/>
      <c r="X27215" s="287"/>
      <c r="AA27215" s="289"/>
    </row>
    <row r="27216" spans="23:27">
      <c r="W27216" s="288"/>
      <c r="X27216" s="287"/>
      <c r="AA27216" s="289"/>
    </row>
    <row r="27217" spans="23:27">
      <c r="W27217" s="288"/>
      <c r="X27217" s="287"/>
      <c r="AA27217" s="289"/>
    </row>
    <row r="27218" spans="23:27">
      <c r="W27218" s="288"/>
      <c r="X27218" s="287"/>
      <c r="AA27218" s="289"/>
    </row>
    <row r="27219" spans="23:27">
      <c r="W27219" s="288"/>
      <c r="X27219" s="287"/>
      <c r="AA27219" s="289"/>
    </row>
    <row r="27220" spans="23:27">
      <c r="W27220" s="288"/>
      <c r="X27220" s="287"/>
      <c r="AA27220" s="289"/>
    </row>
    <row r="27221" spans="23:27">
      <c r="W27221" s="288"/>
      <c r="X27221" s="287"/>
      <c r="AA27221" s="289"/>
    </row>
    <row r="27222" spans="23:27">
      <c r="W27222" s="288"/>
      <c r="X27222" s="287"/>
      <c r="AA27222" s="289"/>
    </row>
    <row r="27223" spans="23:27">
      <c r="W27223" s="288"/>
      <c r="X27223" s="287"/>
      <c r="AA27223" s="289"/>
    </row>
    <row r="27224" spans="23:27">
      <c r="W27224" s="288"/>
      <c r="X27224" s="287"/>
      <c r="AA27224" s="289"/>
    </row>
    <row r="27225" spans="23:27">
      <c r="W27225" s="288"/>
      <c r="X27225" s="287"/>
      <c r="AA27225" s="289"/>
    </row>
    <row r="27226" spans="23:27">
      <c r="W27226" s="288"/>
      <c r="X27226" s="287"/>
      <c r="AA27226" s="289"/>
    </row>
    <row r="27227" spans="23:27">
      <c r="W27227" s="288"/>
      <c r="X27227" s="287"/>
      <c r="AA27227" s="289"/>
    </row>
    <row r="27228" spans="23:27">
      <c r="W27228" s="288"/>
      <c r="X27228" s="287"/>
      <c r="AA27228" s="289"/>
    </row>
    <row r="27229" spans="23:27">
      <c r="W27229" s="288"/>
      <c r="X27229" s="287"/>
      <c r="AA27229" s="289"/>
    </row>
    <row r="27230" spans="23:27">
      <c r="W27230" s="288"/>
      <c r="X27230" s="287"/>
      <c r="AA27230" s="289"/>
    </row>
    <row r="27231" spans="23:27">
      <c r="W27231" s="288"/>
      <c r="X27231" s="287"/>
      <c r="AA27231" s="289"/>
    </row>
    <row r="27232" spans="23:27">
      <c r="W27232" s="288"/>
      <c r="X27232" s="287"/>
      <c r="AA27232" s="289"/>
    </row>
    <row r="27233" spans="23:27">
      <c r="W27233" s="288"/>
      <c r="X27233" s="287"/>
      <c r="AA27233" s="289"/>
    </row>
    <row r="27234" spans="23:27">
      <c r="W27234" s="288"/>
      <c r="X27234" s="287"/>
      <c r="AA27234" s="289"/>
    </row>
    <row r="27235" spans="23:27">
      <c r="W27235" s="288"/>
      <c r="X27235" s="287"/>
      <c r="AA27235" s="289"/>
    </row>
    <row r="27236" spans="23:27">
      <c r="W27236" s="288"/>
      <c r="X27236" s="287"/>
      <c r="AA27236" s="289"/>
    </row>
    <row r="27237" spans="23:27">
      <c r="W27237" s="288"/>
      <c r="X27237" s="287"/>
      <c r="AA27237" s="289"/>
    </row>
    <row r="27238" spans="23:27">
      <c r="W27238" s="288"/>
      <c r="X27238" s="287"/>
      <c r="AA27238" s="289"/>
    </row>
    <row r="27239" spans="23:27">
      <c r="W27239" s="288"/>
      <c r="X27239" s="287"/>
      <c r="AA27239" s="289"/>
    </row>
    <row r="27240" spans="23:27">
      <c r="W27240" s="288"/>
      <c r="X27240" s="287"/>
      <c r="AA27240" s="289"/>
    </row>
    <row r="27241" spans="23:27">
      <c r="W27241" s="288"/>
      <c r="X27241" s="287"/>
      <c r="AA27241" s="289"/>
    </row>
    <row r="27242" spans="23:27">
      <c r="W27242" s="288"/>
      <c r="X27242" s="287"/>
      <c r="AA27242" s="289"/>
    </row>
    <row r="27243" spans="23:27">
      <c r="W27243" s="288"/>
      <c r="X27243" s="287"/>
      <c r="AA27243" s="289"/>
    </row>
    <row r="27244" spans="23:27">
      <c r="W27244" s="288"/>
      <c r="X27244" s="287"/>
      <c r="AA27244" s="289"/>
    </row>
    <row r="27245" spans="23:27">
      <c r="W27245" s="288"/>
      <c r="X27245" s="287"/>
      <c r="AA27245" s="289"/>
    </row>
    <row r="27246" spans="23:27">
      <c r="W27246" s="288"/>
      <c r="X27246" s="287"/>
      <c r="AA27246" s="289"/>
    </row>
    <row r="27247" spans="23:27">
      <c r="W27247" s="288"/>
      <c r="X27247" s="287"/>
      <c r="AA27247" s="289"/>
    </row>
    <row r="27248" spans="23:27">
      <c r="W27248" s="288"/>
      <c r="X27248" s="287"/>
      <c r="AA27248" s="289"/>
    </row>
    <row r="27249" spans="23:27">
      <c r="W27249" s="288"/>
      <c r="X27249" s="287"/>
      <c r="AA27249" s="289"/>
    </row>
    <row r="27250" spans="23:27">
      <c r="W27250" s="288"/>
      <c r="X27250" s="287"/>
      <c r="AA27250" s="289"/>
    </row>
    <row r="27251" spans="23:27">
      <c r="W27251" s="288"/>
      <c r="X27251" s="287"/>
      <c r="AA27251" s="289"/>
    </row>
    <row r="27252" spans="23:27">
      <c r="W27252" s="288"/>
      <c r="X27252" s="287"/>
      <c r="AA27252" s="289"/>
    </row>
    <row r="27253" spans="23:27">
      <c r="W27253" s="288"/>
      <c r="X27253" s="287"/>
      <c r="AA27253" s="289"/>
    </row>
    <row r="27254" spans="23:27">
      <c r="W27254" s="288"/>
      <c r="X27254" s="287"/>
      <c r="AA27254" s="289"/>
    </row>
    <row r="27255" spans="23:27">
      <c r="W27255" s="288"/>
      <c r="X27255" s="287"/>
      <c r="AA27255" s="289"/>
    </row>
    <row r="27256" spans="23:27">
      <c r="W27256" s="288"/>
      <c r="X27256" s="287"/>
      <c r="AA27256" s="289"/>
    </row>
    <row r="27257" spans="23:27">
      <c r="W27257" s="288"/>
      <c r="X27257" s="287"/>
      <c r="AA27257" s="289"/>
    </row>
    <row r="27258" spans="23:27">
      <c r="W27258" s="288"/>
      <c r="X27258" s="287"/>
      <c r="AA27258" s="289"/>
    </row>
    <row r="27259" spans="23:27">
      <c r="W27259" s="288"/>
      <c r="X27259" s="287"/>
      <c r="AA27259" s="289"/>
    </row>
    <row r="27260" spans="23:27">
      <c r="W27260" s="288"/>
      <c r="X27260" s="287"/>
      <c r="AA27260" s="289"/>
    </row>
    <row r="27261" spans="23:27">
      <c r="W27261" s="288"/>
      <c r="X27261" s="287"/>
      <c r="AA27261" s="289"/>
    </row>
    <row r="27262" spans="23:27">
      <c r="W27262" s="288"/>
      <c r="X27262" s="287"/>
      <c r="AA27262" s="289"/>
    </row>
    <row r="27263" spans="23:27">
      <c r="W27263" s="288"/>
      <c r="X27263" s="287"/>
      <c r="AA27263" s="289"/>
    </row>
    <row r="27264" spans="23:27">
      <c r="W27264" s="288"/>
      <c r="X27264" s="287"/>
      <c r="AA27264" s="289"/>
    </row>
    <row r="27265" spans="23:27">
      <c r="W27265" s="288"/>
      <c r="X27265" s="287"/>
      <c r="AA27265" s="289"/>
    </row>
    <row r="27266" spans="23:27">
      <c r="W27266" s="288"/>
      <c r="X27266" s="287"/>
      <c r="AA27266" s="289"/>
    </row>
    <row r="27267" spans="23:27">
      <c r="W27267" s="288"/>
      <c r="X27267" s="287"/>
      <c r="AA27267" s="289"/>
    </row>
    <row r="27268" spans="23:27">
      <c r="W27268" s="288"/>
      <c r="X27268" s="287"/>
      <c r="AA27268" s="289"/>
    </row>
    <row r="27269" spans="23:27">
      <c r="W27269" s="288"/>
      <c r="X27269" s="287"/>
      <c r="AA27269" s="289"/>
    </row>
    <row r="27270" spans="23:27">
      <c r="W27270" s="288"/>
      <c r="X27270" s="287"/>
      <c r="AA27270" s="289"/>
    </row>
    <row r="27271" spans="23:27">
      <c r="W27271" s="288"/>
      <c r="X27271" s="287"/>
      <c r="AA27271" s="289"/>
    </row>
    <row r="27272" spans="23:27">
      <c r="W27272" s="288"/>
      <c r="X27272" s="287"/>
      <c r="AA27272" s="289"/>
    </row>
    <row r="27273" spans="23:27">
      <c r="W27273" s="288"/>
      <c r="X27273" s="287"/>
      <c r="AA27273" s="289"/>
    </row>
    <row r="27274" spans="23:27">
      <c r="W27274" s="288"/>
      <c r="X27274" s="287"/>
      <c r="AA27274" s="289"/>
    </row>
    <row r="27275" spans="23:27">
      <c r="W27275" s="288"/>
      <c r="X27275" s="287"/>
      <c r="AA27275" s="289"/>
    </row>
    <row r="27276" spans="23:27">
      <c r="W27276" s="288"/>
      <c r="X27276" s="287"/>
      <c r="AA27276" s="289"/>
    </row>
    <row r="27277" spans="23:27">
      <c r="W27277" s="288"/>
      <c r="X27277" s="287"/>
      <c r="AA27277" s="289"/>
    </row>
    <row r="27278" spans="23:27">
      <c r="W27278" s="288"/>
      <c r="X27278" s="287"/>
      <c r="AA27278" s="289"/>
    </row>
    <row r="27279" spans="23:27">
      <c r="W27279" s="288"/>
      <c r="X27279" s="287"/>
      <c r="AA27279" s="289"/>
    </row>
    <row r="27280" spans="23:27">
      <c r="W27280" s="288"/>
      <c r="X27280" s="287"/>
      <c r="AA27280" s="289"/>
    </row>
    <row r="27281" spans="23:27">
      <c r="W27281" s="288"/>
      <c r="X27281" s="287"/>
      <c r="AA27281" s="289"/>
    </row>
    <row r="27282" spans="23:27">
      <c r="W27282" s="288"/>
      <c r="X27282" s="287"/>
      <c r="AA27282" s="289"/>
    </row>
    <row r="27283" spans="23:27">
      <c r="W27283" s="288"/>
      <c r="X27283" s="287"/>
      <c r="AA27283" s="289"/>
    </row>
    <row r="27284" spans="23:27">
      <c r="W27284" s="288"/>
      <c r="X27284" s="287"/>
      <c r="AA27284" s="289"/>
    </row>
    <row r="27285" spans="23:27">
      <c r="W27285" s="288"/>
      <c r="X27285" s="287"/>
      <c r="AA27285" s="289"/>
    </row>
    <row r="27286" spans="23:27">
      <c r="W27286" s="288"/>
      <c r="X27286" s="287"/>
      <c r="AA27286" s="289"/>
    </row>
    <row r="27287" spans="23:27">
      <c r="W27287" s="288"/>
      <c r="X27287" s="287"/>
      <c r="AA27287" s="289"/>
    </row>
    <row r="27288" spans="23:27">
      <c r="W27288" s="288"/>
      <c r="X27288" s="287"/>
      <c r="AA27288" s="289"/>
    </row>
    <row r="27289" spans="23:27">
      <c r="W27289" s="288"/>
      <c r="X27289" s="287"/>
      <c r="AA27289" s="289"/>
    </row>
    <row r="27290" spans="23:27">
      <c r="W27290" s="288"/>
      <c r="X27290" s="287"/>
      <c r="AA27290" s="289"/>
    </row>
    <row r="27291" spans="23:27">
      <c r="W27291" s="288"/>
      <c r="X27291" s="287"/>
      <c r="AA27291" s="289"/>
    </row>
    <row r="27292" spans="23:27">
      <c r="W27292" s="288"/>
      <c r="X27292" s="287"/>
      <c r="AA27292" s="289"/>
    </row>
    <row r="27293" spans="23:27">
      <c r="W27293" s="288"/>
      <c r="X27293" s="287"/>
      <c r="AA27293" s="289"/>
    </row>
    <row r="27294" spans="23:27">
      <c r="W27294" s="288"/>
      <c r="X27294" s="287"/>
      <c r="AA27294" s="289"/>
    </row>
    <row r="27295" spans="23:27">
      <c r="W27295" s="288"/>
      <c r="X27295" s="287"/>
      <c r="AA27295" s="289"/>
    </row>
    <row r="27296" spans="23:27">
      <c r="W27296" s="288"/>
      <c r="X27296" s="287"/>
      <c r="AA27296" s="289"/>
    </row>
    <row r="27297" spans="23:27">
      <c r="W27297" s="288"/>
      <c r="X27297" s="287"/>
      <c r="AA27297" s="289"/>
    </row>
    <row r="27298" spans="23:27">
      <c r="W27298" s="288"/>
      <c r="X27298" s="287"/>
      <c r="AA27298" s="289"/>
    </row>
    <row r="27299" spans="23:27">
      <c r="W27299" s="288"/>
      <c r="X27299" s="287"/>
      <c r="AA27299" s="289"/>
    </row>
    <row r="27300" spans="23:27">
      <c r="W27300" s="288"/>
      <c r="X27300" s="287"/>
      <c r="AA27300" s="289"/>
    </row>
    <row r="27301" spans="23:27">
      <c r="W27301" s="288"/>
      <c r="X27301" s="287"/>
      <c r="AA27301" s="289"/>
    </row>
    <row r="27302" spans="23:27">
      <c r="W27302" s="288"/>
      <c r="X27302" s="287"/>
      <c r="AA27302" s="289"/>
    </row>
    <row r="27303" spans="23:27">
      <c r="W27303" s="288"/>
      <c r="X27303" s="287"/>
      <c r="AA27303" s="289"/>
    </row>
    <row r="27304" spans="23:27">
      <c r="W27304" s="288"/>
      <c r="X27304" s="287"/>
      <c r="AA27304" s="289"/>
    </row>
    <row r="27305" spans="23:27">
      <c r="W27305" s="288"/>
      <c r="X27305" s="287"/>
      <c r="AA27305" s="289"/>
    </row>
    <row r="27306" spans="23:27">
      <c r="W27306" s="288"/>
      <c r="X27306" s="287"/>
      <c r="AA27306" s="289"/>
    </row>
    <row r="27307" spans="23:27">
      <c r="W27307" s="288"/>
      <c r="X27307" s="287"/>
      <c r="AA27307" s="289"/>
    </row>
    <row r="27308" spans="23:27">
      <c r="W27308" s="288"/>
      <c r="X27308" s="287"/>
      <c r="AA27308" s="289"/>
    </row>
    <row r="27309" spans="23:27">
      <c r="W27309" s="288"/>
      <c r="X27309" s="287"/>
      <c r="AA27309" s="289"/>
    </row>
    <row r="27310" spans="23:27">
      <c r="W27310" s="288"/>
      <c r="X27310" s="287"/>
      <c r="AA27310" s="289"/>
    </row>
    <row r="27311" spans="23:27">
      <c r="W27311" s="288"/>
      <c r="X27311" s="287"/>
      <c r="AA27311" s="289"/>
    </row>
    <row r="27312" spans="23:27">
      <c r="W27312" s="288"/>
      <c r="X27312" s="287"/>
      <c r="AA27312" s="289"/>
    </row>
    <row r="27313" spans="23:27">
      <c r="W27313" s="288"/>
      <c r="X27313" s="287"/>
      <c r="AA27313" s="289"/>
    </row>
    <row r="27314" spans="23:27">
      <c r="W27314" s="288"/>
      <c r="X27314" s="287"/>
      <c r="AA27314" s="289"/>
    </row>
    <row r="27315" spans="23:27">
      <c r="W27315" s="288"/>
      <c r="X27315" s="287"/>
      <c r="AA27315" s="289"/>
    </row>
    <row r="27316" spans="23:27">
      <c r="W27316" s="288"/>
      <c r="X27316" s="287"/>
      <c r="AA27316" s="289"/>
    </row>
    <row r="27317" spans="23:27">
      <c r="W27317" s="288"/>
      <c r="X27317" s="287"/>
      <c r="AA27317" s="289"/>
    </row>
    <row r="27318" spans="23:27">
      <c r="W27318" s="288"/>
      <c r="X27318" s="287"/>
      <c r="AA27318" s="289"/>
    </row>
    <row r="27319" spans="23:27">
      <c r="W27319" s="288"/>
      <c r="X27319" s="287"/>
      <c r="AA27319" s="289"/>
    </row>
    <row r="27320" spans="23:27">
      <c r="W27320" s="288"/>
      <c r="X27320" s="287"/>
      <c r="AA27320" s="289"/>
    </row>
    <row r="27321" spans="23:27">
      <c r="W27321" s="288"/>
      <c r="X27321" s="287"/>
      <c r="AA27321" s="289"/>
    </row>
    <row r="27322" spans="23:27">
      <c r="W27322" s="288"/>
      <c r="X27322" s="287"/>
      <c r="AA27322" s="289"/>
    </row>
    <row r="27323" spans="23:27">
      <c r="W27323" s="288"/>
      <c r="X27323" s="287"/>
      <c r="AA27323" s="289"/>
    </row>
    <row r="27324" spans="23:27">
      <c r="W27324" s="288"/>
      <c r="X27324" s="287"/>
      <c r="AA27324" s="289"/>
    </row>
    <row r="27325" spans="23:27">
      <c r="W27325" s="288"/>
      <c r="X27325" s="287"/>
      <c r="AA27325" s="289"/>
    </row>
    <row r="27326" spans="23:27">
      <c r="W27326" s="288"/>
      <c r="X27326" s="287"/>
      <c r="AA27326" s="289"/>
    </row>
    <row r="27327" spans="23:27">
      <c r="W27327" s="288"/>
      <c r="X27327" s="287"/>
      <c r="AA27327" s="289"/>
    </row>
    <row r="27328" spans="23:27">
      <c r="W27328" s="288"/>
      <c r="X27328" s="287"/>
      <c r="AA27328" s="289"/>
    </row>
    <row r="27329" spans="23:27">
      <c r="W27329" s="288"/>
      <c r="X27329" s="287"/>
      <c r="AA27329" s="289"/>
    </row>
    <row r="27330" spans="23:27">
      <c r="W27330" s="288"/>
      <c r="X27330" s="287"/>
      <c r="AA27330" s="289"/>
    </row>
    <row r="27331" spans="23:27">
      <c r="W27331" s="288"/>
      <c r="X27331" s="287"/>
      <c r="AA27331" s="289"/>
    </row>
    <row r="27332" spans="23:27">
      <c r="W27332" s="288"/>
      <c r="X27332" s="287"/>
      <c r="AA27332" s="289"/>
    </row>
    <row r="27333" spans="23:27">
      <c r="W27333" s="288"/>
      <c r="X27333" s="287"/>
      <c r="AA27333" s="289"/>
    </row>
    <row r="27334" spans="23:27">
      <c r="W27334" s="288"/>
      <c r="X27334" s="287"/>
      <c r="AA27334" s="289"/>
    </row>
    <row r="27335" spans="23:27">
      <c r="W27335" s="288"/>
      <c r="X27335" s="287"/>
      <c r="AA27335" s="289"/>
    </row>
    <row r="27336" spans="23:27">
      <c r="W27336" s="288"/>
      <c r="X27336" s="287"/>
      <c r="AA27336" s="289"/>
    </row>
    <row r="27337" spans="23:27">
      <c r="W27337" s="288"/>
      <c r="X27337" s="287"/>
      <c r="AA27337" s="289"/>
    </row>
    <row r="27338" spans="23:27">
      <c r="W27338" s="288"/>
      <c r="X27338" s="287"/>
      <c r="AA27338" s="289"/>
    </row>
    <row r="27339" spans="23:27">
      <c r="W27339" s="288"/>
      <c r="X27339" s="287"/>
      <c r="AA27339" s="289"/>
    </row>
    <row r="27340" spans="23:27">
      <c r="W27340" s="288"/>
      <c r="X27340" s="287"/>
      <c r="AA27340" s="289"/>
    </row>
    <row r="27341" spans="23:27">
      <c r="W27341" s="288"/>
      <c r="X27341" s="287"/>
      <c r="AA27341" s="289"/>
    </row>
    <row r="27342" spans="23:27">
      <c r="W27342" s="288"/>
      <c r="X27342" s="287"/>
      <c r="AA27342" s="289"/>
    </row>
    <row r="27343" spans="23:27">
      <c r="W27343" s="288"/>
      <c r="X27343" s="287"/>
      <c r="AA27343" s="289"/>
    </row>
    <row r="27344" spans="23:27">
      <c r="W27344" s="288"/>
      <c r="X27344" s="287"/>
      <c r="AA27344" s="289"/>
    </row>
    <row r="27345" spans="23:27">
      <c r="W27345" s="288"/>
      <c r="X27345" s="287"/>
      <c r="AA27345" s="289"/>
    </row>
    <row r="27346" spans="23:27">
      <c r="W27346" s="288"/>
      <c r="X27346" s="287"/>
      <c r="AA27346" s="289"/>
    </row>
    <row r="27347" spans="23:27">
      <c r="W27347" s="288"/>
      <c r="X27347" s="287"/>
      <c r="AA27347" s="289"/>
    </row>
    <row r="27348" spans="23:27">
      <c r="W27348" s="288"/>
      <c r="X27348" s="287"/>
      <c r="AA27348" s="289"/>
    </row>
    <row r="27349" spans="23:27">
      <c r="W27349" s="288"/>
      <c r="X27349" s="287"/>
      <c r="AA27349" s="289"/>
    </row>
    <row r="27350" spans="23:27">
      <c r="W27350" s="288"/>
      <c r="X27350" s="287"/>
      <c r="AA27350" s="289"/>
    </row>
    <row r="27351" spans="23:27">
      <c r="W27351" s="288"/>
      <c r="X27351" s="287"/>
      <c r="AA27351" s="289"/>
    </row>
    <row r="27352" spans="23:27">
      <c r="W27352" s="288"/>
      <c r="X27352" s="287"/>
      <c r="AA27352" s="289"/>
    </row>
    <row r="27353" spans="23:27">
      <c r="W27353" s="288"/>
      <c r="X27353" s="287"/>
      <c r="AA27353" s="289"/>
    </row>
    <row r="27354" spans="23:27">
      <c r="W27354" s="288"/>
      <c r="X27354" s="287"/>
      <c r="AA27354" s="289"/>
    </row>
    <row r="27355" spans="23:27">
      <c r="W27355" s="288"/>
      <c r="X27355" s="287"/>
      <c r="AA27355" s="289"/>
    </row>
    <row r="27356" spans="23:27">
      <c r="W27356" s="288"/>
      <c r="X27356" s="287"/>
      <c r="AA27356" s="289"/>
    </row>
    <row r="27357" spans="23:27">
      <c r="W27357" s="288"/>
      <c r="X27357" s="287"/>
      <c r="AA27357" s="289"/>
    </row>
    <row r="27358" spans="23:27">
      <c r="W27358" s="288"/>
      <c r="X27358" s="287"/>
      <c r="AA27358" s="289"/>
    </row>
    <row r="27359" spans="23:27">
      <c r="W27359" s="288"/>
      <c r="X27359" s="287"/>
      <c r="AA27359" s="289"/>
    </row>
    <row r="27360" spans="23:27">
      <c r="W27360" s="288"/>
      <c r="X27360" s="287"/>
      <c r="AA27360" s="289"/>
    </row>
    <row r="27361" spans="23:27">
      <c r="W27361" s="288"/>
      <c r="X27361" s="287"/>
      <c r="AA27361" s="289"/>
    </row>
    <row r="27362" spans="23:27">
      <c r="W27362" s="288"/>
      <c r="X27362" s="287"/>
      <c r="AA27362" s="289"/>
    </row>
    <row r="27363" spans="23:27">
      <c r="W27363" s="288"/>
      <c r="X27363" s="287"/>
      <c r="AA27363" s="289"/>
    </row>
    <row r="27364" spans="23:27">
      <c r="W27364" s="288"/>
      <c r="X27364" s="287"/>
      <c r="AA27364" s="289"/>
    </row>
    <row r="27365" spans="23:27">
      <c r="W27365" s="288"/>
      <c r="X27365" s="287"/>
      <c r="AA27365" s="289"/>
    </row>
    <row r="27366" spans="23:27">
      <c r="W27366" s="288"/>
      <c r="X27366" s="287"/>
      <c r="AA27366" s="289"/>
    </row>
    <row r="27367" spans="23:27">
      <c r="W27367" s="288"/>
      <c r="X27367" s="287"/>
      <c r="AA27367" s="289"/>
    </row>
    <row r="27368" spans="23:27">
      <c r="W27368" s="288"/>
      <c r="X27368" s="287"/>
      <c r="AA27368" s="289"/>
    </row>
    <row r="27369" spans="23:27">
      <c r="W27369" s="288"/>
      <c r="X27369" s="287"/>
      <c r="AA27369" s="289"/>
    </row>
    <row r="27370" spans="23:27">
      <c r="W27370" s="288"/>
      <c r="X27370" s="287"/>
      <c r="AA27370" s="289"/>
    </row>
    <row r="27371" spans="23:27">
      <c r="W27371" s="288"/>
      <c r="X27371" s="287"/>
      <c r="AA27371" s="289"/>
    </row>
    <row r="27372" spans="23:27">
      <c r="W27372" s="288"/>
      <c r="X27372" s="287"/>
      <c r="AA27372" s="289"/>
    </row>
    <row r="27373" spans="23:27">
      <c r="W27373" s="288"/>
      <c r="X27373" s="287"/>
      <c r="AA27373" s="289"/>
    </row>
    <row r="27374" spans="23:27">
      <c r="W27374" s="288"/>
      <c r="X27374" s="287"/>
      <c r="AA27374" s="289"/>
    </row>
    <row r="27375" spans="23:27">
      <c r="W27375" s="288"/>
      <c r="X27375" s="287"/>
      <c r="AA27375" s="289"/>
    </row>
    <row r="27376" spans="23:27">
      <c r="W27376" s="288"/>
      <c r="X27376" s="287"/>
      <c r="AA27376" s="289"/>
    </row>
    <row r="27377" spans="23:27">
      <c r="W27377" s="288"/>
      <c r="X27377" s="287"/>
      <c r="AA27377" s="289"/>
    </row>
    <row r="27378" spans="23:27">
      <c r="W27378" s="288"/>
      <c r="X27378" s="287"/>
      <c r="AA27378" s="289"/>
    </row>
    <row r="27379" spans="23:27">
      <c r="W27379" s="288"/>
      <c r="X27379" s="287"/>
      <c r="AA27379" s="289"/>
    </row>
    <row r="27380" spans="23:27">
      <c r="W27380" s="288"/>
      <c r="X27380" s="287"/>
      <c r="AA27380" s="289"/>
    </row>
    <row r="27381" spans="23:27">
      <c r="W27381" s="288"/>
      <c r="X27381" s="287"/>
      <c r="AA27381" s="289"/>
    </row>
    <row r="27382" spans="23:27">
      <c r="W27382" s="288"/>
      <c r="X27382" s="287"/>
      <c r="AA27382" s="289"/>
    </row>
    <row r="27383" spans="23:27">
      <c r="W27383" s="288"/>
      <c r="X27383" s="287"/>
      <c r="AA27383" s="289"/>
    </row>
    <row r="27384" spans="23:27">
      <c r="W27384" s="288"/>
      <c r="X27384" s="287"/>
      <c r="AA27384" s="289"/>
    </row>
    <row r="27385" spans="23:27">
      <c r="W27385" s="288"/>
      <c r="X27385" s="287"/>
      <c r="AA27385" s="289"/>
    </row>
    <row r="27386" spans="23:27">
      <c r="W27386" s="288"/>
      <c r="X27386" s="287"/>
      <c r="AA27386" s="289"/>
    </row>
    <row r="27387" spans="23:27">
      <c r="W27387" s="288"/>
      <c r="X27387" s="287"/>
      <c r="AA27387" s="289"/>
    </row>
    <row r="27388" spans="23:27">
      <c r="W27388" s="288"/>
      <c r="X27388" s="287"/>
      <c r="AA27388" s="289"/>
    </row>
    <row r="27389" spans="23:27">
      <c r="W27389" s="288"/>
      <c r="X27389" s="287"/>
      <c r="AA27389" s="289"/>
    </row>
    <row r="27390" spans="23:27">
      <c r="W27390" s="288"/>
      <c r="X27390" s="287"/>
      <c r="AA27390" s="289"/>
    </row>
    <row r="27391" spans="23:27">
      <c r="W27391" s="288"/>
      <c r="X27391" s="287"/>
      <c r="AA27391" s="289"/>
    </row>
    <row r="27392" spans="23:27">
      <c r="W27392" s="288"/>
      <c r="X27392" s="287"/>
      <c r="AA27392" s="289"/>
    </row>
    <row r="27393" spans="23:27">
      <c r="W27393" s="288"/>
      <c r="X27393" s="287"/>
      <c r="AA27393" s="289"/>
    </row>
    <row r="27394" spans="23:27">
      <c r="W27394" s="288"/>
      <c r="X27394" s="287"/>
      <c r="AA27394" s="289"/>
    </row>
    <row r="27395" spans="23:27">
      <c r="W27395" s="288"/>
      <c r="X27395" s="287"/>
      <c r="AA27395" s="289"/>
    </row>
    <row r="27396" spans="23:27">
      <c r="W27396" s="288"/>
      <c r="X27396" s="287"/>
      <c r="AA27396" s="289"/>
    </row>
    <row r="27397" spans="23:27">
      <c r="W27397" s="288"/>
      <c r="X27397" s="287"/>
      <c r="AA27397" s="289"/>
    </row>
    <row r="27398" spans="23:27">
      <c r="W27398" s="288"/>
      <c r="X27398" s="287"/>
      <c r="AA27398" s="289"/>
    </row>
    <row r="27399" spans="23:27">
      <c r="W27399" s="288"/>
      <c r="X27399" s="287"/>
      <c r="AA27399" s="289"/>
    </row>
    <row r="27400" spans="23:27">
      <c r="W27400" s="288"/>
      <c r="X27400" s="287"/>
      <c r="AA27400" s="289"/>
    </row>
    <row r="27401" spans="23:27">
      <c r="W27401" s="288"/>
      <c r="X27401" s="287"/>
      <c r="AA27401" s="289"/>
    </row>
    <row r="27402" spans="23:27">
      <c r="W27402" s="288"/>
      <c r="X27402" s="287"/>
      <c r="AA27402" s="289"/>
    </row>
    <row r="27403" spans="23:27">
      <c r="W27403" s="288"/>
      <c r="X27403" s="287"/>
      <c r="AA27403" s="289"/>
    </row>
    <row r="27404" spans="23:27">
      <c r="W27404" s="288"/>
      <c r="X27404" s="287"/>
      <c r="AA27404" s="289"/>
    </row>
    <row r="27405" spans="23:27">
      <c r="W27405" s="288"/>
      <c r="X27405" s="287"/>
      <c r="AA27405" s="289"/>
    </row>
    <row r="27406" spans="23:27">
      <c r="W27406" s="288"/>
      <c r="X27406" s="287"/>
      <c r="AA27406" s="289"/>
    </row>
    <row r="27407" spans="23:27">
      <c r="W27407" s="288"/>
      <c r="X27407" s="287"/>
      <c r="AA27407" s="289"/>
    </row>
    <row r="27408" spans="23:27">
      <c r="W27408" s="288"/>
      <c r="X27408" s="287"/>
      <c r="AA27408" s="289"/>
    </row>
    <row r="27409" spans="23:27">
      <c r="W27409" s="288"/>
      <c r="X27409" s="287"/>
      <c r="AA27409" s="289"/>
    </row>
    <row r="27410" spans="23:27">
      <c r="W27410" s="288"/>
      <c r="X27410" s="287"/>
      <c r="AA27410" s="289"/>
    </row>
    <row r="27411" spans="23:27">
      <c r="W27411" s="288"/>
      <c r="X27411" s="287"/>
      <c r="AA27411" s="289"/>
    </row>
    <row r="27412" spans="23:27">
      <c r="W27412" s="288"/>
      <c r="X27412" s="287"/>
      <c r="AA27412" s="289"/>
    </row>
    <row r="27413" spans="23:27">
      <c r="W27413" s="288"/>
      <c r="X27413" s="287"/>
      <c r="AA27413" s="289"/>
    </row>
    <row r="27414" spans="23:27">
      <c r="W27414" s="288"/>
      <c r="X27414" s="287"/>
      <c r="AA27414" s="289"/>
    </row>
    <row r="27415" spans="23:27">
      <c r="W27415" s="288"/>
      <c r="X27415" s="287"/>
      <c r="AA27415" s="289"/>
    </row>
    <row r="27416" spans="23:27">
      <c r="W27416" s="288"/>
      <c r="X27416" s="287"/>
      <c r="AA27416" s="289"/>
    </row>
    <row r="27417" spans="23:27">
      <c r="W27417" s="288"/>
      <c r="X27417" s="287"/>
      <c r="AA27417" s="289"/>
    </row>
    <row r="27418" spans="23:27">
      <c r="W27418" s="288"/>
      <c r="X27418" s="287"/>
      <c r="AA27418" s="289"/>
    </row>
    <row r="27419" spans="23:27">
      <c r="W27419" s="288"/>
      <c r="X27419" s="287"/>
      <c r="AA27419" s="289"/>
    </row>
    <row r="27420" spans="23:27">
      <c r="W27420" s="288"/>
      <c r="X27420" s="287"/>
      <c r="AA27420" s="289"/>
    </row>
    <row r="27421" spans="23:27">
      <c r="W27421" s="288"/>
      <c r="X27421" s="287"/>
      <c r="AA27421" s="289"/>
    </row>
    <row r="27422" spans="23:27">
      <c r="W27422" s="288"/>
      <c r="X27422" s="287"/>
      <c r="AA27422" s="289"/>
    </row>
    <row r="27423" spans="23:27">
      <c r="W27423" s="288"/>
      <c r="X27423" s="287"/>
      <c r="AA27423" s="289"/>
    </row>
    <row r="27424" spans="23:27">
      <c r="W27424" s="288"/>
      <c r="X27424" s="287"/>
      <c r="AA27424" s="289"/>
    </row>
    <row r="27425" spans="23:27">
      <c r="W27425" s="288"/>
      <c r="X27425" s="287"/>
      <c r="AA27425" s="289"/>
    </row>
    <row r="27426" spans="23:27">
      <c r="W27426" s="288"/>
      <c r="X27426" s="287"/>
      <c r="AA27426" s="289"/>
    </row>
    <row r="27427" spans="23:27">
      <c r="W27427" s="288"/>
      <c r="X27427" s="287"/>
      <c r="AA27427" s="289"/>
    </row>
    <row r="27428" spans="23:27">
      <c r="W27428" s="288"/>
      <c r="X27428" s="287"/>
      <c r="AA27428" s="289"/>
    </row>
    <row r="27429" spans="23:27">
      <c r="W27429" s="288"/>
      <c r="X27429" s="287"/>
      <c r="AA27429" s="289"/>
    </row>
    <row r="27430" spans="23:27">
      <c r="W27430" s="288"/>
      <c r="X27430" s="287"/>
      <c r="AA27430" s="289"/>
    </row>
    <row r="27431" spans="23:27">
      <c r="W27431" s="288"/>
      <c r="X27431" s="287"/>
      <c r="AA27431" s="289"/>
    </row>
    <row r="27432" spans="23:27">
      <c r="W27432" s="288"/>
      <c r="X27432" s="287"/>
      <c r="AA27432" s="289"/>
    </row>
    <row r="27433" spans="23:27">
      <c r="W27433" s="288"/>
      <c r="X27433" s="287"/>
      <c r="AA27433" s="289"/>
    </row>
    <row r="27434" spans="23:27">
      <c r="W27434" s="288"/>
      <c r="X27434" s="287"/>
      <c r="AA27434" s="289"/>
    </row>
    <row r="27435" spans="23:27">
      <c r="W27435" s="288"/>
      <c r="X27435" s="287"/>
      <c r="AA27435" s="289"/>
    </row>
    <row r="27436" spans="23:27">
      <c r="W27436" s="288"/>
      <c r="X27436" s="287"/>
      <c r="AA27436" s="289"/>
    </row>
    <row r="27437" spans="23:27">
      <c r="W27437" s="288"/>
      <c r="X27437" s="287"/>
      <c r="AA27437" s="289"/>
    </row>
    <row r="27438" spans="23:27">
      <c r="W27438" s="288"/>
      <c r="X27438" s="287"/>
      <c r="AA27438" s="289"/>
    </row>
    <row r="27439" spans="23:27">
      <c r="W27439" s="288"/>
      <c r="X27439" s="287"/>
      <c r="AA27439" s="289"/>
    </row>
    <row r="27440" spans="23:27">
      <c r="W27440" s="288"/>
      <c r="X27440" s="287"/>
      <c r="AA27440" s="289"/>
    </row>
    <row r="27441" spans="23:27">
      <c r="W27441" s="288"/>
      <c r="X27441" s="287"/>
      <c r="AA27441" s="289"/>
    </row>
    <row r="27442" spans="23:27">
      <c r="W27442" s="288"/>
      <c r="X27442" s="287"/>
      <c r="AA27442" s="289"/>
    </row>
    <row r="27443" spans="23:27">
      <c r="W27443" s="288"/>
      <c r="X27443" s="287"/>
      <c r="AA27443" s="289"/>
    </row>
    <row r="27444" spans="23:27">
      <c r="W27444" s="288"/>
      <c r="X27444" s="287"/>
      <c r="AA27444" s="289"/>
    </row>
    <row r="27445" spans="23:27">
      <c r="W27445" s="288"/>
      <c r="X27445" s="287"/>
      <c r="AA27445" s="289"/>
    </row>
    <row r="27446" spans="23:27">
      <c r="W27446" s="288"/>
      <c r="X27446" s="287"/>
      <c r="AA27446" s="289"/>
    </row>
    <row r="27447" spans="23:27">
      <c r="W27447" s="288"/>
      <c r="X27447" s="287"/>
      <c r="AA27447" s="289"/>
    </row>
    <row r="27448" spans="23:27">
      <c r="W27448" s="288"/>
      <c r="X27448" s="287"/>
      <c r="AA27448" s="289"/>
    </row>
    <row r="27449" spans="23:27">
      <c r="W27449" s="288"/>
      <c r="X27449" s="287"/>
      <c r="AA27449" s="289"/>
    </row>
    <row r="27450" spans="23:27">
      <c r="W27450" s="288"/>
      <c r="X27450" s="287"/>
      <c r="AA27450" s="289"/>
    </row>
    <row r="27451" spans="23:27">
      <c r="W27451" s="288"/>
      <c r="X27451" s="287"/>
      <c r="AA27451" s="289"/>
    </row>
    <row r="27452" spans="23:27">
      <c r="W27452" s="288"/>
      <c r="X27452" s="287"/>
      <c r="AA27452" s="289"/>
    </row>
    <row r="27453" spans="23:27">
      <c r="W27453" s="288"/>
      <c r="X27453" s="287"/>
      <c r="AA27453" s="289"/>
    </row>
    <row r="27454" spans="23:27">
      <c r="W27454" s="288"/>
      <c r="X27454" s="287"/>
      <c r="AA27454" s="289"/>
    </row>
    <row r="27455" spans="23:27">
      <c r="W27455" s="288"/>
      <c r="X27455" s="287"/>
      <c r="AA27455" s="289"/>
    </row>
    <row r="27456" spans="23:27">
      <c r="W27456" s="288"/>
      <c r="X27456" s="287"/>
      <c r="AA27456" s="289"/>
    </row>
    <row r="27457" spans="23:27">
      <c r="W27457" s="288"/>
      <c r="X27457" s="287"/>
      <c r="AA27457" s="289"/>
    </row>
    <row r="27458" spans="23:27">
      <c r="W27458" s="288"/>
      <c r="X27458" s="287"/>
      <c r="AA27458" s="289"/>
    </row>
    <row r="27459" spans="23:27">
      <c r="W27459" s="288"/>
      <c r="X27459" s="287"/>
      <c r="AA27459" s="289"/>
    </row>
    <row r="27460" spans="23:27">
      <c r="W27460" s="288"/>
      <c r="X27460" s="287"/>
      <c r="AA27460" s="289"/>
    </row>
    <row r="27461" spans="23:27">
      <c r="W27461" s="288"/>
      <c r="X27461" s="287"/>
      <c r="AA27461" s="289"/>
    </row>
    <row r="27462" spans="23:27">
      <c r="W27462" s="288"/>
      <c r="X27462" s="287"/>
      <c r="AA27462" s="289"/>
    </row>
    <row r="27463" spans="23:27">
      <c r="W27463" s="288"/>
      <c r="X27463" s="287"/>
      <c r="AA27463" s="289"/>
    </row>
    <row r="27464" spans="23:27">
      <c r="W27464" s="288"/>
      <c r="X27464" s="287"/>
      <c r="AA27464" s="289"/>
    </row>
    <row r="27465" spans="23:27">
      <c r="W27465" s="288"/>
      <c r="X27465" s="287"/>
      <c r="AA27465" s="289"/>
    </row>
    <row r="27466" spans="23:27">
      <c r="W27466" s="288"/>
      <c r="X27466" s="287"/>
      <c r="AA27466" s="289"/>
    </row>
    <row r="27467" spans="23:27">
      <c r="W27467" s="288"/>
      <c r="X27467" s="287"/>
      <c r="AA27467" s="289"/>
    </row>
    <row r="27468" spans="23:27">
      <c r="W27468" s="288"/>
      <c r="X27468" s="287"/>
      <c r="AA27468" s="289"/>
    </row>
    <row r="27469" spans="23:27">
      <c r="W27469" s="288"/>
      <c r="X27469" s="287"/>
      <c r="AA27469" s="289"/>
    </row>
    <row r="27470" spans="23:27">
      <c r="W27470" s="288"/>
      <c r="X27470" s="287"/>
      <c r="AA27470" s="289"/>
    </row>
    <row r="27471" spans="23:27">
      <c r="W27471" s="288"/>
      <c r="X27471" s="287"/>
      <c r="AA27471" s="289"/>
    </row>
    <row r="27472" spans="23:27">
      <c r="W27472" s="288"/>
      <c r="X27472" s="287"/>
      <c r="AA27472" s="289"/>
    </row>
    <row r="27473" spans="23:27">
      <c r="W27473" s="288"/>
      <c r="X27473" s="287"/>
      <c r="AA27473" s="289"/>
    </row>
    <row r="27474" spans="23:27">
      <c r="W27474" s="288"/>
      <c r="X27474" s="287"/>
      <c r="AA27474" s="289"/>
    </row>
    <row r="27475" spans="23:27">
      <c r="W27475" s="288"/>
      <c r="X27475" s="287"/>
      <c r="AA27475" s="289"/>
    </row>
    <row r="27476" spans="23:27">
      <c r="W27476" s="288"/>
      <c r="X27476" s="287"/>
      <c r="AA27476" s="289"/>
    </row>
    <row r="27477" spans="23:27">
      <c r="W27477" s="288"/>
      <c r="X27477" s="287"/>
      <c r="AA27477" s="289"/>
    </row>
    <row r="27478" spans="23:27">
      <c r="W27478" s="288"/>
      <c r="X27478" s="287"/>
      <c r="AA27478" s="289"/>
    </row>
    <row r="27479" spans="23:27">
      <c r="W27479" s="288"/>
      <c r="X27479" s="287"/>
      <c r="AA27479" s="289"/>
    </row>
    <row r="27480" spans="23:27">
      <c r="W27480" s="288"/>
      <c r="X27480" s="287"/>
      <c r="AA27480" s="289"/>
    </row>
    <row r="27481" spans="23:27">
      <c r="W27481" s="288"/>
      <c r="X27481" s="287"/>
      <c r="AA27481" s="289"/>
    </row>
    <row r="27482" spans="23:27">
      <c r="W27482" s="288"/>
      <c r="X27482" s="287"/>
      <c r="AA27482" s="289"/>
    </row>
    <row r="27483" spans="23:27">
      <c r="W27483" s="288"/>
      <c r="X27483" s="287"/>
      <c r="AA27483" s="289"/>
    </row>
    <row r="27484" spans="23:27">
      <c r="W27484" s="288"/>
      <c r="X27484" s="287"/>
      <c r="AA27484" s="289"/>
    </row>
    <row r="27485" spans="23:27">
      <c r="W27485" s="288"/>
      <c r="X27485" s="287"/>
      <c r="AA27485" s="289"/>
    </row>
    <row r="27486" spans="23:27">
      <c r="W27486" s="288"/>
      <c r="X27486" s="287"/>
      <c r="AA27486" s="289"/>
    </row>
    <row r="27487" spans="23:27">
      <c r="W27487" s="288"/>
      <c r="X27487" s="287"/>
      <c r="AA27487" s="289"/>
    </row>
    <row r="27488" spans="23:27">
      <c r="W27488" s="288"/>
      <c r="X27488" s="287"/>
      <c r="AA27488" s="289"/>
    </row>
    <row r="27489" spans="23:27">
      <c r="W27489" s="288"/>
      <c r="X27489" s="287"/>
      <c r="AA27489" s="289"/>
    </row>
    <row r="27490" spans="23:27">
      <c r="W27490" s="288"/>
      <c r="X27490" s="287"/>
      <c r="AA27490" s="289"/>
    </row>
    <row r="27491" spans="23:27">
      <c r="W27491" s="288"/>
      <c r="X27491" s="287"/>
      <c r="AA27491" s="289"/>
    </row>
    <row r="27492" spans="23:27">
      <c r="W27492" s="288"/>
      <c r="X27492" s="287"/>
      <c r="AA27492" s="289"/>
    </row>
    <row r="27493" spans="23:27">
      <c r="W27493" s="288"/>
      <c r="X27493" s="287"/>
      <c r="AA27493" s="289"/>
    </row>
    <row r="27494" spans="23:27">
      <c r="W27494" s="288"/>
      <c r="X27494" s="287"/>
      <c r="AA27494" s="289"/>
    </row>
    <row r="27495" spans="23:27">
      <c r="W27495" s="288"/>
      <c r="X27495" s="287"/>
      <c r="AA27495" s="289"/>
    </row>
    <row r="27496" spans="23:27">
      <c r="W27496" s="288"/>
      <c r="X27496" s="287"/>
      <c r="AA27496" s="289"/>
    </row>
    <row r="27497" spans="23:27">
      <c r="W27497" s="288"/>
      <c r="X27497" s="287"/>
      <c r="AA27497" s="289"/>
    </row>
    <row r="27498" spans="23:27">
      <c r="W27498" s="288"/>
      <c r="X27498" s="287"/>
      <c r="AA27498" s="289"/>
    </row>
    <row r="27499" spans="23:27">
      <c r="W27499" s="288"/>
      <c r="X27499" s="287"/>
      <c r="AA27499" s="289"/>
    </row>
    <row r="27500" spans="23:27">
      <c r="W27500" s="288"/>
      <c r="X27500" s="287"/>
      <c r="AA27500" s="289"/>
    </row>
    <row r="27501" spans="23:27">
      <c r="W27501" s="288"/>
      <c r="X27501" s="287"/>
      <c r="AA27501" s="289"/>
    </row>
    <row r="27502" spans="23:27">
      <c r="W27502" s="288"/>
      <c r="X27502" s="287"/>
      <c r="AA27502" s="289"/>
    </row>
    <row r="27503" spans="23:27">
      <c r="W27503" s="288"/>
      <c r="X27503" s="287"/>
      <c r="AA27503" s="289"/>
    </row>
    <row r="27504" spans="23:27">
      <c r="W27504" s="288"/>
      <c r="X27504" s="287"/>
      <c r="AA27504" s="289"/>
    </row>
    <row r="27505" spans="23:27">
      <c r="W27505" s="288"/>
      <c r="X27505" s="287"/>
      <c r="AA27505" s="289"/>
    </row>
    <row r="27506" spans="23:27">
      <c r="W27506" s="288"/>
      <c r="X27506" s="287"/>
      <c r="AA27506" s="289"/>
    </row>
    <row r="27507" spans="23:27">
      <c r="W27507" s="288"/>
      <c r="X27507" s="287"/>
      <c r="AA27507" s="289"/>
    </row>
    <row r="27508" spans="23:27">
      <c r="W27508" s="288"/>
      <c r="X27508" s="287"/>
      <c r="AA27508" s="289"/>
    </row>
    <row r="27509" spans="23:27">
      <c r="W27509" s="288"/>
      <c r="X27509" s="287"/>
      <c r="AA27509" s="289"/>
    </row>
    <row r="27510" spans="23:27">
      <c r="W27510" s="288"/>
      <c r="X27510" s="287"/>
      <c r="AA27510" s="289"/>
    </row>
    <row r="27511" spans="23:27">
      <c r="W27511" s="288"/>
      <c r="X27511" s="287"/>
      <c r="AA27511" s="289"/>
    </row>
    <row r="27512" spans="23:27">
      <c r="W27512" s="288"/>
      <c r="X27512" s="287"/>
      <c r="AA27512" s="289"/>
    </row>
    <row r="27513" spans="23:27">
      <c r="W27513" s="288"/>
      <c r="X27513" s="287"/>
      <c r="AA27513" s="289"/>
    </row>
    <row r="27514" spans="23:27">
      <c r="W27514" s="288"/>
      <c r="X27514" s="287"/>
      <c r="AA27514" s="289"/>
    </row>
    <row r="27515" spans="23:27">
      <c r="W27515" s="288"/>
      <c r="X27515" s="287"/>
      <c r="AA27515" s="289"/>
    </row>
    <row r="27516" spans="23:27">
      <c r="W27516" s="288"/>
      <c r="X27516" s="287"/>
      <c r="AA27516" s="289"/>
    </row>
    <row r="27517" spans="23:27">
      <c r="W27517" s="288"/>
      <c r="X27517" s="287"/>
      <c r="AA27517" s="289"/>
    </row>
    <row r="27518" spans="23:27">
      <c r="W27518" s="288"/>
      <c r="X27518" s="287"/>
      <c r="AA27518" s="289"/>
    </row>
    <row r="27519" spans="23:27">
      <c r="W27519" s="288"/>
      <c r="X27519" s="287"/>
      <c r="AA27519" s="289"/>
    </row>
    <row r="27520" spans="23:27">
      <c r="W27520" s="288"/>
      <c r="X27520" s="287"/>
      <c r="AA27520" s="289"/>
    </row>
    <row r="27521" spans="23:27">
      <c r="W27521" s="288"/>
      <c r="X27521" s="287"/>
      <c r="AA27521" s="289"/>
    </row>
    <row r="27522" spans="23:27">
      <c r="W27522" s="288"/>
      <c r="X27522" s="287"/>
      <c r="AA27522" s="289"/>
    </row>
    <row r="27523" spans="23:27">
      <c r="W27523" s="288"/>
      <c r="X27523" s="287"/>
      <c r="AA27523" s="289"/>
    </row>
    <row r="27524" spans="23:27">
      <c r="W27524" s="288"/>
      <c r="X27524" s="287"/>
      <c r="AA27524" s="289"/>
    </row>
    <row r="27525" spans="23:27">
      <c r="W27525" s="288"/>
      <c r="X27525" s="287"/>
      <c r="AA27525" s="289"/>
    </row>
    <row r="27526" spans="23:27">
      <c r="W27526" s="288"/>
      <c r="X27526" s="287"/>
      <c r="AA27526" s="289"/>
    </row>
    <row r="27527" spans="23:27">
      <c r="W27527" s="288"/>
      <c r="X27527" s="287"/>
      <c r="AA27527" s="289"/>
    </row>
    <row r="27528" spans="23:27">
      <c r="W27528" s="288"/>
      <c r="X27528" s="287"/>
      <c r="AA27528" s="289"/>
    </row>
    <row r="27529" spans="23:27">
      <c r="W27529" s="288"/>
      <c r="X27529" s="287"/>
      <c r="AA27529" s="289"/>
    </row>
    <row r="27530" spans="23:27">
      <c r="W27530" s="288"/>
      <c r="X27530" s="287"/>
      <c r="AA27530" s="289"/>
    </row>
    <row r="27531" spans="23:27">
      <c r="W27531" s="288"/>
      <c r="X27531" s="287"/>
      <c r="AA27531" s="289"/>
    </row>
    <row r="27532" spans="23:27">
      <c r="W27532" s="288"/>
      <c r="X27532" s="287"/>
      <c r="AA27532" s="289"/>
    </row>
    <row r="27533" spans="23:27">
      <c r="W27533" s="288"/>
      <c r="X27533" s="287"/>
      <c r="AA27533" s="289"/>
    </row>
    <row r="27534" spans="23:27">
      <c r="W27534" s="288"/>
      <c r="X27534" s="287"/>
      <c r="AA27534" s="289"/>
    </row>
    <row r="27535" spans="23:27">
      <c r="W27535" s="288"/>
      <c r="X27535" s="287"/>
      <c r="AA27535" s="289"/>
    </row>
    <row r="27536" spans="23:27">
      <c r="W27536" s="288"/>
      <c r="X27536" s="287"/>
      <c r="AA27536" s="289"/>
    </row>
    <row r="27537" spans="23:27">
      <c r="W27537" s="288"/>
      <c r="X27537" s="287"/>
      <c r="AA27537" s="289"/>
    </row>
    <row r="27538" spans="23:27">
      <c r="W27538" s="288"/>
      <c r="X27538" s="287"/>
      <c r="AA27538" s="289"/>
    </row>
    <row r="27539" spans="23:27">
      <c r="W27539" s="288"/>
      <c r="X27539" s="287"/>
      <c r="AA27539" s="289"/>
    </row>
    <row r="27540" spans="23:27">
      <c r="W27540" s="288"/>
      <c r="X27540" s="287"/>
      <c r="AA27540" s="289"/>
    </row>
    <row r="27541" spans="23:27">
      <c r="W27541" s="288"/>
      <c r="X27541" s="287"/>
      <c r="AA27541" s="289"/>
    </row>
    <row r="27542" spans="23:27">
      <c r="W27542" s="288"/>
      <c r="X27542" s="287"/>
      <c r="AA27542" s="289"/>
    </row>
    <row r="27543" spans="23:27">
      <c r="W27543" s="288"/>
      <c r="X27543" s="287"/>
      <c r="AA27543" s="289"/>
    </row>
    <row r="27544" spans="23:27">
      <c r="W27544" s="288"/>
      <c r="X27544" s="287"/>
      <c r="AA27544" s="289"/>
    </row>
    <row r="27545" spans="23:27">
      <c r="W27545" s="288"/>
      <c r="X27545" s="287"/>
      <c r="AA27545" s="289"/>
    </row>
    <row r="27546" spans="23:27">
      <c r="W27546" s="288"/>
      <c r="X27546" s="287"/>
      <c r="AA27546" s="289"/>
    </row>
    <row r="27547" spans="23:27">
      <c r="W27547" s="288"/>
      <c r="X27547" s="287"/>
      <c r="AA27547" s="289"/>
    </row>
    <row r="27548" spans="23:27">
      <c r="W27548" s="288"/>
      <c r="X27548" s="287"/>
      <c r="AA27548" s="289"/>
    </row>
    <row r="27549" spans="23:27">
      <c r="W27549" s="288"/>
      <c r="X27549" s="287"/>
      <c r="AA27549" s="289"/>
    </row>
    <row r="27550" spans="23:27">
      <c r="W27550" s="288"/>
      <c r="X27550" s="287"/>
      <c r="AA27550" s="289"/>
    </row>
    <row r="27551" spans="23:27">
      <c r="W27551" s="288"/>
      <c r="X27551" s="287"/>
      <c r="AA27551" s="289"/>
    </row>
    <row r="27552" spans="23:27">
      <c r="W27552" s="288"/>
      <c r="X27552" s="287"/>
      <c r="AA27552" s="289"/>
    </row>
    <row r="27553" spans="23:27">
      <c r="W27553" s="288"/>
      <c r="X27553" s="287"/>
      <c r="AA27553" s="289"/>
    </row>
    <row r="27554" spans="23:27">
      <c r="W27554" s="288"/>
      <c r="X27554" s="287"/>
      <c r="AA27554" s="289"/>
    </row>
    <row r="27555" spans="23:27">
      <c r="W27555" s="288"/>
      <c r="X27555" s="287"/>
      <c r="AA27555" s="289"/>
    </row>
    <row r="27556" spans="23:27">
      <c r="W27556" s="288"/>
      <c r="X27556" s="287"/>
      <c r="AA27556" s="289"/>
    </row>
    <row r="27557" spans="23:27">
      <c r="W27557" s="288"/>
      <c r="X27557" s="287"/>
      <c r="AA27557" s="289"/>
    </row>
    <row r="27558" spans="23:27">
      <c r="W27558" s="288"/>
      <c r="X27558" s="287"/>
      <c r="AA27558" s="289"/>
    </row>
    <row r="27559" spans="23:27">
      <c r="W27559" s="288"/>
      <c r="X27559" s="287"/>
      <c r="AA27559" s="289"/>
    </row>
    <row r="27560" spans="23:27">
      <c r="W27560" s="288"/>
      <c r="X27560" s="287"/>
      <c r="AA27560" s="289"/>
    </row>
    <row r="27561" spans="23:27">
      <c r="W27561" s="288"/>
      <c r="X27561" s="287"/>
      <c r="AA27561" s="289"/>
    </row>
    <row r="27562" spans="23:27">
      <c r="W27562" s="288"/>
      <c r="X27562" s="287"/>
      <c r="AA27562" s="289"/>
    </row>
    <row r="27563" spans="23:27">
      <c r="W27563" s="288"/>
      <c r="X27563" s="287"/>
      <c r="AA27563" s="289"/>
    </row>
    <row r="27564" spans="23:27">
      <c r="W27564" s="288"/>
      <c r="X27564" s="287"/>
      <c r="AA27564" s="289"/>
    </row>
    <row r="27565" spans="23:27">
      <c r="W27565" s="288"/>
      <c r="X27565" s="287"/>
      <c r="AA27565" s="289"/>
    </row>
    <row r="27566" spans="23:27">
      <c r="W27566" s="288"/>
      <c r="X27566" s="287"/>
      <c r="AA27566" s="289"/>
    </row>
    <row r="27567" spans="23:27">
      <c r="W27567" s="288"/>
      <c r="X27567" s="287"/>
      <c r="AA27567" s="289"/>
    </row>
    <row r="27568" spans="23:27">
      <c r="W27568" s="288"/>
      <c r="X27568" s="287"/>
      <c r="AA27568" s="289"/>
    </row>
    <row r="27569" spans="23:27">
      <c r="W27569" s="288"/>
      <c r="X27569" s="287"/>
      <c r="AA27569" s="289"/>
    </row>
    <row r="27570" spans="23:27">
      <c r="W27570" s="288"/>
      <c r="X27570" s="287"/>
      <c r="AA27570" s="289"/>
    </row>
    <row r="27571" spans="23:27">
      <c r="W27571" s="288"/>
      <c r="X27571" s="287"/>
      <c r="AA27571" s="289"/>
    </row>
    <row r="27572" spans="23:27">
      <c r="W27572" s="288"/>
      <c r="X27572" s="287"/>
      <c r="AA27572" s="289"/>
    </row>
    <row r="27573" spans="23:27">
      <c r="W27573" s="288"/>
      <c r="X27573" s="287"/>
      <c r="AA27573" s="289"/>
    </row>
    <row r="27574" spans="23:27">
      <c r="W27574" s="288"/>
      <c r="X27574" s="287"/>
      <c r="AA27574" s="289"/>
    </row>
    <row r="27575" spans="23:27">
      <c r="W27575" s="288"/>
      <c r="X27575" s="287"/>
      <c r="AA27575" s="289"/>
    </row>
    <row r="27576" spans="23:27">
      <c r="W27576" s="288"/>
      <c r="X27576" s="287"/>
      <c r="AA27576" s="289"/>
    </row>
    <row r="27577" spans="23:27">
      <c r="W27577" s="288"/>
      <c r="X27577" s="287"/>
      <c r="AA27577" s="289"/>
    </row>
    <row r="27578" spans="23:27">
      <c r="W27578" s="288"/>
      <c r="X27578" s="287"/>
      <c r="AA27578" s="289"/>
    </row>
    <row r="27579" spans="23:27">
      <c r="W27579" s="288"/>
      <c r="X27579" s="287"/>
      <c r="AA27579" s="289"/>
    </row>
    <row r="27580" spans="23:27">
      <c r="W27580" s="288"/>
      <c r="X27580" s="287"/>
      <c r="AA27580" s="289"/>
    </row>
    <row r="27581" spans="23:27">
      <c r="W27581" s="288"/>
      <c r="X27581" s="287"/>
      <c r="AA27581" s="289"/>
    </row>
    <row r="27582" spans="23:27">
      <c r="W27582" s="288"/>
      <c r="X27582" s="287"/>
      <c r="AA27582" s="289"/>
    </row>
    <row r="27583" spans="23:27">
      <c r="W27583" s="288"/>
      <c r="X27583" s="287"/>
      <c r="AA27583" s="289"/>
    </row>
    <row r="27584" spans="23:27">
      <c r="W27584" s="288"/>
      <c r="X27584" s="287"/>
      <c r="AA27584" s="289"/>
    </row>
    <row r="27585" spans="23:27">
      <c r="W27585" s="288"/>
      <c r="X27585" s="287"/>
      <c r="AA27585" s="289"/>
    </row>
    <row r="27586" spans="23:27">
      <c r="W27586" s="288"/>
      <c r="X27586" s="287"/>
      <c r="AA27586" s="289"/>
    </row>
    <row r="27587" spans="23:27">
      <c r="W27587" s="288"/>
      <c r="X27587" s="287"/>
      <c r="AA27587" s="289"/>
    </row>
    <row r="27588" spans="23:27">
      <c r="W27588" s="288"/>
      <c r="X27588" s="287"/>
      <c r="AA27588" s="289"/>
    </row>
    <row r="27589" spans="23:27">
      <c r="W27589" s="288"/>
      <c r="X27589" s="287"/>
      <c r="AA27589" s="289"/>
    </row>
    <row r="27590" spans="23:27">
      <c r="W27590" s="288"/>
      <c r="X27590" s="287"/>
      <c r="AA27590" s="289"/>
    </row>
    <row r="27591" spans="23:27">
      <c r="W27591" s="288"/>
      <c r="X27591" s="287"/>
      <c r="AA27591" s="289"/>
    </row>
    <row r="27592" spans="23:27">
      <c r="W27592" s="288"/>
      <c r="X27592" s="287"/>
      <c r="AA27592" s="289"/>
    </row>
    <row r="27593" spans="23:27">
      <c r="W27593" s="288"/>
      <c r="X27593" s="287"/>
      <c r="AA27593" s="289"/>
    </row>
    <row r="27594" spans="23:27">
      <c r="W27594" s="288"/>
      <c r="X27594" s="287"/>
      <c r="AA27594" s="289"/>
    </row>
    <row r="27595" spans="23:27">
      <c r="W27595" s="288"/>
      <c r="X27595" s="287"/>
      <c r="AA27595" s="289"/>
    </row>
    <row r="27596" spans="23:27">
      <c r="W27596" s="288"/>
      <c r="X27596" s="287"/>
      <c r="AA27596" s="289"/>
    </row>
    <row r="27597" spans="23:27">
      <c r="W27597" s="288"/>
      <c r="X27597" s="287"/>
      <c r="AA27597" s="289"/>
    </row>
    <row r="27598" spans="23:27">
      <c r="W27598" s="288"/>
      <c r="X27598" s="287"/>
      <c r="AA27598" s="289"/>
    </row>
    <row r="27599" spans="23:27">
      <c r="W27599" s="288"/>
      <c r="X27599" s="287"/>
      <c r="AA27599" s="289"/>
    </row>
    <row r="27600" spans="23:27">
      <c r="W27600" s="288"/>
      <c r="X27600" s="287"/>
      <c r="AA27600" s="289"/>
    </row>
    <row r="27601" spans="23:27">
      <c r="W27601" s="288"/>
      <c r="X27601" s="287"/>
      <c r="AA27601" s="289"/>
    </row>
    <row r="27602" spans="23:27">
      <c r="W27602" s="288"/>
      <c r="X27602" s="287"/>
      <c r="AA27602" s="289"/>
    </row>
    <row r="27603" spans="23:27">
      <c r="W27603" s="288"/>
      <c r="X27603" s="287"/>
      <c r="AA27603" s="289"/>
    </row>
    <row r="27604" spans="23:27">
      <c r="W27604" s="288"/>
      <c r="X27604" s="287"/>
      <c r="AA27604" s="289"/>
    </row>
    <row r="27605" spans="23:27">
      <c r="W27605" s="288"/>
      <c r="X27605" s="287"/>
      <c r="AA27605" s="289"/>
    </row>
    <row r="27606" spans="23:27">
      <c r="W27606" s="288"/>
      <c r="X27606" s="287"/>
      <c r="AA27606" s="289"/>
    </row>
    <row r="27607" spans="23:27">
      <c r="W27607" s="288"/>
      <c r="X27607" s="287"/>
      <c r="AA27607" s="289"/>
    </row>
    <row r="27608" spans="23:27">
      <c r="W27608" s="288"/>
      <c r="X27608" s="287"/>
      <c r="AA27608" s="289"/>
    </row>
    <row r="27609" spans="23:27">
      <c r="W27609" s="288"/>
      <c r="X27609" s="287"/>
      <c r="AA27609" s="289"/>
    </row>
    <row r="27610" spans="23:27">
      <c r="W27610" s="288"/>
      <c r="X27610" s="287"/>
      <c r="AA27610" s="289"/>
    </row>
    <row r="27611" spans="23:27">
      <c r="W27611" s="288"/>
      <c r="X27611" s="287"/>
      <c r="AA27611" s="289"/>
    </row>
    <row r="27612" spans="23:27">
      <c r="W27612" s="288"/>
      <c r="X27612" s="287"/>
      <c r="AA27612" s="289"/>
    </row>
    <row r="27613" spans="23:27">
      <c r="W27613" s="288"/>
      <c r="X27613" s="287"/>
      <c r="AA27613" s="289"/>
    </row>
    <row r="27614" spans="23:27">
      <c r="W27614" s="288"/>
      <c r="X27614" s="287"/>
      <c r="AA27614" s="289"/>
    </row>
    <row r="27615" spans="23:27">
      <c r="W27615" s="288"/>
      <c r="X27615" s="287"/>
      <c r="AA27615" s="289"/>
    </row>
    <row r="27616" spans="23:27">
      <c r="W27616" s="288"/>
      <c r="X27616" s="287"/>
      <c r="AA27616" s="289"/>
    </row>
    <row r="27617" spans="23:27">
      <c r="W27617" s="288"/>
      <c r="X27617" s="287"/>
      <c r="AA27617" s="289"/>
    </row>
    <row r="27618" spans="23:27">
      <c r="W27618" s="288"/>
      <c r="X27618" s="287"/>
      <c r="AA27618" s="289"/>
    </row>
    <row r="27619" spans="23:27">
      <c r="W27619" s="288"/>
      <c r="X27619" s="287"/>
      <c r="AA27619" s="289"/>
    </row>
    <row r="27620" spans="23:27">
      <c r="W27620" s="288"/>
      <c r="X27620" s="287"/>
      <c r="AA27620" s="289"/>
    </row>
    <row r="27621" spans="23:27">
      <c r="W27621" s="288"/>
      <c r="X27621" s="287"/>
      <c r="AA27621" s="289"/>
    </row>
    <row r="27622" spans="23:27">
      <c r="W27622" s="288"/>
      <c r="X27622" s="287"/>
      <c r="AA27622" s="289"/>
    </row>
    <row r="27623" spans="23:27">
      <c r="W27623" s="288"/>
      <c r="X27623" s="287"/>
      <c r="AA27623" s="289"/>
    </row>
    <row r="27624" spans="23:27">
      <c r="W27624" s="288"/>
      <c r="X27624" s="287"/>
      <c r="AA27624" s="289"/>
    </row>
    <row r="27625" spans="23:27">
      <c r="W27625" s="288"/>
      <c r="X27625" s="287"/>
      <c r="AA27625" s="289"/>
    </row>
    <row r="27626" spans="23:27">
      <c r="W27626" s="288"/>
      <c r="X27626" s="287"/>
      <c r="AA27626" s="289"/>
    </row>
    <row r="27627" spans="23:27">
      <c r="W27627" s="288"/>
      <c r="X27627" s="287"/>
      <c r="AA27627" s="289"/>
    </row>
    <row r="27628" spans="23:27">
      <c r="W27628" s="288"/>
      <c r="X27628" s="287"/>
      <c r="AA27628" s="289"/>
    </row>
    <row r="27629" spans="23:27">
      <c r="W27629" s="288"/>
      <c r="X27629" s="287"/>
      <c r="AA27629" s="289"/>
    </row>
    <row r="27630" spans="23:27">
      <c r="W27630" s="288"/>
      <c r="X27630" s="287"/>
      <c r="AA27630" s="289"/>
    </row>
    <row r="27631" spans="23:27">
      <c r="W27631" s="288"/>
      <c r="X27631" s="287"/>
      <c r="AA27631" s="289"/>
    </row>
    <row r="27632" spans="23:27">
      <c r="W27632" s="288"/>
      <c r="X27632" s="287"/>
      <c r="AA27632" s="289"/>
    </row>
    <row r="27633" spans="23:27">
      <c r="W27633" s="288"/>
      <c r="X27633" s="287"/>
      <c r="AA27633" s="289"/>
    </row>
    <row r="27634" spans="23:27">
      <c r="W27634" s="288"/>
      <c r="X27634" s="287"/>
      <c r="AA27634" s="289"/>
    </row>
    <row r="27635" spans="23:27">
      <c r="W27635" s="288"/>
      <c r="X27635" s="287"/>
      <c r="AA27635" s="289"/>
    </row>
    <row r="27636" spans="23:27">
      <c r="W27636" s="288"/>
      <c r="X27636" s="287"/>
      <c r="AA27636" s="289"/>
    </row>
    <row r="27637" spans="23:27">
      <c r="W27637" s="288"/>
      <c r="X27637" s="287"/>
      <c r="AA27637" s="289"/>
    </row>
    <row r="27638" spans="23:27">
      <c r="W27638" s="288"/>
      <c r="X27638" s="287"/>
      <c r="AA27638" s="289"/>
    </row>
    <row r="27639" spans="23:27">
      <c r="W27639" s="288"/>
      <c r="X27639" s="287"/>
      <c r="AA27639" s="289"/>
    </row>
    <row r="27640" spans="23:27">
      <c r="W27640" s="288"/>
      <c r="X27640" s="287"/>
      <c r="AA27640" s="289"/>
    </row>
    <row r="27641" spans="23:27">
      <c r="W27641" s="288"/>
      <c r="X27641" s="287"/>
      <c r="AA27641" s="289"/>
    </row>
    <row r="27642" spans="23:27">
      <c r="W27642" s="288"/>
      <c r="X27642" s="287"/>
      <c r="AA27642" s="289"/>
    </row>
    <row r="27643" spans="23:27">
      <c r="W27643" s="288"/>
      <c r="X27643" s="287"/>
      <c r="AA27643" s="289"/>
    </row>
    <row r="27644" spans="23:27">
      <c r="W27644" s="288"/>
      <c r="X27644" s="287"/>
      <c r="AA27644" s="289"/>
    </row>
    <row r="27645" spans="23:27">
      <c r="W27645" s="288"/>
      <c r="X27645" s="287"/>
      <c r="AA27645" s="289"/>
    </row>
    <row r="27646" spans="23:27">
      <c r="W27646" s="288"/>
      <c r="X27646" s="287"/>
      <c r="AA27646" s="289"/>
    </row>
    <row r="27647" spans="23:27">
      <c r="W27647" s="288"/>
      <c r="X27647" s="287"/>
      <c r="AA27647" s="289"/>
    </row>
    <row r="27648" spans="23:27">
      <c r="W27648" s="288"/>
      <c r="X27648" s="287"/>
      <c r="AA27648" s="289"/>
    </row>
    <row r="27649" spans="23:27">
      <c r="W27649" s="288"/>
      <c r="X27649" s="287"/>
      <c r="AA27649" s="289"/>
    </row>
    <row r="27650" spans="23:27">
      <c r="W27650" s="288"/>
      <c r="X27650" s="287"/>
      <c r="AA27650" s="289"/>
    </row>
    <row r="27651" spans="23:27">
      <c r="W27651" s="288"/>
      <c r="X27651" s="287"/>
      <c r="AA27651" s="289"/>
    </row>
    <row r="27652" spans="23:27">
      <c r="W27652" s="288"/>
      <c r="X27652" s="287"/>
      <c r="AA27652" s="289"/>
    </row>
    <row r="27653" spans="23:27">
      <c r="W27653" s="288"/>
      <c r="X27653" s="287"/>
      <c r="AA27653" s="289"/>
    </row>
    <row r="27654" spans="23:27">
      <c r="W27654" s="288"/>
      <c r="X27654" s="287"/>
      <c r="AA27654" s="289"/>
    </row>
    <row r="27655" spans="23:27">
      <c r="W27655" s="288"/>
      <c r="X27655" s="287"/>
      <c r="AA27655" s="289"/>
    </row>
    <row r="27656" spans="23:27">
      <c r="W27656" s="288"/>
      <c r="X27656" s="287"/>
      <c r="AA27656" s="289"/>
    </row>
    <row r="27657" spans="23:27">
      <c r="W27657" s="288"/>
      <c r="X27657" s="287"/>
      <c r="AA27657" s="289"/>
    </row>
    <row r="27658" spans="23:27">
      <c r="W27658" s="288"/>
      <c r="X27658" s="287"/>
      <c r="AA27658" s="289"/>
    </row>
    <row r="27659" spans="23:27">
      <c r="W27659" s="288"/>
      <c r="X27659" s="287"/>
      <c r="AA27659" s="289"/>
    </row>
    <row r="27660" spans="23:27">
      <c r="W27660" s="288"/>
      <c r="X27660" s="287"/>
      <c r="AA27660" s="289"/>
    </row>
    <row r="27661" spans="23:27">
      <c r="W27661" s="288"/>
      <c r="X27661" s="287"/>
      <c r="AA27661" s="289"/>
    </row>
    <row r="27662" spans="23:27">
      <c r="W27662" s="288"/>
      <c r="X27662" s="287"/>
      <c r="AA27662" s="289"/>
    </row>
    <row r="27663" spans="23:27">
      <c r="W27663" s="288"/>
      <c r="X27663" s="287"/>
      <c r="AA27663" s="289"/>
    </row>
    <row r="27664" spans="23:27">
      <c r="W27664" s="288"/>
      <c r="X27664" s="287"/>
      <c r="AA27664" s="289"/>
    </row>
    <row r="27665" spans="23:27">
      <c r="W27665" s="288"/>
      <c r="X27665" s="287"/>
      <c r="AA27665" s="289"/>
    </row>
    <row r="27666" spans="23:27">
      <c r="W27666" s="288"/>
      <c r="X27666" s="287"/>
      <c r="AA27666" s="289"/>
    </row>
    <row r="27667" spans="23:27">
      <c r="W27667" s="288"/>
      <c r="X27667" s="287"/>
      <c r="AA27667" s="289"/>
    </row>
    <row r="27668" spans="23:27">
      <c r="W27668" s="288"/>
      <c r="X27668" s="287"/>
      <c r="AA27668" s="289"/>
    </row>
    <row r="27669" spans="23:27">
      <c r="W27669" s="288"/>
      <c r="X27669" s="287"/>
      <c r="AA27669" s="289"/>
    </row>
    <row r="27670" spans="23:27">
      <c r="W27670" s="288"/>
      <c r="X27670" s="287"/>
      <c r="AA27670" s="289"/>
    </row>
    <row r="27671" spans="23:27">
      <c r="W27671" s="288"/>
      <c r="X27671" s="287"/>
      <c r="AA27671" s="289"/>
    </row>
    <row r="27672" spans="23:27">
      <c r="W27672" s="288"/>
      <c r="X27672" s="287"/>
      <c r="AA27672" s="289"/>
    </row>
    <row r="27673" spans="23:27">
      <c r="W27673" s="288"/>
      <c r="X27673" s="287"/>
      <c r="AA27673" s="289"/>
    </row>
    <row r="27674" spans="23:27">
      <c r="W27674" s="288"/>
      <c r="X27674" s="287"/>
      <c r="AA27674" s="289"/>
    </row>
    <row r="27675" spans="23:27">
      <c r="W27675" s="288"/>
      <c r="X27675" s="287"/>
      <c r="AA27675" s="289"/>
    </row>
    <row r="27676" spans="23:27">
      <c r="W27676" s="288"/>
      <c r="X27676" s="287"/>
      <c r="AA27676" s="289"/>
    </row>
    <row r="27677" spans="23:27">
      <c r="W27677" s="288"/>
      <c r="X27677" s="287"/>
      <c r="AA27677" s="289"/>
    </row>
    <row r="27678" spans="23:27">
      <c r="W27678" s="288"/>
      <c r="X27678" s="287"/>
      <c r="AA27678" s="289"/>
    </row>
    <row r="27679" spans="23:27">
      <c r="W27679" s="288"/>
      <c r="X27679" s="287"/>
      <c r="AA27679" s="289"/>
    </row>
    <row r="27680" spans="23:27">
      <c r="W27680" s="288"/>
      <c r="X27680" s="287"/>
      <c r="AA27680" s="289"/>
    </row>
    <row r="27681" spans="23:27">
      <c r="W27681" s="288"/>
      <c r="X27681" s="287"/>
      <c r="AA27681" s="289"/>
    </row>
    <row r="27682" spans="23:27">
      <c r="W27682" s="288"/>
      <c r="X27682" s="287"/>
      <c r="AA27682" s="289"/>
    </row>
    <row r="27683" spans="23:27">
      <c r="W27683" s="288"/>
      <c r="X27683" s="287"/>
      <c r="AA27683" s="289"/>
    </row>
    <row r="27684" spans="23:27">
      <c r="W27684" s="288"/>
      <c r="X27684" s="287"/>
      <c r="AA27684" s="289"/>
    </row>
    <row r="27685" spans="23:27">
      <c r="W27685" s="288"/>
      <c r="X27685" s="287"/>
      <c r="AA27685" s="289"/>
    </row>
    <row r="27686" spans="23:27">
      <c r="W27686" s="288"/>
      <c r="X27686" s="287"/>
      <c r="AA27686" s="289"/>
    </row>
    <row r="27687" spans="23:27">
      <c r="W27687" s="288"/>
      <c r="X27687" s="287"/>
      <c r="AA27687" s="289"/>
    </row>
    <row r="27688" spans="23:27">
      <c r="W27688" s="288"/>
      <c r="X27688" s="287"/>
      <c r="AA27688" s="289"/>
    </row>
    <row r="27689" spans="23:27">
      <c r="W27689" s="288"/>
      <c r="X27689" s="287"/>
      <c r="AA27689" s="289"/>
    </row>
    <row r="27690" spans="23:27">
      <c r="W27690" s="288"/>
      <c r="X27690" s="287"/>
      <c r="AA27690" s="289"/>
    </row>
    <row r="27691" spans="23:27">
      <c r="W27691" s="288"/>
      <c r="X27691" s="287"/>
      <c r="AA27691" s="289"/>
    </row>
    <row r="27692" spans="23:27">
      <c r="W27692" s="288"/>
      <c r="X27692" s="287"/>
      <c r="AA27692" s="289"/>
    </row>
    <row r="27693" spans="23:27">
      <c r="W27693" s="288"/>
      <c r="X27693" s="287"/>
      <c r="AA27693" s="289"/>
    </row>
    <row r="27694" spans="23:27">
      <c r="W27694" s="288"/>
      <c r="X27694" s="287"/>
      <c r="AA27694" s="289"/>
    </row>
    <row r="27695" spans="23:27">
      <c r="W27695" s="288"/>
      <c r="X27695" s="287"/>
      <c r="AA27695" s="289"/>
    </row>
    <row r="27696" spans="23:27">
      <c r="W27696" s="288"/>
      <c r="X27696" s="287"/>
      <c r="AA27696" s="289"/>
    </row>
    <row r="27697" spans="23:27">
      <c r="W27697" s="288"/>
      <c r="X27697" s="287"/>
      <c r="AA27697" s="289"/>
    </row>
    <row r="27698" spans="23:27">
      <c r="W27698" s="288"/>
      <c r="X27698" s="287"/>
      <c r="AA27698" s="289"/>
    </row>
    <row r="27699" spans="23:27">
      <c r="W27699" s="288"/>
      <c r="X27699" s="287"/>
      <c r="AA27699" s="289"/>
    </row>
    <row r="27700" spans="23:27">
      <c r="W27700" s="288"/>
      <c r="X27700" s="287"/>
      <c r="AA27700" s="289"/>
    </row>
    <row r="27701" spans="23:27">
      <c r="W27701" s="288"/>
      <c r="X27701" s="287"/>
      <c r="AA27701" s="289"/>
    </row>
    <row r="27702" spans="23:27">
      <c r="W27702" s="288"/>
      <c r="X27702" s="287"/>
      <c r="AA27702" s="289"/>
    </row>
    <row r="27703" spans="23:27">
      <c r="W27703" s="288"/>
      <c r="X27703" s="287"/>
      <c r="AA27703" s="289"/>
    </row>
    <row r="27704" spans="23:27">
      <c r="W27704" s="288"/>
      <c r="X27704" s="287"/>
      <c r="AA27704" s="289"/>
    </row>
    <row r="27705" spans="23:27">
      <c r="W27705" s="288"/>
      <c r="X27705" s="287"/>
      <c r="AA27705" s="289"/>
    </row>
    <row r="27706" spans="23:27">
      <c r="W27706" s="288"/>
      <c r="X27706" s="287"/>
      <c r="AA27706" s="289"/>
    </row>
    <row r="27707" spans="23:27">
      <c r="W27707" s="288"/>
      <c r="X27707" s="287"/>
      <c r="AA27707" s="289"/>
    </row>
    <row r="27708" spans="23:27">
      <c r="W27708" s="288"/>
      <c r="X27708" s="287"/>
      <c r="AA27708" s="289"/>
    </row>
    <row r="27709" spans="23:27">
      <c r="W27709" s="288"/>
      <c r="X27709" s="287"/>
      <c r="AA27709" s="289"/>
    </row>
    <row r="27710" spans="23:27">
      <c r="W27710" s="288"/>
      <c r="X27710" s="287"/>
      <c r="AA27710" s="289"/>
    </row>
    <row r="27711" spans="23:27">
      <c r="W27711" s="288"/>
      <c r="X27711" s="287"/>
      <c r="AA27711" s="289"/>
    </row>
    <row r="27712" spans="23:27">
      <c r="W27712" s="288"/>
      <c r="X27712" s="287"/>
      <c r="AA27712" s="289"/>
    </row>
    <row r="27713" spans="23:27">
      <c r="W27713" s="288"/>
      <c r="X27713" s="287"/>
      <c r="AA27713" s="289"/>
    </row>
    <row r="27714" spans="23:27">
      <c r="W27714" s="288"/>
      <c r="X27714" s="287"/>
      <c r="AA27714" s="289"/>
    </row>
    <row r="27715" spans="23:27">
      <c r="W27715" s="288"/>
      <c r="X27715" s="287"/>
      <c r="AA27715" s="289"/>
    </row>
    <row r="27716" spans="23:27">
      <c r="W27716" s="288"/>
      <c r="X27716" s="287"/>
      <c r="AA27716" s="289"/>
    </row>
    <row r="27717" spans="23:27">
      <c r="W27717" s="288"/>
      <c r="X27717" s="287"/>
      <c r="AA27717" s="289"/>
    </row>
    <row r="27718" spans="23:27">
      <c r="W27718" s="288"/>
      <c r="X27718" s="287"/>
      <c r="AA27718" s="289"/>
    </row>
    <row r="27719" spans="23:27">
      <c r="W27719" s="288"/>
      <c r="X27719" s="287"/>
      <c r="AA27719" s="289"/>
    </row>
    <row r="27720" spans="23:27">
      <c r="W27720" s="288"/>
      <c r="X27720" s="287"/>
      <c r="AA27720" s="289"/>
    </row>
    <row r="27721" spans="23:27">
      <c r="W27721" s="288"/>
      <c r="X27721" s="287"/>
      <c r="AA27721" s="289"/>
    </row>
    <row r="27722" spans="23:27">
      <c r="W27722" s="288"/>
      <c r="X27722" s="287"/>
      <c r="AA27722" s="289"/>
    </row>
    <row r="27723" spans="23:27">
      <c r="W27723" s="288"/>
      <c r="X27723" s="287"/>
      <c r="AA27723" s="289"/>
    </row>
    <row r="27724" spans="23:27">
      <c r="W27724" s="288"/>
      <c r="X27724" s="287"/>
      <c r="AA27724" s="289"/>
    </row>
    <row r="27725" spans="23:27">
      <c r="W27725" s="288"/>
      <c r="X27725" s="287"/>
      <c r="AA27725" s="289"/>
    </row>
    <row r="27726" spans="23:27">
      <c r="W27726" s="288"/>
      <c r="X27726" s="287"/>
      <c r="AA27726" s="289"/>
    </row>
    <row r="27727" spans="23:27">
      <c r="W27727" s="288"/>
      <c r="X27727" s="287"/>
      <c r="AA27727" s="289"/>
    </row>
    <row r="27728" spans="23:27">
      <c r="W27728" s="288"/>
      <c r="X27728" s="287"/>
      <c r="AA27728" s="289"/>
    </row>
    <row r="27729" spans="23:27">
      <c r="W27729" s="288"/>
      <c r="X27729" s="287"/>
      <c r="AA27729" s="289"/>
    </row>
    <row r="27730" spans="23:27">
      <c r="W27730" s="288"/>
      <c r="X27730" s="287"/>
      <c r="AA27730" s="289"/>
    </row>
    <row r="27731" spans="23:27">
      <c r="W27731" s="288"/>
      <c r="X27731" s="287"/>
      <c r="AA27731" s="289"/>
    </row>
    <row r="27732" spans="23:27">
      <c r="W27732" s="288"/>
      <c r="X27732" s="287"/>
      <c r="AA27732" s="289"/>
    </row>
    <row r="27733" spans="23:27">
      <c r="W27733" s="288"/>
      <c r="X27733" s="287"/>
      <c r="AA27733" s="289"/>
    </row>
    <row r="27734" spans="23:27">
      <c r="W27734" s="288"/>
      <c r="X27734" s="287"/>
      <c r="AA27734" s="289"/>
    </row>
    <row r="27735" spans="23:27">
      <c r="W27735" s="288"/>
      <c r="X27735" s="287"/>
      <c r="AA27735" s="289"/>
    </row>
    <row r="27736" spans="23:27">
      <c r="W27736" s="288"/>
      <c r="X27736" s="287"/>
      <c r="AA27736" s="289"/>
    </row>
    <row r="27737" spans="23:27">
      <c r="W27737" s="288"/>
      <c r="X27737" s="287"/>
      <c r="AA27737" s="289"/>
    </row>
    <row r="27738" spans="23:27">
      <c r="W27738" s="288"/>
      <c r="X27738" s="287"/>
      <c r="AA27738" s="289"/>
    </row>
    <row r="27739" spans="23:27">
      <c r="W27739" s="288"/>
      <c r="X27739" s="287"/>
      <c r="AA27739" s="289"/>
    </row>
    <row r="27740" spans="23:27">
      <c r="W27740" s="288"/>
      <c r="X27740" s="287"/>
      <c r="AA27740" s="289"/>
    </row>
    <row r="27741" spans="23:27">
      <c r="W27741" s="288"/>
      <c r="X27741" s="287"/>
      <c r="AA27741" s="289"/>
    </row>
    <row r="27742" spans="23:27">
      <c r="W27742" s="288"/>
      <c r="X27742" s="287"/>
      <c r="AA27742" s="289"/>
    </row>
    <row r="27743" spans="23:27">
      <c r="W27743" s="288"/>
      <c r="X27743" s="287"/>
      <c r="AA27743" s="289"/>
    </row>
    <row r="27744" spans="23:27">
      <c r="W27744" s="288"/>
      <c r="X27744" s="287"/>
      <c r="AA27744" s="289"/>
    </row>
    <row r="27745" spans="23:27">
      <c r="W27745" s="288"/>
      <c r="X27745" s="287"/>
      <c r="AA27745" s="289"/>
    </row>
    <row r="27746" spans="23:27">
      <c r="W27746" s="288"/>
      <c r="X27746" s="287"/>
      <c r="AA27746" s="289"/>
    </row>
    <row r="27747" spans="23:27">
      <c r="W27747" s="288"/>
      <c r="X27747" s="287"/>
      <c r="AA27747" s="289"/>
    </row>
    <row r="27748" spans="23:27">
      <c r="W27748" s="288"/>
      <c r="X27748" s="287"/>
      <c r="AA27748" s="289"/>
    </row>
    <row r="27749" spans="23:27">
      <c r="W27749" s="288"/>
      <c r="X27749" s="287"/>
      <c r="AA27749" s="289"/>
    </row>
    <row r="27750" spans="23:27">
      <c r="W27750" s="288"/>
      <c r="X27750" s="287"/>
      <c r="AA27750" s="289"/>
    </row>
    <row r="27751" spans="23:27">
      <c r="W27751" s="288"/>
      <c r="X27751" s="287"/>
      <c r="AA27751" s="289"/>
    </row>
    <row r="27752" spans="23:27">
      <c r="W27752" s="288"/>
      <c r="X27752" s="287"/>
      <c r="AA27752" s="289"/>
    </row>
    <row r="27753" spans="23:27">
      <c r="W27753" s="288"/>
      <c r="X27753" s="287"/>
      <c r="AA27753" s="289"/>
    </row>
    <row r="27754" spans="23:27">
      <c r="W27754" s="288"/>
      <c r="X27754" s="287"/>
      <c r="AA27754" s="289"/>
    </row>
    <row r="27755" spans="23:27">
      <c r="W27755" s="288"/>
      <c r="X27755" s="287"/>
      <c r="AA27755" s="289"/>
    </row>
    <row r="27756" spans="23:27">
      <c r="W27756" s="288"/>
      <c r="X27756" s="287"/>
      <c r="AA27756" s="289"/>
    </row>
    <row r="27757" spans="23:27">
      <c r="W27757" s="288"/>
      <c r="X27757" s="287"/>
      <c r="AA27757" s="289"/>
    </row>
    <row r="27758" spans="23:27">
      <c r="W27758" s="288"/>
      <c r="X27758" s="287"/>
      <c r="AA27758" s="289"/>
    </row>
    <row r="27759" spans="23:27">
      <c r="W27759" s="288"/>
      <c r="X27759" s="287"/>
      <c r="AA27759" s="289"/>
    </row>
    <row r="27760" spans="23:27">
      <c r="W27760" s="288"/>
      <c r="X27760" s="287"/>
      <c r="AA27760" s="289"/>
    </row>
    <row r="27761" spans="23:27">
      <c r="W27761" s="288"/>
      <c r="X27761" s="287"/>
      <c r="AA27761" s="289"/>
    </row>
    <row r="27762" spans="23:27">
      <c r="W27762" s="288"/>
      <c r="X27762" s="287"/>
      <c r="AA27762" s="289"/>
    </row>
    <row r="27763" spans="23:27">
      <c r="W27763" s="288"/>
      <c r="X27763" s="287"/>
      <c r="AA27763" s="289"/>
    </row>
    <row r="27764" spans="23:27">
      <c r="W27764" s="288"/>
      <c r="X27764" s="287"/>
      <c r="AA27764" s="289"/>
    </row>
    <row r="27765" spans="23:27">
      <c r="W27765" s="288"/>
      <c r="X27765" s="287"/>
      <c r="AA27765" s="289"/>
    </row>
    <row r="27766" spans="23:27">
      <c r="W27766" s="288"/>
      <c r="X27766" s="287"/>
      <c r="AA27766" s="289"/>
    </row>
    <row r="27767" spans="23:27">
      <c r="W27767" s="288"/>
      <c r="X27767" s="287"/>
      <c r="AA27767" s="289"/>
    </row>
    <row r="27768" spans="23:27">
      <c r="W27768" s="288"/>
      <c r="X27768" s="287"/>
      <c r="AA27768" s="289"/>
    </row>
    <row r="27769" spans="23:27">
      <c r="W27769" s="288"/>
      <c r="X27769" s="287"/>
      <c r="AA27769" s="289"/>
    </row>
    <row r="27770" spans="23:27">
      <c r="W27770" s="288"/>
      <c r="X27770" s="287"/>
      <c r="AA27770" s="289"/>
    </row>
    <row r="27771" spans="23:27">
      <c r="W27771" s="288"/>
      <c r="X27771" s="287"/>
      <c r="AA27771" s="289"/>
    </row>
    <row r="27772" spans="23:27">
      <c r="W27772" s="288"/>
      <c r="X27772" s="287"/>
      <c r="AA27772" s="289"/>
    </row>
    <row r="27773" spans="23:27">
      <c r="W27773" s="288"/>
      <c r="X27773" s="287"/>
      <c r="AA27773" s="289"/>
    </row>
    <row r="27774" spans="23:27">
      <c r="W27774" s="288"/>
      <c r="X27774" s="287"/>
      <c r="AA27774" s="289"/>
    </row>
    <row r="27775" spans="23:27">
      <c r="W27775" s="288"/>
      <c r="X27775" s="287"/>
      <c r="AA27775" s="289"/>
    </row>
    <row r="27776" spans="23:27">
      <c r="W27776" s="288"/>
      <c r="X27776" s="287"/>
      <c r="AA27776" s="289"/>
    </row>
    <row r="27777" spans="23:27">
      <c r="W27777" s="288"/>
      <c r="X27777" s="287"/>
      <c r="AA27777" s="289"/>
    </row>
    <row r="27778" spans="23:27">
      <c r="W27778" s="288"/>
      <c r="X27778" s="287"/>
      <c r="AA27778" s="289"/>
    </row>
    <row r="27779" spans="23:27">
      <c r="W27779" s="288"/>
      <c r="X27779" s="287"/>
      <c r="AA27779" s="289"/>
    </row>
    <row r="27780" spans="23:27">
      <c r="W27780" s="288"/>
      <c r="X27780" s="287"/>
      <c r="AA27780" s="289"/>
    </row>
    <row r="27781" spans="23:27">
      <c r="W27781" s="288"/>
      <c r="X27781" s="287"/>
      <c r="AA27781" s="289"/>
    </row>
    <row r="27782" spans="23:27">
      <c r="W27782" s="288"/>
      <c r="X27782" s="287"/>
      <c r="AA27782" s="289"/>
    </row>
    <row r="27783" spans="23:27">
      <c r="W27783" s="288"/>
      <c r="X27783" s="287"/>
      <c r="AA27783" s="289"/>
    </row>
    <row r="27784" spans="23:27">
      <c r="W27784" s="288"/>
      <c r="X27784" s="287"/>
      <c r="AA27784" s="289"/>
    </row>
    <row r="27785" spans="23:27">
      <c r="W27785" s="288"/>
      <c r="X27785" s="287"/>
      <c r="AA27785" s="289"/>
    </row>
    <row r="27786" spans="23:27">
      <c r="W27786" s="288"/>
      <c r="X27786" s="287"/>
      <c r="AA27786" s="289"/>
    </row>
    <row r="27787" spans="23:27">
      <c r="W27787" s="288"/>
      <c r="X27787" s="287"/>
      <c r="AA27787" s="289"/>
    </row>
    <row r="27788" spans="23:27">
      <c r="W27788" s="288"/>
      <c r="X27788" s="287"/>
      <c r="AA27788" s="289"/>
    </row>
    <row r="27789" spans="23:27">
      <c r="W27789" s="288"/>
      <c r="X27789" s="287"/>
      <c r="AA27789" s="289"/>
    </row>
    <row r="27790" spans="23:27">
      <c r="W27790" s="288"/>
      <c r="X27790" s="287"/>
      <c r="AA27790" s="289"/>
    </row>
    <row r="27791" spans="23:27">
      <c r="W27791" s="288"/>
      <c r="X27791" s="287"/>
      <c r="AA27791" s="289"/>
    </row>
    <row r="27792" spans="23:27">
      <c r="W27792" s="288"/>
      <c r="X27792" s="287"/>
      <c r="AA27792" s="289"/>
    </row>
    <row r="27793" spans="23:27">
      <c r="W27793" s="288"/>
      <c r="X27793" s="287"/>
      <c r="AA27793" s="289"/>
    </row>
    <row r="27794" spans="23:27">
      <c r="W27794" s="288"/>
      <c r="X27794" s="287"/>
      <c r="AA27794" s="289"/>
    </row>
    <row r="27795" spans="23:27">
      <c r="W27795" s="288"/>
      <c r="X27795" s="287"/>
      <c r="AA27795" s="289"/>
    </row>
    <row r="27796" spans="23:27">
      <c r="W27796" s="288"/>
      <c r="X27796" s="287"/>
      <c r="AA27796" s="289"/>
    </row>
    <row r="27797" spans="23:27">
      <c r="W27797" s="288"/>
      <c r="X27797" s="287"/>
      <c r="AA27797" s="289"/>
    </row>
    <row r="27798" spans="23:27">
      <c r="W27798" s="288"/>
      <c r="X27798" s="287"/>
      <c r="AA27798" s="289"/>
    </row>
    <row r="27799" spans="23:27">
      <c r="W27799" s="288"/>
      <c r="X27799" s="287"/>
      <c r="AA27799" s="289"/>
    </row>
    <row r="27800" spans="23:27">
      <c r="W27800" s="288"/>
      <c r="X27800" s="287"/>
      <c r="AA27800" s="289"/>
    </row>
    <row r="27801" spans="23:27">
      <c r="W27801" s="288"/>
      <c r="X27801" s="287"/>
      <c r="AA27801" s="289"/>
    </row>
    <row r="27802" spans="23:27">
      <c r="W27802" s="288"/>
      <c r="X27802" s="287"/>
      <c r="AA27802" s="289"/>
    </row>
    <row r="27803" spans="23:27">
      <c r="W27803" s="288"/>
      <c r="X27803" s="287"/>
      <c r="AA27803" s="289"/>
    </row>
    <row r="27804" spans="23:27">
      <c r="W27804" s="288"/>
      <c r="X27804" s="287"/>
      <c r="AA27804" s="289"/>
    </row>
    <row r="27805" spans="23:27">
      <c r="W27805" s="288"/>
      <c r="X27805" s="287"/>
      <c r="AA27805" s="289"/>
    </row>
    <row r="27806" spans="23:27">
      <c r="W27806" s="288"/>
      <c r="X27806" s="287"/>
      <c r="AA27806" s="289"/>
    </row>
    <row r="27807" spans="23:27">
      <c r="W27807" s="288"/>
      <c r="X27807" s="287"/>
      <c r="AA27807" s="289"/>
    </row>
    <row r="27808" spans="23:27">
      <c r="W27808" s="288"/>
      <c r="X27808" s="287"/>
      <c r="AA27808" s="289"/>
    </row>
    <row r="27809" spans="23:27">
      <c r="W27809" s="288"/>
      <c r="X27809" s="287"/>
      <c r="AA27809" s="289"/>
    </row>
    <row r="27810" spans="23:27">
      <c r="W27810" s="288"/>
      <c r="X27810" s="287"/>
      <c r="AA27810" s="289"/>
    </row>
    <row r="27811" spans="23:27">
      <c r="W27811" s="288"/>
      <c r="X27811" s="287"/>
      <c r="AA27811" s="289"/>
    </row>
    <row r="27812" spans="23:27">
      <c r="W27812" s="288"/>
      <c r="X27812" s="287"/>
      <c r="AA27812" s="289"/>
    </row>
    <row r="27813" spans="23:27">
      <c r="W27813" s="288"/>
      <c r="X27813" s="287"/>
      <c r="AA27813" s="289"/>
    </row>
    <row r="27814" spans="23:27">
      <c r="W27814" s="288"/>
      <c r="X27814" s="287"/>
      <c r="AA27814" s="289"/>
    </row>
    <row r="27815" spans="23:27">
      <c r="W27815" s="288"/>
      <c r="X27815" s="287"/>
      <c r="AA27815" s="289"/>
    </row>
    <row r="27816" spans="23:27">
      <c r="W27816" s="288"/>
      <c r="X27816" s="287"/>
      <c r="AA27816" s="289"/>
    </row>
    <row r="27817" spans="23:27">
      <c r="W27817" s="288"/>
      <c r="X27817" s="287"/>
      <c r="AA27817" s="289"/>
    </row>
    <row r="27818" spans="23:27">
      <c r="W27818" s="288"/>
      <c r="X27818" s="287"/>
      <c r="AA27818" s="289"/>
    </row>
    <row r="27819" spans="23:27">
      <c r="W27819" s="288"/>
      <c r="X27819" s="287"/>
      <c r="AA27819" s="289"/>
    </row>
    <row r="27820" spans="23:27">
      <c r="W27820" s="288"/>
      <c r="X27820" s="287"/>
      <c r="AA27820" s="289"/>
    </row>
    <row r="27821" spans="23:27">
      <c r="W27821" s="288"/>
      <c r="X27821" s="287"/>
      <c r="AA27821" s="289"/>
    </row>
    <row r="27822" spans="23:27">
      <c r="W27822" s="288"/>
      <c r="X27822" s="287"/>
      <c r="AA27822" s="289"/>
    </row>
    <row r="27823" spans="23:27">
      <c r="W27823" s="288"/>
      <c r="X27823" s="287"/>
      <c r="AA27823" s="289"/>
    </row>
    <row r="27824" spans="23:27">
      <c r="W27824" s="288"/>
      <c r="X27824" s="287"/>
      <c r="AA27824" s="289"/>
    </row>
    <row r="27825" spans="23:27">
      <c r="W27825" s="288"/>
      <c r="X27825" s="287"/>
      <c r="AA27825" s="289"/>
    </row>
    <row r="27826" spans="23:27">
      <c r="W27826" s="288"/>
      <c r="X27826" s="287"/>
      <c r="AA27826" s="289"/>
    </row>
    <row r="27827" spans="23:27">
      <c r="W27827" s="288"/>
      <c r="X27827" s="287"/>
      <c r="AA27827" s="289"/>
    </row>
    <row r="27828" spans="23:27">
      <c r="W27828" s="288"/>
      <c r="X27828" s="287"/>
      <c r="AA27828" s="289"/>
    </row>
    <row r="27829" spans="23:27">
      <c r="W27829" s="288"/>
      <c r="X27829" s="287"/>
      <c r="AA27829" s="289"/>
    </row>
    <row r="27830" spans="23:27">
      <c r="W27830" s="288"/>
      <c r="X27830" s="287"/>
      <c r="AA27830" s="289"/>
    </row>
    <row r="27831" spans="23:27">
      <c r="W27831" s="288"/>
      <c r="X27831" s="287"/>
      <c r="AA27831" s="289"/>
    </row>
    <row r="27832" spans="23:27">
      <c r="W27832" s="288"/>
      <c r="X27832" s="287"/>
      <c r="AA27832" s="289"/>
    </row>
    <row r="27833" spans="23:27">
      <c r="W27833" s="288"/>
      <c r="X27833" s="287"/>
      <c r="AA27833" s="289"/>
    </row>
    <row r="27834" spans="23:27">
      <c r="W27834" s="288"/>
      <c r="X27834" s="287"/>
      <c r="AA27834" s="289"/>
    </row>
    <row r="27835" spans="23:27">
      <c r="W27835" s="288"/>
      <c r="X27835" s="287"/>
      <c r="AA27835" s="289"/>
    </row>
    <row r="27836" spans="23:27">
      <c r="W27836" s="288"/>
      <c r="X27836" s="287"/>
      <c r="AA27836" s="289"/>
    </row>
    <row r="27837" spans="23:27">
      <c r="W27837" s="288"/>
      <c r="X27837" s="287"/>
      <c r="AA27837" s="289"/>
    </row>
    <row r="27838" spans="23:27">
      <c r="W27838" s="288"/>
      <c r="X27838" s="287"/>
      <c r="AA27838" s="289"/>
    </row>
    <row r="27839" spans="23:27">
      <c r="W27839" s="288"/>
      <c r="X27839" s="287"/>
      <c r="AA27839" s="289"/>
    </row>
    <row r="27840" spans="23:27">
      <c r="W27840" s="288"/>
      <c r="X27840" s="287"/>
      <c r="AA27840" s="289"/>
    </row>
    <row r="27841" spans="23:27">
      <c r="W27841" s="288"/>
      <c r="X27841" s="287"/>
      <c r="AA27841" s="289"/>
    </row>
    <row r="27842" spans="23:27">
      <c r="W27842" s="288"/>
      <c r="X27842" s="287"/>
      <c r="AA27842" s="289"/>
    </row>
    <row r="27843" spans="23:27">
      <c r="W27843" s="288"/>
      <c r="X27843" s="287"/>
      <c r="AA27843" s="289"/>
    </row>
    <row r="27844" spans="23:27">
      <c r="W27844" s="288"/>
      <c r="X27844" s="287"/>
      <c r="AA27844" s="289"/>
    </row>
    <row r="27845" spans="23:27">
      <c r="W27845" s="288"/>
      <c r="X27845" s="287"/>
      <c r="AA27845" s="289"/>
    </row>
    <row r="27846" spans="23:27">
      <c r="W27846" s="288"/>
      <c r="X27846" s="287"/>
      <c r="AA27846" s="289"/>
    </row>
    <row r="27847" spans="23:27">
      <c r="W27847" s="288"/>
      <c r="X27847" s="287"/>
      <c r="AA27847" s="289"/>
    </row>
    <row r="27848" spans="23:27">
      <c r="W27848" s="288"/>
      <c r="X27848" s="287"/>
      <c r="AA27848" s="289"/>
    </row>
    <row r="27849" spans="23:27">
      <c r="W27849" s="288"/>
      <c r="X27849" s="287"/>
      <c r="AA27849" s="289"/>
    </row>
    <row r="27850" spans="23:27">
      <c r="W27850" s="288"/>
      <c r="X27850" s="287"/>
      <c r="AA27850" s="289"/>
    </row>
    <row r="27851" spans="23:27">
      <c r="W27851" s="288"/>
      <c r="X27851" s="287"/>
      <c r="AA27851" s="289"/>
    </row>
    <row r="27852" spans="23:27">
      <c r="W27852" s="288"/>
      <c r="X27852" s="287"/>
      <c r="AA27852" s="289"/>
    </row>
    <row r="27853" spans="23:27">
      <c r="W27853" s="288"/>
      <c r="X27853" s="287"/>
      <c r="AA27853" s="289"/>
    </row>
    <row r="27854" spans="23:27">
      <c r="W27854" s="288"/>
      <c r="X27854" s="287"/>
      <c r="AA27854" s="289"/>
    </row>
    <row r="27855" spans="23:27">
      <c r="W27855" s="288"/>
      <c r="X27855" s="287"/>
      <c r="AA27855" s="289"/>
    </row>
    <row r="27856" spans="23:27">
      <c r="W27856" s="288"/>
      <c r="X27856" s="287"/>
      <c r="AA27856" s="289"/>
    </row>
    <row r="27857" spans="23:27">
      <c r="W27857" s="288"/>
      <c r="X27857" s="287"/>
      <c r="AA27857" s="289"/>
    </row>
    <row r="27858" spans="23:27">
      <c r="W27858" s="288"/>
      <c r="X27858" s="287"/>
      <c r="AA27858" s="289"/>
    </row>
    <row r="27859" spans="23:27">
      <c r="W27859" s="288"/>
      <c r="X27859" s="287"/>
      <c r="AA27859" s="289"/>
    </row>
    <row r="27860" spans="23:27">
      <c r="W27860" s="288"/>
      <c r="X27860" s="287"/>
      <c r="AA27860" s="289"/>
    </row>
    <row r="27861" spans="23:27">
      <c r="W27861" s="288"/>
      <c r="X27861" s="287"/>
      <c r="AA27861" s="289"/>
    </row>
    <row r="27862" spans="23:27">
      <c r="W27862" s="288"/>
      <c r="X27862" s="287"/>
      <c r="AA27862" s="289"/>
    </row>
    <row r="27863" spans="23:27">
      <c r="W27863" s="288"/>
      <c r="X27863" s="287"/>
      <c r="AA27863" s="289"/>
    </row>
    <row r="27864" spans="23:27">
      <c r="W27864" s="288"/>
      <c r="X27864" s="287"/>
      <c r="AA27864" s="289"/>
    </row>
    <row r="27865" spans="23:27">
      <c r="W27865" s="288"/>
      <c r="X27865" s="287"/>
      <c r="AA27865" s="289"/>
    </row>
    <row r="27866" spans="23:27">
      <c r="W27866" s="288"/>
      <c r="X27866" s="287"/>
      <c r="AA27866" s="289"/>
    </row>
    <row r="27867" spans="23:27">
      <c r="W27867" s="288"/>
      <c r="X27867" s="287"/>
      <c r="AA27867" s="289"/>
    </row>
    <row r="27868" spans="23:27">
      <c r="W27868" s="288"/>
      <c r="X27868" s="287"/>
      <c r="AA27868" s="289"/>
    </row>
    <row r="27869" spans="23:27">
      <c r="W27869" s="288"/>
      <c r="X27869" s="287"/>
      <c r="AA27869" s="289"/>
    </row>
    <row r="27870" spans="23:27">
      <c r="W27870" s="288"/>
      <c r="X27870" s="287"/>
      <c r="AA27870" s="289"/>
    </row>
    <row r="27871" spans="23:27">
      <c r="W27871" s="288"/>
      <c r="X27871" s="287"/>
      <c r="AA27871" s="289"/>
    </row>
    <row r="27872" spans="23:27">
      <c r="W27872" s="288"/>
      <c r="X27872" s="287"/>
      <c r="AA27872" s="289"/>
    </row>
    <row r="27873" spans="23:27">
      <c r="W27873" s="288"/>
      <c r="X27873" s="287"/>
      <c r="AA27873" s="289"/>
    </row>
    <row r="27874" spans="23:27">
      <c r="W27874" s="288"/>
      <c r="X27874" s="287"/>
      <c r="AA27874" s="289"/>
    </row>
    <row r="27875" spans="23:27">
      <c r="W27875" s="288"/>
      <c r="X27875" s="287"/>
      <c r="AA27875" s="289"/>
    </row>
    <row r="27876" spans="23:27">
      <c r="W27876" s="288"/>
      <c r="X27876" s="287"/>
      <c r="AA27876" s="289"/>
    </row>
    <row r="27877" spans="23:27">
      <c r="W27877" s="288"/>
      <c r="X27877" s="287"/>
      <c r="AA27877" s="289"/>
    </row>
    <row r="27878" spans="23:27">
      <c r="W27878" s="288"/>
      <c r="X27878" s="287"/>
      <c r="AA27878" s="289"/>
    </row>
    <row r="27879" spans="23:27">
      <c r="W27879" s="288"/>
      <c r="X27879" s="287"/>
      <c r="AA27879" s="289"/>
    </row>
    <row r="27880" spans="23:27">
      <c r="W27880" s="288"/>
      <c r="X27880" s="287"/>
      <c r="AA27880" s="289"/>
    </row>
    <row r="27881" spans="23:27">
      <c r="W27881" s="288"/>
      <c r="X27881" s="287"/>
      <c r="AA27881" s="289"/>
    </row>
    <row r="27882" spans="23:27">
      <c r="W27882" s="288"/>
      <c r="X27882" s="287"/>
      <c r="AA27882" s="289"/>
    </row>
    <row r="27883" spans="23:27">
      <c r="W27883" s="288"/>
      <c r="X27883" s="287"/>
      <c r="AA27883" s="289"/>
    </row>
    <row r="27884" spans="23:27">
      <c r="W27884" s="288"/>
      <c r="X27884" s="287"/>
      <c r="AA27884" s="289"/>
    </row>
    <row r="27885" spans="23:27">
      <c r="W27885" s="288"/>
      <c r="X27885" s="287"/>
      <c r="AA27885" s="289"/>
    </row>
    <row r="27886" spans="23:27">
      <c r="W27886" s="288"/>
      <c r="X27886" s="287"/>
      <c r="AA27886" s="289"/>
    </row>
    <row r="27887" spans="23:27">
      <c r="W27887" s="288"/>
      <c r="X27887" s="287"/>
      <c r="AA27887" s="289"/>
    </row>
    <row r="27888" spans="23:27">
      <c r="W27888" s="288"/>
      <c r="X27888" s="287"/>
      <c r="AA27888" s="289"/>
    </row>
    <row r="27889" spans="23:27">
      <c r="W27889" s="288"/>
      <c r="X27889" s="287"/>
      <c r="AA27889" s="289"/>
    </row>
    <row r="27890" spans="23:27">
      <c r="W27890" s="288"/>
      <c r="X27890" s="287"/>
      <c r="AA27890" s="289"/>
    </row>
    <row r="27891" spans="23:27">
      <c r="W27891" s="288"/>
      <c r="X27891" s="287"/>
      <c r="AA27891" s="289"/>
    </row>
    <row r="27892" spans="23:27">
      <c r="W27892" s="288"/>
      <c r="X27892" s="287"/>
      <c r="AA27892" s="289"/>
    </row>
    <row r="27893" spans="23:27">
      <c r="W27893" s="288"/>
      <c r="X27893" s="287"/>
      <c r="AA27893" s="289"/>
    </row>
    <row r="27894" spans="23:27">
      <c r="W27894" s="288"/>
      <c r="X27894" s="287"/>
      <c r="AA27894" s="289"/>
    </row>
    <row r="27895" spans="23:27">
      <c r="W27895" s="288"/>
      <c r="X27895" s="287"/>
      <c r="AA27895" s="289"/>
    </row>
    <row r="27896" spans="23:27">
      <c r="W27896" s="288"/>
      <c r="X27896" s="287"/>
      <c r="AA27896" s="289"/>
    </row>
    <row r="27897" spans="23:27">
      <c r="W27897" s="288"/>
      <c r="X27897" s="287"/>
      <c r="AA27897" s="289"/>
    </row>
    <row r="27898" spans="23:27">
      <c r="W27898" s="288"/>
      <c r="X27898" s="287"/>
      <c r="AA27898" s="289"/>
    </row>
    <row r="27899" spans="23:27">
      <c r="W27899" s="288"/>
      <c r="X27899" s="287"/>
      <c r="AA27899" s="289"/>
    </row>
    <row r="27900" spans="23:27">
      <c r="W27900" s="288"/>
      <c r="X27900" s="287"/>
      <c r="AA27900" s="289"/>
    </row>
    <row r="27901" spans="23:27">
      <c r="W27901" s="288"/>
      <c r="X27901" s="287"/>
      <c r="AA27901" s="289"/>
    </row>
    <row r="27902" spans="23:27">
      <c r="W27902" s="288"/>
      <c r="X27902" s="287"/>
      <c r="AA27902" s="289"/>
    </row>
    <row r="27903" spans="23:27">
      <c r="W27903" s="288"/>
      <c r="X27903" s="287"/>
      <c r="AA27903" s="289"/>
    </row>
    <row r="27904" spans="23:27">
      <c r="W27904" s="288"/>
      <c r="X27904" s="287"/>
      <c r="AA27904" s="289"/>
    </row>
    <row r="27905" spans="23:27">
      <c r="W27905" s="288"/>
      <c r="X27905" s="287"/>
      <c r="AA27905" s="289"/>
    </row>
    <row r="27906" spans="23:27">
      <c r="W27906" s="288"/>
      <c r="X27906" s="287"/>
      <c r="AA27906" s="289"/>
    </row>
    <row r="27907" spans="23:27">
      <c r="W27907" s="288"/>
      <c r="X27907" s="287"/>
      <c r="AA27907" s="289"/>
    </row>
    <row r="27908" spans="23:27">
      <c r="W27908" s="288"/>
      <c r="X27908" s="287"/>
      <c r="AA27908" s="289"/>
    </row>
    <row r="27909" spans="23:27">
      <c r="W27909" s="288"/>
      <c r="X27909" s="287"/>
      <c r="AA27909" s="289"/>
    </row>
    <row r="27910" spans="23:27">
      <c r="W27910" s="288"/>
      <c r="X27910" s="287"/>
      <c r="AA27910" s="289"/>
    </row>
    <row r="27911" spans="23:27">
      <c r="W27911" s="288"/>
      <c r="X27911" s="287"/>
      <c r="AA27911" s="289"/>
    </row>
    <row r="27912" spans="23:27">
      <c r="W27912" s="288"/>
      <c r="X27912" s="287"/>
      <c r="AA27912" s="289"/>
    </row>
    <row r="27913" spans="23:27">
      <c r="W27913" s="288"/>
      <c r="X27913" s="287"/>
      <c r="AA27913" s="289"/>
    </row>
    <row r="27914" spans="23:27">
      <c r="W27914" s="288"/>
      <c r="X27914" s="287"/>
      <c r="AA27914" s="289"/>
    </row>
    <row r="27915" spans="23:27">
      <c r="W27915" s="288"/>
      <c r="X27915" s="287"/>
      <c r="AA27915" s="289"/>
    </row>
    <row r="27916" spans="23:27">
      <c r="W27916" s="288"/>
      <c r="X27916" s="287"/>
      <c r="AA27916" s="289"/>
    </row>
    <row r="27917" spans="23:27">
      <c r="W27917" s="288"/>
      <c r="X27917" s="287"/>
      <c r="AA27917" s="289"/>
    </row>
    <row r="27918" spans="23:27">
      <c r="W27918" s="288"/>
      <c r="X27918" s="287"/>
      <c r="AA27918" s="289"/>
    </row>
    <row r="27919" spans="23:27">
      <c r="W27919" s="288"/>
      <c r="X27919" s="287"/>
      <c r="AA27919" s="289"/>
    </row>
    <row r="27920" spans="23:27">
      <c r="W27920" s="288"/>
      <c r="X27920" s="287"/>
      <c r="AA27920" s="289"/>
    </row>
    <row r="27921" spans="23:27">
      <c r="W27921" s="288"/>
      <c r="X27921" s="287"/>
      <c r="AA27921" s="289"/>
    </row>
    <row r="27922" spans="23:27">
      <c r="W27922" s="288"/>
      <c r="X27922" s="287"/>
      <c r="AA27922" s="289"/>
    </row>
    <row r="27923" spans="23:27">
      <c r="W27923" s="288"/>
      <c r="X27923" s="287"/>
      <c r="AA27923" s="289"/>
    </row>
    <row r="27924" spans="23:27">
      <c r="W27924" s="288"/>
      <c r="X27924" s="287"/>
      <c r="AA27924" s="289"/>
    </row>
    <row r="27925" spans="23:27">
      <c r="W27925" s="288"/>
      <c r="X27925" s="287"/>
      <c r="AA27925" s="289"/>
    </row>
    <row r="27926" spans="23:27">
      <c r="W27926" s="288"/>
      <c r="X27926" s="287"/>
      <c r="AA27926" s="289"/>
    </row>
    <row r="27927" spans="23:27">
      <c r="W27927" s="288"/>
      <c r="X27927" s="287"/>
      <c r="AA27927" s="289"/>
    </row>
    <row r="27928" spans="23:27">
      <c r="W27928" s="288"/>
      <c r="X27928" s="287"/>
      <c r="AA27928" s="289"/>
    </row>
    <row r="27929" spans="23:27">
      <c r="W27929" s="288"/>
      <c r="X27929" s="287"/>
      <c r="AA27929" s="289"/>
    </row>
    <row r="27930" spans="23:27">
      <c r="W27930" s="288"/>
      <c r="X27930" s="287"/>
      <c r="AA27930" s="289"/>
    </row>
    <row r="27931" spans="23:27">
      <c r="W27931" s="288"/>
      <c r="X27931" s="287"/>
      <c r="AA27931" s="289"/>
    </row>
    <row r="27932" spans="23:27">
      <c r="W27932" s="288"/>
      <c r="X27932" s="287"/>
      <c r="AA27932" s="289"/>
    </row>
    <row r="27933" spans="23:27">
      <c r="W27933" s="288"/>
      <c r="X27933" s="287"/>
      <c r="AA27933" s="289"/>
    </row>
    <row r="27934" spans="23:27">
      <c r="W27934" s="288"/>
      <c r="X27934" s="287"/>
      <c r="AA27934" s="289"/>
    </row>
    <row r="27935" spans="23:27">
      <c r="W27935" s="288"/>
      <c r="X27935" s="287"/>
      <c r="AA27935" s="289"/>
    </row>
    <row r="27936" spans="23:27">
      <c r="W27936" s="288"/>
      <c r="X27936" s="287"/>
      <c r="AA27936" s="289"/>
    </row>
    <row r="27937" spans="23:27">
      <c r="W27937" s="288"/>
      <c r="X27937" s="287"/>
      <c r="AA27937" s="289"/>
    </row>
    <row r="27938" spans="23:27">
      <c r="W27938" s="288"/>
      <c r="X27938" s="287"/>
      <c r="AA27938" s="289"/>
    </row>
    <row r="27939" spans="23:27">
      <c r="W27939" s="288"/>
      <c r="X27939" s="287"/>
      <c r="AA27939" s="289"/>
    </row>
    <row r="27940" spans="23:27">
      <c r="W27940" s="288"/>
      <c r="X27940" s="287"/>
      <c r="AA27940" s="289"/>
    </row>
    <row r="27941" spans="23:27">
      <c r="W27941" s="288"/>
      <c r="X27941" s="287"/>
      <c r="AA27941" s="289"/>
    </row>
    <row r="27942" spans="23:27">
      <c r="W27942" s="288"/>
      <c r="X27942" s="287"/>
      <c r="AA27942" s="289"/>
    </row>
    <row r="27943" spans="23:27">
      <c r="W27943" s="288"/>
      <c r="X27943" s="287"/>
      <c r="AA27943" s="289"/>
    </row>
    <row r="27944" spans="23:27">
      <c r="W27944" s="288"/>
      <c r="X27944" s="287"/>
      <c r="AA27944" s="289"/>
    </row>
    <row r="27945" spans="23:27">
      <c r="W27945" s="288"/>
      <c r="X27945" s="287"/>
      <c r="AA27945" s="289"/>
    </row>
    <row r="27946" spans="23:27">
      <c r="W27946" s="288"/>
      <c r="X27946" s="287"/>
      <c r="AA27946" s="289"/>
    </row>
    <row r="27947" spans="23:27">
      <c r="W27947" s="288"/>
      <c r="X27947" s="287"/>
      <c r="AA27947" s="289"/>
    </row>
    <row r="27948" spans="23:27">
      <c r="W27948" s="288"/>
      <c r="X27948" s="287"/>
      <c r="AA27948" s="289"/>
    </row>
    <row r="27949" spans="23:27">
      <c r="W27949" s="288"/>
      <c r="X27949" s="287"/>
      <c r="AA27949" s="289"/>
    </row>
    <row r="27950" spans="23:27">
      <c r="W27950" s="288"/>
      <c r="X27950" s="287"/>
      <c r="AA27950" s="289"/>
    </row>
    <row r="27951" spans="23:27">
      <c r="W27951" s="288"/>
      <c r="X27951" s="287"/>
      <c r="AA27951" s="289"/>
    </row>
    <row r="27952" spans="23:27">
      <c r="W27952" s="288"/>
      <c r="X27952" s="287"/>
      <c r="AA27952" s="289"/>
    </row>
    <row r="27953" spans="23:27">
      <c r="W27953" s="288"/>
      <c r="X27953" s="287"/>
      <c r="AA27953" s="289"/>
    </row>
    <row r="27954" spans="23:27">
      <c r="W27954" s="288"/>
      <c r="X27954" s="287"/>
      <c r="AA27954" s="289"/>
    </row>
    <row r="27955" spans="23:27">
      <c r="W27955" s="288"/>
      <c r="X27955" s="287"/>
      <c r="AA27955" s="289"/>
    </row>
    <row r="27956" spans="23:27">
      <c r="W27956" s="288"/>
      <c r="X27956" s="287"/>
      <c r="AA27956" s="289"/>
    </row>
    <row r="27957" spans="23:27">
      <c r="W27957" s="288"/>
      <c r="X27957" s="287"/>
      <c r="AA27957" s="289"/>
    </row>
    <row r="27958" spans="23:27">
      <c r="W27958" s="288"/>
      <c r="X27958" s="287"/>
      <c r="AA27958" s="289"/>
    </row>
    <row r="27959" spans="23:27">
      <c r="W27959" s="288"/>
      <c r="X27959" s="287"/>
      <c r="AA27959" s="289"/>
    </row>
    <row r="27960" spans="23:27">
      <c r="W27960" s="288"/>
      <c r="X27960" s="287"/>
      <c r="AA27960" s="289"/>
    </row>
    <row r="27961" spans="23:27">
      <c r="W27961" s="288"/>
      <c r="X27961" s="287"/>
      <c r="AA27961" s="289"/>
    </row>
    <row r="27962" spans="23:27">
      <c r="W27962" s="288"/>
      <c r="X27962" s="287"/>
      <c r="AA27962" s="289"/>
    </row>
    <row r="27963" spans="23:27">
      <c r="W27963" s="288"/>
      <c r="X27963" s="287"/>
      <c r="AA27963" s="289"/>
    </row>
    <row r="27964" spans="23:27">
      <c r="W27964" s="288"/>
      <c r="X27964" s="287"/>
      <c r="AA27964" s="289"/>
    </row>
    <row r="27965" spans="23:27">
      <c r="W27965" s="288"/>
      <c r="X27965" s="287"/>
      <c r="AA27965" s="289"/>
    </row>
    <row r="27966" spans="23:27">
      <c r="W27966" s="288"/>
      <c r="X27966" s="287"/>
      <c r="AA27966" s="289"/>
    </row>
    <row r="27967" spans="23:27">
      <c r="W27967" s="288"/>
      <c r="X27967" s="287"/>
      <c r="AA27967" s="289"/>
    </row>
    <row r="27968" spans="23:27">
      <c r="W27968" s="288"/>
      <c r="X27968" s="287"/>
      <c r="AA27968" s="289"/>
    </row>
    <row r="27969" spans="23:27">
      <c r="W27969" s="288"/>
      <c r="X27969" s="287"/>
      <c r="AA27969" s="289"/>
    </row>
    <row r="27970" spans="23:27">
      <c r="W27970" s="288"/>
      <c r="X27970" s="287"/>
      <c r="AA27970" s="289"/>
    </row>
    <row r="27971" spans="23:27">
      <c r="W27971" s="288"/>
      <c r="X27971" s="287"/>
      <c r="AA27971" s="289"/>
    </row>
    <row r="27972" spans="23:27">
      <c r="W27972" s="288"/>
      <c r="X27972" s="287"/>
      <c r="AA27972" s="289"/>
    </row>
    <row r="27973" spans="23:27">
      <c r="W27973" s="288"/>
      <c r="X27973" s="287"/>
      <c r="AA27973" s="289"/>
    </row>
    <row r="27974" spans="23:27">
      <c r="W27974" s="288"/>
      <c r="X27974" s="287"/>
      <c r="AA27974" s="289"/>
    </row>
    <row r="27975" spans="23:27">
      <c r="W27975" s="288"/>
      <c r="X27975" s="287"/>
      <c r="AA27975" s="289"/>
    </row>
    <row r="27976" spans="23:27">
      <c r="W27976" s="288"/>
      <c r="X27976" s="287"/>
      <c r="AA27976" s="289"/>
    </row>
    <row r="27977" spans="23:27">
      <c r="W27977" s="288"/>
      <c r="X27977" s="287"/>
      <c r="AA27977" s="289"/>
    </row>
    <row r="27978" spans="23:27">
      <c r="W27978" s="288"/>
      <c r="X27978" s="287"/>
      <c r="AA27978" s="289"/>
    </row>
    <row r="27979" spans="23:27">
      <c r="W27979" s="288"/>
      <c r="X27979" s="287"/>
      <c r="AA27979" s="289"/>
    </row>
    <row r="27980" spans="23:27">
      <c r="W27980" s="288"/>
      <c r="X27980" s="287"/>
      <c r="AA27980" s="289"/>
    </row>
    <row r="27981" spans="23:27">
      <c r="W27981" s="288"/>
      <c r="X27981" s="287"/>
      <c r="AA27981" s="289"/>
    </row>
    <row r="27982" spans="23:27">
      <c r="W27982" s="288"/>
      <c r="X27982" s="287"/>
      <c r="AA27982" s="289"/>
    </row>
    <row r="27983" spans="23:27">
      <c r="W27983" s="288"/>
      <c r="X27983" s="287"/>
      <c r="AA27983" s="289"/>
    </row>
    <row r="27984" spans="23:27">
      <c r="W27984" s="288"/>
      <c r="X27984" s="287"/>
      <c r="AA27984" s="289"/>
    </row>
    <row r="27985" spans="23:27">
      <c r="W27985" s="288"/>
      <c r="X27985" s="287"/>
      <c r="AA27985" s="289"/>
    </row>
    <row r="27986" spans="23:27">
      <c r="W27986" s="288"/>
      <c r="X27986" s="287"/>
      <c r="AA27986" s="289"/>
    </row>
    <row r="27987" spans="23:27">
      <c r="W27987" s="288"/>
      <c r="X27987" s="287"/>
      <c r="AA27987" s="289"/>
    </row>
    <row r="27988" spans="23:27">
      <c r="W27988" s="288"/>
      <c r="X27988" s="287"/>
      <c r="AA27988" s="289"/>
    </row>
    <row r="27989" spans="23:27">
      <c r="W27989" s="288"/>
      <c r="X27989" s="287"/>
      <c r="AA27989" s="289"/>
    </row>
    <row r="27990" spans="23:27">
      <c r="W27990" s="288"/>
      <c r="X27990" s="287"/>
      <c r="AA27990" s="289"/>
    </row>
    <row r="27991" spans="23:27">
      <c r="W27991" s="288"/>
      <c r="X27991" s="287"/>
      <c r="AA27991" s="289"/>
    </row>
    <row r="27992" spans="23:27">
      <c r="W27992" s="288"/>
      <c r="X27992" s="287"/>
      <c r="AA27992" s="289"/>
    </row>
    <row r="27993" spans="23:27">
      <c r="W27993" s="288"/>
      <c r="X27993" s="287"/>
      <c r="AA27993" s="289"/>
    </row>
    <row r="27994" spans="23:27">
      <c r="W27994" s="288"/>
      <c r="X27994" s="287"/>
      <c r="AA27994" s="289"/>
    </row>
    <row r="27995" spans="23:27">
      <c r="W27995" s="288"/>
      <c r="X27995" s="287"/>
      <c r="AA27995" s="289"/>
    </row>
    <row r="27996" spans="23:27">
      <c r="W27996" s="288"/>
      <c r="X27996" s="287"/>
      <c r="AA27996" s="289"/>
    </row>
    <row r="27997" spans="23:27">
      <c r="W27997" s="288"/>
      <c r="X27997" s="287"/>
      <c r="AA27997" s="289"/>
    </row>
    <row r="27998" spans="23:27">
      <c r="W27998" s="288"/>
      <c r="X27998" s="287"/>
      <c r="AA27998" s="289"/>
    </row>
    <row r="27999" spans="23:27">
      <c r="W27999" s="288"/>
      <c r="X27999" s="287"/>
      <c r="AA27999" s="289"/>
    </row>
    <row r="28000" spans="23:27">
      <c r="W28000" s="288"/>
      <c r="X28000" s="287"/>
      <c r="AA28000" s="289"/>
    </row>
    <row r="28001" spans="23:27">
      <c r="W28001" s="288"/>
      <c r="X28001" s="287"/>
      <c r="AA28001" s="289"/>
    </row>
    <row r="28002" spans="23:27">
      <c r="W28002" s="288"/>
      <c r="X28002" s="287"/>
      <c r="AA28002" s="289"/>
    </row>
    <row r="28003" spans="23:27">
      <c r="W28003" s="288"/>
      <c r="X28003" s="287"/>
      <c r="AA28003" s="289"/>
    </row>
    <row r="28004" spans="23:27">
      <c r="W28004" s="288"/>
      <c r="X28004" s="287"/>
      <c r="AA28004" s="289"/>
    </row>
    <row r="28005" spans="23:27">
      <c r="W28005" s="288"/>
      <c r="X28005" s="287"/>
      <c r="AA28005" s="289"/>
    </row>
    <row r="28006" spans="23:27">
      <c r="W28006" s="288"/>
      <c r="X28006" s="287"/>
      <c r="AA28006" s="289"/>
    </row>
    <row r="28007" spans="23:27">
      <c r="W28007" s="288"/>
      <c r="X28007" s="287"/>
      <c r="AA28007" s="289"/>
    </row>
    <row r="28008" spans="23:27">
      <c r="W28008" s="288"/>
      <c r="X28008" s="287"/>
      <c r="AA28008" s="289"/>
    </row>
    <row r="28009" spans="23:27">
      <c r="W28009" s="288"/>
      <c r="X28009" s="287"/>
      <c r="AA28009" s="289"/>
    </row>
    <row r="28010" spans="23:27">
      <c r="W28010" s="288"/>
      <c r="X28010" s="287"/>
      <c r="AA28010" s="289"/>
    </row>
    <row r="28011" spans="23:27">
      <c r="W28011" s="288"/>
      <c r="X28011" s="287"/>
      <c r="AA28011" s="289"/>
    </row>
    <row r="28012" spans="23:27">
      <c r="W28012" s="288"/>
      <c r="X28012" s="287"/>
      <c r="AA28012" s="289"/>
    </row>
    <row r="28013" spans="23:27">
      <c r="W28013" s="288"/>
      <c r="X28013" s="287"/>
      <c r="AA28013" s="289"/>
    </row>
    <row r="28014" spans="23:27">
      <c r="W28014" s="288"/>
      <c r="X28014" s="287"/>
      <c r="AA28014" s="289"/>
    </row>
    <row r="28015" spans="23:27">
      <c r="W28015" s="288"/>
      <c r="X28015" s="287"/>
      <c r="AA28015" s="289"/>
    </row>
    <row r="28016" spans="23:27">
      <c r="W28016" s="288"/>
      <c r="X28016" s="287"/>
      <c r="AA28016" s="289"/>
    </row>
    <row r="28017" spans="23:27">
      <c r="W28017" s="288"/>
      <c r="X28017" s="287"/>
      <c r="AA28017" s="289"/>
    </row>
    <row r="28018" spans="23:27">
      <c r="W28018" s="288"/>
      <c r="X28018" s="287"/>
      <c r="AA28018" s="289"/>
    </row>
    <row r="28019" spans="23:27">
      <c r="W28019" s="288"/>
      <c r="X28019" s="287"/>
      <c r="AA28019" s="289"/>
    </row>
    <row r="28020" spans="23:27">
      <c r="W28020" s="288"/>
      <c r="X28020" s="287"/>
      <c r="AA28020" s="289"/>
    </row>
    <row r="28021" spans="23:27">
      <c r="W28021" s="288"/>
      <c r="X28021" s="287"/>
      <c r="AA28021" s="289"/>
    </row>
    <row r="28022" spans="23:27">
      <c r="W28022" s="288"/>
      <c r="X28022" s="287"/>
      <c r="AA28022" s="289"/>
    </row>
    <row r="28023" spans="23:27">
      <c r="W28023" s="288"/>
      <c r="X28023" s="287"/>
      <c r="AA28023" s="289"/>
    </row>
    <row r="28024" spans="23:27">
      <c r="W28024" s="288"/>
      <c r="X28024" s="287"/>
      <c r="AA28024" s="289"/>
    </row>
    <row r="28025" spans="23:27">
      <c r="W28025" s="288"/>
      <c r="X28025" s="287"/>
      <c r="AA28025" s="289"/>
    </row>
    <row r="28026" spans="23:27">
      <c r="W28026" s="288"/>
      <c r="X28026" s="287"/>
      <c r="AA28026" s="289"/>
    </row>
    <row r="28027" spans="23:27">
      <c r="W28027" s="288"/>
      <c r="X28027" s="287"/>
      <c r="AA28027" s="289"/>
    </row>
    <row r="28028" spans="23:27">
      <c r="W28028" s="288"/>
      <c r="X28028" s="287"/>
      <c r="AA28028" s="289"/>
    </row>
    <row r="28029" spans="23:27">
      <c r="W28029" s="288"/>
      <c r="X28029" s="287"/>
      <c r="AA28029" s="289"/>
    </row>
    <row r="28030" spans="23:27">
      <c r="W28030" s="288"/>
      <c r="X28030" s="287"/>
      <c r="AA28030" s="289"/>
    </row>
    <row r="28031" spans="23:27">
      <c r="W28031" s="288"/>
      <c r="X28031" s="287"/>
      <c r="AA28031" s="289"/>
    </row>
    <row r="28032" spans="23:27">
      <c r="W28032" s="288"/>
      <c r="X28032" s="287"/>
      <c r="AA28032" s="289"/>
    </row>
    <row r="28033" spans="23:27">
      <c r="W28033" s="288"/>
      <c r="X28033" s="287"/>
      <c r="AA28033" s="289"/>
    </row>
    <row r="28034" spans="23:27">
      <c r="W28034" s="288"/>
      <c r="X28034" s="287"/>
      <c r="AA28034" s="289"/>
    </row>
    <row r="28035" spans="23:27">
      <c r="W28035" s="288"/>
      <c r="X28035" s="287"/>
      <c r="AA28035" s="289"/>
    </row>
    <row r="28036" spans="23:27">
      <c r="W28036" s="288"/>
      <c r="X28036" s="287"/>
      <c r="AA28036" s="289"/>
    </row>
    <row r="28037" spans="23:27">
      <c r="W28037" s="288"/>
      <c r="X28037" s="287"/>
      <c r="AA28037" s="289"/>
    </row>
    <row r="28038" spans="23:27">
      <c r="W28038" s="288"/>
      <c r="X28038" s="287"/>
      <c r="AA28038" s="289"/>
    </row>
    <row r="28039" spans="23:27">
      <c r="W28039" s="288"/>
      <c r="X28039" s="287"/>
      <c r="AA28039" s="289"/>
    </row>
    <row r="28040" spans="23:27">
      <c r="W28040" s="288"/>
      <c r="X28040" s="287"/>
      <c r="AA28040" s="289"/>
    </row>
    <row r="28041" spans="23:27">
      <c r="W28041" s="288"/>
      <c r="X28041" s="287"/>
      <c r="AA28041" s="289"/>
    </row>
    <row r="28042" spans="23:27">
      <c r="W28042" s="288"/>
      <c r="X28042" s="287"/>
      <c r="AA28042" s="289"/>
    </row>
    <row r="28043" spans="23:27">
      <c r="W28043" s="288"/>
      <c r="X28043" s="287"/>
      <c r="AA28043" s="289"/>
    </row>
    <row r="28044" spans="23:27">
      <c r="W28044" s="288"/>
      <c r="X28044" s="287"/>
      <c r="AA28044" s="289"/>
    </row>
    <row r="28045" spans="23:27">
      <c r="W28045" s="288"/>
      <c r="X28045" s="287"/>
      <c r="AA28045" s="289"/>
    </row>
    <row r="28046" spans="23:27">
      <c r="W28046" s="288"/>
      <c r="X28046" s="287"/>
      <c r="AA28046" s="289"/>
    </row>
    <row r="28047" spans="23:27">
      <c r="W28047" s="288"/>
      <c r="X28047" s="287"/>
      <c r="AA28047" s="289"/>
    </row>
    <row r="28048" spans="23:27">
      <c r="W28048" s="288"/>
      <c r="X28048" s="287"/>
      <c r="AA28048" s="289"/>
    </row>
    <row r="28049" spans="23:27">
      <c r="W28049" s="288"/>
      <c r="X28049" s="287"/>
      <c r="AA28049" s="289"/>
    </row>
    <row r="28050" spans="23:27">
      <c r="W28050" s="288"/>
      <c r="X28050" s="287"/>
      <c r="AA28050" s="289"/>
    </row>
    <row r="28051" spans="23:27">
      <c r="W28051" s="288"/>
      <c r="X28051" s="287"/>
      <c r="AA28051" s="289"/>
    </row>
    <row r="28052" spans="23:27">
      <c r="W28052" s="288"/>
      <c r="X28052" s="287"/>
      <c r="AA28052" s="289"/>
    </row>
    <row r="28053" spans="23:27">
      <c r="W28053" s="288"/>
      <c r="X28053" s="287"/>
      <c r="AA28053" s="289"/>
    </row>
    <row r="28054" spans="23:27">
      <c r="W28054" s="288"/>
      <c r="X28054" s="287"/>
      <c r="AA28054" s="289"/>
    </row>
    <row r="28055" spans="23:27">
      <c r="W28055" s="288"/>
      <c r="X28055" s="287"/>
      <c r="AA28055" s="289"/>
    </row>
    <row r="28056" spans="23:27">
      <c r="W28056" s="288"/>
      <c r="X28056" s="287"/>
      <c r="AA28056" s="289"/>
    </row>
    <row r="28057" spans="23:27">
      <c r="W28057" s="288"/>
      <c r="X28057" s="287"/>
      <c r="AA28057" s="289"/>
    </row>
    <row r="28058" spans="23:27">
      <c r="W28058" s="288"/>
      <c r="X28058" s="287"/>
      <c r="AA28058" s="289"/>
    </row>
    <row r="28059" spans="23:27">
      <c r="W28059" s="288"/>
      <c r="X28059" s="287"/>
      <c r="AA28059" s="289"/>
    </row>
    <row r="28060" spans="23:27">
      <c r="W28060" s="288"/>
      <c r="X28060" s="287"/>
      <c r="AA28060" s="289"/>
    </row>
    <row r="28061" spans="23:27">
      <c r="W28061" s="288"/>
      <c r="X28061" s="287"/>
      <c r="AA28061" s="289"/>
    </row>
    <row r="28062" spans="23:27">
      <c r="W28062" s="288"/>
      <c r="X28062" s="287"/>
      <c r="AA28062" s="289"/>
    </row>
    <row r="28063" spans="23:27">
      <c r="W28063" s="288"/>
      <c r="X28063" s="287"/>
      <c r="AA28063" s="289"/>
    </row>
    <row r="28064" spans="23:27">
      <c r="W28064" s="288"/>
      <c r="X28064" s="287"/>
      <c r="AA28064" s="289"/>
    </row>
    <row r="28065" spans="23:27">
      <c r="W28065" s="288"/>
      <c r="X28065" s="287"/>
      <c r="AA28065" s="289"/>
    </row>
    <row r="28066" spans="23:27">
      <c r="W28066" s="288"/>
      <c r="X28066" s="287"/>
      <c r="AA28066" s="289"/>
    </row>
    <row r="28067" spans="23:27">
      <c r="W28067" s="288"/>
      <c r="X28067" s="287"/>
      <c r="AA28067" s="289"/>
    </row>
    <row r="28068" spans="23:27">
      <c r="W28068" s="288"/>
      <c r="X28068" s="287"/>
      <c r="AA28068" s="289"/>
    </row>
    <row r="28069" spans="23:27">
      <c r="W28069" s="288"/>
      <c r="X28069" s="287"/>
      <c r="AA28069" s="289"/>
    </row>
    <row r="28070" spans="23:27">
      <c r="W28070" s="288"/>
      <c r="X28070" s="287"/>
      <c r="AA28070" s="289"/>
    </row>
    <row r="28071" spans="23:27">
      <c r="W28071" s="288"/>
      <c r="X28071" s="287"/>
      <c r="AA28071" s="289"/>
    </row>
    <row r="28072" spans="23:27">
      <c r="W28072" s="288"/>
      <c r="X28072" s="287"/>
      <c r="AA28072" s="289"/>
    </row>
    <row r="28073" spans="23:27">
      <c r="W28073" s="288"/>
      <c r="X28073" s="287"/>
      <c r="AA28073" s="289"/>
    </row>
    <row r="28074" spans="23:27">
      <c r="W28074" s="288"/>
      <c r="X28074" s="287"/>
      <c r="AA28074" s="289"/>
    </row>
    <row r="28075" spans="23:27">
      <c r="W28075" s="288"/>
      <c r="X28075" s="287"/>
      <c r="AA28075" s="289"/>
    </row>
    <row r="28076" spans="23:27">
      <c r="W28076" s="288"/>
      <c r="X28076" s="287"/>
      <c r="AA28076" s="289"/>
    </row>
    <row r="28077" spans="23:27">
      <c r="W28077" s="288"/>
      <c r="X28077" s="287"/>
      <c r="AA28077" s="289"/>
    </row>
    <row r="28078" spans="23:27">
      <c r="W28078" s="288"/>
      <c r="X28078" s="287"/>
      <c r="AA28078" s="289"/>
    </row>
    <row r="28079" spans="23:27">
      <c r="W28079" s="288"/>
      <c r="X28079" s="287"/>
      <c r="AA28079" s="289"/>
    </row>
    <row r="28080" spans="23:27">
      <c r="W28080" s="288"/>
      <c r="X28080" s="287"/>
      <c r="AA28080" s="289"/>
    </row>
    <row r="28081" spans="23:27">
      <c r="W28081" s="288"/>
      <c r="X28081" s="287"/>
      <c r="AA28081" s="289"/>
    </row>
    <row r="28082" spans="23:27">
      <c r="W28082" s="288"/>
      <c r="X28082" s="287"/>
      <c r="AA28082" s="289"/>
    </row>
    <row r="28083" spans="23:27">
      <c r="W28083" s="288"/>
      <c r="X28083" s="287"/>
      <c r="AA28083" s="289"/>
    </row>
    <row r="28084" spans="23:27">
      <c r="W28084" s="288"/>
      <c r="X28084" s="287"/>
      <c r="AA28084" s="289"/>
    </row>
    <row r="28085" spans="23:27">
      <c r="W28085" s="288"/>
      <c r="X28085" s="287"/>
      <c r="AA28085" s="289"/>
    </row>
    <row r="28086" spans="23:27">
      <c r="W28086" s="288"/>
      <c r="X28086" s="287"/>
      <c r="AA28086" s="289"/>
    </row>
    <row r="28087" spans="23:27">
      <c r="W28087" s="288"/>
      <c r="X28087" s="287"/>
      <c r="AA28087" s="289"/>
    </row>
    <row r="28088" spans="23:27">
      <c r="W28088" s="288"/>
      <c r="X28088" s="287"/>
      <c r="AA28088" s="289"/>
    </row>
    <row r="28089" spans="23:27">
      <c r="W28089" s="288"/>
      <c r="X28089" s="287"/>
      <c r="AA28089" s="289"/>
    </row>
    <row r="28090" spans="23:27">
      <c r="W28090" s="288"/>
      <c r="X28090" s="287"/>
      <c r="AA28090" s="289"/>
    </row>
    <row r="28091" spans="23:27">
      <c r="W28091" s="288"/>
      <c r="X28091" s="287"/>
      <c r="AA28091" s="289"/>
    </row>
    <row r="28092" spans="23:27">
      <c r="W28092" s="288"/>
      <c r="X28092" s="287"/>
      <c r="AA28092" s="289"/>
    </row>
    <row r="28093" spans="23:27">
      <c r="W28093" s="288"/>
      <c r="X28093" s="287"/>
      <c r="AA28093" s="289"/>
    </row>
    <row r="28094" spans="23:27">
      <c r="W28094" s="288"/>
      <c r="X28094" s="287"/>
      <c r="AA28094" s="289"/>
    </row>
    <row r="28095" spans="23:27">
      <c r="W28095" s="288"/>
      <c r="X28095" s="287"/>
      <c r="AA28095" s="289"/>
    </row>
    <row r="28096" spans="23:27">
      <c r="W28096" s="288"/>
      <c r="X28096" s="287"/>
      <c r="AA28096" s="289"/>
    </row>
    <row r="28097" spans="23:27">
      <c r="W28097" s="288"/>
      <c r="X28097" s="287"/>
      <c r="AA28097" s="289"/>
    </row>
    <row r="28098" spans="23:27">
      <c r="W28098" s="288"/>
      <c r="X28098" s="287"/>
      <c r="AA28098" s="289"/>
    </row>
    <row r="28099" spans="23:27">
      <c r="W28099" s="288"/>
      <c r="X28099" s="287"/>
      <c r="AA28099" s="289"/>
    </row>
    <row r="28100" spans="23:27">
      <c r="W28100" s="288"/>
      <c r="X28100" s="287"/>
      <c r="AA28100" s="289"/>
    </row>
    <row r="28101" spans="23:27">
      <c r="W28101" s="288"/>
      <c r="X28101" s="287"/>
      <c r="AA28101" s="289"/>
    </row>
    <row r="28102" spans="23:27">
      <c r="W28102" s="288"/>
      <c r="X28102" s="287"/>
      <c r="AA28102" s="289"/>
    </row>
    <row r="28103" spans="23:27">
      <c r="W28103" s="288"/>
      <c r="X28103" s="287"/>
      <c r="AA28103" s="289"/>
    </row>
    <row r="28104" spans="23:27">
      <c r="W28104" s="288"/>
      <c r="X28104" s="287"/>
      <c r="AA28104" s="289"/>
    </row>
    <row r="28105" spans="23:27">
      <c r="W28105" s="288"/>
      <c r="X28105" s="287"/>
      <c r="AA28105" s="289"/>
    </row>
    <row r="28106" spans="23:27">
      <c r="W28106" s="288"/>
      <c r="X28106" s="287"/>
      <c r="AA28106" s="289"/>
    </row>
    <row r="28107" spans="23:27">
      <c r="W28107" s="288"/>
      <c r="X28107" s="287"/>
      <c r="AA28107" s="289"/>
    </row>
    <row r="28108" spans="23:27">
      <c r="W28108" s="288"/>
      <c r="X28108" s="287"/>
      <c r="AA28108" s="289"/>
    </row>
    <row r="28109" spans="23:27">
      <c r="W28109" s="288"/>
      <c r="X28109" s="287"/>
      <c r="AA28109" s="289"/>
    </row>
    <row r="28110" spans="23:27">
      <c r="W28110" s="288"/>
      <c r="X28110" s="287"/>
      <c r="AA28110" s="289"/>
    </row>
    <row r="28111" spans="23:27">
      <c r="W28111" s="288"/>
      <c r="X28111" s="287"/>
      <c r="AA28111" s="289"/>
    </row>
    <row r="28112" spans="23:27">
      <c r="W28112" s="288"/>
      <c r="X28112" s="287"/>
      <c r="AA28112" s="289"/>
    </row>
    <row r="28113" spans="23:27">
      <c r="W28113" s="288"/>
      <c r="X28113" s="287"/>
      <c r="AA28113" s="289"/>
    </row>
    <row r="28114" spans="23:27">
      <c r="W28114" s="288"/>
      <c r="X28114" s="287"/>
      <c r="AA28114" s="289"/>
    </row>
    <row r="28115" spans="23:27">
      <c r="W28115" s="288"/>
      <c r="X28115" s="287"/>
      <c r="AA28115" s="289"/>
    </row>
    <row r="28116" spans="23:27">
      <c r="W28116" s="288"/>
      <c r="X28116" s="287"/>
      <c r="AA28116" s="289"/>
    </row>
    <row r="28117" spans="23:27">
      <c r="W28117" s="288"/>
      <c r="X28117" s="287"/>
      <c r="AA28117" s="289"/>
    </row>
    <row r="28118" spans="23:27">
      <c r="W28118" s="288"/>
      <c r="X28118" s="287"/>
      <c r="AA28118" s="289"/>
    </row>
    <row r="28119" spans="23:27">
      <c r="W28119" s="288"/>
      <c r="X28119" s="287"/>
      <c r="AA28119" s="289"/>
    </row>
    <row r="28120" spans="23:27">
      <c r="W28120" s="288"/>
      <c r="X28120" s="287"/>
      <c r="AA28120" s="289"/>
    </row>
    <row r="28121" spans="23:27">
      <c r="W28121" s="288"/>
      <c r="X28121" s="287"/>
      <c r="AA28121" s="289"/>
    </row>
    <row r="28122" spans="23:27">
      <c r="W28122" s="288"/>
      <c r="X28122" s="287"/>
      <c r="AA28122" s="289"/>
    </row>
    <row r="28123" spans="23:27">
      <c r="W28123" s="288"/>
      <c r="X28123" s="287"/>
      <c r="AA28123" s="289"/>
    </row>
    <row r="28124" spans="23:27">
      <c r="W28124" s="288"/>
      <c r="X28124" s="287"/>
      <c r="AA28124" s="289"/>
    </row>
    <row r="28125" spans="23:27">
      <c r="W28125" s="288"/>
      <c r="X28125" s="287"/>
      <c r="AA28125" s="289"/>
    </row>
    <row r="28126" spans="23:27">
      <c r="W28126" s="288"/>
      <c r="X28126" s="287"/>
      <c r="AA28126" s="289"/>
    </row>
    <row r="28127" spans="23:27">
      <c r="W28127" s="288"/>
      <c r="X28127" s="287"/>
      <c r="AA28127" s="289"/>
    </row>
    <row r="28128" spans="23:27">
      <c r="W28128" s="288"/>
      <c r="X28128" s="287"/>
      <c r="AA28128" s="289"/>
    </row>
    <row r="28129" spans="23:27">
      <c r="W28129" s="288"/>
      <c r="X28129" s="287"/>
      <c r="AA28129" s="289"/>
    </row>
    <row r="28130" spans="23:27">
      <c r="W28130" s="288"/>
      <c r="X28130" s="287"/>
      <c r="AA28130" s="289"/>
    </row>
    <row r="28131" spans="23:27">
      <c r="W28131" s="288"/>
      <c r="X28131" s="287"/>
      <c r="AA28131" s="289"/>
    </row>
    <row r="28132" spans="23:27">
      <c r="W28132" s="288"/>
      <c r="X28132" s="287"/>
      <c r="AA28132" s="289"/>
    </row>
    <row r="28133" spans="23:27">
      <c r="W28133" s="288"/>
      <c r="X28133" s="287"/>
      <c r="AA28133" s="289"/>
    </row>
    <row r="28134" spans="23:27">
      <c r="W28134" s="288"/>
      <c r="X28134" s="287"/>
      <c r="AA28134" s="289"/>
    </row>
    <row r="28135" spans="23:27">
      <c r="W28135" s="288"/>
      <c r="X28135" s="287"/>
      <c r="AA28135" s="289"/>
    </row>
    <row r="28136" spans="23:27">
      <c r="W28136" s="288"/>
      <c r="X28136" s="287"/>
      <c r="AA28136" s="289"/>
    </row>
    <row r="28137" spans="23:27">
      <c r="W28137" s="288"/>
      <c r="X28137" s="287"/>
      <c r="AA28137" s="289"/>
    </row>
    <row r="28138" spans="23:27">
      <c r="W28138" s="288"/>
      <c r="X28138" s="287"/>
      <c r="AA28138" s="289"/>
    </row>
    <row r="28139" spans="23:27">
      <c r="W28139" s="288"/>
      <c r="X28139" s="287"/>
      <c r="AA28139" s="289"/>
    </row>
    <row r="28140" spans="23:27">
      <c r="W28140" s="288"/>
      <c r="X28140" s="287"/>
      <c r="AA28140" s="289"/>
    </row>
    <row r="28141" spans="23:27">
      <c r="W28141" s="288"/>
      <c r="X28141" s="287"/>
      <c r="AA28141" s="289"/>
    </row>
    <row r="28142" spans="23:27">
      <c r="W28142" s="288"/>
      <c r="X28142" s="287"/>
      <c r="AA28142" s="289"/>
    </row>
    <row r="28143" spans="23:27">
      <c r="W28143" s="288"/>
      <c r="X28143" s="287"/>
      <c r="AA28143" s="289"/>
    </row>
    <row r="28144" spans="23:27">
      <c r="W28144" s="288"/>
      <c r="X28144" s="287"/>
      <c r="AA28144" s="289"/>
    </row>
    <row r="28145" spans="23:27">
      <c r="W28145" s="288"/>
      <c r="X28145" s="287"/>
      <c r="AA28145" s="289"/>
    </row>
    <row r="28146" spans="23:27">
      <c r="W28146" s="288"/>
      <c r="X28146" s="287"/>
      <c r="AA28146" s="289"/>
    </row>
    <row r="28147" spans="23:27">
      <c r="W28147" s="288"/>
      <c r="X28147" s="287"/>
      <c r="AA28147" s="289"/>
    </row>
    <row r="28148" spans="23:27">
      <c r="W28148" s="288"/>
      <c r="X28148" s="287"/>
      <c r="AA28148" s="289"/>
    </row>
    <row r="28149" spans="23:27">
      <c r="W28149" s="288"/>
      <c r="X28149" s="287"/>
      <c r="AA28149" s="289"/>
    </row>
    <row r="28150" spans="23:27">
      <c r="W28150" s="288"/>
      <c r="X28150" s="287"/>
      <c r="AA28150" s="289"/>
    </row>
    <row r="28151" spans="23:27">
      <c r="W28151" s="288"/>
      <c r="X28151" s="287"/>
      <c r="AA28151" s="289"/>
    </row>
    <row r="28152" spans="23:27">
      <c r="W28152" s="288"/>
      <c r="X28152" s="287"/>
      <c r="AA28152" s="289"/>
    </row>
    <row r="28153" spans="23:27">
      <c r="W28153" s="288"/>
      <c r="X28153" s="287"/>
      <c r="AA28153" s="289"/>
    </row>
    <row r="28154" spans="23:27">
      <c r="W28154" s="288"/>
      <c r="X28154" s="287"/>
      <c r="AA28154" s="289"/>
    </row>
    <row r="28155" spans="23:27">
      <c r="W28155" s="288"/>
      <c r="X28155" s="287"/>
      <c r="AA28155" s="289"/>
    </row>
    <row r="28156" spans="23:27">
      <c r="W28156" s="288"/>
      <c r="X28156" s="287"/>
      <c r="AA28156" s="289"/>
    </row>
    <row r="28157" spans="23:27">
      <c r="W28157" s="288"/>
      <c r="X28157" s="287"/>
      <c r="AA28157" s="289"/>
    </row>
    <row r="28158" spans="23:27">
      <c r="W28158" s="288"/>
      <c r="X28158" s="287"/>
      <c r="AA28158" s="289"/>
    </row>
    <row r="28159" spans="23:27">
      <c r="W28159" s="288"/>
      <c r="X28159" s="287"/>
      <c r="AA28159" s="289"/>
    </row>
    <row r="28160" spans="23:27">
      <c r="W28160" s="288"/>
      <c r="X28160" s="287"/>
      <c r="AA28160" s="289"/>
    </row>
    <row r="28161" spans="23:27">
      <c r="W28161" s="288"/>
      <c r="X28161" s="287"/>
      <c r="AA28161" s="289"/>
    </row>
    <row r="28162" spans="23:27">
      <c r="W28162" s="288"/>
      <c r="X28162" s="287"/>
      <c r="AA28162" s="289"/>
    </row>
    <row r="28163" spans="23:27">
      <c r="W28163" s="288"/>
      <c r="X28163" s="287"/>
      <c r="AA28163" s="289"/>
    </row>
    <row r="28164" spans="23:27">
      <c r="W28164" s="288"/>
      <c r="X28164" s="287"/>
      <c r="AA28164" s="289"/>
    </row>
    <row r="28165" spans="23:27">
      <c r="W28165" s="288"/>
      <c r="X28165" s="287"/>
      <c r="AA28165" s="289"/>
    </row>
    <row r="28166" spans="23:27">
      <c r="W28166" s="288"/>
      <c r="X28166" s="287"/>
      <c r="AA28166" s="289"/>
    </row>
    <row r="28167" spans="23:27">
      <c r="W28167" s="288"/>
      <c r="X28167" s="287"/>
      <c r="AA28167" s="289"/>
    </row>
    <row r="28168" spans="23:27">
      <c r="W28168" s="288"/>
      <c r="X28168" s="287"/>
      <c r="AA28168" s="289"/>
    </row>
    <row r="28169" spans="23:27">
      <c r="W28169" s="288"/>
      <c r="X28169" s="287"/>
      <c r="AA28169" s="289"/>
    </row>
    <row r="28170" spans="23:27">
      <c r="W28170" s="288"/>
      <c r="X28170" s="287"/>
      <c r="AA28170" s="289"/>
    </row>
    <row r="28171" spans="23:27">
      <c r="W28171" s="288"/>
      <c r="X28171" s="287"/>
      <c r="AA28171" s="289"/>
    </row>
    <row r="28172" spans="23:27">
      <c r="W28172" s="288"/>
      <c r="X28172" s="287"/>
      <c r="AA28172" s="289"/>
    </row>
    <row r="28173" spans="23:27">
      <c r="W28173" s="288"/>
      <c r="X28173" s="287"/>
      <c r="AA28173" s="289"/>
    </row>
    <row r="28174" spans="23:27">
      <c r="W28174" s="288"/>
      <c r="X28174" s="287"/>
      <c r="AA28174" s="289"/>
    </row>
    <row r="28175" spans="23:27">
      <c r="W28175" s="288"/>
      <c r="X28175" s="287"/>
      <c r="AA28175" s="289"/>
    </row>
    <row r="28176" spans="23:27">
      <c r="W28176" s="288"/>
      <c r="X28176" s="287"/>
      <c r="AA28176" s="289"/>
    </row>
    <row r="28177" spans="23:27">
      <c r="W28177" s="288"/>
      <c r="X28177" s="287"/>
      <c r="AA28177" s="289"/>
    </row>
    <row r="28178" spans="23:27">
      <c r="W28178" s="288"/>
      <c r="X28178" s="287"/>
      <c r="AA28178" s="289"/>
    </row>
    <row r="28179" spans="23:27">
      <c r="W28179" s="288"/>
      <c r="X28179" s="287"/>
      <c r="AA28179" s="289"/>
    </row>
    <row r="28180" spans="23:27">
      <c r="W28180" s="288"/>
      <c r="X28180" s="287"/>
      <c r="AA28180" s="289"/>
    </row>
    <row r="28181" spans="23:27">
      <c r="W28181" s="288"/>
      <c r="X28181" s="287"/>
      <c r="AA28181" s="289"/>
    </row>
    <row r="28182" spans="23:27">
      <c r="W28182" s="288"/>
      <c r="X28182" s="287"/>
      <c r="AA28182" s="289"/>
    </row>
    <row r="28183" spans="23:27">
      <c r="W28183" s="288"/>
      <c r="X28183" s="287"/>
      <c r="AA28183" s="289"/>
    </row>
    <row r="28184" spans="23:27">
      <c r="W28184" s="288"/>
      <c r="X28184" s="287"/>
      <c r="AA28184" s="289"/>
    </row>
    <row r="28185" spans="23:27">
      <c r="W28185" s="288"/>
      <c r="X28185" s="287"/>
      <c r="AA28185" s="289"/>
    </row>
    <row r="28186" spans="23:27">
      <c r="W28186" s="288"/>
      <c r="X28186" s="287"/>
      <c r="AA28186" s="289"/>
    </row>
    <row r="28187" spans="23:27">
      <c r="W28187" s="288"/>
      <c r="X28187" s="287"/>
      <c r="AA28187" s="289"/>
    </row>
    <row r="28188" spans="23:27">
      <c r="W28188" s="288"/>
      <c r="X28188" s="287"/>
      <c r="AA28188" s="289"/>
    </row>
    <row r="28189" spans="23:27">
      <c r="W28189" s="288"/>
      <c r="X28189" s="287"/>
      <c r="AA28189" s="289"/>
    </row>
    <row r="28190" spans="23:27">
      <c r="W28190" s="288"/>
      <c r="X28190" s="287"/>
      <c r="AA28190" s="289"/>
    </row>
    <row r="28191" spans="23:27">
      <c r="W28191" s="288"/>
      <c r="X28191" s="287"/>
      <c r="AA28191" s="289"/>
    </row>
    <row r="28192" spans="23:27">
      <c r="W28192" s="288"/>
      <c r="X28192" s="287"/>
      <c r="AA28192" s="289"/>
    </row>
    <row r="28193" spans="23:27">
      <c r="W28193" s="288"/>
      <c r="X28193" s="287"/>
      <c r="AA28193" s="289"/>
    </row>
    <row r="28194" spans="23:27">
      <c r="W28194" s="288"/>
      <c r="X28194" s="287"/>
      <c r="AA28194" s="289"/>
    </row>
    <row r="28195" spans="23:27">
      <c r="W28195" s="288"/>
      <c r="X28195" s="287"/>
      <c r="AA28195" s="289"/>
    </row>
    <row r="28196" spans="23:27">
      <c r="W28196" s="288"/>
      <c r="X28196" s="287"/>
      <c r="AA28196" s="289"/>
    </row>
    <row r="28197" spans="23:27">
      <c r="W28197" s="288"/>
      <c r="X28197" s="287"/>
      <c r="AA28197" s="289"/>
    </row>
    <row r="28198" spans="23:27">
      <c r="W28198" s="288"/>
      <c r="X28198" s="287"/>
      <c r="AA28198" s="289"/>
    </row>
    <row r="28199" spans="23:27">
      <c r="W28199" s="288"/>
      <c r="X28199" s="287"/>
      <c r="AA28199" s="289"/>
    </row>
    <row r="28200" spans="23:27">
      <c r="W28200" s="288"/>
      <c r="X28200" s="287"/>
      <c r="AA28200" s="289"/>
    </row>
    <row r="28201" spans="23:27">
      <c r="W28201" s="288"/>
      <c r="X28201" s="287"/>
      <c r="AA28201" s="289"/>
    </row>
    <row r="28202" spans="23:27">
      <c r="W28202" s="288"/>
      <c r="X28202" s="287"/>
      <c r="AA28202" s="289"/>
    </row>
    <row r="28203" spans="23:27">
      <c r="W28203" s="288"/>
      <c r="X28203" s="287"/>
      <c r="AA28203" s="289"/>
    </row>
    <row r="28204" spans="23:27">
      <c r="W28204" s="288"/>
      <c r="X28204" s="287"/>
      <c r="AA28204" s="289"/>
    </row>
    <row r="28205" spans="23:27">
      <c r="W28205" s="288"/>
      <c r="X28205" s="287"/>
      <c r="AA28205" s="289"/>
    </row>
    <row r="28206" spans="23:27">
      <c r="W28206" s="288"/>
      <c r="X28206" s="287"/>
      <c r="AA28206" s="289"/>
    </row>
    <row r="28207" spans="23:27">
      <c r="W28207" s="288"/>
      <c r="X28207" s="287"/>
      <c r="AA28207" s="289"/>
    </row>
    <row r="28208" spans="23:27">
      <c r="W28208" s="288"/>
      <c r="X28208" s="287"/>
      <c r="AA28208" s="289"/>
    </row>
    <row r="28209" spans="23:27">
      <c r="W28209" s="288"/>
      <c r="X28209" s="287"/>
      <c r="AA28209" s="289"/>
    </row>
    <row r="28210" spans="23:27">
      <c r="W28210" s="288"/>
      <c r="X28210" s="287"/>
      <c r="AA28210" s="289"/>
    </row>
    <row r="28211" spans="23:27">
      <c r="W28211" s="288"/>
      <c r="X28211" s="287"/>
      <c r="AA28211" s="289"/>
    </row>
    <row r="28212" spans="23:27">
      <c r="W28212" s="288"/>
      <c r="X28212" s="287"/>
      <c r="AA28212" s="289"/>
    </row>
    <row r="28213" spans="23:27">
      <c r="W28213" s="288"/>
      <c r="X28213" s="287"/>
      <c r="AA28213" s="289"/>
    </row>
    <row r="28214" spans="23:27">
      <c r="W28214" s="288"/>
      <c r="X28214" s="287"/>
      <c r="AA28214" s="289"/>
    </row>
    <row r="28215" spans="23:27">
      <c r="W28215" s="288"/>
      <c r="X28215" s="287"/>
      <c r="AA28215" s="289"/>
    </row>
    <row r="28216" spans="23:27">
      <c r="W28216" s="288"/>
      <c r="X28216" s="287"/>
      <c r="AA28216" s="289"/>
    </row>
    <row r="28217" spans="23:27">
      <c r="W28217" s="288"/>
      <c r="X28217" s="287"/>
      <c r="AA28217" s="289"/>
    </row>
    <row r="28218" spans="23:27">
      <c r="W28218" s="288"/>
      <c r="X28218" s="287"/>
      <c r="AA28218" s="289"/>
    </row>
    <row r="28219" spans="23:27">
      <c r="W28219" s="288"/>
      <c r="X28219" s="287"/>
      <c r="AA28219" s="289"/>
    </row>
    <row r="28220" spans="23:27">
      <c r="W28220" s="288"/>
      <c r="X28220" s="287"/>
      <c r="AA28220" s="289"/>
    </row>
    <row r="28221" spans="23:27">
      <c r="W28221" s="288"/>
      <c r="X28221" s="287"/>
      <c r="AA28221" s="289"/>
    </row>
    <row r="28222" spans="23:27">
      <c r="W28222" s="288"/>
      <c r="X28222" s="287"/>
      <c r="AA28222" s="289"/>
    </row>
    <row r="28223" spans="23:27">
      <c r="W28223" s="288"/>
      <c r="X28223" s="287"/>
      <c r="AA28223" s="289"/>
    </row>
    <row r="28224" spans="23:27">
      <c r="W28224" s="288"/>
      <c r="X28224" s="287"/>
      <c r="AA28224" s="289"/>
    </row>
    <row r="28225" spans="23:27">
      <c r="W28225" s="288"/>
      <c r="X28225" s="287"/>
      <c r="AA28225" s="289"/>
    </row>
    <row r="28226" spans="23:27">
      <c r="W28226" s="288"/>
      <c r="X28226" s="287"/>
      <c r="AA28226" s="289"/>
    </row>
    <row r="28227" spans="23:27">
      <c r="W28227" s="288"/>
      <c r="X28227" s="287"/>
      <c r="AA28227" s="289"/>
    </row>
    <row r="28228" spans="23:27">
      <c r="W28228" s="288"/>
      <c r="X28228" s="287"/>
      <c r="AA28228" s="289"/>
    </row>
    <row r="28229" spans="23:27">
      <c r="W28229" s="288"/>
      <c r="X28229" s="287"/>
      <c r="AA28229" s="289"/>
    </row>
    <row r="28230" spans="23:27">
      <c r="W28230" s="288"/>
      <c r="X28230" s="287"/>
      <c r="AA28230" s="289"/>
    </row>
    <row r="28231" spans="23:27">
      <c r="W28231" s="288"/>
      <c r="X28231" s="287"/>
      <c r="AA28231" s="289"/>
    </row>
    <row r="28232" spans="23:27">
      <c r="W28232" s="288"/>
      <c r="X28232" s="287"/>
      <c r="AA28232" s="289"/>
    </row>
    <row r="28233" spans="23:27">
      <c r="W28233" s="288"/>
      <c r="X28233" s="287"/>
      <c r="AA28233" s="289"/>
    </row>
    <row r="28234" spans="23:27">
      <c r="W28234" s="288"/>
      <c r="X28234" s="287"/>
      <c r="AA28234" s="289"/>
    </row>
    <row r="28235" spans="23:27">
      <c r="W28235" s="288"/>
      <c r="X28235" s="287"/>
      <c r="AA28235" s="289"/>
    </row>
    <row r="28236" spans="23:27">
      <c r="W28236" s="288"/>
      <c r="X28236" s="287"/>
      <c r="AA28236" s="289"/>
    </row>
    <row r="28237" spans="23:27">
      <c r="W28237" s="288"/>
      <c r="X28237" s="287"/>
      <c r="AA28237" s="289"/>
    </row>
    <row r="28238" spans="23:27">
      <c r="W28238" s="288"/>
      <c r="X28238" s="287"/>
      <c r="AA28238" s="289"/>
    </row>
    <row r="28239" spans="23:27">
      <c r="W28239" s="288"/>
      <c r="X28239" s="287"/>
      <c r="AA28239" s="289"/>
    </row>
    <row r="28240" spans="23:27">
      <c r="W28240" s="288"/>
      <c r="X28240" s="287"/>
      <c r="AA28240" s="289"/>
    </row>
    <row r="28241" spans="23:27">
      <c r="W28241" s="288"/>
      <c r="X28241" s="287"/>
      <c r="AA28241" s="289"/>
    </row>
    <row r="28242" spans="23:27">
      <c r="W28242" s="288"/>
      <c r="X28242" s="287"/>
      <c r="AA28242" s="289"/>
    </row>
    <row r="28243" spans="23:27">
      <c r="W28243" s="288"/>
      <c r="X28243" s="287"/>
      <c r="AA28243" s="289"/>
    </row>
    <row r="28244" spans="23:27">
      <c r="W28244" s="288"/>
      <c r="X28244" s="287"/>
      <c r="AA28244" s="289"/>
    </row>
    <row r="28245" spans="23:27">
      <c r="W28245" s="288"/>
      <c r="X28245" s="287"/>
      <c r="AA28245" s="289"/>
    </row>
    <row r="28246" spans="23:27">
      <c r="W28246" s="288"/>
      <c r="X28246" s="287"/>
      <c r="AA28246" s="289"/>
    </row>
    <row r="28247" spans="23:27">
      <c r="W28247" s="288"/>
      <c r="X28247" s="287"/>
      <c r="AA28247" s="289"/>
    </row>
    <row r="28248" spans="23:27">
      <c r="W28248" s="288"/>
      <c r="X28248" s="287"/>
      <c r="AA28248" s="289"/>
    </row>
    <row r="28249" spans="23:27">
      <c r="W28249" s="288"/>
      <c r="X28249" s="287"/>
      <c r="AA28249" s="289"/>
    </row>
    <row r="28250" spans="23:27">
      <c r="W28250" s="288"/>
      <c r="X28250" s="287"/>
      <c r="AA28250" s="289"/>
    </row>
    <row r="28251" spans="23:27">
      <c r="W28251" s="288"/>
      <c r="X28251" s="287"/>
      <c r="AA28251" s="289"/>
    </row>
    <row r="28252" spans="23:27">
      <c r="W28252" s="288"/>
      <c r="X28252" s="287"/>
      <c r="AA28252" s="289"/>
    </row>
    <row r="28253" spans="23:27">
      <c r="W28253" s="288"/>
      <c r="X28253" s="287"/>
      <c r="AA28253" s="289"/>
    </row>
    <row r="28254" spans="23:27">
      <c r="W28254" s="288"/>
      <c r="X28254" s="287"/>
      <c r="AA28254" s="289"/>
    </row>
    <row r="28255" spans="23:27">
      <c r="W28255" s="288"/>
      <c r="X28255" s="287"/>
      <c r="AA28255" s="289"/>
    </row>
    <row r="28256" spans="23:27">
      <c r="W28256" s="288"/>
      <c r="X28256" s="287"/>
      <c r="AA28256" s="289"/>
    </row>
    <row r="28257" spans="23:27">
      <c r="W28257" s="288"/>
      <c r="X28257" s="287"/>
      <c r="AA28257" s="289"/>
    </row>
    <row r="28258" spans="23:27">
      <c r="W28258" s="288"/>
      <c r="X28258" s="287"/>
      <c r="AA28258" s="289"/>
    </row>
    <row r="28259" spans="23:27">
      <c r="W28259" s="288"/>
      <c r="X28259" s="287"/>
      <c r="AA28259" s="289"/>
    </row>
    <row r="28260" spans="23:27">
      <c r="W28260" s="288"/>
      <c r="X28260" s="287"/>
      <c r="AA28260" s="289"/>
    </row>
    <row r="28261" spans="23:27">
      <c r="W28261" s="288"/>
      <c r="X28261" s="287"/>
      <c r="AA28261" s="289"/>
    </row>
    <row r="28262" spans="23:27">
      <c r="W28262" s="288"/>
      <c r="X28262" s="287"/>
      <c r="AA28262" s="289"/>
    </row>
    <row r="28263" spans="23:27">
      <c r="W28263" s="288"/>
      <c r="X28263" s="287"/>
      <c r="AA28263" s="289"/>
    </row>
    <row r="28264" spans="23:27">
      <c r="W28264" s="288"/>
      <c r="X28264" s="287"/>
      <c r="AA28264" s="289"/>
    </row>
    <row r="28265" spans="23:27">
      <c r="W28265" s="288"/>
      <c r="X28265" s="287"/>
      <c r="AA28265" s="289"/>
    </row>
    <row r="28266" spans="23:27">
      <c r="W28266" s="288"/>
      <c r="X28266" s="287"/>
      <c r="AA28266" s="289"/>
    </row>
    <row r="28267" spans="23:27">
      <c r="W28267" s="288"/>
      <c r="X28267" s="287"/>
      <c r="AA28267" s="289"/>
    </row>
    <row r="28268" spans="23:27">
      <c r="W28268" s="288"/>
      <c r="X28268" s="287"/>
      <c r="AA28268" s="289"/>
    </row>
    <row r="28269" spans="23:27">
      <c r="W28269" s="288"/>
      <c r="X28269" s="287"/>
      <c r="AA28269" s="289"/>
    </row>
    <row r="28270" spans="23:27">
      <c r="W28270" s="288"/>
      <c r="X28270" s="287"/>
      <c r="AA28270" s="289"/>
    </row>
    <row r="28271" spans="23:27">
      <c r="W28271" s="288"/>
      <c r="X28271" s="287"/>
      <c r="AA28271" s="289"/>
    </row>
    <row r="28272" spans="23:27">
      <c r="W28272" s="288"/>
      <c r="X28272" s="287"/>
      <c r="AA28272" s="289"/>
    </row>
    <row r="28273" spans="23:27">
      <c r="W28273" s="288"/>
      <c r="X28273" s="287"/>
      <c r="AA28273" s="289"/>
    </row>
    <row r="28274" spans="23:27">
      <c r="W28274" s="288"/>
      <c r="X28274" s="287"/>
      <c r="AA28274" s="289"/>
    </row>
    <row r="28275" spans="23:27">
      <c r="W28275" s="288"/>
      <c r="X28275" s="287"/>
      <c r="AA28275" s="289"/>
    </row>
    <row r="28276" spans="23:27">
      <c r="W28276" s="288"/>
      <c r="X28276" s="287"/>
      <c r="AA28276" s="289"/>
    </row>
    <row r="28277" spans="23:27">
      <c r="W28277" s="288"/>
      <c r="X28277" s="287"/>
      <c r="AA28277" s="289"/>
    </row>
    <row r="28278" spans="23:27">
      <c r="W28278" s="288"/>
      <c r="X28278" s="287"/>
      <c r="AA28278" s="289"/>
    </row>
    <row r="28279" spans="23:27">
      <c r="W28279" s="288"/>
      <c r="X28279" s="287"/>
      <c r="AA28279" s="289"/>
    </row>
    <row r="28280" spans="23:27">
      <c r="W28280" s="288"/>
      <c r="X28280" s="287"/>
      <c r="AA28280" s="289"/>
    </row>
    <row r="28281" spans="23:27">
      <c r="W28281" s="288"/>
      <c r="X28281" s="287"/>
      <c r="AA28281" s="289"/>
    </row>
    <row r="28282" spans="23:27">
      <c r="W28282" s="288"/>
      <c r="X28282" s="287"/>
      <c r="AA28282" s="289"/>
    </row>
    <row r="28283" spans="23:27">
      <c r="W28283" s="288"/>
      <c r="X28283" s="287"/>
      <c r="AA28283" s="289"/>
    </row>
    <row r="28284" spans="23:27">
      <c r="W28284" s="288"/>
      <c r="X28284" s="287"/>
      <c r="AA28284" s="289"/>
    </row>
    <row r="28285" spans="23:27">
      <c r="W28285" s="288"/>
      <c r="X28285" s="287"/>
      <c r="AA28285" s="289"/>
    </row>
    <row r="28286" spans="23:27">
      <c r="W28286" s="288"/>
      <c r="X28286" s="287"/>
      <c r="AA28286" s="289"/>
    </row>
    <row r="28287" spans="23:27">
      <c r="W28287" s="288"/>
      <c r="X28287" s="287"/>
      <c r="AA28287" s="289"/>
    </row>
    <row r="28288" spans="23:27">
      <c r="W28288" s="288"/>
      <c r="X28288" s="287"/>
      <c r="AA28288" s="289"/>
    </row>
    <row r="28289" spans="23:27">
      <c r="W28289" s="288"/>
      <c r="X28289" s="287"/>
      <c r="AA28289" s="289"/>
    </row>
    <row r="28290" spans="23:27">
      <c r="W28290" s="288"/>
      <c r="X28290" s="287"/>
      <c r="AA28290" s="289"/>
    </row>
    <row r="28291" spans="23:27">
      <c r="W28291" s="288"/>
      <c r="X28291" s="287"/>
      <c r="AA28291" s="289"/>
    </row>
    <row r="28292" spans="23:27">
      <c r="W28292" s="288"/>
      <c r="X28292" s="287"/>
      <c r="AA28292" s="289"/>
    </row>
    <row r="28293" spans="23:27">
      <c r="W28293" s="288"/>
      <c r="X28293" s="287"/>
      <c r="AA28293" s="289"/>
    </row>
    <row r="28294" spans="23:27">
      <c r="W28294" s="288"/>
      <c r="X28294" s="287"/>
      <c r="AA28294" s="289"/>
    </row>
    <row r="28295" spans="23:27">
      <c r="W28295" s="288"/>
      <c r="X28295" s="287"/>
      <c r="AA28295" s="289"/>
    </row>
    <row r="28296" spans="23:27">
      <c r="W28296" s="288"/>
      <c r="X28296" s="287"/>
      <c r="AA28296" s="289"/>
    </row>
    <row r="28297" spans="23:27">
      <c r="W28297" s="288"/>
      <c r="X28297" s="287"/>
      <c r="AA28297" s="289"/>
    </row>
    <row r="28298" spans="23:27">
      <c r="W28298" s="288"/>
      <c r="X28298" s="287"/>
      <c r="AA28298" s="289"/>
    </row>
    <row r="28299" spans="23:27">
      <c r="W28299" s="288"/>
      <c r="X28299" s="287"/>
      <c r="AA28299" s="289"/>
    </row>
    <row r="28300" spans="23:27">
      <c r="W28300" s="288"/>
      <c r="X28300" s="287"/>
      <c r="AA28300" s="289"/>
    </row>
    <row r="28301" spans="23:27">
      <c r="W28301" s="288"/>
      <c r="X28301" s="287"/>
      <c r="AA28301" s="289"/>
    </row>
    <row r="28302" spans="23:27">
      <c r="W28302" s="288"/>
      <c r="X28302" s="287"/>
      <c r="AA28302" s="289"/>
    </row>
    <row r="28303" spans="23:27">
      <c r="W28303" s="288"/>
      <c r="X28303" s="287"/>
      <c r="AA28303" s="289"/>
    </row>
    <row r="28304" spans="23:27">
      <c r="W28304" s="288"/>
      <c r="X28304" s="287"/>
      <c r="AA28304" s="289"/>
    </row>
    <row r="28305" spans="23:27">
      <c r="W28305" s="288"/>
      <c r="X28305" s="287"/>
      <c r="AA28305" s="289"/>
    </row>
    <row r="28306" spans="23:27">
      <c r="W28306" s="288"/>
      <c r="X28306" s="287"/>
      <c r="AA28306" s="289"/>
    </row>
    <row r="28307" spans="23:27">
      <c r="W28307" s="288"/>
      <c r="X28307" s="287"/>
      <c r="AA28307" s="289"/>
    </row>
    <row r="28308" spans="23:27">
      <c r="W28308" s="288"/>
      <c r="X28308" s="287"/>
      <c r="AA28308" s="289"/>
    </row>
    <row r="28309" spans="23:27">
      <c r="W28309" s="288"/>
      <c r="X28309" s="287"/>
      <c r="AA28309" s="289"/>
    </row>
    <row r="28310" spans="23:27">
      <c r="W28310" s="288"/>
      <c r="X28310" s="287"/>
      <c r="AA28310" s="289"/>
    </row>
    <row r="28311" spans="23:27">
      <c r="W28311" s="288"/>
      <c r="X28311" s="287"/>
      <c r="AA28311" s="289"/>
    </row>
    <row r="28312" spans="23:27">
      <c r="W28312" s="288"/>
      <c r="X28312" s="287"/>
      <c r="AA28312" s="289"/>
    </row>
    <row r="28313" spans="23:27">
      <c r="W28313" s="288"/>
      <c r="X28313" s="287"/>
      <c r="AA28313" s="289"/>
    </row>
    <row r="28314" spans="23:27">
      <c r="W28314" s="288"/>
      <c r="X28314" s="287"/>
      <c r="AA28314" s="289"/>
    </row>
    <row r="28315" spans="23:27">
      <c r="W28315" s="288"/>
      <c r="X28315" s="287"/>
      <c r="AA28315" s="289"/>
    </row>
    <row r="28316" spans="23:27">
      <c r="W28316" s="288"/>
      <c r="X28316" s="287"/>
      <c r="AA28316" s="289"/>
    </row>
    <row r="28317" spans="23:27">
      <c r="W28317" s="288"/>
      <c r="X28317" s="287"/>
      <c r="AA28317" s="289"/>
    </row>
    <row r="28318" spans="23:27">
      <c r="W28318" s="288"/>
      <c r="X28318" s="287"/>
      <c r="AA28318" s="289"/>
    </row>
    <row r="28319" spans="23:27">
      <c r="W28319" s="288"/>
      <c r="X28319" s="287"/>
      <c r="AA28319" s="289"/>
    </row>
    <row r="28320" spans="23:27">
      <c r="W28320" s="288"/>
      <c r="X28320" s="287"/>
      <c r="AA28320" s="289"/>
    </row>
    <row r="28321" spans="23:27">
      <c r="W28321" s="288"/>
      <c r="X28321" s="287"/>
      <c r="AA28321" s="289"/>
    </row>
    <row r="28322" spans="23:27">
      <c r="W28322" s="288"/>
      <c r="X28322" s="287"/>
      <c r="AA28322" s="289"/>
    </row>
    <row r="28323" spans="23:27">
      <c r="W28323" s="288"/>
      <c r="X28323" s="287"/>
      <c r="AA28323" s="289"/>
    </row>
    <row r="28324" spans="23:27">
      <c r="W28324" s="288"/>
      <c r="X28324" s="287"/>
      <c r="AA28324" s="289"/>
    </row>
    <row r="28325" spans="23:27">
      <c r="W28325" s="288"/>
      <c r="X28325" s="287"/>
      <c r="AA28325" s="289"/>
    </row>
    <row r="28326" spans="23:27">
      <c r="W28326" s="288"/>
      <c r="X28326" s="287"/>
      <c r="AA28326" s="289"/>
    </row>
    <row r="28327" spans="23:27">
      <c r="W28327" s="288"/>
      <c r="X28327" s="287"/>
      <c r="AA28327" s="289"/>
    </row>
    <row r="28328" spans="23:27">
      <c r="W28328" s="288"/>
      <c r="X28328" s="287"/>
      <c r="AA28328" s="289"/>
    </row>
    <row r="28329" spans="23:27">
      <c r="W28329" s="288"/>
      <c r="X28329" s="287"/>
      <c r="AA28329" s="289"/>
    </row>
    <row r="28330" spans="23:27">
      <c r="W28330" s="288"/>
      <c r="X28330" s="287"/>
      <c r="AA28330" s="289"/>
    </row>
    <row r="28331" spans="23:27">
      <c r="W28331" s="288"/>
      <c r="X28331" s="287"/>
      <c r="AA28331" s="289"/>
    </row>
    <row r="28332" spans="23:27">
      <c r="W28332" s="288"/>
      <c r="X28332" s="287"/>
      <c r="AA28332" s="289"/>
    </row>
    <row r="28333" spans="23:27">
      <c r="W28333" s="288"/>
      <c r="X28333" s="287"/>
      <c r="AA28333" s="289"/>
    </row>
    <row r="28334" spans="23:27">
      <c r="W28334" s="288"/>
      <c r="X28334" s="287"/>
      <c r="AA28334" s="289"/>
    </row>
    <row r="28335" spans="23:27">
      <c r="W28335" s="288"/>
      <c r="X28335" s="287"/>
      <c r="AA28335" s="289"/>
    </row>
    <row r="28336" spans="23:27">
      <c r="W28336" s="288"/>
      <c r="X28336" s="287"/>
      <c r="AA28336" s="289"/>
    </row>
    <row r="28337" spans="23:27">
      <c r="W28337" s="288"/>
      <c r="X28337" s="287"/>
      <c r="AA28337" s="289"/>
    </row>
    <row r="28338" spans="23:27">
      <c r="W28338" s="288"/>
      <c r="X28338" s="287"/>
      <c r="AA28338" s="289"/>
    </row>
    <row r="28339" spans="23:27">
      <c r="W28339" s="288"/>
      <c r="X28339" s="287"/>
      <c r="AA28339" s="289"/>
    </row>
    <row r="28340" spans="23:27">
      <c r="W28340" s="288"/>
      <c r="X28340" s="287"/>
      <c r="AA28340" s="289"/>
    </row>
    <row r="28341" spans="23:27">
      <c r="W28341" s="288"/>
      <c r="X28341" s="287"/>
      <c r="AA28341" s="289"/>
    </row>
    <row r="28342" spans="23:27">
      <c r="W28342" s="288"/>
      <c r="X28342" s="287"/>
      <c r="AA28342" s="289"/>
    </row>
    <row r="28343" spans="23:27">
      <c r="W28343" s="288"/>
      <c r="X28343" s="287"/>
      <c r="AA28343" s="289"/>
    </row>
    <row r="28344" spans="23:27">
      <c r="W28344" s="288"/>
      <c r="X28344" s="287"/>
      <c r="AA28344" s="289"/>
    </row>
    <row r="28345" spans="23:27">
      <c r="W28345" s="288"/>
      <c r="X28345" s="287"/>
      <c r="AA28345" s="289"/>
    </row>
    <row r="28346" spans="23:27">
      <c r="W28346" s="288"/>
      <c r="X28346" s="287"/>
      <c r="AA28346" s="289"/>
    </row>
    <row r="28347" spans="23:27">
      <c r="W28347" s="288"/>
      <c r="X28347" s="287"/>
      <c r="AA28347" s="289"/>
    </row>
    <row r="28348" spans="23:27">
      <c r="W28348" s="288"/>
      <c r="X28348" s="287"/>
      <c r="AA28348" s="289"/>
    </row>
    <row r="28349" spans="23:27">
      <c r="W28349" s="288"/>
      <c r="X28349" s="287"/>
      <c r="AA28349" s="289"/>
    </row>
    <row r="28350" spans="23:27">
      <c r="W28350" s="288"/>
      <c r="X28350" s="287"/>
      <c r="AA28350" s="289"/>
    </row>
    <row r="28351" spans="23:27">
      <c r="W28351" s="288"/>
      <c r="X28351" s="287"/>
      <c r="AA28351" s="289"/>
    </row>
    <row r="28352" spans="23:27">
      <c r="W28352" s="288"/>
      <c r="X28352" s="287"/>
      <c r="AA28352" s="289"/>
    </row>
    <row r="28353" spans="23:27">
      <c r="W28353" s="288"/>
      <c r="X28353" s="287"/>
      <c r="AA28353" s="289"/>
    </row>
    <row r="28354" spans="23:27">
      <c r="W28354" s="288"/>
      <c r="X28354" s="287"/>
      <c r="AA28354" s="289"/>
    </row>
    <row r="28355" spans="23:27">
      <c r="W28355" s="288"/>
      <c r="X28355" s="287"/>
      <c r="AA28355" s="289"/>
    </row>
    <row r="28356" spans="23:27">
      <c r="W28356" s="288"/>
      <c r="X28356" s="287"/>
      <c r="AA28356" s="289"/>
    </row>
    <row r="28357" spans="23:27">
      <c r="W28357" s="288"/>
      <c r="X28357" s="287"/>
      <c r="AA28357" s="289"/>
    </row>
    <row r="28358" spans="23:27">
      <c r="W28358" s="288"/>
      <c r="X28358" s="287"/>
      <c r="AA28358" s="289"/>
    </row>
    <row r="28359" spans="23:27">
      <c r="W28359" s="288"/>
      <c r="X28359" s="287"/>
      <c r="AA28359" s="289"/>
    </row>
    <row r="28360" spans="23:27">
      <c r="W28360" s="288"/>
      <c r="X28360" s="287"/>
      <c r="AA28360" s="289"/>
    </row>
    <row r="28361" spans="23:27">
      <c r="W28361" s="288"/>
      <c r="X28361" s="287"/>
      <c r="AA28361" s="289"/>
    </row>
    <row r="28362" spans="23:27">
      <c r="W28362" s="288"/>
      <c r="X28362" s="287"/>
      <c r="AA28362" s="289"/>
    </row>
    <row r="28363" spans="23:27">
      <c r="W28363" s="288"/>
      <c r="X28363" s="287"/>
      <c r="AA28363" s="289"/>
    </row>
    <row r="28364" spans="23:27">
      <c r="W28364" s="288"/>
      <c r="X28364" s="287"/>
      <c r="AA28364" s="289"/>
    </row>
    <row r="28365" spans="23:27">
      <c r="W28365" s="288"/>
      <c r="X28365" s="287"/>
      <c r="AA28365" s="289"/>
    </row>
    <row r="28366" spans="23:27">
      <c r="W28366" s="288"/>
      <c r="X28366" s="287"/>
      <c r="AA28366" s="289"/>
    </row>
    <row r="28367" spans="23:27">
      <c r="W28367" s="288"/>
      <c r="X28367" s="287"/>
      <c r="AA28367" s="289"/>
    </row>
    <row r="28368" spans="23:27">
      <c r="W28368" s="288"/>
      <c r="X28368" s="287"/>
      <c r="AA28368" s="289"/>
    </row>
    <row r="28369" spans="23:27">
      <c r="W28369" s="288"/>
      <c r="X28369" s="287"/>
      <c r="AA28369" s="289"/>
    </row>
    <row r="28370" spans="23:27">
      <c r="W28370" s="288"/>
      <c r="X28370" s="287"/>
      <c r="AA28370" s="289"/>
    </row>
    <row r="28371" spans="23:27">
      <c r="W28371" s="288"/>
      <c r="X28371" s="287"/>
      <c r="AA28371" s="289"/>
    </row>
    <row r="28372" spans="23:27">
      <c r="W28372" s="288"/>
      <c r="X28372" s="287"/>
      <c r="AA28372" s="289"/>
    </row>
    <row r="28373" spans="23:27">
      <c r="W28373" s="288"/>
      <c r="X28373" s="287"/>
      <c r="AA28373" s="289"/>
    </row>
    <row r="28374" spans="23:27">
      <c r="W28374" s="288"/>
      <c r="X28374" s="287"/>
      <c r="AA28374" s="289"/>
    </row>
    <row r="28375" spans="23:27">
      <c r="W28375" s="288"/>
      <c r="X28375" s="287"/>
      <c r="AA28375" s="289"/>
    </row>
    <row r="28376" spans="23:27">
      <c r="W28376" s="288"/>
      <c r="X28376" s="287"/>
      <c r="AA28376" s="289"/>
    </row>
    <row r="28377" spans="23:27">
      <c r="W28377" s="288"/>
      <c r="X28377" s="287"/>
      <c r="AA28377" s="289"/>
    </row>
    <row r="28378" spans="23:27">
      <c r="W28378" s="288"/>
      <c r="X28378" s="287"/>
      <c r="AA28378" s="289"/>
    </row>
    <row r="28379" spans="23:27">
      <c r="W28379" s="288"/>
      <c r="X28379" s="287"/>
      <c r="AA28379" s="289"/>
    </row>
    <row r="28380" spans="23:27">
      <c r="W28380" s="288"/>
      <c r="X28380" s="287"/>
      <c r="AA28380" s="289"/>
    </row>
    <row r="28381" spans="23:27">
      <c r="W28381" s="288"/>
      <c r="X28381" s="287"/>
      <c r="AA28381" s="289"/>
    </row>
    <row r="28382" spans="23:27">
      <c r="W28382" s="288"/>
      <c r="X28382" s="287"/>
      <c r="AA28382" s="289"/>
    </row>
    <row r="28383" spans="23:27">
      <c r="W28383" s="288"/>
      <c r="X28383" s="287"/>
      <c r="AA28383" s="289"/>
    </row>
    <row r="28384" spans="23:27">
      <c r="W28384" s="288"/>
      <c r="X28384" s="287"/>
      <c r="AA28384" s="289"/>
    </row>
    <row r="28385" spans="23:27">
      <c r="W28385" s="288"/>
      <c r="X28385" s="287"/>
      <c r="AA28385" s="289"/>
    </row>
    <row r="28386" spans="23:27">
      <c r="W28386" s="288"/>
      <c r="X28386" s="287"/>
      <c r="AA28386" s="289"/>
    </row>
    <row r="28387" spans="23:27">
      <c r="W28387" s="288"/>
      <c r="X28387" s="287"/>
      <c r="AA28387" s="289"/>
    </row>
    <row r="28388" spans="23:27">
      <c r="W28388" s="288"/>
      <c r="X28388" s="287"/>
      <c r="AA28388" s="289"/>
    </row>
    <row r="28389" spans="23:27">
      <c r="W28389" s="288"/>
      <c r="X28389" s="287"/>
      <c r="AA28389" s="289"/>
    </row>
    <row r="28390" spans="23:27">
      <c r="W28390" s="288"/>
      <c r="X28390" s="287"/>
      <c r="AA28390" s="289"/>
    </row>
    <row r="28391" spans="23:27">
      <c r="W28391" s="288"/>
      <c r="X28391" s="287"/>
      <c r="AA28391" s="289"/>
    </row>
    <row r="28392" spans="23:27">
      <c r="W28392" s="288"/>
      <c r="X28392" s="287"/>
      <c r="AA28392" s="289"/>
    </row>
    <row r="28393" spans="23:27">
      <c r="W28393" s="288"/>
      <c r="X28393" s="287"/>
      <c r="AA28393" s="289"/>
    </row>
    <row r="28394" spans="23:27">
      <c r="W28394" s="288"/>
      <c r="X28394" s="287"/>
      <c r="AA28394" s="289"/>
    </row>
    <row r="28395" spans="23:27">
      <c r="W28395" s="288"/>
      <c r="X28395" s="287"/>
      <c r="AA28395" s="289"/>
    </row>
    <row r="28396" spans="23:27">
      <c r="W28396" s="288"/>
      <c r="X28396" s="287"/>
      <c r="AA28396" s="289"/>
    </row>
    <row r="28397" spans="23:27">
      <c r="W28397" s="288"/>
      <c r="X28397" s="287"/>
      <c r="AA28397" s="289"/>
    </row>
    <row r="28398" spans="23:27">
      <c r="W28398" s="288"/>
      <c r="X28398" s="287"/>
      <c r="AA28398" s="289"/>
    </row>
    <row r="28399" spans="23:27">
      <c r="W28399" s="288"/>
      <c r="X28399" s="287"/>
      <c r="AA28399" s="289"/>
    </row>
    <row r="28400" spans="23:27">
      <c r="W28400" s="288"/>
      <c r="X28400" s="287"/>
      <c r="AA28400" s="289"/>
    </row>
    <row r="28401" spans="23:27">
      <c r="W28401" s="288"/>
      <c r="X28401" s="287"/>
      <c r="AA28401" s="289"/>
    </row>
    <row r="28402" spans="23:27">
      <c r="W28402" s="288"/>
      <c r="X28402" s="287"/>
      <c r="AA28402" s="289"/>
    </row>
    <row r="28403" spans="23:27">
      <c r="W28403" s="288"/>
      <c r="X28403" s="287"/>
      <c r="AA28403" s="289"/>
    </row>
    <row r="28404" spans="23:27">
      <c r="W28404" s="288"/>
      <c r="X28404" s="287"/>
      <c r="AA28404" s="289"/>
    </row>
    <row r="28405" spans="23:27">
      <c r="W28405" s="288"/>
      <c r="X28405" s="287"/>
      <c r="AA28405" s="289"/>
    </row>
    <row r="28406" spans="23:27">
      <c r="W28406" s="288"/>
      <c r="X28406" s="287"/>
      <c r="AA28406" s="289"/>
    </row>
    <row r="28407" spans="23:27">
      <c r="W28407" s="288"/>
      <c r="X28407" s="287"/>
      <c r="AA28407" s="289"/>
    </row>
    <row r="28408" spans="23:27">
      <c r="W28408" s="288"/>
      <c r="X28408" s="287"/>
      <c r="AA28408" s="289"/>
    </row>
    <row r="28409" spans="23:27">
      <c r="W28409" s="288"/>
      <c r="X28409" s="287"/>
      <c r="AA28409" s="289"/>
    </row>
    <row r="28410" spans="23:27">
      <c r="W28410" s="288"/>
      <c r="X28410" s="287"/>
      <c r="AA28410" s="289"/>
    </row>
    <row r="28411" spans="23:27">
      <c r="W28411" s="288"/>
      <c r="X28411" s="287"/>
      <c r="AA28411" s="289"/>
    </row>
    <row r="28412" spans="23:27">
      <c r="W28412" s="288"/>
      <c r="X28412" s="287"/>
      <c r="AA28412" s="289"/>
    </row>
    <row r="28413" spans="23:27">
      <c r="W28413" s="288"/>
      <c r="X28413" s="287"/>
      <c r="AA28413" s="289"/>
    </row>
    <row r="28414" spans="23:27">
      <c r="W28414" s="288"/>
      <c r="X28414" s="287"/>
      <c r="AA28414" s="289"/>
    </row>
    <row r="28415" spans="23:27">
      <c r="W28415" s="288"/>
      <c r="X28415" s="287"/>
      <c r="AA28415" s="289"/>
    </row>
    <row r="28416" spans="23:27">
      <c r="W28416" s="288"/>
      <c r="X28416" s="287"/>
      <c r="AA28416" s="289"/>
    </row>
    <row r="28417" spans="23:27">
      <c r="W28417" s="288"/>
      <c r="X28417" s="287"/>
      <c r="AA28417" s="289"/>
    </row>
    <row r="28418" spans="23:27">
      <c r="W28418" s="288"/>
      <c r="X28418" s="287"/>
      <c r="AA28418" s="289"/>
    </row>
    <row r="28419" spans="23:27">
      <c r="W28419" s="288"/>
      <c r="X28419" s="287"/>
      <c r="AA28419" s="289"/>
    </row>
    <row r="28420" spans="23:27">
      <c r="W28420" s="288"/>
      <c r="X28420" s="287"/>
      <c r="AA28420" s="289"/>
    </row>
    <row r="28421" spans="23:27">
      <c r="W28421" s="288"/>
      <c r="X28421" s="287"/>
      <c r="AA28421" s="289"/>
    </row>
    <row r="28422" spans="23:27">
      <c r="W28422" s="288"/>
      <c r="X28422" s="287"/>
      <c r="AA28422" s="289"/>
    </row>
    <row r="28423" spans="23:27">
      <c r="W28423" s="288"/>
      <c r="X28423" s="287"/>
      <c r="AA28423" s="289"/>
    </row>
    <row r="28424" spans="23:27">
      <c r="W28424" s="288"/>
      <c r="X28424" s="287"/>
      <c r="AA28424" s="289"/>
    </row>
    <row r="28425" spans="23:27">
      <c r="W28425" s="288"/>
      <c r="X28425" s="287"/>
      <c r="AA28425" s="289"/>
    </row>
    <row r="28426" spans="23:27">
      <c r="W28426" s="288"/>
      <c r="X28426" s="287"/>
      <c r="AA28426" s="289"/>
    </row>
    <row r="28427" spans="23:27">
      <c r="W28427" s="288"/>
      <c r="X28427" s="287"/>
      <c r="AA28427" s="289"/>
    </row>
    <row r="28428" spans="23:27">
      <c r="W28428" s="288"/>
      <c r="X28428" s="287"/>
      <c r="AA28428" s="289"/>
    </row>
    <row r="28429" spans="23:27">
      <c r="W28429" s="288"/>
      <c r="X28429" s="287"/>
      <c r="AA28429" s="289"/>
    </row>
    <row r="28430" spans="23:27">
      <c r="W28430" s="288"/>
      <c r="X28430" s="287"/>
      <c r="AA28430" s="289"/>
    </row>
    <row r="28431" spans="23:27">
      <c r="W28431" s="288"/>
      <c r="X28431" s="287"/>
      <c r="AA28431" s="289"/>
    </row>
    <row r="28432" spans="23:27">
      <c r="W28432" s="288"/>
      <c r="X28432" s="287"/>
      <c r="AA28432" s="289"/>
    </row>
    <row r="28433" spans="23:27">
      <c r="W28433" s="288"/>
      <c r="X28433" s="287"/>
      <c r="AA28433" s="289"/>
    </row>
    <row r="28434" spans="23:27">
      <c r="W28434" s="288"/>
      <c r="X28434" s="287"/>
      <c r="AA28434" s="289"/>
    </row>
    <row r="28435" spans="23:27">
      <c r="W28435" s="288"/>
      <c r="X28435" s="287"/>
      <c r="AA28435" s="289"/>
    </row>
    <row r="28436" spans="23:27">
      <c r="W28436" s="288"/>
      <c r="X28436" s="287"/>
      <c r="AA28436" s="289"/>
    </row>
    <row r="28437" spans="23:27">
      <c r="W28437" s="288"/>
      <c r="X28437" s="287"/>
      <c r="AA28437" s="289"/>
    </row>
    <row r="28438" spans="23:27">
      <c r="W28438" s="288"/>
      <c r="X28438" s="287"/>
      <c r="AA28438" s="289"/>
    </row>
    <row r="28439" spans="23:27">
      <c r="W28439" s="288"/>
      <c r="X28439" s="287"/>
      <c r="AA28439" s="289"/>
    </row>
    <row r="28440" spans="23:27">
      <c r="W28440" s="288"/>
      <c r="X28440" s="287"/>
      <c r="AA28440" s="289"/>
    </row>
    <row r="28441" spans="23:27">
      <c r="W28441" s="288"/>
      <c r="X28441" s="287"/>
      <c r="AA28441" s="289"/>
    </row>
    <row r="28442" spans="23:27">
      <c r="W28442" s="288"/>
      <c r="X28442" s="287"/>
      <c r="AA28442" s="289"/>
    </row>
    <row r="28443" spans="23:27">
      <c r="W28443" s="288"/>
      <c r="X28443" s="287"/>
      <c r="AA28443" s="289"/>
    </row>
    <row r="28444" spans="23:27">
      <c r="W28444" s="288"/>
      <c r="X28444" s="287"/>
      <c r="AA28444" s="289"/>
    </row>
    <row r="28445" spans="23:27">
      <c r="W28445" s="288"/>
      <c r="X28445" s="287"/>
      <c r="AA28445" s="289"/>
    </row>
    <row r="28446" spans="23:27">
      <c r="W28446" s="288"/>
      <c r="X28446" s="287"/>
      <c r="AA28446" s="289"/>
    </row>
    <row r="28447" spans="23:27">
      <c r="W28447" s="288"/>
      <c r="X28447" s="287"/>
      <c r="AA28447" s="289"/>
    </row>
    <row r="28448" spans="23:27">
      <c r="W28448" s="288"/>
      <c r="X28448" s="287"/>
      <c r="AA28448" s="289"/>
    </row>
    <row r="28449" spans="23:27">
      <c r="W28449" s="288"/>
      <c r="X28449" s="287"/>
      <c r="AA28449" s="289"/>
    </row>
    <row r="28450" spans="23:27">
      <c r="W28450" s="288"/>
      <c r="X28450" s="287"/>
      <c r="AA28450" s="289"/>
    </row>
    <row r="28451" spans="23:27">
      <c r="W28451" s="288"/>
      <c r="X28451" s="287"/>
      <c r="AA28451" s="289"/>
    </row>
    <row r="28452" spans="23:27">
      <c r="W28452" s="288"/>
      <c r="X28452" s="287"/>
      <c r="AA28452" s="289"/>
    </row>
    <row r="28453" spans="23:27">
      <c r="W28453" s="288"/>
      <c r="X28453" s="287"/>
      <c r="AA28453" s="289"/>
    </row>
    <row r="28454" spans="23:27">
      <c r="W28454" s="288"/>
      <c r="X28454" s="287"/>
      <c r="AA28454" s="289"/>
    </row>
    <row r="28455" spans="23:27">
      <c r="W28455" s="288"/>
      <c r="X28455" s="287"/>
      <c r="AA28455" s="289"/>
    </row>
    <row r="28456" spans="23:27">
      <c r="W28456" s="288"/>
      <c r="X28456" s="287"/>
      <c r="AA28456" s="289"/>
    </row>
    <row r="28457" spans="23:27">
      <c r="W28457" s="288"/>
      <c r="X28457" s="287"/>
      <c r="AA28457" s="289"/>
    </row>
    <row r="28458" spans="23:27">
      <c r="W28458" s="288"/>
      <c r="X28458" s="287"/>
      <c r="AA28458" s="289"/>
    </row>
    <row r="28459" spans="23:27">
      <c r="W28459" s="288"/>
      <c r="X28459" s="287"/>
      <c r="AA28459" s="289"/>
    </row>
    <row r="28460" spans="23:27">
      <c r="W28460" s="288"/>
      <c r="X28460" s="287"/>
      <c r="AA28460" s="289"/>
    </row>
    <row r="28461" spans="23:27">
      <c r="W28461" s="288"/>
      <c r="X28461" s="287"/>
      <c r="AA28461" s="289"/>
    </row>
    <row r="28462" spans="23:27">
      <c r="W28462" s="288"/>
      <c r="X28462" s="287"/>
      <c r="AA28462" s="289"/>
    </row>
    <row r="28463" spans="23:27">
      <c r="W28463" s="288"/>
      <c r="X28463" s="287"/>
      <c r="AA28463" s="289"/>
    </row>
    <row r="28464" spans="23:27">
      <c r="W28464" s="288"/>
      <c r="X28464" s="287"/>
      <c r="AA28464" s="289"/>
    </row>
    <row r="28465" spans="23:27">
      <c r="W28465" s="288"/>
      <c r="X28465" s="287"/>
      <c r="AA28465" s="289"/>
    </row>
    <row r="28466" spans="23:27">
      <c r="W28466" s="288"/>
      <c r="X28466" s="287"/>
      <c r="AA28466" s="289"/>
    </row>
    <row r="28467" spans="23:27">
      <c r="W28467" s="288"/>
      <c r="X28467" s="287"/>
      <c r="AA28467" s="289"/>
    </row>
    <row r="28468" spans="23:27">
      <c r="W28468" s="288"/>
      <c r="X28468" s="287"/>
      <c r="AA28468" s="289"/>
    </row>
    <row r="28469" spans="23:27">
      <c r="W28469" s="288"/>
      <c r="X28469" s="287"/>
      <c r="AA28469" s="289"/>
    </row>
    <row r="28470" spans="23:27">
      <c r="W28470" s="288"/>
      <c r="X28470" s="287"/>
      <c r="AA28470" s="289"/>
    </row>
    <row r="28471" spans="23:27">
      <c r="W28471" s="288"/>
      <c r="X28471" s="287"/>
      <c r="AA28471" s="289"/>
    </row>
    <row r="28472" spans="23:27">
      <c r="W28472" s="288"/>
      <c r="X28472" s="287"/>
      <c r="AA28472" s="289"/>
    </row>
    <row r="28473" spans="23:27">
      <c r="W28473" s="288"/>
      <c r="X28473" s="287"/>
      <c r="AA28473" s="289"/>
    </row>
    <row r="28474" spans="23:27">
      <c r="W28474" s="288"/>
      <c r="X28474" s="287"/>
      <c r="AA28474" s="289"/>
    </row>
    <row r="28475" spans="23:27">
      <c r="W28475" s="288"/>
      <c r="X28475" s="287"/>
      <c r="AA28475" s="289"/>
    </row>
    <row r="28476" spans="23:27">
      <c r="W28476" s="288"/>
      <c r="X28476" s="287"/>
      <c r="AA28476" s="289"/>
    </row>
    <row r="28477" spans="23:27">
      <c r="W28477" s="288"/>
      <c r="X28477" s="287"/>
      <c r="AA28477" s="289"/>
    </row>
    <row r="28478" spans="23:27">
      <c r="W28478" s="288"/>
      <c r="X28478" s="287"/>
      <c r="AA28478" s="289"/>
    </row>
    <row r="28479" spans="23:27">
      <c r="W28479" s="288"/>
      <c r="X28479" s="287"/>
      <c r="AA28479" s="289"/>
    </row>
    <row r="28480" spans="23:27">
      <c r="W28480" s="288"/>
      <c r="X28480" s="287"/>
      <c r="AA28480" s="289"/>
    </row>
    <row r="28481" spans="23:27">
      <c r="W28481" s="288"/>
      <c r="X28481" s="287"/>
      <c r="AA28481" s="289"/>
    </row>
    <row r="28482" spans="23:27">
      <c r="W28482" s="288"/>
      <c r="X28482" s="287"/>
      <c r="AA28482" s="289"/>
    </row>
    <row r="28483" spans="23:27">
      <c r="W28483" s="288"/>
      <c r="X28483" s="287"/>
      <c r="AA28483" s="289"/>
    </row>
    <row r="28484" spans="23:27">
      <c r="W28484" s="288"/>
      <c r="X28484" s="287"/>
      <c r="AA28484" s="289"/>
    </row>
    <row r="28485" spans="23:27">
      <c r="W28485" s="288"/>
      <c r="X28485" s="287"/>
      <c r="AA28485" s="289"/>
    </row>
    <row r="28486" spans="23:27">
      <c r="W28486" s="288"/>
      <c r="X28486" s="287"/>
      <c r="AA28486" s="289"/>
    </row>
    <row r="28487" spans="23:27">
      <c r="W28487" s="288"/>
      <c r="X28487" s="287"/>
      <c r="AA28487" s="289"/>
    </row>
    <row r="28488" spans="23:27">
      <c r="W28488" s="288"/>
      <c r="X28488" s="287"/>
      <c r="AA28488" s="289"/>
    </row>
    <row r="28489" spans="23:27">
      <c r="W28489" s="288"/>
      <c r="X28489" s="287"/>
      <c r="AA28489" s="289"/>
    </row>
    <row r="28490" spans="23:27">
      <c r="W28490" s="288"/>
      <c r="X28490" s="287"/>
      <c r="AA28490" s="289"/>
    </row>
    <row r="28491" spans="23:27">
      <c r="W28491" s="288"/>
      <c r="X28491" s="287"/>
      <c r="AA28491" s="289"/>
    </row>
    <row r="28492" spans="23:27">
      <c r="W28492" s="288"/>
      <c r="X28492" s="287"/>
      <c r="AA28492" s="289"/>
    </row>
    <row r="28493" spans="23:27">
      <c r="W28493" s="288"/>
      <c r="X28493" s="287"/>
      <c r="AA28493" s="289"/>
    </row>
    <row r="28494" spans="23:27">
      <c r="W28494" s="288"/>
      <c r="X28494" s="287"/>
      <c r="AA28494" s="289"/>
    </row>
    <row r="28495" spans="23:27">
      <c r="W28495" s="288"/>
      <c r="X28495" s="287"/>
      <c r="AA28495" s="289"/>
    </row>
    <row r="28496" spans="23:27">
      <c r="W28496" s="288"/>
      <c r="X28496" s="287"/>
      <c r="AA28496" s="289"/>
    </row>
    <row r="28497" spans="23:27">
      <c r="W28497" s="288"/>
      <c r="X28497" s="287"/>
      <c r="AA28497" s="289"/>
    </row>
    <row r="28498" spans="23:27">
      <c r="W28498" s="288"/>
      <c r="X28498" s="287"/>
      <c r="AA28498" s="289"/>
    </row>
    <row r="28499" spans="23:27">
      <c r="W28499" s="288"/>
      <c r="X28499" s="287"/>
      <c r="AA28499" s="289"/>
    </row>
    <row r="28500" spans="23:27">
      <c r="W28500" s="288"/>
      <c r="X28500" s="287"/>
      <c r="AA28500" s="289"/>
    </row>
    <row r="28501" spans="23:27">
      <c r="W28501" s="288"/>
      <c r="X28501" s="287"/>
      <c r="AA28501" s="289"/>
    </row>
    <row r="28502" spans="23:27">
      <c r="W28502" s="288"/>
      <c r="X28502" s="287"/>
      <c r="AA28502" s="289"/>
    </row>
    <row r="28503" spans="23:27">
      <c r="W28503" s="288"/>
      <c r="X28503" s="287"/>
      <c r="AA28503" s="289"/>
    </row>
    <row r="28504" spans="23:27">
      <c r="W28504" s="288"/>
      <c r="X28504" s="287"/>
      <c r="AA28504" s="289"/>
    </row>
    <row r="28505" spans="23:27">
      <c r="W28505" s="288"/>
      <c r="X28505" s="287"/>
      <c r="AA28505" s="289"/>
    </row>
    <row r="28506" spans="23:27">
      <c r="W28506" s="288"/>
      <c r="X28506" s="287"/>
      <c r="AA28506" s="289"/>
    </row>
    <row r="28507" spans="23:27">
      <c r="W28507" s="288"/>
      <c r="X28507" s="287"/>
      <c r="AA28507" s="289"/>
    </row>
    <row r="28508" spans="23:27">
      <c r="W28508" s="288"/>
      <c r="X28508" s="287"/>
      <c r="AA28508" s="289"/>
    </row>
    <row r="28509" spans="23:27">
      <c r="W28509" s="288"/>
      <c r="X28509" s="287"/>
      <c r="AA28509" s="289"/>
    </row>
    <row r="28510" spans="23:27">
      <c r="W28510" s="288"/>
      <c r="X28510" s="287"/>
      <c r="AA28510" s="289"/>
    </row>
    <row r="28511" spans="23:27">
      <c r="W28511" s="288"/>
      <c r="X28511" s="287"/>
      <c r="AA28511" s="289"/>
    </row>
    <row r="28512" spans="23:27">
      <c r="W28512" s="288"/>
      <c r="X28512" s="287"/>
      <c r="AA28512" s="289"/>
    </row>
    <row r="28513" spans="23:27">
      <c r="W28513" s="288"/>
      <c r="X28513" s="287"/>
      <c r="AA28513" s="289"/>
    </row>
    <row r="28514" spans="23:27">
      <c r="W28514" s="288"/>
      <c r="X28514" s="287"/>
      <c r="AA28514" s="289"/>
    </row>
    <row r="28515" spans="23:27">
      <c r="W28515" s="288"/>
      <c r="X28515" s="287"/>
      <c r="AA28515" s="289"/>
    </row>
    <row r="28516" spans="23:27">
      <c r="W28516" s="288"/>
      <c r="X28516" s="287"/>
      <c r="AA28516" s="289"/>
    </row>
    <row r="28517" spans="23:27">
      <c r="W28517" s="288"/>
      <c r="X28517" s="287"/>
      <c r="AA28517" s="289"/>
    </row>
    <row r="28518" spans="23:27">
      <c r="W28518" s="288"/>
      <c r="X28518" s="287"/>
      <c r="AA28518" s="289"/>
    </row>
    <row r="28519" spans="23:27">
      <c r="W28519" s="288"/>
      <c r="X28519" s="287"/>
      <c r="AA28519" s="289"/>
    </row>
    <row r="28520" spans="23:27">
      <c r="W28520" s="288"/>
      <c r="X28520" s="287"/>
      <c r="AA28520" s="289"/>
    </row>
    <row r="28521" spans="23:27">
      <c r="W28521" s="288"/>
      <c r="X28521" s="287"/>
      <c r="AA28521" s="289"/>
    </row>
    <row r="28522" spans="23:27">
      <c r="W28522" s="288"/>
      <c r="X28522" s="287"/>
      <c r="AA28522" s="289"/>
    </row>
    <row r="28523" spans="23:27">
      <c r="W28523" s="288"/>
      <c r="X28523" s="287"/>
      <c r="AA28523" s="289"/>
    </row>
    <row r="28524" spans="23:27">
      <c r="W28524" s="288"/>
      <c r="X28524" s="287"/>
      <c r="AA28524" s="289"/>
    </row>
    <row r="28525" spans="23:27">
      <c r="W28525" s="288"/>
      <c r="X28525" s="287"/>
      <c r="AA28525" s="289"/>
    </row>
    <row r="28526" spans="23:27">
      <c r="W28526" s="288"/>
      <c r="X28526" s="287"/>
      <c r="AA28526" s="289"/>
    </row>
    <row r="28527" spans="23:27">
      <c r="W28527" s="288"/>
      <c r="X28527" s="287"/>
      <c r="AA28527" s="289"/>
    </row>
    <row r="28528" spans="23:27">
      <c r="W28528" s="288"/>
      <c r="X28528" s="287"/>
      <c r="AA28528" s="289"/>
    </row>
    <row r="28529" spans="23:27">
      <c r="W28529" s="288"/>
      <c r="X28529" s="287"/>
      <c r="AA28529" s="289"/>
    </row>
    <row r="28530" spans="23:27">
      <c r="W28530" s="288"/>
      <c r="X28530" s="287"/>
      <c r="AA28530" s="289"/>
    </row>
    <row r="28531" spans="23:27">
      <c r="W28531" s="288"/>
      <c r="X28531" s="287"/>
      <c r="AA28531" s="289"/>
    </row>
    <row r="28532" spans="23:27">
      <c r="W28532" s="288"/>
      <c r="X28532" s="287"/>
      <c r="AA28532" s="289"/>
    </row>
    <row r="28533" spans="23:27">
      <c r="W28533" s="288"/>
      <c r="X28533" s="287"/>
      <c r="AA28533" s="289"/>
    </row>
    <row r="28534" spans="23:27">
      <c r="W28534" s="288"/>
      <c r="X28534" s="287"/>
      <c r="AA28534" s="289"/>
    </row>
    <row r="28535" spans="23:27">
      <c r="W28535" s="288"/>
      <c r="X28535" s="287"/>
      <c r="AA28535" s="289"/>
    </row>
    <row r="28536" spans="23:27">
      <c r="W28536" s="288"/>
      <c r="X28536" s="287"/>
      <c r="AA28536" s="289"/>
    </row>
    <row r="28537" spans="23:27">
      <c r="W28537" s="288"/>
      <c r="X28537" s="287"/>
      <c r="AA28537" s="289"/>
    </row>
    <row r="28538" spans="23:27">
      <c r="W28538" s="288"/>
      <c r="X28538" s="287"/>
      <c r="AA28538" s="289"/>
    </row>
    <row r="28539" spans="23:27">
      <c r="W28539" s="288"/>
      <c r="X28539" s="287"/>
      <c r="AA28539" s="289"/>
    </row>
    <row r="28540" spans="23:27">
      <c r="W28540" s="288"/>
      <c r="X28540" s="287"/>
      <c r="AA28540" s="289"/>
    </row>
    <row r="28541" spans="23:27">
      <c r="W28541" s="288"/>
      <c r="X28541" s="287"/>
      <c r="AA28541" s="289"/>
    </row>
    <row r="28542" spans="23:27">
      <c r="W28542" s="288"/>
      <c r="X28542" s="287"/>
      <c r="AA28542" s="289"/>
    </row>
    <row r="28543" spans="23:27">
      <c r="W28543" s="288"/>
      <c r="X28543" s="287"/>
      <c r="AA28543" s="289"/>
    </row>
    <row r="28544" spans="23:27">
      <c r="W28544" s="288"/>
      <c r="X28544" s="287"/>
      <c r="AA28544" s="289"/>
    </row>
    <row r="28545" spans="23:27">
      <c r="W28545" s="288"/>
      <c r="X28545" s="287"/>
      <c r="AA28545" s="289"/>
    </row>
    <row r="28546" spans="23:27">
      <c r="W28546" s="288"/>
      <c r="X28546" s="287"/>
      <c r="AA28546" s="289"/>
    </row>
    <row r="28547" spans="23:27">
      <c r="W28547" s="288"/>
      <c r="X28547" s="287"/>
      <c r="AA28547" s="289"/>
    </row>
    <row r="28548" spans="23:27">
      <c r="W28548" s="288"/>
      <c r="X28548" s="287"/>
      <c r="AA28548" s="289"/>
    </row>
    <row r="28549" spans="23:27">
      <c r="W28549" s="288"/>
      <c r="X28549" s="287"/>
      <c r="AA28549" s="289"/>
    </row>
    <row r="28550" spans="23:27">
      <c r="W28550" s="288"/>
      <c r="X28550" s="287"/>
      <c r="AA28550" s="289"/>
    </row>
    <row r="28551" spans="23:27">
      <c r="W28551" s="288"/>
      <c r="X28551" s="287"/>
      <c r="AA28551" s="289"/>
    </row>
    <row r="28552" spans="23:27">
      <c r="W28552" s="288"/>
      <c r="X28552" s="287"/>
      <c r="AA28552" s="289"/>
    </row>
    <row r="28553" spans="23:27">
      <c r="W28553" s="288"/>
      <c r="X28553" s="287"/>
      <c r="AA28553" s="289"/>
    </row>
    <row r="28554" spans="23:27">
      <c r="W28554" s="288"/>
      <c r="X28554" s="287"/>
      <c r="AA28554" s="289"/>
    </row>
    <row r="28555" spans="23:27">
      <c r="W28555" s="288"/>
      <c r="X28555" s="287"/>
      <c r="AA28555" s="289"/>
    </row>
    <row r="28556" spans="23:27">
      <c r="W28556" s="288"/>
      <c r="X28556" s="287"/>
      <c r="AA28556" s="289"/>
    </row>
    <row r="28557" spans="23:27">
      <c r="W28557" s="288"/>
      <c r="X28557" s="287"/>
      <c r="AA28557" s="289"/>
    </row>
    <row r="28558" spans="23:27">
      <c r="W28558" s="288"/>
      <c r="X28558" s="287"/>
      <c r="AA28558" s="289"/>
    </row>
    <row r="28559" spans="23:27">
      <c r="W28559" s="288"/>
      <c r="X28559" s="287"/>
      <c r="AA28559" s="289"/>
    </row>
    <row r="28560" spans="23:27">
      <c r="W28560" s="288"/>
      <c r="X28560" s="287"/>
      <c r="AA28560" s="289"/>
    </row>
    <row r="28561" spans="23:27">
      <c r="W28561" s="288"/>
      <c r="X28561" s="287"/>
      <c r="AA28561" s="289"/>
    </row>
    <row r="28562" spans="23:27">
      <c r="W28562" s="288"/>
      <c r="X28562" s="287"/>
      <c r="AA28562" s="289"/>
    </row>
    <row r="28563" spans="23:27">
      <c r="W28563" s="288"/>
      <c r="X28563" s="287"/>
      <c r="AA28563" s="289"/>
    </row>
    <row r="28564" spans="23:27">
      <c r="W28564" s="288"/>
      <c r="X28564" s="287"/>
      <c r="AA28564" s="289"/>
    </row>
    <row r="28565" spans="23:27">
      <c r="W28565" s="288"/>
      <c r="X28565" s="287"/>
      <c r="AA28565" s="289"/>
    </row>
    <row r="28566" spans="23:27">
      <c r="W28566" s="288"/>
      <c r="X28566" s="287"/>
      <c r="AA28566" s="289"/>
    </row>
    <row r="28567" spans="23:27">
      <c r="W28567" s="288"/>
      <c r="X28567" s="287"/>
      <c r="AA28567" s="289"/>
    </row>
    <row r="28568" spans="23:27">
      <c r="W28568" s="288"/>
      <c r="X28568" s="287"/>
      <c r="AA28568" s="289"/>
    </row>
    <row r="28569" spans="23:27">
      <c r="W28569" s="288"/>
      <c r="X28569" s="287"/>
      <c r="AA28569" s="289"/>
    </row>
    <row r="28570" spans="23:27">
      <c r="W28570" s="288"/>
      <c r="X28570" s="287"/>
      <c r="AA28570" s="289"/>
    </row>
    <row r="28571" spans="23:27">
      <c r="W28571" s="288"/>
      <c r="X28571" s="287"/>
      <c r="AA28571" s="289"/>
    </row>
    <row r="28572" spans="23:27">
      <c r="W28572" s="288"/>
      <c r="X28572" s="287"/>
      <c r="AA28572" s="289"/>
    </row>
    <row r="28573" spans="23:27">
      <c r="W28573" s="288"/>
      <c r="X28573" s="287"/>
      <c r="AA28573" s="289"/>
    </row>
    <row r="28574" spans="23:27">
      <c r="W28574" s="288"/>
      <c r="X28574" s="287"/>
      <c r="AA28574" s="289"/>
    </row>
    <row r="28575" spans="23:27">
      <c r="W28575" s="288"/>
      <c r="X28575" s="287"/>
      <c r="AA28575" s="289"/>
    </row>
    <row r="28576" spans="23:27">
      <c r="W28576" s="288"/>
      <c r="X28576" s="287"/>
      <c r="AA28576" s="289"/>
    </row>
    <row r="28577" spans="23:27">
      <c r="W28577" s="288"/>
      <c r="X28577" s="287"/>
      <c r="AA28577" s="289"/>
    </row>
    <row r="28578" spans="23:27">
      <c r="W28578" s="288"/>
      <c r="X28578" s="287"/>
      <c r="AA28578" s="289"/>
    </row>
    <row r="28579" spans="23:27">
      <c r="W28579" s="288"/>
      <c r="X28579" s="287"/>
      <c r="AA28579" s="289"/>
    </row>
    <row r="28580" spans="23:27">
      <c r="W28580" s="288"/>
      <c r="X28580" s="287"/>
      <c r="AA28580" s="289"/>
    </row>
    <row r="28581" spans="23:27">
      <c r="W28581" s="288"/>
      <c r="X28581" s="287"/>
      <c r="AA28581" s="289"/>
    </row>
    <row r="28582" spans="23:27">
      <c r="W28582" s="288"/>
      <c r="X28582" s="287"/>
      <c r="AA28582" s="289"/>
    </row>
    <row r="28583" spans="23:27">
      <c r="W28583" s="288"/>
      <c r="X28583" s="287"/>
      <c r="AA28583" s="289"/>
    </row>
    <row r="28584" spans="23:27">
      <c r="W28584" s="288"/>
      <c r="X28584" s="287"/>
      <c r="AA28584" s="289"/>
    </row>
    <row r="28585" spans="23:27">
      <c r="W28585" s="288"/>
      <c r="X28585" s="287"/>
      <c r="AA28585" s="289"/>
    </row>
    <row r="28586" spans="23:27">
      <c r="W28586" s="288"/>
      <c r="X28586" s="287"/>
      <c r="AA28586" s="289"/>
    </row>
    <row r="28587" spans="23:27">
      <c r="W28587" s="288"/>
      <c r="X28587" s="287"/>
      <c r="AA28587" s="289"/>
    </row>
    <row r="28588" spans="23:27">
      <c r="W28588" s="288"/>
      <c r="X28588" s="287"/>
      <c r="AA28588" s="289"/>
    </row>
    <row r="28589" spans="23:27">
      <c r="W28589" s="288"/>
      <c r="X28589" s="287"/>
      <c r="AA28589" s="289"/>
    </row>
    <row r="28590" spans="23:27">
      <c r="W28590" s="288"/>
      <c r="X28590" s="287"/>
      <c r="AA28590" s="289"/>
    </row>
    <row r="28591" spans="23:27">
      <c r="W28591" s="288"/>
      <c r="X28591" s="287"/>
      <c r="AA28591" s="289"/>
    </row>
    <row r="28592" spans="23:27">
      <c r="W28592" s="288"/>
      <c r="X28592" s="287"/>
      <c r="AA28592" s="289"/>
    </row>
    <row r="28593" spans="23:27">
      <c r="W28593" s="288"/>
      <c r="X28593" s="287"/>
      <c r="AA28593" s="289"/>
    </row>
    <row r="28594" spans="23:27">
      <c r="W28594" s="288"/>
      <c r="X28594" s="287"/>
      <c r="AA28594" s="289"/>
    </row>
    <row r="28595" spans="23:27">
      <c r="W28595" s="288"/>
      <c r="X28595" s="287"/>
      <c r="AA28595" s="289"/>
    </row>
    <row r="28596" spans="23:27">
      <c r="W28596" s="288"/>
      <c r="X28596" s="287"/>
      <c r="AA28596" s="289"/>
    </row>
    <row r="28597" spans="23:27">
      <c r="W28597" s="288"/>
      <c r="X28597" s="287"/>
      <c r="AA28597" s="289"/>
    </row>
    <row r="28598" spans="23:27">
      <c r="W28598" s="288"/>
      <c r="X28598" s="287"/>
      <c r="AA28598" s="289"/>
    </row>
    <row r="28599" spans="23:27">
      <c r="W28599" s="288"/>
      <c r="X28599" s="287"/>
      <c r="AA28599" s="289"/>
    </row>
    <row r="28600" spans="23:27">
      <c r="W28600" s="288"/>
      <c r="X28600" s="287"/>
      <c r="AA28600" s="289"/>
    </row>
    <row r="28601" spans="23:27">
      <c r="W28601" s="288"/>
      <c r="X28601" s="287"/>
      <c r="AA28601" s="289"/>
    </row>
    <row r="28602" spans="23:27">
      <c r="W28602" s="288"/>
      <c r="X28602" s="287"/>
      <c r="AA28602" s="289"/>
    </row>
    <row r="28603" spans="23:27">
      <c r="W28603" s="288"/>
      <c r="X28603" s="287"/>
      <c r="AA28603" s="289"/>
    </row>
    <row r="28604" spans="23:27">
      <c r="W28604" s="288"/>
      <c r="X28604" s="287"/>
      <c r="AA28604" s="289"/>
    </row>
    <row r="28605" spans="23:27">
      <c r="W28605" s="288"/>
      <c r="X28605" s="287"/>
      <c r="AA28605" s="289"/>
    </row>
    <row r="28606" spans="23:27">
      <c r="W28606" s="288"/>
      <c r="X28606" s="287"/>
      <c r="AA28606" s="289"/>
    </row>
    <row r="28607" spans="23:27">
      <c r="W28607" s="288"/>
      <c r="X28607" s="287"/>
      <c r="AA28607" s="289"/>
    </row>
    <row r="28608" spans="23:27">
      <c r="W28608" s="288"/>
      <c r="X28608" s="287"/>
      <c r="AA28608" s="289"/>
    </row>
    <row r="28609" spans="23:27">
      <c r="W28609" s="288"/>
      <c r="X28609" s="287"/>
      <c r="AA28609" s="289"/>
    </row>
    <row r="28610" spans="23:27">
      <c r="W28610" s="288"/>
      <c r="X28610" s="287"/>
      <c r="AA28610" s="289"/>
    </row>
    <row r="28611" spans="23:27">
      <c r="W28611" s="288"/>
      <c r="X28611" s="287"/>
      <c r="AA28611" s="289"/>
    </row>
    <row r="28612" spans="23:27">
      <c r="W28612" s="288"/>
      <c r="X28612" s="287"/>
      <c r="AA28612" s="289"/>
    </row>
    <row r="28613" spans="23:27">
      <c r="W28613" s="288"/>
      <c r="X28613" s="287"/>
      <c r="AA28613" s="289"/>
    </row>
    <row r="28614" spans="23:27">
      <c r="W28614" s="288"/>
      <c r="X28614" s="287"/>
      <c r="AA28614" s="289"/>
    </row>
    <row r="28615" spans="23:27">
      <c r="W28615" s="288"/>
      <c r="X28615" s="287"/>
      <c r="AA28615" s="289"/>
    </row>
    <row r="28616" spans="23:27">
      <c r="W28616" s="288"/>
      <c r="X28616" s="287"/>
      <c r="AA28616" s="289"/>
    </row>
    <row r="28617" spans="23:27">
      <c r="W28617" s="288"/>
      <c r="X28617" s="287"/>
      <c r="AA28617" s="289"/>
    </row>
    <row r="28618" spans="23:27">
      <c r="W28618" s="288"/>
      <c r="X28618" s="287"/>
      <c r="AA28618" s="289"/>
    </row>
    <row r="28619" spans="23:27">
      <c r="W28619" s="288"/>
      <c r="X28619" s="287"/>
      <c r="AA28619" s="289"/>
    </row>
    <row r="28620" spans="23:27">
      <c r="W28620" s="288"/>
      <c r="X28620" s="287"/>
      <c r="AA28620" s="289"/>
    </row>
    <row r="28621" spans="23:27">
      <c r="W28621" s="288"/>
      <c r="X28621" s="287"/>
      <c r="AA28621" s="289"/>
    </row>
    <row r="28622" spans="23:27">
      <c r="W28622" s="288"/>
      <c r="X28622" s="287"/>
      <c r="AA28622" s="289"/>
    </row>
    <row r="28623" spans="23:27">
      <c r="W28623" s="288"/>
      <c r="X28623" s="287"/>
      <c r="AA28623" s="289"/>
    </row>
    <row r="28624" spans="23:27">
      <c r="W28624" s="288"/>
      <c r="X28624" s="287"/>
      <c r="AA28624" s="289"/>
    </row>
    <row r="28625" spans="23:27">
      <c r="W28625" s="288"/>
      <c r="X28625" s="287"/>
      <c r="AA28625" s="289"/>
    </row>
    <row r="28626" spans="23:27">
      <c r="W28626" s="288"/>
      <c r="X28626" s="287"/>
      <c r="AA28626" s="289"/>
    </row>
    <row r="28627" spans="23:27">
      <c r="W28627" s="288"/>
      <c r="X28627" s="287"/>
      <c r="AA28627" s="289"/>
    </row>
    <row r="28628" spans="23:27">
      <c r="W28628" s="288"/>
      <c r="X28628" s="287"/>
      <c r="AA28628" s="289"/>
    </row>
    <row r="28629" spans="23:27">
      <c r="W28629" s="288"/>
      <c r="X28629" s="287"/>
      <c r="AA28629" s="289"/>
    </row>
    <row r="28630" spans="23:27">
      <c r="W28630" s="288"/>
      <c r="X28630" s="287"/>
      <c r="AA28630" s="289"/>
    </row>
    <row r="28631" spans="23:27">
      <c r="W28631" s="288"/>
      <c r="X28631" s="287"/>
      <c r="AA28631" s="289"/>
    </row>
    <row r="28632" spans="23:27">
      <c r="W28632" s="288"/>
      <c r="X28632" s="287"/>
      <c r="AA28632" s="289"/>
    </row>
    <row r="28633" spans="23:27">
      <c r="W28633" s="288"/>
      <c r="X28633" s="287"/>
      <c r="AA28633" s="289"/>
    </row>
    <row r="28634" spans="23:27">
      <c r="W28634" s="288"/>
      <c r="X28634" s="287"/>
      <c r="AA28634" s="289"/>
    </row>
    <row r="28635" spans="23:27">
      <c r="W28635" s="288"/>
      <c r="X28635" s="287"/>
      <c r="AA28635" s="289"/>
    </row>
    <row r="28636" spans="23:27">
      <c r="W28636" s="288"/>
      <c r="X28636" s="287"/>
      <c r="AA28636" s="289"/>
    </row>
    <row r="28637" spans="23:27">
      <c r="W28637" s="288"/>
      <c r="X28637" s="287"/>
      <c r="AA28637" s="289"/>
    </row>
    <row r="28638" spans="23:27">
      <c r="W28638" s="288"/>
      <c r="X28638" s="287"/>
      <c r="AA28638" s="289"/>
    </row>
    <row r="28639" spans="23:27">
      <c r="W28639" s="288"/>
      <c r="X28639" s="287"/>
      <c r="AA28639" s="289"/>
    </row>
    <row r="28640" spans="23:27">
      <c r="W28640" s="288"/>
      <c r="X28640" s="287"/>
      <c r="AA28640" s="289"/>
    </row>
    <row r="28641" spans="23:27">
      <c r="W28641" s="288"/>
      <c r="X28641" s="287"/>
      <c r="AA28641" s="289"/>
    </row>
    <row r="28642" spans="23:27">
      <c r="W28642" s="288"/>
      <c r="X28642" s="287"/>
      <c r="AA28642" s="289"/>
    </row>
    <row r="28643" spans="23:27">
      <c r="W28643" s="288"/>
      <c r="X28643" s="287"/>
      <c r="AA28643" s="289"/>
    </row>
    <row r="28644" spans="23:27">
      <c r="W28644" s="288"/>
      <c r="X28644" s="287"/>
      <c r="AA28644" s="289"/>
    </row>
    <row r="28645" spans="23:27">
      <c r="W28645" s="288"/>
      <c r="X28645" s="287"/>
      <c r="AA28645" s="289"/>
    </row>
    <row r="28646" spans="23:27">
      <c r="W28646" s="288"/>
      <c r="X28646" s="287"/>
      <c r="AA28646" s="289"/>
    </row>
    <row r="28647" spans="23:27">
      <c r="W28647" s="288"/>
      <c r="X28647" s="287"/>
      <c r="AA28647" s="289"/>
    </row>
    <row r="28648" spans="23:27">
      <c r="W28648" s="288"/>
      <c r="X28648" s="287"/>
      <c r="AA28648" s="289"/>
    </row>
    <row r="28649" spans="23:27">
      <c r="W28649" s="288"/>
      <c r="X28649" s="287"/>
      <c r="AA28649" s="289"/>
    </row>
    <row r="28650" spans="23:27">
      <c r="W28650" s="288"/>
      <c r="X28650" s="287"/>
      <c r="AA28650" s="289"/>
    </row>
    <row r="28651" spans="23:27">
      <c r="W28651" s="288"/>
      <c r="X28651" s="287"/>
      <c r="AA28651" s="289"/>
    </row>
    <row r="28652" spans="23:27">
      <c r="W28652" s="288"/>
      <c r="X28652" s="287"/>
      <c r="AA28652" s="289"/>
    </row>
    <row r="28653" spans="23:27">
      <c r="W28653" s="288"/>
      <c r="X28653" s="287"/>
      <c r="AA28653" s="289"/>
    </row>
    <row r="28654" spans="23:27">
      <c r="W28654" s="288"/>
      <c r="X28654" s="287"/>
      <c r="AA28654" s="289"/>
    </row>
    <row r="28655" spans="23:27">
      <c r="W28655" s="288"/>
      <c r="X28655" s="287"/>
      <c r="AA28655" s="289"/>
    </row>
    <row r="28656" spans="23:27">
      <c r="W28656" s="288"/>
      <c r="X28656" s="287"/>
      <c r="AA28656" s="289"/>
    </row>
    <row r="28657" spans="23:27">
      <c r="W28657" s="288"/>
      <c r="X28657" s="287"/>
      <c r="AA28657" s="289"/>
    </row>
    <row r="28658" spans="23:27">
      <c r="W28658" s="288"/>
      <c r="X28658" s="287"/>
      <c r="AA28658" s="289"/>
    </row>
    <row r="28659" spans="23:27">
      <c r="W28659" s="288"/>
      <c r="X28659" s="287"/>
      <c r="AA28659" s="289"/>
    </row>
    <row r="28660" spans="23:27">
      <c r="W28660" s="288"/>
      <c r="X28660" s="287"/>
      <c r="AA28660" s="289"/>
    </row>
    <row r="28661" spans="23:27">
      <c r="W28661" s="288"/>
      <c r="X28661" s="287"/>
      <c r="AA28661" s="289"/>
    </row>
    <row r="28662" spans="23:27">
      <c r="W28662" s="288"/>
      <c r="X28662" s="287"/>
      <c r="AA28662" s="289"/>
    </row>
    <row r="28663" spans="23:27">
      <c r="W28663" s="288"/>
      <c r="X28663" s="287"/>
      <c r="AA28663" s="289"/>
    </row>
    <row r="28664" spans="23:27">
      <c r="W28664" s="288"/>
      <c r="X28664" s="287"/>
      <c r="AA28664" s="289"/>
    </row>
    <row r="28665" spans="23:27">
      <c r="W28665" s="288"/>
      <c r="X28665" s="287"/>
      <c r="AA28665" s="289"/>
    </row>
    <row r="28666" spans="23:27">
      <c r="W28666" s="288"/>
      <c r="X28666" s="287"/>
      <c r="AA28666" s="289"/>
    </row>
    <row r="28667" spans="23:27">
      <c r="W28667" s="288"/>
      <c r="X28667" s="287"/>
      <c r="AA28667" s="289"/>
    </row>
    <row r="28668" spans="23:27">
      <c r="W28668" s="288"/>
      <c r="X28668" s="287"/>
      <c r="AA28668" s="289"/>
    </row>
    <row r="28669" spans="23:27">
      <c r="W28669" s="288"/>
      <c r="X28669" s="287"/>
      <c r="AA28669" s="289"/>
    </row>
    <row r="28670" spans="23:27">
      <c r="W28670" s="288"/>
      <c r="X28670" s="287"/>
      <c r="AA28670" s="289"/>
    </row>
    <row r="28671" spans="23:27">
      <c r="W28671" s="288"/>
      <c r="X28671" s="287"/>
      <c r="AA28671" s="289"/>
    </row>
    <row r="28672" spans="23:27">
      <c r="W28672" s="288"/>
      <c r="X28672" s="287"/>
      <c r="AA28672" s="289"/>
    </row>
    <row r="28673" spans="23:27">
      <c r="W28673" s="288"/>
      <c r="X28673" s="287"/>
      <c r="AA28673" s="289"/>
    </row>
    <row r="28674" spans="23:27">
      <c r="W28674" s="288"/>
      <c r="X28674" s="287"/>
      <c r="AA28674" s="289"/>
    </row>
    <row r="28675" spans="23:27">
      <c r="W28675" s="288"/>
      <c r="X28675" s="287"/>
      <c r="AA28675" s="289"/>
    </row>
    <row r="28676" spans="23:27">
      <c r="W28676" s="288"/>
      <c r="X28676" s="287"/>
      <c r="AA28676" s="289"/>
    </row>
    <row r="28677" spans="23:27">
      <c r="W28677" s="288"/>
      <c r="X28677" s="287"/>
      <c r="AA28677" s="289"/>
    </row>
    <row r="28678" spans="23:27">
      <c r="W28678" s="288"/>
      <c r="X28678" s="287"/>
      <c r="AA28678" s="289"/>
    </row>
    <row r="28679" spans="23:27">
      <c r="W28679" s="288"/>
      <c r="X28679" s="287"/>
      <c r="AA28679" s="289"/>
    </row>
    <row r="28680" spans="23:27">
      <c r="W28680" s="288"/>
      <c r="X28680" s="287"/>
      <c r="AA28680" s="289"/>
    </row>
    <row r="28681" spans="23:27">
      <c r="W28681" s="288"/>
      <c r="X28681" s="287"/>
      <c r="AA28681" s="289"/>
    </row>
    <row r="28682" spans="23:27">
      <c r="W28682" s="288"/>
      <c r="X28682" s="287"/>
      <c r="AA28682" s="289"/>
    </row>
    <row r="28683" spans="23:27">
      <c r="W28683" s="288"/>
      <c r="X28683" s="287"/>
      <c r="AA28683" s="289"/>
    </row>
    <row r="28684" spans="23:27">
      <c r="W28684" s="288"/>
      <c r="X28684" s="287"/>
      <c r="AA28684" s="289"/>
    </row>
    <row r="28685" spans="23:27">
      <c r="W28685" s="288"/>
      <c r="X28685" s="287"/>
      <c r="AA28685" s="289"/>
    </row>
    <row r="28686" spans="23:27">
      <c r="W28686" s="288"/>
      <c r="X28686" s="287"/>
      <c r="AA28686" s="289"/>
    </row>
    <row r="28687" spans="23:27">
      <c r="W28687" s="288"/>
      <c r="X28687" s="287"/>
      <c r="AA28687" s="289"/>
    </row>
    <row r="28688" spans="23:27">
      <c r="W28688" s="288"/>
      <c r="X28688" s="287"/>
      <c r="AA28688" s="289"/>
    </row>
    <row r="28689" spans="23:27">
      <c r="W28689" s="288"/>
      <c r="X28689" s="287"/>
      <c r="AA28689" s="289"/>
    </row>
    <row r="28690" spans="23:27">
      <c r="W28690" s="288"/>
      <c r="X28690" s="287"/>
      <c r="AA28690" s="289"/>
    </row>
    <row r="28691" spans="23:27">
      <c r="W28691" s="288"/>
      <c r="X28691" s="287"/>
      <c r="AA28691" s="289"/>
    </row>
    <row r="28692" spans="23:27">
      <c r="W28692" s="288"/>
      <c r="X28692" s="287"/>
      <c r="AA28692" s="289"/>
    </row>
    <row r="28693" spans="23:27">
      <c r="W28693" s="288"/>
      <c r="X28693" s="287"/>
      <c r="AA28693" s="289"/>
    </row>
    <row r="28694" spans="23:27">
      <c r="W28694" s="288"/>
      <c r="X28694" s="287"/>
      <c r="AA28694" s="289"/>
    </row>
    <row r="28695" spans="23:27">
      <c r="W28695" s="288"/>
      <c r="X28695" s="287"/>
      <c r="AA28695" s="289"/>
    </row>
    <row r="28696" spans="23:27">
      <c r="W28696" s="288"/>
      <c r="X28696" s="287"/>
      <c r="AA28696" s="289"/>
    </row>
    <row r="28697" spans="23:27">
      <c r="W28697" s="288"/>
      <c r="X28697" s="287"/>
      <c r="AA28697" s="289"/>
    </row>
    <row r="28698" spans="23:27">
      <c r="W28698" s="288"/>
      <c r="X28698" s="287"/>
      <c r="AA28698" s="289"/>
    </row>
    <row r="28699" spans="23:27">
      <c r="W28699" s="288"/>
      <c r="X28699" s="287"/>
      <c r="AA28699" s="289"/>
    </row>
    <row r="28700" spans="23:27">
      <c r="W28700" s="288"/>
      <c r="X28700" s="287"/>
      <c r="AA28700" s="289"/>
    </row>
    <row r="28701" spans="23:27">
      <c r="W28701" s="288"/>
      <c r="X28701" s="287"/>
      <c r="AA28701" s="289"/>
    </row>
    <row r="28702" spans="23:27">
      <c r="W28702" s="288"/>
      <c r="X28702" s="287"/>
      <c r="AA28702" s="289"/>
    </row>
    <row r="28703" spans="23:27">
      <c r="W28703" s="288"/>
      <c r="X28703" s="287"/>
      <c r="AA28703" s="289"/>
    </row>
    <row r="28704" spans="23:27">
      <c r="W28704" s="288"/>
      <c r="X28704" s="287"/>
      <c r="AA28704" s="289"/>
    </row>
    <row r="28705" spans="23:27">
      <c r="W28705" s="288"/>
      <c r="X28705" s="287"/>
      <c r="AA28705" s="289"/>
    </row>
    <row r="28706" spans="23:27">
      <c r="W28706" s="288"/>
      <c r="X28706" s="287"/>
      <c r="AA28706" s="289"/>
    </row>
    <row r="28707" spans="23:27">
      <c r="W28707" s="288"/>
      <c r="X28707" s="287"/>
      <c r="AA28707" s="289"/>
    </row>
    <row r="28708" spans="23:27">
      <c r="W28708" s="288"/>
      <c r="X28708" s="287"/>
      <c r="AA28708" s="289"/>
    </row>
    <row r="28709" spans="23:27">
      <c r="W28709" s="288"/>
      <c r="X28709" s="287"/>
      <c r="AA28709" s="289"/>
    </row>
    <row r="28710" spans="23:27">
      <c r="W28710" s="288"/>
      <c r="X28710" s="287"/>
      <c r="AA28710" s="289"/>
    </row>
    <row r="28711" spans="23:27">
      <c r="W28711" s="288"/>
      <c r="X28711" s="287"/>
      <c r="AA28711" s="289"/>
    </row>
    <row r="28712" spans="23:27">
      <c r="W28712" s="288"/>
      <c r="X28712" s="287"/>
      <c r="AA28712" s="289"/>
    </row>
    <row r="28713" spans="23:27">
      <c r="W28713" s="288"/>
      <c r="X28713" s="287"/>
      <c r="AA28713" s="289"/>
    </row>
    <row r="28714" spans="23:27">
      <c r="W28714" s="288"/>
      <c r="X28714" s="287"/>
      <c r="AA28714" s="289"/>
    </row>
    <row r="28715" spans="23:27">
      <c r="W28715" s="288"/>
      <c r="X28715" s="287"/>
      <c r="AA28715" s="289"/>
    </row>
    <row r="28716" spans="23:27">
      <c r="W28716" s="288"/>
      <c r="X28716" s="287"/>
      <c r="AA28716" s="289"/>
    </row>
    <row r="28717" spans="23:27">
      <c r="W28717" s="288"/>
      <c r="X28717" s="287"/>
      <c r="AA28717" s="289"/>
    </row>
    <row r="28718" spans="23:27">
      <c r="W28718" s="288"/>
      <c r="X28718" s="287"/>
      <c r="AA28718" s="289"/>
    </row>
    <row r="28719" spans="23:27">
      <c r="W28719" s="288"/>
      <c r="X28719" s="287"/>
      <c r="AA28719" s="289"/>
    </row>
    <row r="28720" spans="23:27">
      <c r="W28720" s="288"/>
      <c r="X28720" s="287"/>
      <c r="AA28720" s="289"/>
    </row>
    <row r="28721" spans="23:27">
      <c r="W28721" s="288"/>
      <c r="X28721" s="287"/>
      <c r="AA28721" s="289"/>
    </row>
    <row r="28722" spans="23:27">
      <c r="W28722" s="288"/>
      <c r="X28722" s="287"/>
      <c r="AA28722" s="289"/>
    </row>
    <row r="28723" spans="23:27">
      <c r="W28723" s="288"/>
      <c r="X28723" s="287"/>
      <c r="AA28723" s="289"/>
    </row>
    <row r="28724" spans="23:27">
      <c r="W28724" s="288"/>
      <c r="X28724" s="287"/>
      <c r="AA28724" s="289"/>
    </row>
    <row r="28725" spans="23:27">
      <c r="W28725" s="288"/>
      <c r="X28725" s="287"/>
      <c r="AA28725" s="289"/>
    </row>
    <row r="28726" spans="23:27">
      <c r="W28726" s="288"/>
      <c r="X28726" s="287"/>
      <c r="AA28726" s="289"/>
    </row>
    <row r="28727" spans="23:27">
      <c r="W28727" s="288"/>
      <c r="X28727" s="287"/>
      <c r="AA28727" s="289"/>
    </row>
    <row r="28728" spans="23:27">
      <c r="W28728" s="288"/>
      <c r="X28728" s="287"/>
      <c r="AA28728" s="289"/>
    </row>
    <row r="28729" spans="23:27">
      <c r="W28729" s="288"/>
      <c r="X28729" s="287"/>
      <c r="AA28729" s="289"/>
    </row>
    <row r="28730" spans="23:27">
      <c r="W28730" s="288"/>
      <c r="X28730" s="287"/>
      <c r="AA28730" s="289"/>
    </row>
    <row r="28731" spans="23:27">
      <c r="W28731" s="288"/>
      <c r="X28731" s="287"/>
      <c r="AA28731" s="289"/>
    </row>
    <row r="28732" spans="23:27">
      <c r="W28732" s="288"/>
      <c r="X28732" s="287"/>
      <c r="AA28732" s="289"/>
    </row>
    <row r="28733" spans="23:27">
      <c r="W28733" s="288"/>
      <c r="X28733" s="287"/>
      <c r="AA28733" s="289"/>
    </row>
    <row r="28734" spans="23:27">
      <c r="W28734" s="288"/>
      <c r="X28734" s="287"/>
      <c r="AA28734" s="289"/>
    </row>
    <row r="28735" spans="23:27">
      <c r="W28735" s="288"/>
      <c r="X28735" s="287"/>
      <c r="AA28735" s="289"/>
    </row>
    <row r="28736" spans="23:27">
      <c r="W28736" s="288"/>
      <c r="X28736" s="287"/>
      <c r="AA28736" s="289"/>
    </row>
    <row r="28737" spans="23:27">
      <c r="W28737" s="288"/>
      <c r="X28737" s="287"/>
      <c r="AA28737" s="289"/>
    </row>
    <row r="28738" spans="23:27">
      <c r="W28738" s="288"/>
      <c r="X28738" s="287"/>
      <c r="AA28738" s="289"/>
    </row>
    <row r="28739" spans="23:27">
      <c r="W28739" s="288"/>
      <c r="X28739" s="287"/>
      <c r="AA28739" s="289"/>
    </row>
    <row r="28740" spans="23:27">
      <c r="W28740" s="288"/>
      <c r="X28740" s="287"/>
      <c r="AA28740" s="289"/>
    </row>
    <row r="28741" spans="23:27">
      <c r="W28741" s="288"/>
      <c r="X28741" s="287"/>
      <c r="AA28741" s="289"/>
    </row>
    <row r="28742" spans="23:27">
      <c r="W28742" s="288"/>
      <c r="X28742" s="287"/>
      <c r="AA28742" s="289"/>
    </row>
    <row r="28743" spans="23:27">
      <c r="W28743" s="288"/>
      <c r="X28743" s="287"/>
      <c r="AA28743" s="289"/>
    </row>
    <row r="28744" spans="23:27">
      <c r="W28744" s="288"/>
      <c r="X28744" s="287"/>
      <c r="AA28744" s="289"/>
    </row>
    <row r="28745" spans="23:27">
      <c r="W28745" s="288"/>
      <c r="X28745" s="287"/>
      <c r="AA28745" s="289"/>
    </row>
    <row r="28746" spans="23:27">
      <c r="W28746" s="288"/>
      <c r="X28746" s="287"/>
      <c r="AA28746" s="289"/>
    </row>
    <row r="28747" spans="23:27">
      <c r="W28747" s="288"/>
      <c r="X28747" s="287"/>
      <c r="AA28747" s="289"/>
    </row>
    <row r="28748" spans="23:27">
      <c r="W28748" s="288"/>
      <c r="X28748" s="287"/>
      <c r="AA28748" s="289"/>
    </row>
    <row r="28749" spans="23:27">
      <c r="W28749" s="288"/>
      <c r="X28749" s="287"/>
      <c r="AA28749" s="289"/>
    </row>
    <row r="28750" spans="23:27">
      <c r="W28750" s="288"/>
      <c r="X28750" s="287"/>
      <c r="AA28750" s="289"/>
    </row>
    <row r="28751" spans="23:27">
      <c r="W28751" s="288"/>
      <c r="X28751" s="287"/>
      <c r="AA28751" s="289"/>
    </row>
    <row r="28752" spans="23:27">
      <c r="W28752" s="288"/>
      <c r="X28752" s="287"/>
      <c r="AA28752" s="289"/>
    </row>
    <row r="28753" spans="23:27">
      <c r="W28753" s="288"/>
      <c r="X28753" s="287"/>
      <c r="AA28753" s="289"/>
    </row>
    <row r="28754" spans="23:27">
      <c r="W28754" s="288"/>
      <c r="X28754" s="287"/>
      <c r="AA28754" s="289"/>
    </row>
    <row r="28755" spans="23:27">
      <c r="W28755" s="288"/>
      <c r="X28755" s="287"/>
      <c r="AA28755" s="289"/>
    </row>
    <row r="28756" spans="23:27">
      <c r="W28756" s="288"/>
      <c r="X28756" s="287"/>
      <c r="AA28756" s="289"/>
    </row>
    <row r="28757" spans="23:27">
      <c r="W28757" s="288"/>
      <c r="X28757" s="287"/>
      <c r="AA28757" s="289"/>
    </row>
    <row r="28758" spans="23:27">
      <c r="W28758" s="288"/>
      <c r="X28758" s="287"/>
      <c r="AA28758" s="289"/>
    </row>
    <row r="28759" spans="23:27">
      <c r="W28759" s="288"/>
      <c r="X28759" s="287"/>
      <c r="AA28759" s="289"/>
    </row>
    <row r="28760" spans="23:27">
      <c r="W28760" s="288"/>
      <c r="X28760" s="287"/>
      <c r="AA28760" s="289"/>
    </row>
    <row r="28761" spans="23:27">
      <c r="W28761" s="288"/>
      <c r="X28761" s="287"/>
      <c r="AA28761" s="289"/>
    </row>
    <row r="28762" spans="23:27">
      <c r="W28762" s="288"/>
      <c r="X28762" s="287"/>
      <c r="AA28762" s="289"/>
    </row>
    <row r="28763" spans="23:27">
      <c r="W28763" s="288"/>
      <c r="X28763" s="287"/>
      <c r="AA28763" s="289"/>
    </row>
    <row r="28764" spans="23:27">
      <c r="W28764" s="288"/>
      <c r="X28764" s="287"/>
      <c r="AA28764" s="289"/>
    </row>
    <row r="28765" spans="23:27">
      <c r="W28765" s="288"/>
      <c r="X28765" s="287"/>
      <c r="AA28765" s="289"/>
    </row>
    <row r="28766" spans="23:27">
      <c r="W28766" s="288"/>
      <c r="X28766" s="287"/>
      <c r="AA28766" s="289"/>
    </row>
    <row r="28767" spans="23:27">
      <c r="W28767" s="288"/>
      <c r="X28767" s="287"/>
      <c r="AA28767" s="289"/>
    </row>
    <row r="28768" spans="23:27">
      <c r="W28768" s="288"/>
      <c r="X28768" s="287"/>
      <c r="AA28768" s="289"/>
    </row>
    <row r="28769" spans="23:27">
      <c r="W28769" s="288"/>
      <c r="X28769" s="287"/>
      <c r="AA28769" s="289"/>
    </row>
    <row r="28770" spans="23:27">
      <c r="W28770" s="288"/>
      <c r="X28770" s="287"/>
      <c r="AA28770" s="289"/>
    </row>
    <row r="28771" spans="23:27">
      <c r="W28771" s="288"/>
      <c r="X28771" s="287"/>
      <c r="AA28771" s="289"/>
    </row>
    <row r="28772" spans="23:27">
      <c r="W28772" s="288"/>
      <c r="X28772" s="287"/>
      <c r="AA28772" s="289"/>
    </row>
    <row r="28773" spans="23:27">
      <c r="W28773" s="288"/>
      <c r="X28773" s="287"/>
      <c r="AA28773" s="289"/>
    </row>
    <row r="28774" spans="23:27">
      <c r="W28774" s="288"/>
      <c r="X28774" s="287"/>
      <c r="AA28774" s="289"/>
    </row>
    <row r="28775" spans="23:27">
      <c r="W28775" s="288"/>
      <c r="X28775" s="287"/>
      <c r="AA28775" s="289"/>
    </row>
    <row r="28776" spans="23:27">
      <c r="W28776" s="288"/>
      <c r="X28776" s="287"/>
      <c r="AA28776" s="289"/>
    </row>
    <row r="28777" spans="23:27">
      <c r="W28777" s="288"/>
      <c r="X28777" s="287"/>
      <c r="AA28777" s="289"/>
    </row>
    <row r="28778" spans="23:27">
      <c r="W28778" s="288"/>
      <c r="X28778" s="287"/>
      <c r="AA28778" s="289"/>
    </row>
    <row r="28779" spans="23:27">
      <c r="W28779" s="288"/>
      <c r="X28779" s="287"/>
      <c r="AA28779" s="289"/>
    </row>
    <row r="28780" spans="23:27">
      <c r="W28780" s="288"/>
      <c r="X28780" s="287"/>
      <c r="AA28780" s="289"/>
    </row>
    <row r="28781" spans="23:27">
      <c r="W28781" s="288"/>
      <c r="X28781" s="287"/>
      <c r="AA28781" s="289"/>
    </row>
    <row r="28782" spans="23:27">
      <c r="W28782" s="288"/>
      <c r="X28782" s="287"/>
      <c r="AA28782" s="289"/>
    </row>
    <row r="28783" spans="23:27">
      <c r="W28783" s="288"/>
      <c r="X28783" s="287"/>
      <c r="AA28783" s="289"/>
    </row>
    <row r="28784" spans="23:27">
      <c r="W28784" s="288"/>
      <c r="X28784" s="287"/>
      <c r="AA28784" s="289"/>
    </row>
    <row r="28785" spans="23:27">
      <c r="W28785" s="288"/>
      <c r="X28785" s="287"/>
      <c r="AA28785" s="289"/>
    </row>
    <row r="28786" spans="23:27">
      <c r="W28786" s="288"/>
      <c r="X28786" s="287"/>
      <c r="AA28786" s="289"/>
    </row>
    <row r="28787" spans="23:27">
      <c r="W28787" s="288"/>
      <c r="X28787" s="287"/>
      <c r="AA28787" s="289"/>
    </row>
    <row r="28788" spans="23:27">
      <c r="W28788" s="288"/>
      <c r="X28788" s="287"/>
      <c r="AA28788" s="289"/>
    </row>
    <row r="28789" spans="23:27">
      <c r="W28789" s="288"/>
      <c r="X28789" s="287"/>
      <c r="AA28789" s="289"/>
    </row>
    <row r="28790" spans="23:27">
      <c r="W28790" s="288"/>
      <c r="X28790" s="287"/>
      <c r="AA28790" s="289"/>
    </row>
    <row r="28791" spans="23:27">
      <c r="W28791" s="288"/>
      <c r="X28791" s="287"/>
      <c r="AA28791" s="289"/>
    </row>
    <row r="28792" spans="23:27">
      <c r="W28792" s="288"/>
      <c r="X28792" s="287"/>
      <c r="AA28792" s="289"/>
    </row>
    <row r="28793" spans="23:27">
      <c r="W28793" s="288"/>
      <c r="X28793" s="287"/>
      <c r="AA28793" s="289"/>
    </row>
    <row r="28794" spans="23:27">
      <c r="W28794" s="288"/>
      <c r="X28794" s="287"/>
      <c r="AA28794" s="289"/>
    </row>
    <row r="28795" spans="23:27">
      <c r="W28795" s="288"/>
      <c r="X28795" s="287"/>
      <c r="AA28795" s="289"/>
    </row>
    <row r="28796" spans="23:27">
      <c r="W28796" s="288"/>
      <c r="X28796" s="287"/>
      <c r="AA28796" s="289"/>
    </row>
    <row r="28797" spans="23:27">
      <c r="W28797" s="288"/>
      <c r="X28797" s="287"/>
      <c r="AA28797" s="289"/>
    </row>
    <row r="28798" spans="23:27">
      <c r="W28798" s="288"/>
      <c r="X28798" s="287"/>
      <c r="AA28798" s="289"/>
    </row>
    <row r="28799" spans="23:27">
      <c r="W28799" s="288"/>
      <c r="X28799" s="287"/>
      <c r="AA28799" s="289"/>
    </row>
    <row r="28800" spans="23:27">
      <c r="W28800" s="288"/>
      <c r="X28800" s="287"/>
      <c r="AA28800" s="289"/>
    </row>
    <row r="28801" spans="23:27">
      <c r="W28801" s="288"/>
      <c r="X28801" s="287"/>
      <c r="AA28801" s="289"/>
    </row>
    <row r="28802" spans="23:27">
      <c r="W28802" s="288"/>
      <c r="X28802" s="287"/>
      <c r="AA28802" s="289"/>
    </row>
    <row r="28803" spans="23:27">
      <c r="W28803" s="288"/>
      <c r="X28803" s="287"/>
      <c r="AA28803" s="289"/>
    </row>
    <row r="28804" spans="23:27">
      <c r="W28804" s="288"/>
      <c r="X28804" s="287"/>
      <c r="AA28804" s="289"/>
    </row>
    <row r="28805" spans="23:27">
      <c r="W28805" s="288"/>
      <c r="X28805" s="287"/>
      <c r="AA28805" s="289"/>
    </row>
    <row r="28806" spans="23:27">
      <c r="W28806" s="288"/>
      <c r="X28806" s="287"/>
      <c r="AA28806" s="289"/>
    </row>
    <row r="28807" spans="23:27">
      <c r="W28807" s="288"/>
      <c r="X28807" s="287"/>
      <c r="AA28807" s="289"/>
    </row>
    <row r="28808" spans="23:27">
      <c r="W28808" s="288"/>
      <c r="X28808" s="287"/>
      <c r="AA28808" s="289"/>
    </row>
    <row r="28809" spans="23:27">
      <c r="W28809" s="288"/>
      <c r="X28809" s="287"/>
      <c r="AA28809" s="289"/>
    </row>
    <row r="28810" spans="23:27">
      <c r="W28810" s="288"/>
      <c r="X28810" s="287"/>
      <c r="AA28810" s="289"/>
    </row>
    <row r="28811" spans="23:27">
      <c r="W28811" s="288"/>
      <c r="X28811" s="287"/>
      <c r="AA28811" s="289"/>
    </row>
    <row r="28812" spans="23:27">
      <c r="W28812" s="288"/>
      <c r="X28812" s="287"/>
      <c r="AA28812" s="289"/>
    </row>
    <row r="28813" spans="23:27">
      <c r="W28813" s="288"/>
      <c r="X28813" s="287"/>
      <c r="AA28813" s="289"/>
    </row>
    <row r="28814" spans="23:27">
      <c r="W28814" s="288"/>
      <c r="X28814" s="287"/>
      <c r="AA28814" s="289"/>
    </row>
    <row r="28815" spans="23:27">
      <c r="W28815" s="288"/>
      <c r="X28815" s="287"/>
      <c r="AA28815" s="289"/>
    </row>
    <row r="28816" spans="23:27">
      <c r="W28816" s="288"/>
      <c r="X28816" s="287"/>
      <c r="AA28816" s="289"/>
    </row>
    <row r="28817" spans="23:27">
      <c r="W28817" s="288"/>
      <c r="X28817" s="287"/>
      <c r="AA28817" s="289"/>
    </row>
    <row r="28818" spans="23:27">
      <c r="W28818" s="288"/>
      <c r="X28818" s="287"/>
      <c r="AA28818" s="289"/>
    </row>
    <row r="28819" spans="23:27">
      <c r="W28819" s="288"/>
      <c r="X28819" s="287"/>
      <c r="AA28819" s="289"/>
    </row>
    <row r="28820" spans="23:27">
      <c r="W28820" s="288"/>
      <c r="X28820" s="287"/>
      <c r="AA28820" s="289"/>
    </row>
    <row r="28821" spans="23:27">
      <c r="W28821" s="288"/>
      <c r="X28821" s="287"/>
      <c r="AA28821" s="289"/>
    </row>
    <row r="28822" spans="23:27">
      <c r="W28822" s="288"/>
      <c r="X28822" s="287"/>
      <c r="AA28822" s="289"/>
    </row>
    <row r="28823" spans="23:27">
      <c r="W28823" s="288"/>
      <c r="X28823" s="287"/>
      <c r="AA28823" s="289"/>
    </row>
    <row r="28824" spans="23:27">
      <c r="W28824" s="288"/>
      <c r="X28824" s="287"/>
      <c r="AA28824" s="289"/>
    </row>
    <row r="28825" spans="23:27">
      <c r="W28825" s="288"/>
      <c r="X28825" s="287"/>
      <c r="AA28825" s="289"/>
    </row>
    <row r="28826" spans="23:27">
      <c r="W28826" s="288"/>
      <c r="X28826" s="287"/>
      <c r="AA28826" s="289"/>
    </row>
    <row r="28827" spans="23:27">
      <c r="W28827" s="288"/>
      <c r="X28827" s="287"/>
      <c r="AA28827" s="289"/>
    </row>
    <row r="28828" spans="23:27">
      <c r="W28828" s="288"/>
      <c r="X28828" s="287"/>
      <c r="AA28828" s="289"/>
    </row>
    <row r="28829" spans="23:27">
      <c r="W28829" s="288"/>
      <c r="X28829" s="287"/>
      <c r="AA28829" s="289"/>
    </row>
    <row r="28830" spans="23:27">
      <c r="W28830" s="288"/>
      <c r="X28830" s="287"/>
      <c r="AA28830" s="289"/>
    </row>
    <row r="28831" spans="23:27">
      <c r="W28831" s="288"/>
      <c r="X28831" s="287"/>
      <c r="AA28831" s="289"/>
    </row>
    <row r="28832" spans="23:27">
      <c r="W28832" s="288"/>
      <c r="X28832" s="287"/>
      <c r="AA28832" s="289"/>
    </row>
    <row r="28833" spans="23:27">
      <c r="W28833" s="288"/>
      <c r="X28833" s="287"/>
      <c r="AA28833" s="289"/>
    </row>
    <row r="28834" spans="23:27">
      <c r="W28834" s="288"/>
      <c r="X28834" s="287"/>
      <c r="AA28834" s="289"/>
    </row>
    <row r="28835" spans="23:27">
      <c r="W28835" s="288"/>
      <c r="X28835" s="287"/>
      <c r="AA28835" s="289"/>
    </row>
    <row r="28836" spans="23:27">
      <c r="W28836" s="288"/>
      <c r="X28836" s="287"/>
      <c r="AA28836" s="289"/>
    </row>
    <row r="28837" spans="23:27">
      <c r="W28837" s="288"/>
      <c r="X28837" s="287"/>
      <c r="AA28837" s="289"/>
    </row>
    <row r="28838" spans="23:27">
      <c r="W28838" s="288"/>
      <c r="X28838" s="287"/>
      <c r="AA28838" s="289"/>
    </row>
    <row r="28839" spans="23:27">
      <c r="W28839" s="288"/>
      <c r="X28839" s="287"/>
      <c r="AA28839" s="289"/>
    </row>
    <row r="28840" spans="23:27">
      <c r="W28840" s="288"/>
      <c r="X28840" s="287"/>
      <c r="AA28840" s="289"/>
    </row>
    <row r="28841" spans="23:27">
      <c r="W28841" s="288"/>
      <c r="X28841" s="287"/>
      <c r="AA28841" s="289"/>
    </row>
    <row r="28842" spans="23:27">
      <c r="W28842" s="288"/>
      <c r="X28842" s="287"/>
      <c r="AA28842" s="289"/>
    </row>
    <row r="28843" spans="23:27">
      <c r="W28843" s="288"/>
      <c r="X28843" s="287"/>
      <c r="AA28843" s="289"/>
    </row>
    <row r="28844" spans="23:27">
      <c r="W28844" s="288"/>
      <c r="X28844" s="287"/>
      <c r="AA28844" s="289"/>
    </row>
    <row r="28845" spans="23:27">
      <c r="W28845" s="288"/>
      <c r="X28845" s="287"/>
      <c r="AA28845" s="289"/>
    </row>
    <row r="28846" spans="23:27">
      <c r="W28846" s="288"/>
      <c r="X28846" s="287"/>
      <c r="AA28846" s="289"/>
    </row>
    <row r="28847" spans="23:27">
      <c r="W28847" s="288"/>
      <c r="X28847" s="287"/>
      <c r="AA28847" s="289"/>
    </row>
    <row r="28848" spans="23:27">
      <c r="W28848" s="288"/>
      <c r="X28848" s="287"/>
      <c r="AA28848" s="289"/>
    </row>
    <row r="28849" spans="23:27">
      <c r="W28849" s="288"/>
      <c r="X28849" s="287"/>
      <c r="AA28849" s="289"/>
    </row>
    <row r="28850" spans="23:27">
      <c r="W28850" s="288"/>
      <c r="X28850" s="287"/>
      <c r="AA28850" s="289"/>
    </row>
    <row r="28851" spans="23:27">
      <c r="W28851" s="288"/>
      <c r="X28851" s="287"/>
      <c r="AA28851" s="289"/>
    </row>
    <row r="28852" spans="23:27">
      <c r="W28852" s="288"/>
      <c r="X28852" s="287"/>
      <c r="AA28852" s="289"/>
    </row>
    <row r="28853" spans="23:27">
      <c r="W28853" s="288"/>
      <c r="X28853" s="287"/>
      <c r="AA28853" s="289"/>
    </row>
    <row r="28854" spans="23:27">
      <c r="W28854" s="288"/>
      <c r="X28854" s="287"/>
      <c r="AA28854" s="289"/>
    </row>
    <row r="28855" spans="23:27">
      <c r="W28855" s="288"/>
      <c r="X28855" s="287"/>
      <c r="AA28855" s="289"/>
    </row>
    <row r="28856" spans="23:27">
      <c r="W28856" s="288"/>
      <c r="X28856" s="287"/>
      <c r="AA28856" s="289"/>
    </row>
    <row r="28857" spans="23:27">
      <c r="W28857" s="288"/>
      <c r="X28857" s="287"/>
      <c r="AA28857" s="289"/>
    </row>
    <row r="28858" spans="23:27">
      <c r="W28858" s="288"/>
      <c r="X28858" s="287"/>
      <c r="AA28858" s="289"/>
    </row>
    <row r="28859" spans="23:27">
      <c r="W28859" s="288"/>
      <c r="X28859" s="287"/>
      <c r="AA28859" s="289"/>
    </row>
    <row r="28860" spans="23:27">
      <c r="W28860" s="288"/>
      <c r="X28860" s="287"/>
      <c r="AA28860" s="289"/>
    </row>
    <row r="28861" spans="23:27">
      <c r="W28861" s="288"/>
      <c r="X28861" s="287"/>
      <c r="AA28861" s="289"/>
    </row>
    <row r="28862" spans="23:27">
      <c r="W28862" s="288"/>
      <c r="X28862" s="287"/>
      <c r="AA28862" s="289"/>
    </row>
    <row r="28863" spans="23:27">
      <c r="W28863" s="288"/>
      <c r="X28863" s="287"/>
      <c r="AA28863" s="289"/>
    </row>
    <row r="28864" spans="23:27">
      <c r="W28864" s="288"/>
      <c r="X28864" s="287"/>
      <c r="AA28864" s="289"/>
    </row>
    <row r="28865" spans="23:27">
      <c r="W28865" s="288"/>
      <c r="X28865" s="287"/>
      <c r="AA28865" s="289"/>
    </row>
    <row r="28866" spans="23:27">
      <c r="W28866" s="288"/>
      <c r="X28866" s="287"/>
      <c r="AA28866" s="289"/>
    </row>
    <row r="28867" spans="23:27">
      <c r="W28867" s="288"/>
      <c r="X28867" s="287"/>
      <c r="AA28867" s="289"/>
    </row>
    <row r="28868" spans="23:27">
      <c r="W28868" s="288"/>
      <c r="X28868" s="287"/>
      <c r="AA28868" s="289"/>
    </row>
    <row r="28869" spans="23:27">
      <c r="W28869" s="288"/>
      <c r="X28869" s="287"/>
      <c r="AA28869" s="289"/>
    </row>
    <row r="28870" spans="23:27">
      <c r="W28870" s="288"/>
      <c r="X28870" s="287"/>
      <c r="AA28870" s="289"/>
    </row>
    <row r="28871" spans="23:27">
      <c r="W28871" s="288"/>
      <c r="X28871" s="287"/>
      <c r="AA28871" s="289"/>
    </row>
    <row r="28872" spans="23:27">
      <c r="W28872" s="288"/>
      <c r="X28872" s="287"/>
      <c r="AA28872" s="289"/>
    </row>
    <row r="28873" spans="23:27">
      <c r="W28873" s="288"/>
      <c r="X28873" s="287"/>
      <c r="AA28873" s="289"/>
    </row>
    <row r="28874" spans="23:27">
      <c r="W28874" s="288"/>
      <c r="X28874" s="287"/>
      <c r="AA28874" s="289"/>
    </row>
    <row r="28875" spans="23:27">
      <c r="W28875" s="288"/>
      <c r="X28875" s="287"/>
      <c r="AA28875" s="289"/>
    </row>
    <row r="28876" spans="23:27">
      <c r="W28876" s="288"/>
      <c r="X28876" s="287"/>
      <c r="AA28876" s="289"/>
    </row>
    <row r="28877" spans="23:27">
      <c r="W28877" s="288"/>
      <c r="X28877" s="287"/>
      <c r="AA28877" s="289"/>
    </row>
    <row r="28878" spans="23:27">
      <c r="W28878" s="288"/>
      <c r="X28878" s="287"/>
      <c r="AA28878" s="289"/>
    </row>
    <row r="28879" spans="23:27">
      <c r="W28879" s="288"/>
      <c r="X28879" s="287"/>
      <c r="AA28879" s="289"/>
    </row>
    <row r="28880" spans="23:27">
      <c r="W28880" s="288"/>
      <c r="X28880" s="287"/>
      <c r="AA28880" s="289"/>
    </row>
    <row r="28881" spans="23:27">
      <c r="W28881" s="288"/>
      <c r="X28881" s="287"/>
      <c r="AA28881" s="289"/>
    </row>
    <row r="28882" spans="23:27">
      <c r="W28882" s="288"/>
      <c r="X28882" s="287"/>
      <c r="AA28882" s="289"/>
    </row>
    <row r="28883" spans="23:27">
      <c r="W28883" s="288"/>
      <c r="X28883" s="287"/>
      <c r="AA28883" s="289"/>
    </row>
    <row r="28884" spans="23:27">
      <c r="W28884" s="288"/>
      <c r="X28884" s="287"/>
      <c r="AA28884" s="289"/>
    </row>
    <row r="28885" spans="23:27">
      <c r="W28885" s="288"/>
      <c r="X28885" s="287"/>
      <c r="AA28885" s="289"/>
    </row>
    <row r="28886" spans="23:27">
      <c r="W28886" s="288"/>
      <c r="X28886" s="287"/>
      <c r="AA28886" s="289"/>
    </row>
    <row r="28887" spans="23:27">
      <c r="W28887" s="288"/>
      <c r="X28887" s="287"/>
      <c r="AA28887" s="289"/>
    </row>
    <row r="28888" spans="23:27">
      <c r="W28888" s="288"/>
      <c r="X28888" s="287"/>
      <c r="AA28888" s="289"/>
    </row>
    <row r="28889" spans="23:27">
      <c r="W28889" s="288"/>
      <c r="X28889" s="287"/>
      <c r="AA28889" s="289"/>
    </row>
    <row r="28890" spans="23:27">
      <c r="W28890" s="288"/>
      <c r="X28890" s="287"/>
      <c r="AA28890" s="289"/>
    </row>
    <row r="28891" spans="23:27">
      <c r="W28891" s="288"/>
      <c r="X28891" s="287"/>
      <c r="AA28891" s="289"/>
    </row>
    <row r="28892" spans="23:27">
      <c r="W28892" s="288"/>
      <c r="X28892" s="287"/>
      <c r="AA28892" s="289"/>
    </row>
    <row r="28893" spans="23:27">
      <c r="W28893" s="288"/>
      <c r="X28893" s="287"/>
      <c r="AA28893" s="289"/>
    </row>
    <row r="28894" spans="23:27">
      <c r="W28894" s="288"/>
      <c r="X28894" s="287"/>
      <c r="AA28894" s="289"/>
    </row>
    <row r="28895" spans="23:27">
      <c r="W28895" s="288"/>
      <c r="X28895" s="287"/>
      <c r="AA28895" s="289"/>
    </row>
    <row r="28896" spans="23:27">
      <c r="W28896" s="288"/>
      <c r="X28896" s="287"/>
      <c r="AA28896" s="289"/>
    </row>
    <row r="28897" spans="23:27">
      <c r="W28897" s="288"/>
      <c r="X28897" s="287"/>
      <c r="AA28897" s="289"/>
    </row>
    <row r="28898" spans="23:27">
      <c r="W28898" s="288"/>
      <c r="X28898" s="287"/>
      <c r="AA28898" s="289"/>
    </row>
    <row r="28899" spans="23:27">
      <c r="W28899" s="288"/>
      <c r="X28899" s="287"/>
      <c r="AA28899" s="289"/>
    </row>
    <row r="28900" spans="23:27">
      <c r="W28900" s="288"/>
      <c r="X28900" s="287"/>
      <c r="AA28900" s="289"/>
    </row>
    <row r="28901" spans="23:27">
      <c r="W28901" s="288"/>
      <c r="X28901" s="287"/>
      <c r="AA28901" s="289"/>
    </row>
    <row r="28902" spans="23:27">
      <c r="W28902" s="288"/>
      <c r="X28902" s="287"/>
      <c r="AA28902" s="289"/>
    </row>
    <row r="28903" spans="23:27">
      <c r="W28903" s="288"/>
      <c r="X28903" s="287"/>
      <c r="AA28903" s="289"/>
    </row>
    <row r="28904" spans="23:27">
      <c r="W28904" s="288"/>
      <c r="X28904" s="287"/>
      <c r="AA28904" s="289"/>
    </row>
    <row r="28905" spans="23:27">
      <c r="W28905" s="288"/>
      <c r="X28905" s="287"/>
      <c r="AA28905" s="289"/>
    </row>
    <row r="28906" spans="23:27">
      <c r="W28906" s="288"/>
      <c r="X28906" s="287"/>
      <c r="AA28906" s="289"/>
    </row>
    <row r="28907" spans="23:27">
      <c r="W28907" s="288"/>
      <c r="X28907" s="287"/>
      <c r="AA28907" s="289"/>
    </row>
    <row r="28908" spans="23:27">
      <c r="W28908" s="288"/>
      <c r="X28908" s="287"/>
      <c r="AA28908" s="289"/>
    </row>
    <row r="28909" spans="23:27">
      <c r="W28909" s="288"/>
      <c r="X28909" s="287"/>
      <c r="AA28909" s="289"/>
    </row>
    <row r="28910" spans="23:27">
      <c r="W28910" s="288"/>
      <c r="X28910" s="287"/>
      <c r="AA28910" s="289"/>
    </row>
    <row r="28911" spans="23:27">
      <c r="W28911" s="288"/>
      <c r="X28911" s="287"/>
      <c r="AA28911" s="289"/>
    </row>
    <row r="28912" spans="23:27">
      <c r="W28912" s="288"/>
      <c r="X28912" s="287"/>
      <c r="AA28912" s="289"/>
    </row>
    <row r="28913" spans="23:27">
      <c r="W28913" s="288"/>
      <c r="X28913" s="287"/>
      <c r="AA28913" s="289"/>
    </row>
    <row r="28914" spans="23:27">
      <c r="W28914" s="288"/>
      <c r="X28914" s="287"/>
      <c r="AA28914" s="289"/>
    </row>
    <row r="28915" spans="23:27">
      <c r="W28915" s="288"/>
      <c r="X28915" s="287"/>
      <c r="AA28915" s="289"/>
    </row>
    <row r="28916" spans="23:27">
      <c r="W28916" s="288"/>
      <c r="X28916" s="287"/>
      <c r="AA28916" s="289"/>
    </row>
    <row r="28917" spans="23:27">
      <c r="W28917" s="288"/>
      <c r="X28917" s="287"/>
      <c r="AA28917" s="289"/>
    </row>
    <row r="28918" spans="23:27">
      <c r="W28918" s="288"/>
      <c r="X28918" s="287"/>
      <c r="AA28918" s="289"/>
    </row>
    <row r="28919" spans="23:27">
      <c r="W28919" s="288"/>
      <c r="X28919" s="287"/>
      <c r="AA28919" s="289"/>
    </row>
    <row r="28920" spans="23:27">
      <c r="W28920" s="288"/>
      <c r="X28920" s="287"/>
      <c r="AA28920" s="289"/>
    </row>
    <row r="28921" spans="23:27">
      <c r="W28921" s="288"/>
      <c r="X28921" s="287"/>
      <c r="AA28921" s="289"/>
    </row>
    <row r="28922" spans="23:27">
      <c r="W28922" s="288"/>
      <c r="X28922" s="287"/>
      <c r="AA28922" s="289"/>
    </row>
    <row r="28923" spans="23:27">
      <c r="W28923" s="288"/>
      <c r="X28923" s="287"/>
      <c r="AA28923" s="289"/>
    </row>
    <row r="28924" spans="23:27">
      <c r="W28924" s="288"/>
      <c r="X28924" s="287"/>
      <c r="AA28924" s="289"/>
    </row>
    <row r="28925" spans="23:27">
      <c r="W28925" s="288"/>
      <c r="X28925" s="287"/>
      <c r="AA28925" s="289"/>
    </row>
    <row r="28926" spans="23:27">
      <c r="W28926" s="288"/>
      <c r="X28926" s="287"/>
      <c r="AA28926" s="289"/>
    </row>
    <row r="28927" spans="23:27">
      <c r="W28927" s="288"/>
      <c r="X28927" s="287"/>
      <c r="AA28927" s="289"/>
    </row>
    <row r="28928" spans="23:27">
      <c r="W28928" s="288"/>
      <c r="X28928" s="287"/>
      <c r="AA28928" s="289"/>
    </row>
    <row r="28929" spans="23:27">
      <c r="W28929" s="288"/>
      <c r="X28929" s="287"/>
      <c r="AA28929" s="289"/>
    </row>
    <row r="28930" spans="23:27">
      <c r="W28930" s="288"/>
      <c r="X28930" s="287"/>
      <c r="AA28930" s="289"/>
    </row>
    <row r="28931" spans="23:27">
      <c r="W28931" s="288"/>
      <c r="X28931" s="287"/>
      <c r="AA28931" s="289"/>
    </row>
    <row r="28932" spans="23:27">
      <c r="W28932" s="288"/>
      <c r="X28932" s="287"/>
      <c r="AA28932" s="289"/>
    </row>
    <row r="28933" spans="23:27">
      <c r="W28933" s="288"/>
      <c r="X28933" s="287"/>
      <c r="AA28933" s="289"/>
    </row>
    <row r="28934" spans="23:27">
      <c r="W28934" s="288"/>
      <c r="X28934" s="287"/>
      <c r="AA28934" s="289"/>
    </row>
    <row r="28935" spans="23:27">
      <c r="W28935" s="288"/>
      <c r="X28935" s="287"/>
      <c r="AA28935" s="289"/>
    </row>
    <row r="28936" spans="23:27">
      <c r="W28936" s="288"/>
      <c r="X28936" s="287"/>
      <c r="AA28936" s="289"/>
    </row>
    <row r="28937" spans="23:27">
      <c r="W28937" s="288"/>
      <c r="X28937" s="287"/>
      <c r="AA28937" s="289"/>
    </row>
    <row r="28938" spans="23:27">
      <c r="W28938" s="288"/>
      <c r="X28938" s="287"/>
      <c r="AA28938" s="289"/>
    </row>
    <row r="28939" spans="23:27">
      <c r="W28939" s="288"/>
      <c r="X28939" s="287"/>
      <c r="AA28939" s="289"/>
    </row>
    <row r="28940" spans="23:27">
      <c r="W28940" s="288"/>
      <c r="X28940" s="287"/>
      <c r="AA28940" s="289"/>
    </row>
    <row r="28941" spans="23:27">
      <c r="W28941" s="288"/>
      <c r="X28941" s="287"/>
      <c r="AA28941" s="289"/>
    </row>
    <row r="28942" spans="23:27">
      <c r="W28942" s="288"/>
      <c r="X28942" s="287"/>
      <c r="AA28942" s="289"/>
    </row>
    <row r="28943" spans="23:27">
      <c r="W28943" s="288"/>
      <c r="X28943" s="287"/>
      <c r="AA28943" s="289"/>
    </row>
    <row r="28944" spans="23:27">
      <c r="W28944" s="288"/>
      <c r="X28944" s="287"/>
      <c r="AA28944" s="289"/>
    </row>
    <row r="28945" spans="23:27">
      <c r="W28945" s="288"/>
      <c r="X28945" s="287"/>
      <c r="AA28945" s="289"/>
    </row>
    <row r="28946" spans="23:27">
      <c r="W28946" s="288"/>
      <c r="X28946" s="287"/>
      <c r="AA28946" s="289"/>
    </row>
    <row r="28947" spans="23:27">
      <c r="W28947" s="288"/>
      <c r="X28947" s="287"/>
      <c r="AA28947" s="289"/>
    </row>
    <row r="28948" spans="23:27">
      <c r="W28948" s="288"/>
      <c r="X28948" s="287"/>
      <c r="AA28948" s="289"/>
    </row>
    <row r="28949" spans="23:27">
      <c r="W28949" s="288"/>
      <c r="X28949" s="287"/>
      <c r="AA28949" s="289"/>
    </row>
    <row r="28950" spans="23:27">
      <c r="W28950" s="288"/>
      <c r="X28950" s="287"/>
      <c r="AA28950" s="289"/>
    </row>
    <row r="28951" spans="23:27">
      <c r="W28951" s="288"/>
      <c r="X28951" s="287"/>
      <c r="AA28951" s="289"/>
    </row>
    <row r="28952" spans="23:27">
      <c r="W28952" s="288"/>
      <c r="X28952" s="287"/>
      <c r="AA28952" s="289"/>
    </row>
    <row r="28953" spans="23:27">
      <c r="W28953" s="288"/>
      <c r="X28953" s="287"/>
      <c r="AA28953" s="289"/>
    </row>
    <row r="28954" spans="23:27">
      <c r="W28954" s="288"/>
      <c r="X28954" s="287"/>
      <c r="AA28954" s="289"/>
    </row>
    <row r="28955" spans="23:27">
      <c r="W28955" s="288"/>
      <c r="X28955" s="287"/>
      <c r="AA28955" s="289"/>
    </row>
    <row r="28956" spans="23:27">
      <c r="W28956" s="288"/>
      <c r="X28956" s="287"/>
      <c r="AA28956" s="289"/>
    </row>
    <row r="28957" spans="23:27">
      <c r="W28957" s="288"/>
      <c r="X28957" s="287"/>
      <c r="AA28957" s="289"/>
    </row>
    <row r="28958" spans="23:27">
      <c r="W28958" s="288"/>
      <c r="X28958" s="287"/>
      <c r="AA28958" s="289"/>
    </row>
    <row r="28959" spans="23:27">
      <c r="W28959" s="288"/>
      <c r="X28959" s="287"/>
      <c r="AA28959" s="289"/>
    </row>
    <row r="28960" spans="23:27">
      <c r="W28960" s="288"/>
      <c r="X28960" s="287"/>
      <c r="AA28960" s="289"/>
    </row>
    <row r="28961" spans="23:27">
      <c r="W28961" s="288"/>
      <c r="X28961" s="287"/>
      <c r="AA28961" s="289"/>
    </row>
    <row r="28962" spans="23:27">
      <c r="W28962" s="288"/>
      <c r="X28962" s="287"/>
      <c r="AA28962" s="289"/>
    </row>
    <row r="28963" spans="23:27">
      <c r="W28963" s="288"/>
      <c r="X28963" s="287"/>
      <c r="AA28963" s="289"/>
    </row>
    <row r="28964" spans="23:27">
      <c r="W28964" s="288"/>
      <c r="X28964" s="287"/>
      <c r="AA28964" s="289"/>
    </row>
    <row r="28965" spans="23:27">
      <c r="W28965" s="288"/>
      <c r="X28965" s="287"/>
      <c r="AA28965" s="289"/>
    </row>
    <row r="28966" spans="23:27">
      <c r="W28966" s="288"/>
      <c r="X28966" s="287"/>
      <c r="AA28966" s="289"/>
    </row>
    <row r="28967" spans="23:27">
      <c r="W28967" s="288"/>
      <c r="X28967" s="287"/>
      <c r="AA28967" s="289"/>
    </row>
    <row r="28968" spans="23:27">
      <c r="W28968" s="288"/>
      <c r="X28968" s="287"/>
      <c r="AA28968" s="289"/>
    </row>
    <row r="28969" spans="23:27">
      <c r="W28969" s="288"/>
      <c r="X28969" s="287"/>
      <c r="AA28969" s="289"/>
    </row>
    <row r="28970" spans="23:27">
      <c r="W28970" s="288"/>
      <c r="X28970" s="287"/>
      <c r="AA28970" s="289"/>
    </row>
    <row r="28971" spans="23:27">
      <c r="W28971" s="288"/>
      <c r="X28971" s="287"/>
      <c r="AA28971" s="289"/>
    </row>
    <row r="28972" spans="23:27">
      <c r="W28972" s="288"/>
      <c r="X28972" s="287"/>
      <c r="AA28972" s="289"/>
    </row>
    <row r="28973" spans="23:27">
      <c r="W28973" s="288"/>
      <c r="X28973" s="287"/>
      <c r="AA28973" s="289"/>
    </row>
    <row r="28974" spans="23:27">
      <c r="W28974" s="288"/>
      <c r="X28974" s="287"/>
      <c r="AA28974" s="289"/>
    </row>
    <row r="28975" spans="23:27">
      <c r="W28975" s="288"/>
      <c r="X28975" s="287"/>
      <c r="AA28975" s="289"/>
    </row>
    <row r="28976" spans="23:27">
      <c r="W28976" s="288"/>
      <c r="X28976" s="287"/>
      <c r="AA28976" s="289"/>
    </row>
    <row r="28977" spans="23:27">
      <c r="W28977" s="288"/>
      <c r="X28977" s="287"/>
      <c r="AA28977" s="289"/>
    </row>
    <row r="28978" spans="23:27">
      <c r="W28978" s="288"/>
      <c r="X28978" s="287"/>
      <c r="AA28978" s="289"/>
    </row>
    <row r="28979" spans="23:27">
      <c r="W28979" s="288"/>
      <c r="X28979" s="287"/>
      <c r="AA28979" s="289"/>
    </row>
    <row r="28980" spans="23:27">
      <c r="W28980" s="288"/>
      <c r="X28980" s="287"/>
      <c r="AA28980" s="289"/>
    </row>
    <row r="28981" spans="23:27">
      <c r="W28981" s="288"/>
      <c r="X28981" s="287"/>
      <c r="AA28981" s="289"/>
    </row>
    <row r="28982" spans="23:27">
      <c r="W28982" s="288"/>
      <c r="X28982" s="287"/>
      <c r="AA28982" s="289"/>
    </row>
    <row r="28983" spans="23:27">
      <c r="W28983" s="288"/>
      <c r="X28983" s="287"/>
      <c r="AA28983" s="289"/>
    </row>
    <row r="28984" spans="23:27">
      <c r="W28984" s="288"/>
      <c r="X28984" s="287"/>
      <c r="AA28984" s="289"/>
    </row>
    <row r="28985" spans="23:27">
      <c r="W28985" s="288"/>
      <c r="X28985" s="287"/>
      <c r="AA28985" s="289"/>
    </row>
    <row r="28986" spans="23:27">
      <c r="W28986" s="288"/>
      <c r="X28986" s="287"/>
      <c r="AA28986" s="289"/>
    </row>
    <row r="28987" spans="23:27">
      <c r="W28987" s="288"/>
      <c r="X28987" s="287"/>
      <c r="AA28987" s="289"/>
    </row>
    <row r="28988" spans="23:27">
      <c r="W28988" s="288"/>
      <c r="X28988" s="287"/>
      <c r="AA28988" s="289"/>
    </row>
    <row r="28989" spans="23:27">
      <c r="W28989" s="288"/>
      <c r="X28989" s="287"/>
      <c r="AA28989" s="289"/>
    </row>
    <row r="28990" spans="23:27">
      <c r="W28990" s="288"/>
      <c r="X28990" s="287"/>
      <c r="AA28990" s="289"/>
    </row>
    <row r="28991" spans="23:27">
      <c r="W28991" s="288"/>
      <c r="X28991" s="287"/>
      <c r="AA28991" s="289"/>
    </row>
    <row r="28992" spans="23:27">
      <c r="W28992" s="288"/>
      <c r="X28992" s="287"/>
      <c r="AA28992" s="289"/>
    </row>
    <row r="28993" spans="23:27">
      <c r="W28993" s="288"/>
      <c r="X28993" s="287"/>
      <c r="AA28993" s="289"/>
    </row>
    <row r="28994" spans="23:27">
      <c r="W28994" s="288"/>
      <c r="X28994" s="287"/>
      <c r="AA28994" s="289"/>
    </row>
    <row r="28995" spans="23:27">
      <c r="W28995" s="288"/>
      <c r="X28995" s="287"/>
      <c r="AA28995" s="289"/>
    </row>
    <row r="28996" spans="23:27">
      <c r="W28996" s="288"/>
      <c r="X28996" s="287"/>
      <c r="AA28996" s="289"/>
    </row>
    <row r="28997" spans="23:27">
      <c r="W28997" s="288"/>
      <c r="X28997" s="287"/>
      <c r="AA28997" s="289"/>
    </row>
    <row r="28998" spans="23:27">
      <c r="W28998" s="288"/>
      <c r="X28998" s="287"/>
      <c r="AA28998" s="289"/>
    </row>
    <row r="28999" spans="23:27">
      <c r="W28999" s="288"/>
      <c r="X28999" s="287"/>
      <c r="AA28999" s="289"/>
    </row>
    <row r="29000" spans="23:27">
      <c r="W29000" s="288"/>
      <c r="X29000" s="287"/>
      <c r="AA29000" s="289"/>
    </row>
    <row r="29001" spans="23:27">
      <c r="W29001" s="288"/>
      <c r="X29001" s="287"/>
      <c r="AA29001" s="289"/>
    </row>
    <row r="29002" spans="23:27">
      <c r="W29002" s="288"/>
      <c r="X29002" s="287"/>
      <c r="AA29002" s="289"/>
    </row>
    <row r="29003" spans="23:27">
      <c r="W29003" s="288"/>
      <c r="X29003" s="287"/>
      <c r="AA29003" s="289"/>
    </row>
    <row r="29004" spans="23:27">
      <c r="W29004" s="288"/>
      <c r="X29004" s="287"/>
      <c r="AA29004" s="289"/>
    </row>
    <row r="29005" spans="23:27">
      <c r="W29005" s="288"/>
      <c r="X29005" s="287"/>
      <c r="AA29005" s="289"/>
    </row>
    <row r="29006" spans="23:27">
      <c r="W29006" s="288"/>
      <c r="X29006" s="287"/>
      <c r="AA29006" s="289"/>
    </row>
    <row r="29007" spans="23:27">
      <c r="W29007" s="288"/>
      <c r="X29007" s="287"/>
      <c r="AA29007" s="289"/>
    </row>
    <row r="29008" spans="23:27">
      <c r="W29008" s="288"/>
      <c r="X29008" s="287"/>
      <c r="AA29008" s="289"/>
    </row>
    <row r="29009" spans="23:27">
      <c r="W29009" s="288"/>
      <c r="X29009" s="287"/>
      <c r="AA29009" s="289"/>
    </row>
    <row r="29010" spans="23:27">
      <c r="W29010" s="288"/>
      <c r="X29010" s="287"/>
      <c r="AA29010" s="289"/>
    </row>
    <row r="29011" spans="23:27">
      <c r="W29011" s="288"/>
      <c r="X29011" s="287"/>
      <c r="AA29011" s="289"/>
    </row>
    <row r="29012" spans="23:27">
      <c r="W29012" s="288"/>
      <c r="X29012" s="287"/>
      <c r="AA29012" s="289"/>
    </row>
    <row r="29013" spans="23:27">
      <c r="W29013" s="288"/>
      <c r="X29013" s="287"/>
      <c r="AA29013" s="289"/>
    </row>
    <row r="29014" spans="23:27">
      <c r="W29014" s="288"/>
      <c r="X29014" s="287"/>
      <c r="AA29014" s="289"/>
    </row>
    <row r="29015" spans="23:27">
      <c r="W29015" s="288"/>
      <c r="X29015" s="287"/>
      <c r="AA29015" s="289"/>
    </row>
    <row r="29016" spans="23:27">
      <c r="W29016" s="288"/>
      <c r="X29016" s="287"/>
      <c r="AA29016" s="289"/>
    </row>
    <row r="29017" spans="23:27">
      <c r="W29017" s="288"/>
      <c r="X29017" s="287"/>
      <c r="AA29017" s="289"/>
    </row>
    <row r="29018" spans="23:27">
      <c r="W29018" s="288"/>
      <c r="X29018" s="287"/>
      <c r="AA29018" s="289"/>
    </row>
    <row r="29019" spans="23:27">
      <c r="W29019" s="288"/>
      <c r="X29019" s="287"/>
      <c r="AA29019" s="289"/>
    </row>
    <row r="29020" spans="23:27">
      <c r="W29020" s="288"/>
      <c r="X29020" s="287"/>
      <c r="AA29020" s="289"/>
    </row>
    <row r="29021" spans="23:27">
      <c r="W29021" s="288"/>
      <c r="X29021" s="287"/>
      <c r="AA29021" s="289"/>
    </row>
    <row r="29022" spans="23:27">
      <c r="W29022" s="288"/>
      <c r="X29022" s="287"/>
      <c r="AA29022" s="289"/>
    </row>
    <row r="29023" spans="23:27">
      <c r="W29023" s="288"/>
      <c r="X29023" s="287"/>
      <c r="AA29023" s="289"/>
    </row>
    <row r="29024" spans="23:27">
      <c r="W29024" s="288"/>
      <c r="X29024" s="287"/>
      <c r="AA29024" s="289"/>
    </row>
    <row r="29025" spans="23:27">
      <c r="W29025" s="288"/>
      <c r="X29025" s="287"/>
      <c r="AA29025" s="289"/>
    </row>
    <row r="29026" spans="23:27">
      <c r="W29026" s="288"/>
      <c r="X29026" s="287"/>
      <c r="AA29026" s="289"/>
    </row>
    <row r="29027" spans="23:27">
      <c r="W29027" s="288"/>
      <c r="X29027" s="287"/>
      <c r="AA29027" s="289"/>
    </row>
    <row r="29028" spans="23:27">
      <c r="W29028" s="288"/>
      <c r="X29028" s="287"/>
      <c r="AA29028" s="289"/>
    </row>
    <row r="29029" spans="23:27">
      <c r="W29029" s="288"/>
      <c r="X29029" s="287"/>
      <c r="AA29029" s="289"/>
    </row>
    <row r="29030" spans="23:27">
      <c r="W29030" s="288"/>
      <c r="X29030" s="287"/>
      <c r="AA29030" s="289"/>
    </row>
    <row r="29031" spans="23:27">
      <c r="W29031" s="288"/>
      <c r="X29031" s="287"/>
      <c r="AA29031" s="289"/>
    </row>
    <row r="29032" spans="23:27">
      <c r="W29032" s="288"/>
      <c r="X29032" s="287"/>
      <c r="AA29032" s="289"/>
    </row>
    <row r="29033" spans="23:27">
      <c r="W29033" s="288"/>
      <c r="X29033" s="287"/>
      <c r="AA29033" s="289"/>
    </row>
    <row r="29034" spans="23:27">
      <c r="W29034" s="288"/>
      <c r="X29034" s="287"/>
      <c r="AA29034" s="289"/>
    </row>
    <row r="29035" spans="23:27">
      <c r="W29035" s="288"/>
      <c r="X29035" s="287"/>
      <c r="AA29035" s="289"/>
    </row>
    <row r="29036" spans="23:27">
      <c r="W29036" s="288"/>
      <c r="X29036" s="287"/>
      <c r="AA29036" s="289"/>
    </row>
    <row r="29037" spans="23:27">
      <c r="W29037" s="288"/>
      <c r="X29037" s="287"/>
      <c r="AA29037" s="289"/>
    </row>
    <row r="29038" spans="23:27">
      <c r="W29038" s="288"/>
      <c r="X29038" s="287"/>
      <c r="AA29038" s="289"/>
    </row>
    <row r="29039" spans="23:27">
      <c r="W29039" s="288"/>
      <c r="X29039" s="287"/>
      <c r="AA29039" s="289"/>
    </row>
    <row r="29040" spans="23:27">
      <c r="W29040" s="288"/>
      <c r="X29040" s="287"/>
      <c r="AA29040" s="289"/>
    </row>
    <row r="29041" spans="23:27">
      <c r="W29041" s="288"/>
      <c r="X29041" s="287"/>
      <c r="AA29041" s="289"/>
    </row>
    <row r="29042" spans="23:27">
      <c r="W29042" s="288"/>
      <c r="X29042" s="287"/>
      <c r="AA29042" s="289"/>
    </row>
    <row r="29043" spans="23:27">
      <c r="W29043" s="288"/>
      <c r="X29043" s="287"/>
      <c r="AA29043" s="289"/>
    </row>
    <row r="29044" spans="23:27">
      <c r="W29044" s="288"/>
      <c r="X29044" s="287"/>
      <c r="AA29044" s="289"/>
    </row>
    <row r="29045" spans="23:27">
      <c r="W29045" s="288"/>
      <c r="X29045" s="287"/>
      <c r="AA29045" s="289"/>
    </row>
    <row r="29046" spans="23:27">
      <c r="W29046" s="288"/>
      <c r="X29046" s="287"/>
      <c r="AA29046" s="289"/>
    </row>
    <row r="29047" spans="23:27">
      <c r="W29047" s="288"/>
      <c r="X29047" s="287"/>
      <c r="AA29047" s="289"/>
    </row>
    <row r="29048" spans="23:27">
      <c r="W29048" s="288"/>
      <c r="X29048" s="287"/>
      <c r="AA29048" s="289"/>
    </row>
    <row r="29049" spans="23:27">
      <c r="W29049" s="288"/>
      <c r="X29049" s="287"/>
      <c r="AA29049" s="289"/>
    </row>
    <row r="29050" spans="23:27">
      <c r="W29050" s="288"/>
      <c r="X29050" s="287"/>
      <c r="AA29050" s="289"/>
    </row>
    <row r="29051" spans="23:27">
      <c r="W29051" s="288"/>
      <c r="X29051" s="287"/>
      <c r="AA29051" s="289"/>
    </row>
    <row r="29052" spans="23:27">
      <c r="W29052" s="288"/>
      <c r="X29052" s="287"/>
      <c r="AA29052" s="289"/>
    </row>
    <row r="29053" spans="23:27">
      <c r="W29053" s="288"/>
      <c r="X29053" s="287"/>
      <c r="AA29053" s="289"/>
    </row>
    <row r="29054" spans="23:27">
      <c r="W29054" s="288"/>
      <c r="X29054" s="287"/>
      <c r="AA29054" s="289"/>
    </row>
    <row r="29055" spans="23:27">
      <c r="W29055" s="288"/>
      <c r="X29055" s="287"/>
      <c r="AA29055" s="289"/>
    </row>
    <row r="29056" spans="23:27">
      <c r="W29056" s="288"/>
      <c r="X29056" s="287"/>
      <c r="AA29056" s="289"/>
    </row>
    <row r="29057" spans="23:27">
      <c r="W29057" s="288"/>
      <c r="X29057" s="287"/>
      <c r="AA29057" s="289"/>
    </row>
    <row r="29058" spans="23:27">
      <c r="W29058" s="288"/>
      <c r="X29058" s="287"/>
      <c r="AA29058" s="289"/>
    </row>
    <row r="29059" spans="23:27">
      <c r="W29059" s="288"/>
      <c r="X29059" s="287"/>
      <c r="AA29059" s="289"/>
    </row>
    <row r="29060" spans="23:27">
      <c r="W29060" s="288"/>
      <c r="X29060" s="287"/>
      <c r="AA29060" s="289"/>
    </row>
    <row r="29061" spans="23:27">
      <c r="W29061" s="288"/>
      <c r="X29061" s="287"/>
      <c r="AA29061" s="289"/>
    </row>
    <row r="29062" spans="23:27">
      <c r="W29062" s="288"/>
      <c r="X29062" s="287"/>
      <c r="AA29062" s="289"/>
    </row>
    <row r="29063" spans="23:27">
      <c r="W29063" s="288"/>
      <c r="X29063" s="287"/>
      <c r="AA29063" s="289"/>
    </row>
    <row r="29064" spans="23:27">
      <c r="W29064" s="288"/>
      <c r="X29064" s="287"/>
      <c r="AA29064" s="289"/>
    </row>
    <row r="29065" spans="23:27">
      <c r="W29065" s="288"/>
      <c r="X29065" s="287"/>
      <c r="AA29065" s="289"/>
    </row>
    <row r="29066" spans="23:27">
      <c r="W29066" s="288"/>
      <c r="X29066" s="287"/>
      <c r="AA29066" s="289"/>
    </row>
    <row r="29067" spans="23:27">
      <c r="W29067" s="288"/>
      <c r="X29067" s="287"/>
      <c r="AA29067" s="289"/>
    </row>
    <row r="29068" spans="23:27">
      <c r="W29068" s="288"/>
      <c r="X29068" s="287"/>
      <c r="AA29068" s="289"/>
    </row>
    <row r="29069" spans="23:27">
      <c r="W29069" s="288"/>
      <c r="X29069" s="287"/>
      <c r="AA29069" s="289"/>
    </row>
    <row r="29070" spans="23:27">
      <c r="W29070" s="288"/>
      <c r="X29070" s="287"/>
      <c r="AA29070" s="289"/>
    </row>
    <row r="29071" spans="23:27">
      <c r="W29071" s="288"/>
      <c r="X29071" s="287"/>
      <c r="AA29071" s="289"/>
    </row>
    <row r="29072" spans="23:27">
      <c r="W29072" s="288"/>
      <c r="X29072" s="287"/>
      <c r="AA29072" s="289"/>
    </row>
    <row r="29073" spans="23:27">
      <c r="W29073" s="288"/>
      <c r="X29073" s="287"/>
      <c r="AA29073" s="289"/>
    </row>
    <row r="29074" spans="23:27">
      <c r="W29074" s="288"/>
      <c r="X29074" s="287"/>
      <c r="AA29074" s="289"/>
    </row>
    <row r="29075" spans="23:27">
      <c r="W29075" s="288"/>
      <c r="X29075" s="287"/>
      <c r="AA29075" s="289"/>
    </row>
    <row r="29076" spans="23:27">
      <c r="W29076" s="288"/>
      <c r="X29076" s="287"/>
      <c r="AA29076" s="289"/>
    </row>
    <row r="29077" spans="23:27">
      <c r="W29077" s="288"/>
      <c r="X29077" s="287"/>
      <c r="AA29077" s="289"/>
    </row>
    <row r="29078" spans="23:27">
      <c r="W29078" s="288"/>
      <c r="X29078" s="287"/>
      <c r="AA29078" s="289"/>
    </row>
    <row r="29079" spans="23:27">
      <c r="W29079" s="288"/>
      <c r="X29079" s="287"/>
      <c r="AA29079" s="289"/>
    </row>
    <row r="29080" spans="23:27">
      <c r="W29080" s="288"/>
      <c r="X29080" s="287"/>
      <c r="AA29080" s="289"/>
    </row>
    <row r="29081" spans="23:27">
      <c r="W29081" s="288"/>
      <c r="X29081" s="287"/>
      <c r="AA29081" s="289"/>
    </row>
    <row r="29082" spans="23:27">
      <c r="W29082" s="288"/>
      <c r="X29082" s="287"/>
      <c r="AA29082" s="289"/>
    </row>
    <row r="29083" spans="23:27">
      <c r="W29083" s="288"/>
      <c r="X29083" s="287"/>
      <c r="AA29083" s="289"/>
    </row>
    <row r="29084" spans="23:27">
      <c r="W29084" s="288"/>
      <c r="X29084" s="287"/>
      <c r="AA29084" s="289"/>
    </row>
    <row r="29085" spans="23:27">
      <c r="W29085" s="288"/>
      <c r="X29085" s="287"/>
      <c r="AA29085" s="289"/>
    </row>
    <row r="29086" spans="23:27">
      <c r="W29086" s="288"/>
      <c r="X29086" s="287"/>
      <c r="AA29086" s="289"/>
    </row>
    <row r="29087" spans="23:27">
      <c r="W29087" s="288"/>
      <c r="X29087" s="287"/>
      <c r="AA29087" s="289"/>
    </row>
    <row r="29088" spans="23:27">
      <c r="W29088" s="288"/>
      <c r="X29088" s="287"/>
      <c r="AA29088" s="289"/>
    </row>
    <row r="29089" spans="23:27">
      <c r="W29089" s="288"/>
      <c r="X29089" s="287"/>
      <c r="AA29089" s="289"/>
    </row>
    <row r="29090" spans="23:27">
      <c r="W29090" s="288"/>
      <c r="X29090" s="287"/>
      <c r="AA29090" s="289"/>
    </row>
    <row r="29091" spans="23:27">
      <c r="W29091" s="288"/>
      <c r="X29091" s="287"/>
      <c r="AA29091" s="289"/>
    </row>
    <row r="29092" spans="23:27">
      <c r="W29092" s="288"/>
      <c r="X29092" s="287"/>
      <c r="AA29092" s="289"/>
    </row>
    <row r="29093" spans="23:27">
      <c r="W29093" s="288"/>
      <c r="X29093" s="287"/>
      <c r="AA29093" s="289"/>
    </row>
    <row r="29094" spans="23:27">
      <c r="W29094" s="288"/>
      <c r="X29094" s="287"/>
      <c r="AA29094" s="289"/>
    </row>
    <row r="29095" spans="23:27">
      <c r="W29095" s="288"/>
      <c r="X29095" s="287"/>
      <c r="AA29095" s="289"/>
    </row>
    <row r="29096" spans="23:27">
      <c r="W29096" s="288"/>
      <c r="X29096" s="287"/>
      <c r="AA29096" s="289"/>
    </row>
    <row r="29097" spans="23:27">
      <c r="W29097" s="288"/>
      <c r="X29097" s="287"/>
      <c r="AA29097" s="289"/>
    </row>
    <row r="29098" spans="23:27">
      <c r="W29098" s="288"/>
      <c r="X29098" s="287"/>
      <c r="AA29098" s="289"/>
    </row>
    <row r="29099" spans="23:27">
      <c r="W29099" s="288"/>
      <c r="X29099" s="287"/>
      <c r="AA29099" s="289"/>
    </row>
    <row r="29100" spans="23:27">
      <c r="W29100" s="288"/>
      <c r="X29100" s="287"/>
      <c r="AA29100" s="289"/>
    </row>
    <row r="29101" spans="23:27">
      <c r="W29101" s="288"/>
      <c r="X29101" s="287"/>
      <c r="AA29101" s="289"/>
    </row>
    <row r="29102" spans="23:27">
      <c r="W29102" s="288"/>
      <c r="X29102" s="287"/>
      <c r="AA29102" s="289"/>
    </row>
    <row r="29103" spans="23:27">
      <c r="W29103" s="288"/>
      <c r="X29103" s="287"/>
      <c r="AA29103" s="289"/>
    </row>
    <row r="29104" spans="23:27">
      <c r="W29104" s="288"/>
      <c r="X29104" s="287"/>
      <c r="AA29104" s="289"/>
    </row>
    <row r="29105" spans="23:27">
      <c r="W29105" s="288"/>
      <c r="X29105" s="287"/>
      <c r="AA29105" s="289"/>
    </row>
    <row r="29106" spans="23:27">
      <c r="W29106" s="288"/>
      <c r="X29106" s="287"/>
      <c r="AA29106" s="289"/>
    </row>
    <row r="29107" spans="23:27">
      <c r="W29107" s="288"/>
      <c r="X29107" s="287"/>
      <c r="AA29107" s="289"/>
    </row>
    <row r="29108" spans="23:27">
      <c r="W29108" s="288"/>
      <c r="X29108" s="287"/>
      <c r="AA29108" s="289"/>
    </row>
    <row r="29109" spans="23:27">
      <c r="W29109" s="288"/>
      <c r="X29109" s="287"/>
      <c r="AA29109" s="289"/>
    </row>
    <row r="29110" spans="23:27">
      <c r="W29110" s="288"/>
      <c r="X29110" s="287"/>
      <c r="AA29110" s="289"/>
    </row>
    <row r="29111" spans="23:27">
      <c r="W29111" s="288"/>
      <c r="X29111" s="287"/>
      <c r="AA29111" s="289"/>
    </row>
    <row r="29112" spans="23:27">
      <c r="W29112" s="288"/>
      <c r="X29112" s="287"/>
      <c r="AA29112" s="289"/>
    </row>
    <row r="29113" spans="23:27">
      <c r="W29113" s="288"/>
      <c r="X29113" s="287"/>
      <c r="AA29113" s="289"/>
    </row>
    <row r="29114" spans="23:27">
      <c r="W29114" s="288"/>
      <c r="X29114" s="287"/>
      <c r="AA29114" s="289"/>
    </row>
    <row r="29115" spans="23:27">
      <c r="W29115" s="288"/>
      <c r="X29115" s="287"/>
      <c r="AA29115" s="289"/>
    </row>
    <row r="29116" spans="23:27">
      <c r="W29116" s="288"/>
      <c r="X29116" s="287"/>
      <c r="AA29116" s="289"/>
    </row>
    <row r="29117" spans="23:27">
      <c r="W29117" s="288"/>
      <c r="X29117" s="287"/>
      <c r="AA29117" s="289"/>
    </row>
    <row r="29118" spans="23:27">
      <c r="W29118" s="288"/>
      <c r="X29118" s="287"/>
      <c r="AA29118" s="289"/>
    </row>
    <row r="29119" spans="23:27">
      <c r="W29119" s="288"/>
      <c r="X29119" s="287"/>
      <c r="AA29119" s="289"/>
    </row>
    <row r="29120" spans="23:27">
      <c r="W29120" s="288"/>
      <c r="X29120" s="287"/>
      <c r="AA29120" s="289"/>
    </row>
    <row r="29121" spans="23:27">
      <c r="W29121" s="288"/>
      <c r="X29121" s="287"/>
      <c r="AA29121" s="289"/>
    </row>
    <row r="29122" spans="23:27">
      <c r="W29122" s="288"/>
      <c r="X29122" s="287"/>
      <c r="AA29122" s="289"/>
    </row>
    <row r="29123" spans="23:27">
      <c r="W29123" s="288"/>
      <c r="X29123" s="287"/>
      <c r="AA29123" s="289"/>
    </row>
    <row r="29124" spans="23:27">
      <c r="W29124" s="288"/>
      <c r="X29124" s="287"/>
      <c r="AA29124" s="289"/>
    </row>
    <row r="29125" spans="23:27">
      <c r="W29125" s="288"/>
      <c r="X29125" s="287"/>
      <c r="AA29125" s="289"/>
    </row>
    <row r="29126" spans="23:27">
      <c r="W29126" s="288"/>
      <c r="X29126" s="287"/>
      <c r="AA29126" s="289"/>
    </row>
    <row r="29127" spans="23:27">
      <c r="W29127" s="288"/>
      <c r="X29127" s="287"/>
      <c r="AA29127" s="289"/>
    </row>
    <row r="29128" spans="23:27">
      <c r="W29128" s="288"/>
      <c r="X29128" s="287"/>
      <c r="AA29128" s="289"/>
    </row>
    <row r="29129" spans="23:27">
      <c r="W29129" s="288"/>
      <c r="X29129" s="287"/>
      <c r="AA29129" s="289"/>
    </row>
    <row r="29130" spans="23:27">
      <c r="W29130" s="288"/>
      <c r="X29130" s="287"/>
      <c r="AA29130" s="289"/>
    </row>
    <row r="29131" spans="23:27">
      <c r="W29131" s="288"/>
      <c r="X29131" s="287"/>
      <c r="AA29131" s="289"/>
    </row>
    <row r="29132" spans="23:27">
      <c r="W29132" s="288"/>
      <c r="X29132" s="287"/>
      <c r="AA29132" s="289"/>
    </row>
    <row r="29133" spans="23:27">
      <c r="W29133" s="288"/>
      <c r="X29133" s="287"/>
      <c r="AA29133" s="289"/>
    </row>
    <row r="29134" spans="23:27">
      <c r="W29134" s="288"/>
      <c r="X29134" s="287"/>
      <c r="AA29134" s="289"/>
    </row>
    <row r="29135" spans="23:27">
      <c r="W29135" s="288"/>
      <c r="X29135" s="287"/>
      <c r="AA29135" s="289"/>
    </row>
    <row r="29136" spans="23:27">
      <c r="W29136" s="288"/>
      <c r="X29136" s="287"/>
      <c r="AA29136" s="289"/>
    </row>
    <row r="29137" spans="23:27">
      <c r="W29137" s="288"/>
      <c r="X29137" s="287"/>
      <c r="AA29137" s="289"/>
    </row>
    <row r="29138" spans="23:27">
      <c r="W29138" s="288"/>
      <c r="X29138" s="287"/>
      <c r="AA29138" s="289"/>
    </row>
    <row r="29139" spans="23:27">
      <c r="W29139" s="288"/>
      <c r="X29139" s="287"/>
      <c r="AA29139" s="289"/>
    </row>
    <row r="29140" spans="23:27">
      <c r="W29140" s="288"/>
      <c r="X29140" s="287"/>
      <c r="AA29140" s="289"/>
    </row>
    <row r="29141" spans="23:27">
      <c r="W29141" s="288"/>
      <c r="X29141" s="287"/>
      <c r="AA29141" s="289"/>
    </row>
    <row r="29142" spans="23:27">
      <c r="W29142" s="288"/>
      <c r="X29142" s="287"/>
      <c r="AA29142" s="289"/>
    </row>
    <row r="29143" spans="23:27">
      <c r="W29143" s="288"/>
      <c r="X29143" s="287"/>
      <c r="AA29143" s="289"/>
    </row>
    <row r="29144" spans="23:27">
      <c r="W29144" s="288"/>
      <c r="X29144" s="287"/>
      <c r="AA29144" s="289"/>
    </row>
    <row r="29145" spans="23:27">
      <c r="W29145" s="288"/>
      <c r="X29145" s="287"/>
      <c r="AA29145" s="289"/>
    </row>
    <row r="29146" spans="23:27">
      <c r="W29146" s="288"/>
      <c r="X29146" s="287"/>
      <c r="AA29146" s="289"/>
    </row>
    <row r="29147" spans="23:27">
      <c r="W29147" s="288"/>
      <c r="X29147" s="287"/>
      <c r="AA29147" s="289"/>
    </row>
    <row r="29148" spans="23:27">
      <c r="W29148" s="288"/>
      <c r="X29148" s="287"/>
      <c r="AA29148" s="289"/>
    </row>
    <row r="29149" spans="23:27">
      <c r="W29149" s="288"/>
      <c r="X29149" s="287"/>
      <c r="AA29149" s="289"/>
    </row>
    <row r="29150" spans="23:27">
      <c r="W29150" s="288"/>
      <c r="X29150" s="287"/>
      <c r="AA29150" s="289"/>
    </row>
    <row r="29151" spans="23:27">
      <c r="W29151" s="288"/>
      <c r="X29151" s="287"/>
      <c r="AA29151" s="289"/>
    </row>
    <row r="29152" spans="23:27">
      <c r="W29152" s="288"/>
      <c r="X29152" s="287"/>
      <c r="AA29152" s="289"/>
    </row>
    <row r="29153" spans="23:27">
      <c r="W29153" s="288"/>
      <c r="X29153" s="287"/>
      <c r="AA29153" s="289"/>
    </row>
    <row r="29154" spans="23:27">
      <c r="W29154" s="288"/>
      <c r="X29154" s="287"/>
      <c r="AA29154" s="289"/>
    </row>
    <row r="29155" spans="23:27">
      <c r="W29155" s="288"/>
      <c r="X29155" s="287"/>
      <c r="AA29155" s="289"/>
    </row>
    <row r="29156" spans="23:27">
      <c r="W29156" s="288"/>
      <c r="X29156" s="287"/>
      <c r="AA29156" s="289"/>
    </row>
    <row r="29157" spans="23:27">
      <c r="W29157" s="288"/>
      <c r="X29157" s="287"/>
      <c r="AA29157" s="289"/>
    </row>
    <row r="29158" spans="23:27">
      <c r="W29158" s="288"/>
      <c r="X29158" s="287"/>
      <c r="AA29158" s="289"/>
    </row>
    <row r="29159" spans="23:27">
      <c r="W29159" s="288"/>
      <c r="X29159" s="287"/>
      <c r="AA29159" s="289"/>
    </row>
    <row r="29160" spans="23:27">
      <c r="W29160" s="288"/>
      <c r="X29160" s="287"/>
      <c r="AA29160" s="289"/>
    </row>
    <row r="29161" spans="23:27">
      <c r="W29161" s="288"/>
      <c r="X29161" s="287"/>
      <c r="AA29161" s="289"/>
    </row>
    <row r="29162" spans="23:27">
      <c r="W29162" s="288"/>
      <c r="X29162" s="287"/>
      <c r="AA29162" s="289"/>
    </row>
    <row r="29163" spans="23:27">
      <c r="W29163" s="288"/>
      <c r="X29163" s="287"/>
      <c r="AA29163" s="289"/>
    </row>
    <row r="29164" spans="23:27">
      <c r="W29164" s="288"/>
      <c r="X29164" s="287"/>
      <c r="AA29164" s="289"/>
    </row>
    <row r="29165" spans="23:27">
      <c r="W29165" s="288"/>
      <c r="X29165" s="287"/>
      <c r="AA29165" s="289"/>
    </row>
    <row r="29166" spans="23:27">
      <c r="W29166" s="288"/>
      <c r="X29166" s="287"/>
      <c r="AA29166" s="289"/>
    </row>
    <row r="29167" spans="23:27">
      <c r="W29167" s="288"/>
      <c r="X29167" s="287"/>
      <c r="AA29167" s="289"/>
    </row>
    <row r="29168" spans="23:27">
      <c r="W29168" s="288"/>
      <c r="X29168" s="287"/>
      <c r="AA29168" s="289"/>
    </row>
    <row r="29169" spans="23:27">
      <c r="W29169" s="288"/>
      <c r="X29169" s="287"/>
      <c r="AA29169" s="289"/>
    </row>
    <row r="29170" spans="23:27">
      <c r="W29170" s="288"/>
      <c r="X29170" s="287"/>
      <c r="AA29170" s="289"/>
    </row>
    <row r="29171" spans="23:27">
      <c r="W29171" s="288"/>
      <c r="X29171" s="287"/>
      <c r="AA29171" s="289"/>
    </row>
    <row r="29172" spans="23:27">
      <c r="W29172" s="288"/>
      <c r="X29172" s="287"/>
      <c r="AA29172" s="289"/>
    </row>
    <row r="29173" spans="23:27">
      <c r="W29173" s="288"/>
      <c r="X29173" s="287"/>
      <c r="AA29173" s="289"/>
    </row>
    <row r="29174" spans="23:27">
      <c r="W29174" s="288"/>
      <c r="X29174" s="287"/>
      <c r="AA29174" s="289"/>
    </row>
    <row r="29175" spans="23:27">
      <c r="W29175" s="288"/>
      <c r="X29175" s="287"/>
      <c r="AA29175" s="289"/>
    </row>
    <row r="29176" spans="23:27">
      <c r="W29176" s="288"/>
      <c r="X29176" s="287"/>
      <c r="AA29176" s="289"/>
    </row>
    <row r="29177" spans="23:27">
      <c r="W29177" s="288"/>
      <c r="X29177" s="287"/>
      <c r="AA29177" s="289"/>
    </row>
    <row r="29178" spans="23:27">
      <c r="W29178" s="288"/>
      <c r="X29178" s="287"/>
      <c r="AA29178" s="289"/>
    </row>
    <row r="29179" spans="23:27">
      <c r="W29179" s="288"/>
      <c r="X29179" s="287"/>
      <c r="AA29179" s="289"/>
    </row>
    <row r="29180" spans="23:27">
      <c r="W29180" s="288"/>
      <c r="X29180" s="287"/>
      <c r="AA29180" s="289"/>
    </row>
    <row r="29181" spans="23:27">
      <c r="W29181" s="288"/>
      <c r="X29181" s="287"/>
      <c r="AA29181" s="289"/>
    </row>
    <row r="29182" spans="23:27">
      <c r="W29182" s="288"/>
      <c r="X29182" s="287"/>
      <c r="AA29182" s="289"/>
    </row>
    <row r="29183" spans="23:27">
      <c r="W29183" s="288"/>
      <c r="X29183" s="287"/>
      <c r="AA29183" s="289"/>
    </row>
    <row r="29184" spans="23:27">
      <c r="W29184" s="288"/>
      <c r="X29184" s="287"/>
      <c r="AA29184" s="289"/>
    </row>
    <row r="29185" spans="23:27">
      <c r="W29185" s="288"/>
      <c r="X29185" s="287"/>
      <c r="AA29185" s="289"/>
    </row>
    <row r="29186" spans="23:27">
      <c r="W29186" s="288"/>
      <c r="X29186" s="287"/>
      <c r="AA29186" s="289"/>
    </row>
    <row r="29187" spans="23:27">
      <c r="W29187" s="288"/>
      <c r="X29187" s="287"/>
      <c r="AA29187" s="289"/>
    </row>
    <row r="29188" spans="23:27">
      <c r="W29188" s="288"/>
      <c r="X29188" s="287"/>
      <c r="AA29188" s="289"/>
    </row>
    <row r="29189" spans="23:27">
      <c r="W29189" s="288"/>
      <c r="X29189" s="287"/>
      <c r="AA29189" s="289"/>
    </row>
    <row r="29190" spans="23:27">
      <c r="W29190" s="288"/>
      <c r="X29190" s="287"/>
      <c r="AA29190" s="289"/>
    </row>
    <row r="29191" spans="23:27">
      <c r="W29191" s="288"/>
      <c r="X29191" s="287"/>
      <c r="AA29191" s="289"/>
    </row>
    <row r="29192" spans="23:27">
      <c r="W29192" s="288"/>
      <c r="X29192" s="287"/>
      <c r="AA29192" s="289"/>
    </row>
    <row r="29193" spans="23:27">
      <c r="W29193" s="288"/>
      <c r="X29193" s="287"/>
      <c r="AA29193" s="289"/>
    </row>
    <row r="29194" spans="23:27">
      <c r="W29194" s="288"/>
      <c r="X29194" s="287"/>
      <c r="AA29194" s="289"/>
    </row>
    <row r="29195" spans="23:27">
      <c r="W29195" s="288"/>
      <c r="X29195" s="287"/>
      <c r="AA29195" s="289"/>
    </row>
    <row r="29196" spans="23:27">
      <c r="W29196" s="288"/>
      <c r="X29196" s="287"/>
      <c r="AA29196" s="289"/>
    </row>
    <row r="29197" spans="23:27">
      <c r="W29197" s="288"/>
      <c r="X29197" s="287"/>
      <c r="AA29197" s="289"/>
    </row>
    <row r="29198" spans="23:27">
      <c r="W29198" s="288"/>
      <c r="X29198" s="287"/>
      <c r="AA29198" s="289"/>
    </row>
    <row r="29199" spans="23:27">
      <c r="W29199" s="288"/>
      <c r="X29199" s="287"/>
      <c r="AA29199" s="289"/>
    </row>
    <row r="29200" spans="23:27">
      <c r="W29200" s="288"/>
      <c r="X29200" s="287"/>
      <c r="AA29200" s="289"/>
    </row>
    <row r="29201" spans="23:27">
      <c r="W29201" s="288"/>
      <c r="X29201" s="287"/>
      <c r="AA29201" s="289"/>
    </row>
    <row r="29202" spans="23:27">
      <c r="W29202" s="288"/>
      <c r="X29202" s="287"/>
      <c r="AA29202" s="289"/>
    </row>
    <row r="29203" spans="23:27">
      <c r="W29203" s="288"/>
      <c r="X29203" s="287"/>
      <c r="AA29203" s="289"/>
    </row>
    <row r="29204" spans="23:27">
      <c r="W29204" s="288"/>
      <c r="X29204" s="287"/>
      <c r="AA29204" s="289"/>
    </row>
    <row r="29205" spans="23:27">
      <c r="W29205" s="288"/>
      <c r="X29205" s="287"/>
      <c r="AA29205" s="289"/>
    </row>
    <row r="29206" spans="23:27">
      <c r="W29206" s="288"/>
      <c r="X29206" s="287"/>
      <c r="AA29206" s="289"/>
    </row>
    <row r="29207" spans="23:27">
      <c r="W29207" s="288"/>
      <c r="X29207" s="287"/>
      <c r="AA29207" s="289"/>
    </row>
    <row r="29208" spans="23:27">
      <c r="W29208" s="288"/>
      <c r="X29208" s="287"/>
      <c r="AA29208" s="289"/>
    </row>
    <row r="29209" spans="23:27">
      <c r="W29209" s="288"/>
      <c r="X29209" s="287"/>
      <c r="AA29209" s="289"/>
    </row>
    <row r="29210" spans="23:27">
      <c r="W29210" s="288"/>
      <c r="X29210" s="287"/>
      <c r="AA29210" s="289"/>
    </row>
    <row r="29211" spans="23:27">
      <c r="W29211" s="288"/>
      <c r="X29211" s="287"/>
      <c r="AA29211" s="289"/>
    </row>
    <row r="29212" spans="23:27">
      <c r="W29212" s="288"/>
      <c r="X29212" s="287"/>
      <c r="AA29212" s="289"/>
    </row>
    <row r="29213" spans="23:27">
      <c r="W29213" s="288"/>
      <c r="X29213" s="287"/>
      <c r="AA29213" s="289"/>
    </row>
    <row r="29214" spans="23:27">
      <c r="W29214" s="288"/>
      <c r="X29214" s="287"/>
      <c r="AA29214" s="289"/>
    </row>
    <row r="29215" spans="23:27">
      <c r="W29215" s="288"/>
      <c r="X29215" s="287"/>
      <c r="AA29215" s="289"/>
    </row>
    <row r="29216" spans="23:27">
      <c r="W29216" s="288"/>
      <c r="X29216" s="287"/>
      <c r="AA29216" s="289"/>
    </row>
    <row r="29217" spans="23:27">
      <c r="W29217" s="288"/>
      <c r="X29217" s="287"/>
      <c r="AA29217" s="289"/>
    </row>
    <row r="29218" spans="23:27">
      <c r="W29218" s="288"/>
      <c r="X29218" s="287"/>
      <c r="AA29218" s="289"/>
    </row>
    <row r="29219" spans="23:27">
      <c r="W29219" s="288"/>
      <c r="X29219" s="287"/>
      <c r="AA29219" s="289"/>
    </row>
    <row r="29220" spans="23:27">
      <c r="W29220" s="288"/>
      <c r="X29220" s="287"/>
      <c r="AA29220" s="289"/>
    </row>
    <row r="29221" spans="23:27">
      <c r="W29221" s="288"/>
      <c r="X29221" s="287"/>
      <c r="AA29221" s="289"/>
    </row>
    <row r="29222" spans="23:27">
      <c r="W29222" s="288"/>
      <c r="X29222" s="287"/>
      <c r="AA29222" s="289"/>
    </row>
    <row r="29223" spans="23:27">
      <c r="W29223" s="288"/>
      <c r="X29223" s="287"/>
      <c r="AA29223" s="289"/>
    </row>
    <row r="29224" spans="23:27">
      <c r="W29224" s="288"/>
      <c r="X29224" s="287"/>
      <c r="AA29224" s="289"/>
    </row>
    <row r="29225" spans="23:27">
      <c r="W29225" s="288"/>
      <c r="X29225" s="287"/>
      <c r="AA29225" s="289"/>
    </row>
    <row r="29226" spans="23:27">
      <c r="W29226" s="288"/>
      <c r="X29226" s="287"/>
      <c r="AA29226" s="289"/>
    </row>
    <row r="29227" spans="23:27">
      <c r="W29227" s="288"/>
      <c r="X29227" s="287"/>
      <c r="AA29227" s="289"/>
    </row>
    <row r="29228" spans="23:27">
      <c r="W29228" s="288"/>
      <c r="X29228" s="287"/>
      <c r="AA29228" s="289"/>
    </row>
    <row r="29229" spans="23:27">
      <c r="W29229" s="288"/>
      <c r="X29229" s="287"/>
      <c r="AA29229" s="289"/>
    </row>
    <row r="29230" spans="23:27">
      <c r="W29230" s="288"/>
      <c r="X29230" s="287"/>
      <c r="AA29230" s="289"/>
    </row>
    <row r="29231" spans="23:27">
      <c r="W29231" s="288"/>
      <c r="X29231" s="287"/>
      <c r="AA29231" s="289"/>
    </row>
    <row r="29232" spans="23:27">
      <c r="W29232" s="288"/>
      <c r="X29232" s="287"/>
      <c r="AA29232" s="289"/>
    </row>
    <row r="29233" spans="23:27">
      <c r="W29233" s="288"/>
      <c r="X29233" s="287"/>
      <c r="AA29233" s="289"/>
    </row>
    <row r="29234" spans="23:27">
      <c r="W29234" s="288"/>
      <c r="X29234" s="287"/>
      <c r="AA29234" s="289"/>
    </row>
    <row r="29235" spans="23:27">
      <c r="W29235" s="288"/>
      <c r="X29235" s="287"/>
      <c r="AA29235" s="289"/>
    </row>
    <row r="29236" spans="23:27">
      <c r="W29236" s="288"/>
      <c r="X29236" s="287"/>
      <c r="AA29236" s="289"/>
    </row>
    <row r="29237" spans="23:27">
      <c r="W29237" s="288"/>
      <c r="X29237" s="287"/>
      <c r="AA29237" s="289"/>
    </row>
    <row r="29238" spans="23:27">
      <c r="W29238" s="288"/>
      <c r="X29238" s="287"/>
      <c r="AA29238" s="289"/>
    </row>
    <row r="29239" spans="23:27">
      <c r="W29239" s="288"/>
      <c r="X29239" s="287"/>
      <c r="AA29239" s="289"/>
    </row>
    <row r="29240" spans="23:27">
      <c r="W29240" s="288"/>
      <c r="X29240" s="287"/>
      <c r="AA29240" s="289"/>
    </row>
    <row r="29241" spans="23:27">
      <c r="W29241" s="288"/>
      <c r="X29241" s="287"/>
      <c r="AA29241" s="289"/>
    </row>
    <row r="29242" spans="23:27">
      <c r="W29242" s="288"/>
      <c r="X29242" s="287"/>
      <c r="AA29242" s="289"/>
    </row>
    <row r="29243" spans="23:27">
      <c r="W29243" s="288"/>
      <c r="X29243" s="287"/>
      <c r="AA29243" s="289"/>
    </row>
    <row r="29244" spans="23:27">
      <c r="W29244" s="288"/>
      <c r="X29244" s="287"/>
      <c r="AA29244" s="289"/>
    </row>
    <row r="29245" spans="23:27">
      <c r="W29245" s="288"/>
      <c r="X29245" s="287"/>
      <c r="AA29245" s="289"/>
    </row>
    <row r="29246" spans="23:27">
      <c r="W29246" s="288"/>
      <c r="X29246" s="287"/>
      <c r="AA29246" s="289"/>
    </row>
    <row r="29247" spans="23:27">
      <c r="W29247" s="288"/>
      <c r="X29247" s="287"/>
      <c r="AA29247" s="289"/>
    </row>
    <row r="29248" spans="23:27">
      <c r="W29248" s="288"/>
      <c r="X29248" s="287"/>
      <c r="AA29248" s="289"/>
    </row>
    <row r="29249" spans="23:27">
      <c r="W29249" s="288"/>
      <c r="X29249" s="287"/>
      <c r="AA29249" s="289"/>
    </row>
    <row r="29250" spans="23:27">
      <c r="W29250" s="288"/>
      <c r="X29250" s="287"/>
      <c r="AA29250" s="289"/>
    </row>
    <row r="29251" spans="23:27">
      <c r="W29251" s="288"/>
      <c r="X29251" s="287"/>
      <c r="AA29251" s="289"/>
    </row>
    <row r="29252" spans="23:27">
      <c r="W29252" s="288"/>
      <c r="X29252" s="287"/>
      <c r="AA29252" s="289"/>
    </row>
    <row r="29253" spans="23:27">
      <c r="W29253" s="288"/>
      <c r="X29253" s="287"/>
      <c r="AA29253" s="289"/>
    </row>
    <row r="29254" spans="23:27">
      <c r="W29254" s="288"/>
      <c r="X29254" s="287"/>
      <c r="AA29254" s="289"/>
    </row>
    <row r="29255" spans="23:27">
      <c r="W29255" s="288"/>
      <c r="X29255" s="287"/>
      <c r="AA29255" s="289"/>
    </row>
    <row r="29256" spans="23:27">
      <c r="W29256" s="288"/>
      <c r="X29256" s="287"/>
      <c r="AA29256" s="289"/>
    </row>
    <row r="29257" spans="23:27">
      <c r="W29257" s="288"/>
      <c r="X29257" s="287"/>
      <c r="AA29257" s="289"/>
    </row>
    <row r="29258" spans="23:27">
      <c r="W29258" s="288"/>
      <c r="X29258" s="287"/>
      <c r="AA29258" s="289"/>
    </row>
    <row r="29259" spans="23:27">
      <c r="W29259" s="288"/>
      <c r="X29259" s="287"/>
      <c r="AA29259" s="289"/>
    </row>
    <row r="29260" spans="23:27">
      <c r="W29260" s="288"/>
      <c r="X29260" s="287"/>
      <c r="AA29260" s="289"/>
    </row>
    <row r="29261" spans="23:27">
      <c r="W29261" s="288"/>
      <c r="X29261" s="287"/>
      <c r="AA29261" s="289"/>
    </row>
    <row r="29262" spans="23:27">
      <c r="W29262" s="288"/>
      <c r="X29262" s="287"/>
      <c r="AA29262" s="289"/>
    </row>
    <row r="29263" spans="23:27">
      <c r="W29263" s="288"/>
      <c r="X29263" s="287"/>
      <c r="AA29263" s="289"/>
    </row>
    <row r="29264" spans="23:27">
      <c r="W29264" s="288"/>
      <c r="X29264" s="287"/>
      <c r="AA29264" s="289"/>
    </row>
    <row r="29265" spans="23:27">
      <c r="W29265" s="288"/>
      <c r="X29265" s="287"/>
      <c r="AA29265" s="289"/>
    </row>
    <row r="29266" spans="23:27">
      <c r="W29266" s="288"/>
      <c r="X29266" s="287"/>
      <c r="AA29266" s="289"/>
    </row>
    <row r="29267" spans="23:27">
      <c r="W29267" s="288"/>
      <c r="X29267" s="287"/>
      <c r="AA29267" s="289"/>
    </row>
    <row r="29268" spans="23:27">
      <c r="W29268" s="288"/>
      <c r="X29268" s="287"/>
      <c r="AA29268" s="289"/>
    </row>
    <row r="29269" spans="23:27">
      <c r="W29269" s="288"/>
      <c r="X29269" s="287"/>
      <c r="AA29269" s="289"/>
    </row>
    <row r="29270" spans="23:27">
      <c r="W29270" s="288"/>
      <c r="X29270" s="287"/>
      <c r="AA29270" s="289"/>
    </row>
    <row r="29271" spans="23:27">
      <c r="W29271" s="288"/>
      <c r="X29271" s="287"/>
      <c r="AA29271" s="289"/>
    </row>
    <row r="29272" spans="23:27">
      <c r="W29272" s="288"/>
      <c r="X29272" s="287"/>
      <c r="AA29272" s="289"/>
    </row>
    <row r="29273" spans="23:27">
      <c r="W29273" s="288"/>
      <c r="X29273" s="287"/>
      <c r="AA29273" s="289"/>
    </row>
    <row r="29274" spans="23:27">
      <c r="W29274" s="288"/>
      <c r="X29274" s="287"/>
      <c r="AA29274" s="289"/>
    </row>
    <row r="29275" spans="23:27">
      <c r="W29275" s="288"/>
      <c r="X29275" s="287"/>
      <c r="AA29275" s="289"/>
    </row>
    <row r="29276" spans="23:27">
      <c r="W29276" s="288"/>
      <c r="X29276" s="287"/>
      <c r="AA29276" s="289"/>
    </row>
    <row r="29277" spans="23:27">
      <c r="W29277" s="288"/>
      <c r="X29277" s="287"/>
      <c r="AA29277" s="289"/>
    </row>
    <row r="29278" spans="23:27">
      <c r="W29278" s="288"/>
      <c r="X29278" s="287"/>
      <c r="AA29278" s="289"/>
    </row>
    <row r="29279" spans="23:27">
      <c r="W29279" s="288"/>
      <c r="X29279" s="287"/>
      <c r="AA29279" s="289"/>
    </row>
    <row r="29280" spans="23:27">
      <c r="W29280" s="288"/>
      <c r="X29280" s="287"/>
      <c r="AA29280" s="289"/>
    </row>
    <row r="29281" spans="23:27">
      <c r="W29281" s="288"/>
      <c r="X29281" s="287"/>
      <c r="AA29281" s="289"/>
    </row>
    <row r="29282" spans="23:27">
      <c r="W29282" s="288"/>
      <c r="X29282" s="287"/>
      <c r="AA29282" s="289"/>
    </row>
    <row r="29283" spans="23:27">
      <c r="W29283" s="288"/>
      <c r="X29283" s="287"/>
      <c r="AA29283" s="289"/>
    </row>
    <row r="29284" spans="23:27">
      <c r="W29284" s="288"/>
      <c r="X29284" s="287"/>
      <c r="AA29284" s="289"/>
    </row>
    <row r="29285" spans="23:27">
      <c r="W29285" s="288"/>
      <c r="X29285" s="287"/>
      <c r="AA29285" s="289"/>
    </row>
    <row r="29286" spans="23:27">
      <c r="W29286" s="288"/>
      <c r="X29286" s="287"/>
      <c r="AA29286" s="289"/>
    </row>
    <row r="29287" spans="23:27">
      <c r="W29287" s="288"/>
      <c r="X29287" s="287"/>
      <c r="AA29287" s="289"/>
    </row>
    <row r="29288" spans="23:27">
      <c r="W29288" s="288"/>
      <c r="X29288" s="287"/>
      <c r="AA29288" s="289"/>
    </row>
    <row r="29289" spans="23:27">
      <c r="W29289" s="288"/>
      <c r="X29289" s="287"/>
      <c r="AA29289" s="289"/>
    </row>
    <row r="29290" spans="23:27">
      <c r="W29290" s="288"/>
      <c r="X29290" s="287"/>
      <c r="AA29290" s="289"/>
    </row>
    <row r="29291" spans="23:27">
      <c r="W29291" s="288"/>
      <c r="X29291" s="287"/>
      <c r="AA29291" s="289"/>
    </row>
    <row r="29292" spans="23:27">
      <c r="W29292" s="288"/>
      <c r="X29292" s="287"/>
      <c r="AA29292" s="289"/>
    </row>
    <row r="29293" spans="23:27">
      <c r="W29293" s="288"/>
      <c r="X29293" s="287"/>
      <c r="AA29293" s="289"/>
    </row>
    <row r="29294" spans="23:27">
      <c r="W29294" s="288"/>
      <c r="X29294" s="287"/>
      <c r="AA29294" s="289"/>
    </row>
    <row r="29295" spans="23:27">
      <c r="W29295" s="288"/>
      <c r="X29295" s="287"/>
      <c r="AA29295" s="289"/>
    </row>
    <row r="29296" spans="23:27">
      <c r="W29296" s="288"/>
      <c r="X29296" s="287"/>
      <c r="AA29296" s="289"/>
    </row>
    <row r="29297" spans="23:27">
      <c r="W29297" s="288"/>
      <c r="X29297" s="287"/>
      <c r="AA29297" s="289"/>
    </row>
    <row r="29298" spans="23:27">
      <c r="W29298" s="288"/>
      <c r="X29298" s="287"/>
      <c r="AA29298" s="289"/>
    </row>
    <row r="29299" spans="23:27">
      <c r="W29299" s="288"/>
      <c r="X29299" s="287"/>
      <c r="AA29299" s="289"/>
    </row>
    <row r="29300" spans="23:27">
      <c r="W29300" s="288"/>
      <c r="X29300" s="287"/>
      <c r="AA29300" s="289"/>
    </row>
    <row r="29301" spans="23:27">
      <c r="W29301" s="288"/>
      <c r="X29301" s="287"/>
      <c r="AA29301" s="289"/>
    </row>
    <row r="29302" spans="23:27">
      <c r="W29302" s="288"/>
      <c r="X29302" s="287"/>
      <c r="AA29302" s="289"/>
    </row>
    <row r="29303" spans="23:27">
      <c r="W29303" s="288"/>
      <c r="X29303" s="287"/>
      <c r="AA29303" s="289"/>
    </row>
    <row r="29304" spans="23:27">
      <c r="W29304" s="288"/>
      <c r="X29304" s="287"/>
      <c r="AA29304" s="289"/>
    </row>
    <row r="29305" spans="23:27">
      <c r="W29305" s="288"/>
      <c r="X29305" s="287"/>
      <c r="AA29305" s="289"/>
    </row>
    <row r="29306" spans="23:27">
      <c r="W29306" s="288"/>
      <c r="X29306" s="287"/>
      <c r="AA29306" s="289"/>
    </row>
    <row r="29307" spans="23:27">
      <c r="W29307" s="288"/>
      <c r="X29307" s="287"/>
      <c r="AA29307" s="289"/>
    </row>
    <row r="29308" spans="23:27">
      <c r="W29308" s="288"/>
      <c r="X29308" s="287"/>
      <c r="AA29308" s="289"/>
    </row>
    <row r="29309" spans="23:27">
      <c r="W29309" s="288"/>
      <c r="X29309" s="287"/>
      <c r="AA29309" s="289"/>
    </row>
    <row r="29310" spans="23:27">
      <c r="W29310" s="288"/>
      <c r="X29310" s="287"/>
      <c r="AA29310" s="289"/>
    </row>
    <row r="29311" spans="23:27">
      <c r="W29311" s="288"/>
      <c r="X29311" s="287"/>
      <c r="AA29311" s="289"/>
    </row>
    <row r="29312" spans="23:27">
      <c r="W29312" s="288"/>
      <c r="X29312" s="287"/>
      <c r="AA29312" s="289"/>
    </row>
    <row r="29313" spans="23:27">
      <c r="W29313" s="288"/>
      <c r="X29313" s="287"/>
      <c r="AA29313" s="289"/>
    </row>
    <row r="29314" spans="23:27">
      <c r="W29314" s="288"/>
      <c r="X29314" s="287"/>
      <c r="AA29314" s="289"/>
    </row>
    <row r="29315" spans="23:27">
      <c r="W29315" s="288"/>
      <c r="X29315" s="287"/>
      <c r="AA29315" s="289"/>
    </row>
    <row r="29316" spans="23:27">
      <c r="W29316" s="288"/>
      <c r="X29316" s="287"/>
      <c r="AA29316" s="289"/>
    </row>
    <row r="29317" spans="23:27">
      <c r="W29317" s="288"/>
      <c r="X29317" s="287"/>
      <c r="AA29317" s="289"/>
    </row>
    <row r="29318" spans="23:27">
      <c r="W29318" s="288"/>
      <c r="X29318" s="287"/>
      <c r="AA29318" s="289"/>
    </row>
    <row r="29319" spans="23:27">
      <c r="W29319" s="288"/>
      <c r="X29319" s="287"/>
      <c r="AA29319" s="289"/>
    </row>
    <row r="29320" spans="23:27">
      <c r="W29320" s="288"/>
      <c r="X29320" s="287"/>
      <c r="AA29320" s="289"/>
    </row>
    <row r="29321" spans="23:27">
      <c r="W29321" s="288"/>
      <c r="X29321" s="287"/>
      <c r="AA29321" s="289"/>
    </row>
    <row r="29322" spans="23:27">
      <c r="W29322" s="288"/>
      <c r="X29322" s="287"/>
      <c r="AA29322" s="289"/>
    </row>
    <row r="29323" spans="23:27">
      <c r="W29323" s="288"/>
      <c r="X29323" s="287"/>
      <c r="AA29323" s="289"/>
    </row>
    <row r="29324" spans="23:27">
      <c r="W29324" s="288"/>
      <c r="X29324" s="287"/>
      <c r="AA29324" s="289"/>
    </row>
    <row r="29325" spans="23:27">
      <c r="W29325" s="288"/>
      <c r="X29325" s="287"/>
      <c r="AA29325" s="289"/>
    </row>
    <row r="29326" spans="23:27">
      <c r="W29326" s="288"/>
      <c r="X29326" s="287"/>
      <c r="AA29326" s="289"/>
    </row>
    <row r="29327" spans="23:27">
      <c r="W29327" s="288"/>
      <c r="X29327" s="287"/>
      <c r="AA29327" s="289"/>
    </row>
    <row r="29328" spans="23:27">
      <c r="W29328" s="288"/>
      <c r="X29328" s="287"/>
      <c r="AA29328" s="289"/>
    </row>
    <row r="29329" spans="23:27">
      <c r="W29329" s="288"/>
      <c r="X29329" s="287"/>
      <c r="AA29329" s="289"/>
    </row>
    <row r="29330" spans="23:27">
      <c r="W29330" s="288"/>
      <c r="X29330" s="287"/>
      <c r="AA29330" s="289"/>
    </row>
    <row r="29331" spans="23:27">
      <c r="W29331" s="288"/>
      <c r="X29331" s="287"/>
      <c r="AA29331" s="289"/>
    </row>
    <row r="29332" spans="23:27">
      <c r="W29332" s="288"/>
      <c r="X29332" s="287"/>
      <c r="AA29332" s="289"/>
    </row>
    <row r="29333" spans="23:27">
      <c r="W29333" s="288"/>
      <c r="X29333" s="287"/>
      <c r="AA29333" s="289"/>
    </row>
    <row r="29334" spans="23:27">
      <c r="W29334" s="288"/>
      <c r="X29334" s="287"/>
      <c r="AA29334" s="289"/>
    </row>
    <row r="29335" spans="23:27">
      <c r="W29335" s="288"/>
      <c r="X29335" s="287"/>
      <c r="AA29335" s="289"/>
    </row>
    <row r="29336" spans="23:27">
      <c r="W29336" s="288"/>
      <c r="X29336" s="287"/>
      <c r="AA29336" s="289"/>
    </row>
    <row r="29337" spans="23:27">
      <c r="W29337" s="288"/>
      <c r="X29337" s="287"/>
      <c r="AA29337" s="289"/>
    </row>
    <row r="29338" spans="23:27">
      <c r="W29338" s="288"/>
      <c r="X29338" s="287"/>
      <c r="AA29338" s="289"/>
    </row>
    <row r="29339" spans="23:27">
      <c r="W29339" s="288"/>
      <c r="X29339" s="287"/>
      <c r="AA29339" s="289"/>
    </row>
    <row r="29340" spans="23:27">
      <c r="W29340" s="288"/>
      <c r="X29340" s="287"/>
      <c r="AA29340" s="289"/>
    </row>
    <row r="29341" spans="23:27">
      <c r="W29341" s="288"/>
      <c r="X29341" s="287"/>
      <c r="AA29341" s="289"/>
    </row>
    <row r="29342" spans="23:27">
      <c r="W29342" s="288"/>
      <c r="X29342" s="287"/>
      <c r="AA29342" s="289"/>
    </row>
    <row r="29343" spans="23:27">
      <c r="W29343" s="288"/>
      <c r="X29343" s="287"/>
      <c r="AA29343" s="289"/>
    </row>
    <row r="29344" spans="23:27">
      <c r="W29344" s="288"/>
      <c r="X29344" s="287"/>
      <c r="AA29344" s="289"/>
    </row>
    <row r="29345" spans="23:27">
      <c r="W29345" s="288"/>
      <c r="X29345" s="287"/>
      <c r="AA29345" s="289"/>
    </row>
    <row r="29346" spans="23:27">
      <c r="W29346" s="288"/>
      <c r="X29346" s="287"/>
      <c r="AA29346" s="289"/>
    </row>
    <row r="29347" spans="23:27">
      <c r="W29347" s="288"/>
      <c r="X29347" s="287"/>
      <c r="AA29347" s="289"/>
    </row>
    <row r="29348" spans="23:27">
      <c r="W29348" s="288"/>
      <c r="X29348" s="287"/>
      <c r="AA29348" s="289"/>
    </row>
    <row r="29349" spans="23:27">
      <c r="W29349" s="288"/>
      <c r="X29349" s="287"/>
      <c r="AA29349" s="289"/>
    </row>
    <row r="29350" spans="23:27">
      <c r="W29350" s="288"/>
      <c r="X29350" s="287"/>
      <c r="AA29350" s="289"/>
    </row>
    <row r="29351" spans="23:27">
      <c r="W29351" s="288"/>
      <c r="X29351" s="287"/>
      <c r="AA29351" s="289"/>
    </row>
    <row r="29352" spans="23:27">
      <c r="W29352" s="288"/>
      <c r="X29352" s="287"/>
      <c r="AA29352" s="289"/>
    </row>
    <row r="29353" spans="23:27">
      <c r="W29353" s="288"/>
      <c r="X29353" s="287"/>
      <c r="AA29353" s="289"/>
    </row>
    <row r="29354" spans="23:27">
      <c r="W29354" s="288"/>
      <c r="X29354" s="287"/>
      <c r="AA29354" s="289"/>
    </row>
    <row r="29355" spans="23:27">
      <c r="W29355" s="288"/>
      <c r="X29355" s="287"/>
      <c r="AA29355" s="289"/>
    </row>
    <row r="29356" spans="23:27">
      <c r="W29356" s="288"/>
      <c r="X29356" s="287"/>
      <c r="AA29356" s="289"/>
    </row>
    <row r="29357" spans="23:27">
      <c r="W29357" s="288"/>
      <c r="X29357" s="287"/>
      <c r="AA29357" s="289"/>
    </row>
    <row r="29358" spans="23:27">
      <c r="W29358" s="288"/>
      <c r="X29358" s="287"/>
      <c r="AA29358" s="289"/>
    </row>
    <row r="29359" spans="23:27">
      <c r="W29359" s="288"/>
      <c r="X29359" s="287"/>
      <c r="AA29359" s="289"/>
    </row>
    <row r="29360" spans="23:27">
      <c r="W29360" s="288"/>
      <c r="X29360" s="287"/>
      <c r="AA29360" s="289"/>
    </row>
    <row r="29361" spans="23:27">
      <c r="W29361" s="288"/>
      <c r="X29361" s="287"/>
      <c r="AA29361" s="289"/>
    </row>
    <row r="29362" spans="23:27">
      <c r="W29362" s="288"/>
      <c r="X29362" s="287"/>
      <c r="AA29362" s="289"/>
    </row>
    <row r="29363" spans="23:27">
      <c r="W29363" s="288"/>
      <c r="X29363" s="287"/>
      <c r="AA29363" s="289"/>
    </row>
    <row r="29364" spans="23:27">
      <c r="W29364" s="288"/>
      <c r="X29364" s="287"/>
      <c r="AA29364" s="289"/>
    </row>
    <row r="29365" spans="23:27">
      <c r="W29365" s="288"/>
      <c r="X29365" s="287"/>
      <c r="AA29365" s="289"/>
    </row>
    <row r="29366" spans="23:27">
      <c r="W29366" s="288"/>
      <c r="X29366" s="287"/>
      <c r="AA29366" s="289"/>
    </row>
    <row r="29367" spans="23:27">
      <c r="W29367" s="288"/>
      <c r="X29367" s="287"/>
      <c r="AA29367" s="289"/>
    </row>
    <row r="29368" spans="23:27">
      <c r="W29368" s="288"/>
      <c r="X29368" s="287"/>
      <c r="AA29368" s="289"/>
    </row>
    <row r="29369" spans="23:27">
      <c r="W29369" s="288"/>
      <c r="X29369" s="287"/>
      <c r="AA29369" s="289"/>
    </row>
    <row r="29370" spans="23:27">
      <c r="W29370" s="288"/>
      <c r="X29370" s="287"/>
      <c r="AA29370" s="289"/>
    </row>
    <row r="29371" spans="23:27">
      <c r="W29371" s="288"/>
      <c r="X29371" s="287"/>
      <c r="AA29371" s="289"/>
    </row>
    <row r="29372" spans="23:27">
      <c r="W29372" s="288"/>
      <c r="X29372" s="287"/>
      <c r="AA29372" s="289"/>
    </row>
    <row r="29373" spans="23:27">
      <c r="W29373" s="288"/>
      <c r="X29373" s="287"/>
      <c r="AA29373" s="289"/>
    </row>
    <row r="29374" spans="23:27">
      <c r="W29374" s="288"/>
      <c r="X29374" s="287"/>
      <c r="AA29374" s="289"/>
    </row>
    <row r="29375" spans="23:27">
      <c r="W29375" s="288"/>
      <c r="X29375" s="287"/>
      <c r="AA29375" s="289"/>
    </row>
    <row r="29376" spans="23:27">
      <c r="W29376" s="288"/>
      <c r="X29376" s="287"/>
      <c r="AA29376" s="289"/>
    </row>
    <row r="29377" spans="23:27">
      <c r="W29377" s="288"/>
      <c r="X29377" s="287"/>
      <c r="AA29377" s="289"/>
    </row>
    <row r="29378" spans="23:27">
      <c r="W29378" s="288"/>
      <c r="X29378" s="287"/>
      <c r="AA29378" s="289"/>
    </row>
    <row r="29379" spans="23:27">
      <c r="W29379" s="288"/>
      <c r="X29379" s="287"/>
      <c r="AA29379" s="289"/>
    </row>
    <row r="29380" spans="23:27">
      <c r="W29380" s="288"/>
      <c r="X29380" s="287"/>
      <c r="AA29380" s="289"/>
    </row>
    <row r="29381" spans="23:27">
      <c r="W29381" s="288"/>
      <c r="X29381" s="287"/>
      <c r="AA29381" s="289"/>
    </row>
    <row r="29382" spans="23:27">
      <c r="W29382" s="288"/>
      <c r="X29382" s="287"/>
      <c r="AA29382" s="289"/>
    </row>
    <row r="29383" spans="23:27">
      <c r="W29383" s="288"/>
      <c r="X29383" s="287"/>
      <c r="AA29383" s="289"/>
    </row>
    <row r="29384" spans="23:27">
      <c r="W29384" s="288"/>
      <c r="X29384" s="287"/>
      <c r="AA29384" s="289"/>
    </row>
    <row r="29385" spans="23:27">
      <c r="W29385" s="288"/>
      <c r="X29385" s="287"/>
      <c r="AA29385" s="289"/>
    </row>
    <row r="29386" spans="23:27">
      <c r="W29386" s="288"/>
      <c r="X29386" s="287"/>
      <c r="AA29386" s="289"/>
    </row>
    <row r="29387" spans="23:27">
      <c r="W29387" s="288"/>
      <c r="X29387" s="287"/>
      <c r="AA29387" s="289"/>
    </row>
    <row r="29388" spans="23:27">
      <c r="W29388" s="288"/>
      <c r="X29388" s="287"/>
      <c r="AA29388" s="289"/>
    </row>
    <row r="29389" spans="23:27">
      <c r="W29389" s="288"/>
      <c r="X29389" s="287"/>
      <c r="AA29389" s="289"/>
    </row>
    <row r="29390" spans="23:27">
      <c r="W29390" s="288"/>
      <c r="X29390" s="287"/>
      <c r="AA29390" s="289"/>
    </row>
    <row r="29391" spans="23:27">
      <c r="W29391" s="288"/>
      <c r="X29391" s="287"/>
      <c r="AA29391" s="289"/>
    </row>
    <row r="29392" spans="23:27">
      <c r="W29392" s="288"/>
      <c r="X29392" s="287"/>
      <c r="AA29392" s="289"/>
    </row>
    <row r="29393" spans="23:27">
      <c r="W29393" s="288"/>
      <c r="X29393" s="287"/>
      <c r="AA29393" s="289"/>
    </row>
    <row r="29394" spans="23:27">
      <c r="W29394" s="288"/>
      <c r="X29394" s="287"/>
      <c r="AA29394" s="289"/>
    </row>
    <row r="29395" spans="23:27">
      <c r="W29395" s="288"/>
      <c r="X29395" s="287"/>
      <c r="AA29395" s="289"/>
    </row>
    <row r="29396" spans="23:27">
      <c r="W29396" s="288"/>
      <c r="X29396" s="287"/>
      <c r="AA29396" s="289"/>
    </row>
    <row r="29397" spans="23:27">
      <c r="W29397" s="288"/>
      <c r="X29397" s="287"/>
      <c r="AA29397" s="289"/>
    </row>
    <row r="29398" spans="23:27">
      <c r="W29398" s="288"/>
      <c r="X29398" s="287"/>
      <c r="AA29398" s="289"/>
    </row>
    <row r="29399" spans="23:27">
      <c r="W29399" s="288"/>
      <c r="X29399" s="287"/>
      <c r="AA29399" s="289"/>
    </row>
    <row r="29400" spans="23:27">
      <c r="W29400" s="288"/>
      <c r="X29400" s="287"/>
      <c r="AA29400" s="289"/>
    </row>
    <row r="29401" spans="23:27">
      <c r="W29401" s="288"/>
      <c r="X29401" s="287"/>
      <c r="AA29401" s="289"/>
    </row>
    <row r="29402" spans="23:27">
      <c r="W29402" s="288"/>
      <c r="X29402" s="287"/>
      <c r="AA29402" s="289"/>
    </row>
    <row r="29403" spans="23:27">
      <c r="W29403" s="288"/>
      <c r="X29403" s="287"/>
      <c r="AA29403" s="289"/>
    </row>
    <row r="29404" spans="23:27">
      <c r="W29404" s="288"/>
      <c r="X29404" s="287"/>
      <c r="AA29404" s="289"/>
    </row>
    <row r="29405" spans="23:27">
      <c r="W29405" s="288"/>
      <c r="X29405" s="287"/>
      <c r="AA29405" s="289"/>
    </row>
    <row r="29406" spans="23:27">
      <c r="W29406" s="288"/>
      <c r="X29406" s="287"/>
      <c r="AA29406" s="289"/>
    </row>
    <row r="29407" spans="23:27">
      <c r="W29407" s="288"/>
      <c r="X29407" s="287"/>
      <c r="AA29407" s="289"/>
    </row>
    <row r="29408" spans="23:27">
      <c r="W29408" s="288"/>
      <c r="X29408" s="287"/>
      <c r="AA29408" s="289"/>
    </row>
    <row r="29409" spans="23:27">
      <c r="W29409" s="288"/>
      <c r="X29409" s="287"/>
      <c r="AA29409" s="289"/>
    </row>
    <row r="29410" spans="23:27">
      <c r="W29410" s="288"/>
      <c r="X29410" s="287"/>
      <c r="AA29410" s="289"/>
    </row>
    <row r="29411" spans="23:27">
      <c r="W29411" s="288"/>
      <c r="X29411" s="287"/>
      <c r="AA29411" s="289"/>
    </row>
    <row r="29412" spans="23:27">
      <c r="W29412" s="288"/>
      <c r="X29412" s="287"/>
      <c r="AA29412" s="289"/>
    </row>
    <row r="29413" spans="23:27">
      <c r="W29413" s="288"/>
      <c r="X29413" s="287"/>
      <c r="AA29413" s="289"/>
    </row>
    <row r="29414" spans="23:27">
      <c r="W29414" s="288"/>
      <c r="X29414" s="287"/>
      <c r="AA29414" s="289"/>
    </row>
    <row r="29415" spans="23:27">
      <c r="W29415" s="288"/>
      <c r="X29415" s="287"/>
      <c r="AA29415" s="289"/>
    </row>
    <row r="29416" spans="23:27">
      <c r="W29416" s="288"/>
      <c r="X29416" s="287"/>
      <c r="AA29416" s="289"/>
    </row>
    <row r="29417" spans="23:27">
      <c r="W29417" s="288"/>
      <c r="X29417" s="287"/>
      <c r="AA29417" s="289"/>
    </row>
    <row r="29418" spans="23:27">
      <c r="W29418" s="288"/>
      <c r="X29418" s="287"/>
      <c r="AA29418" s="289"/>
    </row>
    <row r="29419" spans="23:27">
      <c r="W29419" s="288"/>
      <c r="X29419" s="287"/>
      <c r="AA29419" s="289"/>
    </row>
    <row r="29420" spans="23:27">
      <c r="W29420" s="288"/>
      <c r="X29420" s="287"/>
      <c r="AA29420" s="289"/>
    </row>
    <row r="29421" spans="23:27">
      <c r="W29421" s="288"/>
      <c r="X29421" s="287"/>
      <c r="AA29421" s="289"/>
    </row>
    <row r="29422" spans="23:27">
      <c r="W29422" s="288"/>
      <c r="X29422" s="287"/>
      <c r="AA29422" s="289"/>
    </row>
    <row r="29423" spans="23:27">
      <c r="W29423" s="288"/>
      <c r="X29423" s="287"/>
      <c r="AA29423" s="289"/>
    </row>
    <row r="29424" spans="23:27">
      <c r="W29424" s="288"/>
      <c r="X29424" s="287"/>
      <c r="AA29424" s="289"/>
    </row>
    <row r="29425" spans="23:27">
      <c r="W29425" s="288"/>
      <c r="X29425" s="287"/>
      <c r="AA29425" s="289"/>
    </row>
    <row r="29426" spans="23:27">
      <c r="W29426" s="288"/>
      <c r="X29426" s="287"/>
      <c r="AA29426" s="289"/>
    </row>
    <row r="29427" spans="23:27">
      <c r="W29427" s="288"/>
      <c r="X29427" s="287"/>
      <c r="AA29427" s="289"/>
    </row>
    <row r="29428" spans="23:27">
      <c r="W29428" s="288"/>
      <c r="X29428" s="287"/>
      <c r="AA29428" s="289"/>
    </row>
    <row r="29429" spans="23:27">
      <c r="W29429" s="288"/>
      <c r="X29429" s="287"/>
      <c r="AA29429" s="289"/>
    </row>
    <row r="29430" spans="23:27">
      <c r="W29430" s="288"/>
      <c r="X29430" s="287"/>
      <c r="AA29430" s="289"/>
    </row>
    <row r="29431" spans="23:27">
      <c r="W29431" s="288"/>
      <c r="X29431" s="287"/>
      <c r="AA29431" s="289"/>
    </row>
    <row r="29432" spans="23:27">
      <c r="W29432" s="288"/>
      <c r="X29432" s="287"/>
      <c r="AA29432" s="289"/>
    </row>
    <row r="29433" spans="23:27">
      <c r="W29433" s="288"/>
      <c r="X29433" s="287"/>
      <c r="AA29433" s="289"/>
    </row>
    <row r="29434" spans="23:27">
      <c r="W29434" s="288"/>
      <c r="X29434" s="287"/>
      <c r="AA29434" s="289"/>
    </row>
    <row r="29435" spans="23:27">
      <c r="W29435" s="288"/>
      <c r="X29435" s="287"/>
      <c r="AA29435" s="289"/>
    </row>
    <row r="29436" spans="23:27">
      <c r="W29436" s="288"/>
      <c r="X29436" s="287"/>
      <c r="AA29436" s="289"/>
    </row>
    <row r="29437" spans="23:27">
      <c r="W29437" s="288"/>
      <c r="X29437" s="287"/>
      <c r="AA29437" s="289"/>
    </row>
    <row r="29438" spans="23:27">
      <c r="W29438" s="288"/>
      <c r="X29438" s="287"/>
      <c r="AA29438" s="289"/>
    </row>
    <row r="29439" spans="23:27">
      <c r="W29439" s="288"/>
      <c r="X29439" s="287"/>
      <c r="AA29439" s="289"/>
    </row>
    <row r="29440" spans="23:27">
      <c r="W29440" s="288"/>
      <c r="X29440" s="287"/>
      <c r="AA29440" s="289"/>
    </row>
    <row r="29441" spans="23:27">
      <c r="W29441" s="288"/>
      <c r="X29441" s="287"/>
      <c r="AA29441" s="289"/>
    </row>
    <row r="29442" spans="23:27">
      <c r="W29442" s="288"/>
      <c r="X29442" s="287"/>
      <c r="AA29442" s="289"/>
    </row>
    <row r="29443" spans="23:27">
      <c r="W29443" s="288"/>
      <c r="X29443" s="287"/>
      <c r="AA29443" s="289"/>
    </row>
    <row r="29444" spans="23:27">
      <c r="W29444" s="288"/>
      <c r="X29444" s="287"/>
      <c r="AA29444" s="289"/>
    </row>
    <row r="29445" spans="23:27">
      <c r="W29445" s="288"/>
      <c r="X29445" s="287"/>
      <c r="AA29445" s="289"/>
    </row>
    <row r="29446" spans="23:27">
      <c r="W29446" s="288"/>
      <c r="X29446" s="287"/>
      <c r="AA29446" s="289"/>
    </row>
    <row r="29447" spans="23:27">
      <c r="W29447" s="288"/>
      <c r="X29447" s="287"/>
      <c r="AA29447" s="289"/>
    </row>
    <row r="29448" spans="23:27">
      <c r="W29448" s="288"/>
      <c r="X29448" s="287"/>
      <c r="AA29448" s="289"/>
    </row>
    <row r="29449" spans="23:27">
      <c r="W29449" s="288"/>
      <c r="X29449" s="287"/>
      <c r="AA29449" s="289"/>
    </row>
    <row r="29450" spans="23:27">
      <c r="W29450" s="288"/>
      <c r="X29450" s="287"/>
      <c r="AA29450" s="289"/>
    </row>
    <row r="29451" spans="23:27">
      <c r="W29451" s="288"/>
      <c r="X29451" s="287"/>
      <c r="AA29451" s="289"/>
    </row>
    <row r="29452" spans="23:27">
      <c r="W29452" s="288"/>
      <c r="X29452" s="287"/>
      <c r="AA29452" s="289"/>
    </row>
    <row r="29453" spans="23:27">
      <c r="W29453" s="288"/>
      <c r="X29453" s="287"/>
      <c r="AA29453" s="289"/>
    </row>
    <row r="29454" spans="23:27">
      <c r="W29454" s="288"/>
      <c r="X29454" s="287"/>
      <c r="AA29454" s="289"/>
    </row>
    <row r="29455" spans="23:27">
      <c r="W29455" s="288"/>
      <c r="X29455" s="287"/>
      <c r="AA29455" s="289"/>
    </row>
    <row r="29456" spans="23:27">
      <c r="W29456" s="288"/>
      <c r="X29456" s="287"/>
      <c r="AA29456" s="289"/>
    </row>
    <row r="29457" spans="23:27">
      <c r="W29457" s="288"/>
      <c r="X29457" s="287"/>
      <c r="AA29457" s="289"/>
    </row>
    <row r="29458" spans="23:27">
      <c r="W29458" s="288"/>
      <c r="X29458" s="287"/>
      <c r="AA29458" s="289"/>
    </row>
    <row r="29459" spans="23:27">
      <c r="W29459" s="288"/>
      <c r="X29459" s="287"/>
      <c r="AA29459" s="289"/>
    </row>
    <row r="29460" spans="23:27">
      <c r="W29460" s="288"/>
      <c r="X29460" s="287"/>
      <c r="AA29460" s="289"/>
    </row>
    <row r="29461" spans="23:27">
      <c r="W29461" s="288"/>
      <c r="X29461" s="287"/>
      <c r="AA29461" s="289"/>
    </row>
    <row r="29462" spans="23:27">
      <c r="W29462" s="288"/>
      <c r="X29462" s="287"/>
      <c r="AA29462" s="289"/>
    </row>
    <row r="29463" spans="23:27">
      <c r="W29463" s="288"/>
      <c r="X29463" s="287"/>
      <c r="AA29463" s="289"/>
    </row>
    <row r="29464" spans="23:27">
      <c r="W29464" s="288"/>
      <c r="X29464" s="287"/>
      <c r="AA29464" s="289"/>
    </row>
    <row r="29465" spans="23:27">
      <c r="W29465" s="288"/>
      <c r="X29465" s="287"/>
      <c r="AA29465" s="289"/>
    </row>
    <row r="29466" spans="23:27">
      <c r="W29466" s="288"/>
      <c r="X29466" s="287"/>
      <c r="AA29466" s="289"/>
    </row>
    <row r="29467" spans="23:27">
      <c r="W29467" s="288"/>
      <c r="X29467" s="287"/>
      <c r="AA29467" s="289"/>
    </row>
    <row r="29468" spans="23:27">
      <c r="W29468" s="288"/>
      <c r="X29468" s="287"/>
      <c r="AA29468" s="289"/>
    </row>
    <row r="29469" spans="23:27">
      <c r="W29469" s="288"/>
      <c r="X29469" s="287"/>
      <c r="AA29469" s="289"/>
    </row>
    <row r="29470" spans="23:27">
      <c r="W29470" s="288"/>
      <c r="X29470" s="287"/>
      <c r="AA29470" s="289"/>
    </row>
    <row r="29471" spans="23:27">
      <c r="W29471" s="288"/>
      <c r="X29471" s="287"/>
      <c r="AA29471" s="289"/>
    </row>
    <row r="29472" spans="23:27">
      <c r="W29472" s="288"/>
      <c r="X29472" s="287"/>
      <c r="AA29472" s="289"/>
    </row>
    <row r="29473" spans="23:27">
      <c r="W29473" s="288"/>
      <c r="X29473" s="287"/>
      <c r="AA29473" s="289"/>
    </row>
    <row r="29474" spans="23:27">
      <c r="W29474" s="288"/>
      <c r="X29474" s="287"/>
      <c r="AA29474" s="289"/>
    </row>
    <row r="29475" spans="23:27">
      <c r="W29475" s="288"/>
      <c r="X29475" s="287"/>
      <c r="AA29475" s="289"/>
    </row>
    <row r="29476" spans="23:27">
      <c r="W29476" s="288"/>
      <c r="X29476" s="287"/>
      <c r="AA29476" s="289"/>
    </row>
    <row r="29477" spans="23:27">
      <c r="W29477" s="288"/>
      <c r="X29477" s="287"/>
      <c r="AA29477" s="289"/>
    </row>
    <row r="29478" spans="23:27">
      <c r="W29478" s="288"/>
      <c r="X29478" s="287"/>
      <c r="AA29478" s="289"/>
    </row>
    <row r="29479" spans="23:27">
      <c r="W29479" s="288"/>
      <c r="X29479" s="287"/>
      <c r="AA29479" s="289"/>
    </row>
    <row r="29480" spans="23:27">
      <c r="W29480" s="288"/>
      <c r="X29480" s="287"/>
      <c r="AA29480" s="289"/>
    </row>
    <row r="29481" spans="23:27">
      <c r="W29481" s="288"/>
      <c r="X29481" s="287"/>
      <c r="AA29481" s="289"/>
    </row>
    <row r="29482" spans="23:27">
      <c r="W29482" s="288"/>
      <c r="X29482" s="287"/>
      <c r="AA29482" s="289"/>
    </row>
    <row r="29483" spans="23:27">
      <c r="W29483" s="288"/>
      <c r="X29483" s="287"/>
      <c r="AA29483" s="289"/>
    </row>
    <row r="29484" spans="23:27">
      <c r="W29484" s="288"/>
      <c r="X29484" s="287"/>
      <c r="AA29484" s="289"/>
    </row>
    <row r="29485" spans="23:27">
      <c r="W29485" s="288"/>
      <c r="X29485" s="287"/>
      <c r="AA29485" s="289"/>
    </row>
    <row r="29486" spans="23:27">
      <c r="W29486" s="288"/>
      <c r="X29486" s="287"/>
      <c r="AA29486" s="289"/>
    </row>
    <row r="29487" spans="23:27">
      <c r="W29487" s="288"/>
      <c r="X29487" s="287"/>
      <c r="AA29487" s="289"/>
    </row>
    <row r="29488" spans="23:27">
      <c r="W29488" s="288"/>
      <c r="X29488" s="287"/>
      <c r="AA29488" s="289"/>
    </row>
    <row r="29489" spans="23:27">
      <c r="W29489" s="288"/>
      <c r="X29489" s="287"/>
      <c r="AA29489" s="289"/>
    </row>
    <row r="29490" spans="23:27">
      <c r="W29490" s="288"/>
      <c r="X29490" s="287"/>
      <c r="AA29490" s="289"/>
    </row>
    <row r="29491" spans="23:27">
      <c r="W29491" s="288"/>
      <c r="X29491" s="287"/>
      <c r="AA29491" s="289"/>
    </row>
    <row r="29492" spans="23:27">
      <c r="W29492" s="288"/>
      <c r="X29492" s="287"/>
      <c r="AA29492" s="289"/>
    </row>
    <row r="29493" spans="23:27">
      <c r="W29493" s="288"/>
      <c r="X29493" s="287"/>
      <c r="AA29493" s="289"/>
    </row>
    <row r="29494" spans="23:27">
      <c r="W29494" s="288"/>
      <c r="X29494" s="287"/>
      <c r="AA29494" s="289"/>
    </row>
    <row r="29495" spans="23:27">
      <c r="W29495" s="288"/>
      <c r="X29495" s="287"/>
      <c r="AA29495" s="289"/>
    </row>
    <row r="29496" spans="23:27">
      <c r="W29496" s="288"/>
      <c r="X29496" s="287"/>
      <c r="AA29496" s="289"/>
    </row>
    <row r="29497" spans="23:27">
      <c r="W29497" s="288"/>
      <c r="X29497" s="287"/>
      <c r="AA29497" s="289"/>
    </row>
    <row r="29498" spans="23:27">
      <c r="W29498" s="288"/>
      <c r="X29498" s="287"/>
      <c r="AA29498" s="289"/>
    </row>
    <row r="29499" spans="23:27">
      <c r="W29499" s="288"/>
      <c r="X29499" s="287"/>
      <c r="AA29499" s="289"/>
    </row>
    <row r="29500" spans="23:27">
      <c r="W29500" s="288"/>
      <c r="X29500" s="287"/>
      <c r="AA29500" s="289"/>
    </row>
    <row r="29501" spans="23:27">
      <c r="W29501" s="288"/>
      <c r="X29501" s="287"/>
      <c r="AA29501" s="289"/>
    </row>
    <row r="29502" spans="23:27">
      <c r="W29502" s="288"/>
      <c r="X29502" s="287"/>
      <c r="AA29502" s="289"/>
    </row>
    <row r="29503" spans="23:27">
      <c r="W29503" s="288"/>
      <c r="X29503" s="287"/>
      <c r="AA29503" s="289"/>
    </row>
    <row r="29504" spans="23:27">
      <c r="W29504" s="288"/>
      <c r="X29504" s="287"/>
      <c r="AA29504" s="289"/>
    </row>
    <row r="29505" spans="23:27">
      <c r="W29505" s="288"/>
      <c r="X29505" s="287"/>
      <c r="AA29505" s="289"/>
    </row>
    <row r="29506" spans="23:27">
      <c r="W29506" s="288"/>
      <c r="X29506" s="287"/>
      <c r="AA29506" s="289"/>
    </row>
    <row r="29507" spans="23:27">
      <c r="W29507" s="288"/>
      <c r="X29507" s="287"/>
      <c r="AA29507" s="289"/>
    </row>
    <row r="29508" spans="23:27">
      <c r="W29508" s="288"/>
      <c r="X29508" s="287"/>
      <c r="AA29508" s="289"/>
    </row>
    <row r="29509" spans="23:27">
      <c r="W29509" s="288"/>
      <c r="X29509" s="287"/>
      <c r="AA29509" s="289"/>
    </row>
    <row r="29510" spans="23:27">
      <c r="W29510" s="288"/>
      <c r="X29510" s="287"/>
      <c r="AA29510" s="289"/>
    </row>
    <row r="29511" spans="23:27">
      <c r="W29511" s="288"/>
      <c r="X29511" s="287"/>
      <c r="AA29511" s="289"/>
    </row>
    <row r="29512" spans="23:27">
      <c r="W29512" s="288"/>
      <c r="X29512" s="287"/>
      <c r="AA29512" s="289"/>
    </row>
    <row r="29513" spans="23:27">
      <c r="W29513" s="288"/>
      <c r="X29513" s="287"/>
      <c r="AA29513" s="289"/>
    </row>
    <row r="29514" spans="23:27">
      <c r="W29514" s="288"/>
      <c r="X29514" s="287"/>
      <c r="AA29514" s="289"/>
    </row>
    <row r="29515" spans="23:27">
      <c r="W29515" s="288"/>
      <c r="X29515" s="287"/>
      <c r="AA29515" s="289"/>
    </row>
    <row r="29516" spans="23:27">
      <c r="W29516" s="288"/>
      <c r="X29516" s="287"/>
      <c r="AA29516" s="289"/>
    </row>
    <row r="29517" spans="23:27">
      <c r="W29517" s="288"/>
      <c r="X29517" s="287"/>
      <c r="AA29517" s="289"/>
    </row>
    <row r="29518" spans="23:27">
      <c r="W29518" s="288"/>
      <c r="X29518" s="287"/>
      <c r="AA29518" s="289"/>
    </row>
    <row r="29519" spans="23:27">
      <c r="W29519" s="288"/>
      <c r="X29519" s="287"/>
      <c r="AA29519" s="289"/>
    </row>
    <row r="29520" spans="23:27">
      <c r="W29520" s="288"/>
      <c r="X29520" s="287"/>
      <c r="AA29520" s="289"/>
    </row>
    <row r="29521" spans="23:27">
      <c r="W29521" s="288"/>
      <c r="X29521" s="287"/>
      <c r="AA29521" s="289"/>
    </row>
    <row r="29522" spans="23:27">
      <c r="W29522" s="288"/>
      <c r="X29522" s="287"/>
      <c r="AA29522" s="289"/>
    </row>
    <row r="29523" spans="23:27">
      <c r="W29523" s="288"/>
      <c r="X29523" s="287"/>
      <c r="AA29523" s="289"/>
    </row>
    <row r="29524" spans="23:27">
      <c r="W29524" s="288"/>
      <c r="X29524" s="287"/>
      <c r="AA29524" s="289"/>
    </row>
    <row r="29525" spans="23:27">
      <c r="W29525" s="288"/>
      <c r="X29525" s="287"/>
      <c r="AA29525" s="289"/>
    </row>
    <row r="29526" spans="23:27">
      <c r="W29526" s="288"/>
      <c r="X29526" s="287"/>
      <c r="AA29526" s="289"/>
    </row>
    <row r="29527" spans="23:27">
      <c r="W29527" s="288"/>
      <c r="X29527" s="287"/>
      <c r="AA29527" s="289"/>
    </row>
    <row r="29528" spans="23:27">
      <c r="W29528" s="288"/>
      <c r="X29528" s="287"/>
      <c r="AA29528" s="289"/>
    </row>
    <row r="29529" spans="23:27">
      <c r="W29529" s="288"/>
      <c r="X29529" s="287"/>
      <c r="AA29529" s="289"/>
    </row>
    <row r="29530" spans="23:27">
      <c r="W29530" s="288"/>
      <c r="X29530" s="287"/>
      <c r="AA29530" s="289"/>
    </row>
    <row r="29531" spans="23:27">
      <c r="W29531" s="288"/>
      <c r="X29531" s="287"/>
      <c r="AA29531" s="289"/>
    </row>
    <row r="29532" spans="23:27">
      <c r="W29532" s="288"/>
      <c r="X29532" s="287"/>
      <c r="AA29532" s="289"/>
    </row>
    <row r="29533" spans="23:27">
      <c r="W29533" s="288"/>
      <c r="X29533" s="287"/>
      <c r="AA29533" s="289"/>
    </row>
    <row r="29534" spans="23:27">
      <c r="W29534" s="288"/>
      <c r="X29534" s="287"/>
      <c r="AA29534" s="289"/>
    </row>
    <row r="29535" spans="23:27">
      <c r="W29535" s="288"/>
      <c r="X29535" s="287"/>
      <c r="AA29535" s="289"/>
    </row>
    <row r="29536" spans="23:27">
      <c r="W29536" s="288"/>
      <c r="X29536" s="287"/>
      <c r="AA29536" s="289"/>
    </row>
    <row r="29537" spans="23:27">
      <c r="W29537" s="288"/>
      <c r="X29537" s="287"/>
      <c r="AA29537" s="289"/>
    </row>
    <row r="29538" spans="23:27">
      <c r="W29538" s="288"/>
      <c r="X29538" s="287"/>
      <c r="AA29538" s="289"/>
    </row>
    <row r="29539" spans="23:27">
      <c r="W29539" s="288"/>
      <c r="X29539" s="287"/>
      <c r="AA29539" s="289"/>
    </row>
    <row r="29540" spans="23:27">
      <c r="W29540" s="288"/>
      <c r="X29540" s="287"/>
      <c r="AA29540" s="289"/>
    </row>
    <row r="29541" spans="23:27">
      <c r="W29541" s="288"/>
      <c r="X29541" s="287"/>
      <c r="AA29541" s="289"/>
    </row>
    <row r="29542" spans="23:27">
      <c r="W29542" s="288"/>
      <c r="X29542" s="287"/>
      <c r="AA29542" s="289"/>
    </row>
    <row r="29543" spans="23:27">
      <c r="W29543" s="288"/>
      <c r="X29543" s="287"/>
      <c r="AA29543" s="289"/>
    </row>
    <row r="29544" spans="23:27">
      <c r="W29544" s="288"/>
      <c r="X29544" s="287"/>
      <c r="AA29544" s="289"/>
    </row>
    <row r="29545" spans="23:27">
      <c r="W29545" s="288"/>
      <c r="X29545" s="287"/>
      <c r="AA29545" s="289"/>
    </row>
    <row r="29546" spans="23:27">
      <c r="W29546" s="288"/>
      <c r="X29546" s="287"/>
      <c r="AA29546" s="289"/>
    </row>
    <row r="29547" spans="23:27">
      <c r="W29547" s="288"/>
      <c r="X29547" s="287"/>
      <c r="AA29547" s="289"/>
    </row>
    <row r="29548" spans="23:27">
      <c r="W29548" s="288"/>
      <c r="X29548" s="287"/>
      <c r="AA29548" s="289"/>
    </row>
    <row r="29549" spans="23:27">
      <c r="W29549" s="288"/>
      <c r="X29549" s="287"/>
      <c r="AA29549" s="289"/>
    </row>
    <row r="29550" spans="23:27">
      <c r="W29550" s="288"/>
      <c r="X29550" s="287"/>
      <c r="AA29550" s="289"/>
    </row>
    <row r="29551" spans="23:27">
      <c r="W29551" s="288"/>
      <c r="X29551" s="287"/>
      <c r="AA29551" s="289"/>
    </row>
    <row r="29552" spans="23:27">
      <c r="W29552" s="288"/>
      <c r="X29552" s="287"/>
      <c r="AA29552" s="289"/>
    </row>
    <row r="29553" spans="23:27">
      <c r="W29553" s="288"/>
      <c r="X29553" s="287"/>
      <c r="AA29553" s="289"/>
    </row>
    <row r="29554" spans="23:27">
      <c r="W29554" s="288"/>
      <c r="X29554" s="287"/>
      <c r="AA29554" s="289"/>
    </row>
    <row r="29555" spans="23:27">
      <c r="W29555" s="288"/>
      <c r="X29555" s="287"/>
      <c r="AA29555" s="289"/>
    </row>
    <row r="29556" spans="23:27">
      <c r="W29556" s="288"/>
      <c r="X29556" s="287"/>
      <c r="AA29556" s="289"/>
    </row>
    <row r="29557" spans="23:27">
      <c r="W29557" s="288"/>
      <c r="X29557" s="287"/>
      <c r="AA29557" s="289"/>
    </row>
    <row r="29558" spans="23:27">
      <c r="W29558" s="288"/>
      <c r="X29558" s="287"/>
      <c r="AA29558" s="289"/>
    </row>
    <row r="29559" spans="23:27">
      <c r="W29559" s="288"/>
      <c r="X29559" s="287"/>
      <c r="AA29559" s="289"/>
    </row>
    <row r="29560" spans="23:27">
      <c r="W29560" s="288"/>
      <c r="X29560" s="287"/>
      <c r="AA29560" s="289"/>
    </row>
    <row r="29561" spans="23:27">
      <c r="W29561" s="288"/>
      <c r="X29561" s="287"/>
      <c r="AA29561" s="289"/>
    </row>
    <row r="29562" spans="23:27">
      <c r="W29562" s="288"/>
      <c r="X29562" s="287"/>
      <c r="AA29562" s="289"/>
    </row>
    <row r="29563" spans="23:27">
      <c r="W29563" s="288"/>
      <c r="X29563" s="287"/>
      <c r="AA29563" s="289"/>
    </row>
    <row r="29564" spans="23:27">
      <c r="W29564" s="288"/>
      <c r="X29564" s="287"/>
      <c r="AA29564" s="289"/>
    </row>
    <row r="29565" spans="23:27">
      <c r="W29565" s="288"/>
      <c r="X29565" s="287"/>
      <c r="AA29565" s="289"/>
    </row>
    <row r="29566" spans="23:27">
      <c r="W29566" s="288"/>
      <c r="X29566" s="287"/>
      <c r="AA29566" s="289"/>
    </row>
    <row r="29567" spans="23:27">
      <c r="W29567" s="288"/>
      <c r="X29567" s="287"/>
      <c r="AA29567" s="289"/>
    </row>
    <row r="29568" spans="23:27">
      <c r="W29568" s="288"/>
      <c r="X29568" s="287"/>
      <c r="AA29568" s="289"/>
    </row>
    <row r="29569" spans="23:27">
      <c r="W29569" s="288"/>
      <c r="X29569" s="287"/>
      <c r="AA29569" s="289"/>
    </row>
    <row r="29570" spans="23:27">
      <c r="W29570" s="288"/>
      <c r="X29570" s="287"/>
      <c r="AA29570" s="289"/>
    </row>
    <row r="29571" spans="23:27">
      <c r="W29571" s="288"/>
      <c r="X29571" s="287"/>
      <c r="AA29571" s="289"/>
    </row>
    <row r="29572" spans="23:27">
      <c r="W29572" s="288"/>
      <c r="X29572" s="287"/>
      <c r="AA29572" s="289"/>
    </row>
    <row r="29573" spans="23:27">
      <c r="W29573" s="288"/>
      <c r="X29573" s="287"/>
      <c r="AA29573" s="289"/>
    </row>
    <row r="29574" spans="23:27">
      <c r="W29574" s="288"/>
      <c r="X29574" s="287"/>
      <c r="AA29574" s="289"/>
    </row>
    <row r="29575" spans="23:27">
      <c r="W29575" s="288"/>
      <c r="X29575" s="287"/>
      <c r="AA29575" s="289"/>
    </row>
    <row r="29576" spans="23:27">
      <c r="W29576" s="288"/>
      <c r="X29576" s="287"/>
      <c r="AA29576" s="289"/>
    </row>
    <row r="29577" spans="23:27">
      <c r="W29577" s="288"/>
      <c r="X29577" s="287"/>
      <c r="AA29577" s="289"/>
    </row>
    <row r="29578" spans="23:27">
      <c r="W29578" s="288"/>
      <c r="X29578" s="287"/>
      <c r="AA29578" s="289"/>
    </row>
    <row r="29579" spans="23:27">
      <c r="W29579" s="288"/>
      <c r="X29579" s="287"/>
      <c r="AA29579" s="289"/>
    </row>
    <row r="29580" spans="23:27">
      <c r="W29580" s="288"/>
      <c r="X29580" s="287"/>
      <c r="AA29580" s="289"/>
    </row>
    <row r="29581" spans="23:27">
      <c r="W29581" s="288"/>
      <c r="X29581" s="287"/>
      <c r="AA29581" s="289"/>
    </row>
    <row r="29582" spans="23:27">
      <c r="W29582" s="288"/>
      <c r="X29582" s="287"/>
      <c r="AA29582" s="289"/>
    </row>
    <row r="29583" spans="23:27">
      <c r="W29583" s="288"/>
      <c r="X29583" s="287"/>
      <c r="AA29583" s="289"/>
    </row>
    <row r="29584" spans="23:27">
      <c r="W29584" s="288"/>
      <c r="X29584" s="287"/>
      <c r="AA29584" s="289"/>
    </row>
    <row r="29585" spans="23:27">
      <c r="W29585" s="288"/>
      <c r="X29585" s="287"/>
      <c r="AA29585" s="289"/>
    </row>
    <row r="29586" spans="23:27">
      <c r="W29586" s="288"/>
      <c r="X29586" s="287"/>
      <c r="AA29586" s="289"/>
    </row>
    <row r="29587" spans="23:27">
      <c r="W29587" s="288"/>
      <c r="X29587" s="287"/>
      <c r="AA29587" s="289"/>
    </row>
    <row r="29588" spans="23:27">
      <c r="W29588" s="288"/>
      <c r="X29588" s="287"/>
      <c r="AA29588" s="289"/>
    </row>
    <row r="29589" spans="23:27">
      <c r="W29589" s="288"/>
      <c r="X29589" s="287"/>
      <c r="AA29589" s="289"/>
    </row>
    <row r="29590" spans="23:27">
      <c r="W29590" s="288"/>
      <c r="X29590" s="287"/>
      <c r="AA29590" s="289"/>
    </row>
    <row r="29591" spans="23:27">
      <c r="W29591" s="288"/>
      <c r="X29591" s="287"/>
      <c r="AA29591" s="289"/>
    </row>
    <row r="29592" spans="23:27">
      <c r="W29592" s="288"/>
      <c r="X29592" s="287"/>
      <c r="AA29592" s="289"/>
    </row>
    <row r="29593" spans="23:27">
      <c r="W29593" s="288"/>
      <c r="X29593" s="287"/>
      <c r="AA29593" s="289"/>
    </row>
    <row r="29594" spans="23:27">
      <c r="W29594" s="288"/>
      <c r="X29594" s="287"/>
      <c r="AA29594" s="289"/>
    </row>
    <row r="29595" spans="23:27">
      <c r="W29595" s="288"/>
      <c r="X29595" s="287"/>
      <c r="AA29595" s="289"/>
    </row>
    <row r="29596" spans="23:27">
      <c r="W29596" s="288"/>
      <c r="X29596" s="287"/>
      <c r="AA29596" s="289"/>
    </row>
    <row r="29597" spans="23:27">
      <c r="W29597" s="288"/>
      <c r="X29597" s="287"/>
      <c r="AA29597" s="289"/>
    </row>
    <row r="29598" spans="23:27">
      <c r="W29598" s="288"/>
      <c r="X29598" s="287"/>
      <c r="AA29598" s="289"/>
    </row>
    <row r="29599" spans="23:27">
      <c r="W29599" s="288"/>
      <c r="X29599" s="287"/>
      <c r="AA29599" s="289"/>
    </row>
    <row r="29600" spans="23:27">
      <c r="W29600" s="288"/>
      <c r="X29600" s="287"/>
      <c r="AA29600" s="289"/>
    </row>
    <row r="29601" spans="23:27">
      <c r="W29601" s="288"/>
      <c r="X29601" s="287"/>
      <c r="AA29601" s="289"/>
    </row>
    <row r="29602" spans="23:27">
      <c r="W29602" s="288"/>
      <c r="X29602" s="287"/>
      <c r="AA29602" s="289"/>
    </row>
    <row r="29603" spans="23:27">
      <c r="W29603" s="288"/>
      <c r="X29603" s="287"/>
      <c r="AA29603" s="289"/>
    </row>
    <row r="29604" spans="23:27">
      <c r="W29604" s="288"/>
      <c r="X29604" s="287"/>
      <c r="AA29604" s="289"/>
    </row>
    <row r="29605" spans="23:27">
      <c r="W29605" s="288"/>
      <c r="X29605" s="287"/>
      <c r="AA29605" s="289"/>
    </row>
    <row r="29606" spans="23:27">
      <c r="W29606" s="288"/>
      <c r="X29606" s="287"/>
      <c r="AA29606" s="289"/>
    </row>
    <row r="29607" spans="23:27">
      <c r="W29607" s="288"/>
      <c r="X29607" s="287"/>
      <c r="AA29607" s="289"/>
    </row>
    <row r="29608" spans="23:27">
      <c r="W29608" s="288"/>
      <c r="X29608" s="287"/>
      <c r="AA29608" s="289"/>
    </row>
    <row r="29609" spans="23:27">
      <c r="W29609" s="288"/>
      <c r="X29609" s="287"/>
      <c r="AA29609" s="289"/>
    </row>
    <row r="29610" spans="23:27">
      <c r="W29610" s="288"/>
      <c r="X29610" s="287"/>
      <c r="AA29610" s="289"/>
    </row>
    <row r="29611" spans="23:27">
      <c r="W29611" s="288"/>
      <c r="X29611" s="287"/>
      <c r="AA29611" s="289"/>
    </row>
    <row r="29612" spans="23:27">
      <c r="W29612" s="288"/>
      <c r="X29612" s="287"/>
      <c r="AA29612" s="289"/>
    </row>
    <row r="29613" spans="23:27">
      <c r="W29613" s="288"/>
      <c r="X29613" s="287"/>
      <c r="AA29613" s="289"/>
    </row>
    <row r="29614" spans="23:27">
      <c r="W29614" s="288"/>
      <c r="X29614" s="287"/>
      <c r="AA29614" s="289"/>
    </row>
    <row r="29615" spans="23:27">
      <c r="W29615" s="288"/>
      <c r="X29615" s="287"/>
      <c r="AA29615" s="289"/>
    </row>
    <row r="29616" spans="23:27">
      <c r="W29616" s="288"/>
      <c r="X29616" s="287"/>
      <c r="AA29616" s="289"/>
    </row>
    <row r="29617" spans="23:27">
      <c r="W29617" s="288"/>
      <c r="X29617" s="287"/>
      <c r="AA29617" s="289"/>
    </row>
    <row r="29618" spans="23:27">
      <c r="W29618" s="288"/>
      <c r="X29618" s="287"/>
      <c r="AA29618" s="289"/>
    </row>
    <row r="29619" spans="23:27">
      <c r="W29619" s="288"/>
      <c r="X29619" s="287"/>
      <c r="AA29619" s="289"/>
    </row>
    <row r="29620" spans="23:27">
      <c r="W29620" s="288"/>
      <c r="X29620" s="287"/>
      <c r="AA29620" s="289"/>
    </row>
    <row r="29621" spans="23:27">
      <c r="W29621" s="288"/>
      <c r="X29621" s="287"/>
      <c r="AA29621" s="289"/>
    </row>
    <row r="29622" spans="23:27">
      <c r="W29622" s="288"/>
      <c r="X29622" s="287"/>
      <c r="AA29622" s="289"/>
    </row>
    <row r="29623" spans="23:27">
      <c r="W29623" s="288"/>
      <c r="X29623" s="287"/>
      <c r="AA29623" s="289"/>
    </row>
    <row r="29624" spans="23:27">
      <c r="W29624" s="288"/>
      <c r="X29624" s="287"/>
      <c r="AA29624" s="289"/>
    </row>
    <row r="29625" spans="23:27">
      <c r="W29625" s="288"/>
      <c r="X29625" s="287"/>
      <c r="AA29625" s="289"/>
    </row>
    <row r="29626" spans="23:27">
      <c r="W29626" s="288"/>
      <c r="X29626" s="287"/>
      <c r="AA29626" s="289"/>
    </row>
    <row r="29627" spans="23:27">
      <c r="W29627" s="288"/>
      <c r="X29627" s="287"/>
      <c r="AA29627" s="289"/>
    </row>
    <row r="29628" spans="23:27">
      <c r="W29628" s="288"/>
      <c r="X29628" s="287"/>
      <c r="AA29628" s="289"/>
    </row>
    <row r="29629" spans="23:27">
      <c r="W29629" s="288"/>
      <c r="X29629" s="287"/>
      <c r="AA29629" s="289"/>
    </row>
    <row r="29630" spans="23:27">
      <c r="W29630" s="288"/>
      <c r="X29630" s="287"/>
      <c r="AA29630" s="289"/>
    </row>
    <row r="29631" spans="23:27">
      <c r="W29631" s="288"/>
      <c r="X29631" s="287"/>
      <c r="AA29631" s="289"/>
    </row>
    <row r="29632" spans="23:27">
      <c r="W29632" s="288"/>
      <c r="X29632" s="287"/>
      <c r="AA29632" s="289"/>
    </row>
    <row r="29633" spans="23:27">
      <c r="W29633" s="288"/>
      <c r="X29633" s="287"/>
      <c r="AA29633" s="289"/>
    </row>
    <row r="29634" spans="23:27">
      <c r="W29634" s="288"/>
      <c r="X29634" s="287"/>
      <c r="AA29634" s="289"/>
    </row>
    <row r="29635" spans="23:27">
      <c r="W29635" s="288"/>
      <c r="X29635" s="287"/>
      <c r="AA29635" s="289"/>
    </row>
    <row r="29636" spans="23:27">
      <c r="W29636" s="288"/>
      <c r="X29636" s="287"/>
      <c r="AA29636" s="289"/>
    </row>
    <row r="29637" spans="23:27">
      <c r="W29637" s="288"/>
      <c r="X29637" s="287"/>
      <c r="AA29637" s="289"/>
    </row>
    <row r="29638" spans="23:27">
      <c r="W29638" s="288"/>
      <c r="X29638" s="287"/>
      <c r="AA29638" s="289"/>
    </row>
    <row r="29639" spans="23:27">
      <c r="W29639" s="288"/>
      <c r="X29639" s="287"/>
      <c r="AA29639" s="289"/>
    </row>
    <row r="29640" spans="23:27">
      <c r="W29640" s="288"/>
      <c r="X29640" s="287"/>
      <c r="AA29640" s="289"/>
    </row>
    <row r="29641" spans="23:27">
      <c r="W29641" s="288"/>
      <c r="X29641" s="287"/>
      <c r="AA29641" s="289"/>
    </row>
    <row r="29642" spans="23:27">
      <c r="W29642" s="288"/>
      <c r="X29642" s="287"/>
      <c r="AA29642" s="289"/>
    </row>
    <row r="29643" spans="23:27">
      <c r="W29643" s="288"/>
      <c r="X29643" s="287"/>
      <c r="AA29643" s="289"/>
    </row>
    <row r="29644" spans="23:27">
      <c r="W29644" s="288"/>
      <c r="X29644" s="287"/>
      <c r="AA29644" s="289"/>
    </row>
    <row r="29645" spans="23:27">
      <c r="W29645" s="288"/>
      <c r="X29645" s="287"/>
      <c r="AA29645" s="289"/>
    </row>
    <row r="29646" spans="23:27">
      <c r="W29646" s="288"/>
      <c r="X29646" s="287"/>
      <c r="AA29646" s="289"/>
    </row>
    <row r="29647" spans="23:27">
      <c r="W29647" s="288"/>
      <c r="X29647" s="287"/>
      <c r="AA29647" s="289"/>
    </row>
    <row r="29648" spans="23:27">
      <c r="W29648" s="288"/>
      <c r="X29648" s="287"/>
      <c r="AA29648" s="289"/>
    </row>
    <row r="29649" spans="23:27">
      <c r="W29649" s="288"/>
      <c r="X29649" s="287"/>
      <c r="AA29649" s="289"/>
    </row>
    <row r="29650" spans="23:27">
      <c r="W29650" s="288"/>
      <c r="X29650" s="287"/>
      <c r="AA29650" s="289"/>
    </row>
    <row r="29651" spans="23:27">
      <c r="W29651" s="288"/>
      <c r="X29651" s="287"/>
      <c r="AA29651" s="289"/>
    </row>
    <row r="29652" spans="23:27">
      <c r="W29652" s="288"/>
      <c r="X29652" s="287"/>
      <c r="AA29652" s="289"/>
    </row>
    <row r="29653" spans="23:27">
      <c r="W29653" s="288"/>
      <c r="X29653" s="287"/>
      <c r="AA29653" s="289"/>
    </row>
    <row r="29654" spans="23:27">
      <c r="W29654" s="288"/>
      <c r="X29654" s="287"/>
      <c r="AA29654" s="289"/>
    </row>
    <row r="29655" spans="23:27">
      <c r="W29655" s="288"/>
      <c r="X29655" s="287"/>
      <c r="AA29655" s="289"/>
    </row>
    <row r="29656" spans="23:27">
      <c r="W29656" s="288"/>
      <c r="X29656" s="287"/>
      <c r="AA29656" s="289"/>
    </row>
    <row r="29657" spans="23:27">
      <c r="W29657" s="288"/>
      <c r="X29657" s="287"/>
      <c r="AA29657" s="289"/>
    </row>
    <row r="29658" spans="23:27">
      <c r="W29658" s="288"/>
      <c r="X29658" s="287"/>
      <c r="AA29658" s="289"/>
    </row>
    <row r="29659" spans="23:27">
      <c r="W29659" s="288"/>
      <c r="X29659" s="287"/>
      <c r="AA29659" s="289"/>
    </row>
    <row r="29660" spans="23:27">
      <c r="W29660" s="288"/>
      <c r="X29660" s="287"/>
      <c r="AA29660" s="289"/>
    </row>
    <row r="29661" spans="23:27">
      <c r="W29661" s="288"/>
      <c r="X29661" s="287"/>
      <c r="AA29661" s="289"/>
    </row>
    <row r="29662" spans="23:27">
      <c r="W29662" s="288"/>
      <c r="X29662" s="287"/>
      <c r="AA29662" s="289"/>
    </row>
    <row r="29663" spans="23:27">
      <c r="W29663" s="288"/>
      <c r="X29663" s="287"/>
      <c r="AA29663" s="289"/>
    </row>
    <row r="29664" spans="23:27">
      <c r="W29664" s="288"/>
      <c r="X29664" s="287"/>
      <c r="AA29664" s="289"/>
    </row>
    <row r="29665" spans="23:27">
      <c r="W29665" s="288"/>
      <c r="X29665" s="287"/>
      <c r="AA29665" s="289"/>
    </row>
    <row r="29666" spans="23:27">
      <c r="W29666" s="288"/>
      <c r="X29666" s="287"/>
      <c r="AA29666" s="289"/>
    </row>
    <row r="29667" spans="23:27">
      <c r="W29667" s="288"/>
      <c r="X29667" s="287"/>
      <c r="AA29667" s="289"/>
    </row>
    <row r="29668" spans="23:27">
      <c r="W29668" s="288"/>
      <c r="X29668" s="287"/>
      <c r="AA29668" s="289"/>
    </row>
    <row r="29669" spans="23:27">
      <c r="W29669" s="288"/>
      <c r="X29669" s="287"/>
      <c r="AA29669" s="289"/>
    </row>
    <row r="29670" spans="23:27">
      <c r="W29670" s="288"/>
      <c r="X29670" s="287"/>
      <c r="AA29670" s="289"/>
    </row>
    <row r="29671" spans="23:27">
      <c r="W29671" s="288"/>
      <c r="X29671" s="287"/>
      <c r="AA29671" s="289"/>
    </row>
    <row r="29672" spans="23:27">
      <c r="W29672" s="288"/>
      <c r="X29672" s="287"/>
      <c r="AA29672" s="289"/>
    </row>
    <row r="29673" spans="23:27">
      <c r="W29673" s="288"/>
      <c r="X29673" s="287"/>
      <c r="AA29673" s="289"/>
    </row>
    <row r="29674" spans="23:27">
      <c r="W29674" s="288"/>
      <c r="X29674" s="287"/>
      <c r="AA29674" s="289"/>
    </row>
    <row r="29675" spans="23:27">
      <c r="W29675" s="288"/>
      <c r="X29675" s="287"/>
      <c r="AA29675" s="289"/>
    </row>
    <row r="29676" spans="23:27">
      <c r="W29676" s="288"/>
      <c r="X29676" s="287"/>
      <c r="AA29676" s="289"/>
    </row>
    <row r="29677" spans="23:27">
      <c r="W29677" s="288"/>
      <c r="X29677" s="287"/>
      <c r="AA29677" s="289"/>
    </row>
    <row r="29678" spans="23:27">
      <c r="W29678" s="288"/>
      <c r="X29678" s="287"/>
      <c r="AA29678" s="289"/>
    </row>
    <row r="29679" spans="23:27">
      <c r="W29679" s="288"/>
      <c r="X29679" s="287"/>
      <c r="AA29679" s="289"/>
    </row>
    <row r="29680" spans="23:27">
      <c r="W29680" s="288"/>
      <c r="X29680" s="287"/>
      <c r="AA29680" s="289"/>
    </row>
    <row r="29681" spans="23:27">
      <c r="W29681" s="288"/>
      <c r="X29681" s="287"/>
      <c r="AA29681" s="289"/>
    </row>
    <row r="29682" spans="23:27">
      <c r="W29682" s="288"/>
      <c r="X29682" s="287"/>
      <c r="AA29682" s="289"/>
    </row>
    <row r="29683" spans="23:27">
      <c r="W29683" s="288"/>
      <c r="X29683" s="287"/>
      <c r="AA29683" s="289"/>
    </row>
    <row r="29684" spans="23:27">
      <c r="W29684" s="288"/>
      <c r="X29684" s="287"/>
      <c r="AA29684" s="289"/>
    </row>
    <row r="29685" spans="23:27">
      <c r="W29685" s="288"/>
      <c r="X29685" s="287"/>
      <c r="AA29685" s="289"/>
    </row>
    <row r="29686" spans="23:27">
      <c r="W29686" s="288"/>
      <c r="X29686" s="287"/>
      <c r="AA29686" s="289"/>
    </row>
    <row r="29687" spans="23:27">
      <c r="W29687" s="288"/>
      <c r="X29687" s="287"/>
      <c r="AA29687" s="289"/>
    </row>
    <row r="29688" spans="23:27">
      <c r="W29688" s="288"/>
      <c r="X29688" s="287"/>
      <c r="AA29688" s="289"/>
    </row>
    <row r="29689" spans="23:27">
      <c r="W29689" s="288"/>
      <c r="X29689" s="287"/>
      <c r="AA29689" s="289"/>
    </row>
    <row r="29690" spans="23:27">
      <c r="W29690" s="288"/>
      <c r="X29690" s="287"/>
      <c r="AA29690" s="289"/>
    </row>
    <row r="29691" spans="23:27">
      <c r="W29691" s="288"/>
      <c r="X29691" s="287"/>
      <c r="AA29691" s="289"/>
    </row>
    <row r="29692" spans="23:27">
      <c r="W29692" s="288"/>
      <c r="X29692" s="287"/>
      <c r="AA29692" s="289"/>
    </row>
    <row r="29693" spans="23:27">
      <c r="W29693" s="288"/>
      <c r="X29693" s="287"/>
      <c r="AA29693" s="289"/>
    </row>
    <row r="29694" spans="23:27">
      <c r="W29694" s="288"/>
      <c r="X29694" s="287"/>
      <c r="AA29694" s="289"/>
    </row>
    <row r="29695" spans="23:27">
      <c r="W29695" s="288"/>
      <c r="X29695" s="287"/>
      <c r="AA29695" s="289"/>
    </row>
    <row r="29696" spans="23:27">
      <c r="W29696" s="288"/>
      <c r="X29696" s="287"/>
      <c r="AA29696" s="289"/>
    </row>
    <row r="29697" spans="23:27">
      <c r="W29697" s="288"/>
      <c r="X29697" s="287"/>
      <c r="AA29697" s="289"/>
    </row>
    <row r="29698" spans="23:27">
      <c r="W29698" s="288"/>
      <c r="X29698" s="287"/>
      <c r="AA29698" s="289"/>
    </row>
    <row r="29699" spans="23:27">
      <c r="W29699" s="288"/>
      <c r="X29699" s="287"/>
      <c r="AA29699" s="289"/>
    </row>
    <row r="29700" spans="23:27">
      <c r="W29700" s="288"/>
      <c r="X29700" s="287"/>
      <c r="AA29700" s="289"/>
    </row>
    <row r="29701" spans="23:27">
      <c r="W29701" s="288"/>
      <c r="X29701" s="287"/>
      <c r="AA29701" s="289"/>
    </row>
    <row r="29702" spans="23:27">
      <c r="W29702" s="288"/>
      <c r="X29702" s="287"/>
      <c r="AA29702" s="289"/>
    </row>
    <row r="29703" spans="23:27">
      <c r="W29703" s="288"/>
      <c r="X29703" s="287"/>
      <c r="AA29703" s="289"/>
    </row>
    <row r="29704" spans="23:27">
      <c r="W29704" s="288"/>
      <c r="X29704" s="287"/>
      <c r="AA29704" s="289"/>
    </row>
    <row r="29705" spans="23:27">
      <c r="W29705" s="288"/>
      <c r="X29705" s="287"/>
      <c r="AA29705" s="289"/>
    </row>
    <row r="29706" spans="23:27">
      <c r="W29706" s="288"/>
      <c r="X29706" s="287"/>
      <c r="AA29706" s="289"/>
    </row>
    <row r="29707" spans="23:27">
      <c r="W29707" s="288"/>
      <c r="X29707" s="287"/>
      <c r="AA29707" s="289"/>
    </row>
    <row r="29708" spans="23:27">
      <c r="W29708" s="288"/>
      <c r="X29708" s="287"/>
      <c r="AA29708" s="289"/>
    </row>
    <row r="29709" spans="23:27">
      <c r="W29709" s="288"/>
      <c r="X29709" s="287"/>
      <c r="AA29709" s="289"/>
    </row>
    <row r="29710" spans="23:27">
      <c r="W29710" s="288"/>
      <c r="X29710" s="287"/>
      <c r="AA29710" s="289"/>
    </row>
    <row r="29711" spans="23:27">
      <c r="W29711" s="288"/>
      <c r="X29711" s="287"/>
      <c r="AA29711" s="289"/>
    </row>
    <row r="29712" spans="23:27">
      <c r="W29712" s="288"/>
      <c r="X29712" s="287"/>
      <c r="AA29712" s="289"/>
    </row>
    <row r="29713" spans="23:27">
      <c r="W29713" s="288"/>
      <c r="X29713" s="287"/>
      <c r="AA29713" s="289"/>
    </row>
    <row r="29714" spans="23:27">
      <c r="W29714" s="288"/>
      <c r="X29714" s="287"/>
      <c r="AA29714" s="289"/>
    </row>
    <row r="29715" spans="23:27">
      <c r="W29715" s="288"/>
      <c r="X29715" s="287"/>
      <c r="AA29715" s="289"/>
    </row>
    <row r="29716" spans="23:27">
      <c r="W29716" s="288"/>
      <c r="X29716" s="287"/>
      <c r="AA29716" s="289"/>
    </row>
    <row r="29717" spans="23:27">
      <c r="W29717" s="288"/>
      <c r="X29717" s="287"/>
      <c r="AA29717" s="289"/>
    </row>
    <row r="29718" spans="23:27">
      <c r="W29718" s="288"/>
      <c r="X29718" s="287"/>
      <c r="AA29718" s="289"/>
    </row>
    <row r="29719" spans="23:27">
      <c r="W29719" s="288"/>
      <c r="X29719" s="287"/>
      <c r="AA29719" s="289"/>
    </row>
    <row r="29720" spans="23:27">
      <c r="W29720" s="288"/>
      <c r="X29720" s="287"/>
      <c r="AA29720" s="289"/>
    </row>
    <row r="29721" spans="23:27">
      <c r="W29721" s="288"/>
      <c r="X29721" s="287"/>
      <c r="AA29721" s="289"/>
    </row>
    <row r="29722" spans="23:27">
      <c r="W29722" s="288"/>
      <c r="X29722" s="287"/>
      <c r="AA29722" s="289"/>
    </row>
    <row r="29723" spans="23:27">
      <c r="W29723" s="288"/>
      <c r="X29723" s="287"/>
      <c r="AA29723" s="289"/>
    </row>
    <row r="29724" spans="23:27">
      <c r="W29724" s="288"/>
      <c r="X29724" s="287"/>
      <c r="AA29724" s="289"/>
    </row>
    <row r="29725" spans="23:27">
      <c r="W29725" s="288"/>
      <c r="X29725" s="287"/>
      <c r="AA29725" s="289"/>
    </row>
    <row r="29726" spans="23:27">
      <c r="W29726" s="288"/>
      <c r="X29726" s="287"/>
      <c r="AA29726" s="289"/>
    </row>
    <row r="29727" spans="23:27">
      <c r="W29727" s="288"/>
      <c r="X29727" s="287"/>
      <c r="AA29727" s="289"/>
    </row>
    <row r="29728" spans="23:27">
      <c r="W29728" s="288"/>
      <c r="X29728" s="287"/>
      <c r="AA29728" s="289"/>
    </row>
    <row r="29729" spans="23:27">
      <c r="W29729" s="288"/>
      <c r="X29729" s="287"/>
      <c r="AA29729" s="289"/>
    </row>
    <row r="29730" spans="23:27">
      <c r="W29730" s="288"/>
      <c r="X29730" s="287"/>
      <c r="AA29730" s="289"/>
    </row>
    <row r="29731" spans="23:27">
      <c r="W29731" s="288"/>
      <c r="X29731" s="287"/>
      <c r="AA29731" s="289"/>
    </row>
    <row r="29732" spans="23:27">
      <c r="W29732" s="288"/>
      <c r="X29732" s="287"/>
      <c r="AA29732" s="289"/>
    </row>
    <row r="29733" spans="23:27">
      <c r="W29733" s="288"/>
      <c r="X29733" s="287"/>
      <c r="AA29733" s="289"/>
    </row>
    <row r="29734" spans="23:27">
      <c r="W29734" s="288"/>
      <c r="X29734" s="287"/>
      <c r="AA29734" s="289"/>
    </row>
    <row r="29735" spans="23:27">
      <c r="W29735" s="288"/>
      <c r="X29735" s="287"/>
      <c r="AA29735" s="289"/>
    </row>
    <row r="29736" spans="23:27">
      <c r="W29736" s="288"/>
      <c r="X29736" s="287"/>
      <c r="AA29736" s="289"/>
    </row>
    <row r="29737" spans="23:27">
      <c r="W29737" s="288"/>
      <c r="X29737" s="287"/>
      <c r="AA29737" s="289"/>
    </row>
    <row r="29738" spans="23:27">
      <c r="W29738" s="288"/>
      <c r="X29738" s="287"/>
      <c r="AA29738" s="289"/>
    </row>
    <row r="29739" spans="23:27">
      <c r="W29739" s="288"/>
      <c r="X29739" s="287"/>
      <c r="AA29739" s="289"/>
    </row>
    <row r="29740" spans="23:27">
      <c r="W29740" s="288"/>
      <c r="X29740" s="287"/>
      <c r="AA29740" s="289"/>
    </row>
    <row r="29741" spans="23:27">
      <c r="W29741" s="288"/>
      <c r="X29741" s="287"/>
      <c r="AA29741" s="289"/>
    </row>
    <row r="29742" spans="23:27">
      <c r="W29742" s="288"/>
      <c r="X29742" s="287"/>
      <c r="AA29742" s="289"/>
    </row>
    <row r="29743" spans="23:27">
      <c r="W29743" s="288"/>
      <c r="X29743" s="287"/>
      <c r="AA29743" s="289"/>
    </row>
    <row r="29744" spans="23:27">
      <c r="W29744" s="288"/>
      <c r="X29744" s="287"/>
      <c r="AA29744" s="289"/>
    </row>
    <row r="29745" spans="23:27">
      <c r="W29745" s="288"/>
      <c r="X29745" s="287"/>
      <c r="AA29745" s="289"/>
    </row>
    <row r="29746" spans="23:27">
      <c r="W29746" s="288"/>
      <c r="X29746" s="287"/>
      <c r="AA29746" s="289"/>
    </row>
    <row r="29747" spans="23:27">
      <c r="W29747" s="288"/>
      <c r="X29747" s="287"/>
      <c r="AA29747" s="289"/>
    </row>
    <row r="29748" spans="23:27">
      <c r="W29748" s="288"/>
      <c r="X29748" s="287"/>
      <c r="AA29748" s="289"/>
    </row>
    <row r="29749" spans="23:27">
      <c r="W29749" s="288"/>
      <c r="X29749" s="287"/>
      <c r="AA29749" s="289"/>
    </row>
    <row r="29750" spans="23:27">
      <c r="W29750" s="288"/>
      <c r="X29750" s="287"/>
      <c r="AA29750" s="289"/>
    </row>
    <row r="29751" spans="23:27">
      <c r="W29751" s="288"/>
      <c r="X29751" s="287"/>
      <c r="AA29751" s="289"/>
    </row>
    <row r="29752" spans="23:27">
      <c r="W29752" s="288"/>
      <c r="X29752" s="287"/>
      <c r="AA29752" s="289"/>
    </row>
    <row r="29753" spans="23:27">
      <c r="W29753" s="288"/>
      <c r="X29753" s="287"/>
      <c r="AA29753" s="289"/>
    </row>
    <row r="29754" spans="23:27">
      <c r="W29754" s="288"/>
      <c r="X29754" s="287"/>
      <c r="AA29754" s="289"/>
    </row>
    <row r="29755" spans="23:27">
      <c r="W29755" s="288"/>
      <c r="X29755" s="287"/>
      <c r="AA29755" s="289"/>
    </row>
    <row r="29756" spans="23:27">
      <c r="W29756" s="288"/>
      <c r="X29756" s="287"/>
      <c r="AA29756" s="289"/>
    </row>
    <row r="29757" spans="23:27">
      <c r="W29757" s="288"/>
      <c r="X29757" s="287"/>
      <c r="AA29757" s="289"/>
    </row>
    <row r="29758" spans="23:27">
      <c r="W29758" s="288"/>
      <c r="X29758" s="287"/>
      <c r="AA29758" s="289"/>
    </row>
    <row r="29759" spans="23:27">
      <c r="W29759" s="288"/>
      <c r="X29759" s="287"/>
      <c r="AA29759" s="289"/>
    </row>
    <row r="29760" spans="23:27">
      <c r="W29760" s="288"/>
      <c r="X29760" s="287"/>
      <c r="AA29760" s="289"/>
    </row>
    <row r="29761" spans="23:27">
      <c r="W29761" s="288"/>
      <c r="X29761" s="287"/>
      <c r="AA29761" s="289"/>
    </row>
    <row r="29762" spans="23:27">
      <c r="W29762" s="288"/>
      <c r="X29762" s="287"/>
      <c r="AA29762" s="289"/>
    </row>
    <row r="29763" spans="23:27">
      <c r="W29763" s="288"/>
      <c r="X29763" s="287"/>
      <c r="AA29763" s="289"/>
    </row>
    <row r="29764" spans="23:27">
      <c r="W29764" s="288"/>
      <c r="X29764" s="287"/>
      <c r="AA29764" s="289"/>
    </row>
    <row r="29765" spans="23:27">
      <c r="W29765" s="288"/>
      <c r="X29765" s="287"/>
      <c r="AA29765" s="289"/>
    </row>
    <row r="29766" spans="23:27">
      <c r="W29766" s="288"/>
      <c r="X29766" s="287"/>
      <c r="AA29766" s="289"/>
    </row>
    <row r="29767" spans="23:27">
      <c r="W29767" s="288"/>
      <c r="X29767" s="287"/>
      <c r="AA29767" s="289"/>
    </row>
    <row r="29768" spans="23:27">
      <c r="W29768" s="288"/>
      <c r="X29768" s="287"/>
      <c r="AA29768" s="289"/>
    </row>
    <row r="29769" spans="23:27">
      <c r="W29769" s="288"/>
      <c r="X29769" s="287"/>
      <c r="AA29769" s="289"/>
    </row>
    <row r="29770" spans="23:27">
      <c r="W29770" s="288"/>
      <c r="X29770" s="287"/>
      <c r="AA29770" s="289"/>
    </row>
    <row r="29771" spans="23:27">
      <c r="W29771" s="288"/>
      <c r="X29771" s="287"/>
      <c r="AA29771" s="289"/>
    </row>
    <row r="29772" spans="23:27">
      <c r="W29772" s="288"/>
      <c r="X29772" s="287"/>
      <c r="AA29772" s="289"/>
    </row>
    <row r="29773" spans="23:27">
      <c r="W29773" s="288"/>
      <c r="X29773" s="287"/>
      <c r="AA29773" s="289"/>
    </row>
    <row r="29774" spans="23:27">
      <c r="W29774" s="288"/>
      <c r="X29774" s="287"/>
      <c r="AA29774" s="289"/>
    </row>
    <row r="29775" spans="23:27">
      <c r="W29775" s="288"/>
      <c r="X29775" s="287"/>
      <c r="AA29775" s="289"/>
    </row>
    <row r="29776" spans="23:27">
      <c r="W29776" s="288"/>
      <c r="X29776" s="287"/>
      <c r="AA29776" s="289"/>
    </row>
    <row r="29777" spans="23:27">
      <c r="W29777" s="288"/>
      <c r="X29777" s="287"/>
      <c r="AA29777" s="289"/>
    </row>
    <row r="29778" spans="23:27">
      <c r="W29778" s="288"/>
      <c r="X29778" s="287"/>
      <c r="AA29778" s="289"/>
    </row>
    <row r="29779" spans="23:27">
      <c r="W29779" s="288"/>
      <c r="X29779" s="287"/>
      <c r="AA29779" s="289"/>
    </row>
    <row r="29780" spans="23:27">
      <c r="W29780" s="288"/>
      <c r="X29780" s="287"/>
      <c r="AA29780" s="289"/>
    </row>
    <row r="29781" spans="23:27">
      <c r="W29781" s="288"/>
      <c r="X29781" s="287"/>
      <c r="AA29781" s="289"/>
    </row>
    <row r="29782" spans="23:27">
      <c r="W29782" s="288"/>
      <c r="X29782" s="287"/>
      <c r="AA29782" s="289"/>
    </row>
    <row r="29783" spans="23:27">
      <c r="W29783" s="288"/>
      <c r="X29783" s="287"/>
      <c r="AA29783" s="289"/>
    </row>
    <row r="29784" spans="23:27">
      <c r="W29784" s="288"/>
      <c r="X29784" s="287"/>
      <c r="AA29784" s="289"/>
    </row>
    <row r="29785" spans="23:27">
      <c r="W29785" s="288"/>
      <c r="X29785" s="287"/>
      <c r="AA29785" s="289"/>
    </row>
    <row r="29786" spans="23:27">
      <c r="W29786" s="288"/>
      <c r="X29786" s="287"/>
      <c r="AA29786" s="289"/>
    </row>
    <row r="29787" spans="23:27">
      <c r="W29787" s="288"/>
      <c r="X29787" s="287"/>
      <c r="AA29787" s="289"/>
    </row>
    <row r="29788" spans="23:27">
      <c r="W29788" s="288"/>
      <c r="X29788" s="287"/>
      <c r="AA29788" s="289"/>
    </row>
    <row r="29789" spans="23:27">
      <c r="W29789" s="288"/>
      <c r="X29789" s="287"/>
      <c r="AA29789" s="289"/>
    </row>
    <row r="29790" spans="23:27">
      <c r="W29790" s="288"/>
      <c r="X29790" s="287"/>
      <c r="AA29790" s="289"/>
    </row>
    <row r="29791" spans="23:27">
      <c r="W29791" s="288"/>
      <c r="X29791" s="287"/>
      <c r="AA29791" s="289"/>
    </row>
    <row r="29792" spans="23:27">
      <c r="W29792" s="288"/>
      <c r="X29792" s="287"/>
      <c r="AA29792" s="289"/>
    </row>
    <row r="29793" spans="23:27">
      <c r="W29793" s="288"/>
      <c r="X29793" s="287"/>
      <c r="AA29793" s="289"/>
    </row>
    <row r="29794" spans="23:27">
      <c r="W29794" s="288"/>
      <c r="X29794" s="287"/>
      <c r="AA29794" s="289"/>
    </row>
    <row r="29795" spans="23:27">
      <c r="W29795" s="288"/>
      <c r="X29795" s="287"/>
      <c r="AA29795" s="289"/>
    </row>
    <row r="29796" spans="23:27">
      <c r="W29796" s="288"/>
      <c r="X29796" s="287"/>
      <c r="AA29796" s="289"/>
    </row>
    <row r="29797" spans="23:27">
      <c r="W29797" s="288"/>
      <c r="X29797" s="287"/>
      <c r="AA29797" s="289"/>
    </row>
    <row r="29798" spans="23:27">
      <c r="W29798" s="288"/>
      <c r="X29798" s="287"/>
      <c r="AA29798" s="289"/>
    </row>
    <row r="29799" spans="23:27">
      <c r="W29799" s="288"/>
      <c r="X29799" s="287"/>
      <c r="AA29799" s="289"/>
    </row>
    <row r="29800" spans="23:27">
      <c r="W29800" s="288"/>
      <c r="X29800" s="287"/>
      <c r="AA29800" s="289"/>
    </row>
    <row r="29801" spans="23:27">
      <c r="W29801" s="288"/>
      <c r="X29801" s="287"/>
      <c r="AA29801" s="289"/>
    </row>
    <row r="29802" spans="23:27">
      <c r="W29802" s="288"/>
      <c r="X29802" s="287"/>
      <c r="AA29802" s="289"/>
    </row>
    <row r="29803" spans="23:27">
      <c r="W29803" s="288"/>
      <c r="X29803" s="287"/>
      <c r="AA29803" s="289"/>
    </row>
    <row r="29804" spans="23:27">
      <c r="W29804" s="288"/>
      <c r="X29804" s="287"/>
      <c r="AA29804" s="289"/>
    </row>
    <row r="29805" spans="23:27">
      <c r="W29805" s="288"/>
      <c r="X29805" s="287"/>
      <c r="AA29805" s="289"/>
    </row>
    <row r="29806" spans="23:27">
      <c r="W29806" s="288"/>
      <c r="X29806" s="287"/>
      <c r="AA29806" s="289"/>
    </row>
    <row r="29807" spans="23:27">
      <c r="W29807" s="288"/>
      <c r="X29807" s="287"/>
      <c r="AA29807" s="289"/>
    </row>
    <row r="29808" spans="23:27">
      <c r="W29808" s="288"/>
      <c r="X29808" s="287"/>
      <c r="AA29808" s="289"/>
    </row>
    <row r="29809" spans="23:27">
      <c r="W29809" s="288"/>
      <c r="X29809" s="287"/>
      <c r="AA29809" s="289"/>
    </row>
    <row r="29810" spans="23:27">
      <c r="W29810" s="288"/>
      <c r="X29810" s="287"/>
      <c r="AA29810" s="289"/>
    </row>
    <row r="29811" spans="23:27">
      <c r="W29811" s="288"/>
      <c r="X29811" s="287"/>
      <c r="AA29811" s="289"/>
    </row>
    <row r="29812" spans="23:27">
      <c r="W29812" s="288"/>
      <c r="X29812" s="287"/>
      <c r="AA29812" s="289"/>
    </row>
    <row r="29813" spans="23:27">
      <c r="W29813" s="288"/>
      <c r="X29813" s="287"/>
      <c r="AA29813" s="289"/>
    </row>
    <row r="29814" spans="23:27">
      <c r="W29814" s="288"/>
      <c r="X29814" s="287"/>
      <c r="AA29814" s="289"/>
    </row>
    <row r="29815" spans="23:27">
      <c r="W29815" s="288"/>
      <c r="X29815" s="287"/>
      <c r="AA29815" s="289"/>
    </row>
    <row r="29816" spans="23:27">
      <c r="W29816" s="288"/>
      <c r="X29816" s="287"/>
      <c r="AA29816" s="289"/>
    </row>
    <row r="29817" spans="23:27">
      <c r="W29817" s="288"/>
      <c r="X29817" s="287"/>
      <c r="AA29817" s="289"/>
    </row>
    <row r="29818" spans="23:27">
      <c r="W29818" s="288"/>
      <c r="X29818" s="287"/>
      <c r="AA29818" s="289"/>
    </row>
    <row r="29819" spans="23:27">
      <c r="W29819" s="288"/>
      <c r="X29819" s="287"/>
      <c r="AA29819" s="289"/>
    </row>
    <row r="29820" spans="23:27">
      <c r="W29820" s="288"/>
      <c r="X29820" s="287"/>
      <c r="AA29820" s="289"/>
    </row>
    <row r="29821" spans="23:27">
      <c r="W29821" s="288"/>
      <c r="X29821" s="287"/>
      <c r="AA29821" s="289"/>
    </row>
    <row r="29822" spans="23:27">
      <c r="W29822" s="288"/>
      <c r="X29822" s="287"/>
      <c r="AA29822" s="289"/>
    </row>
    <row r="29823" spans="23:27">
      <c r="W29823" s="288"/>
      <c r="X29823" s="287"/>
      <c r="AA29823" s="289"/>
    </row>
    <row r="29824" spans="23:27">
      <c r="W29824" s="288"/>
      <c r="X29824" s="287"/>
      <c r="AA29824" s="289"/>
    </row>
    <row r="29825" spans="23:27">
      <c r="W29825" s="288"/>
      <c r="X29825" s="287"/>
      <c r="AA29825" s="289"/>
    </row>
    <row r="29826" spans="23:27">
      <c r="W29826" s="288"/>
      <c r="X29826" s="287"/>
      <c r="AA29826" s="289"/>
    </row>
    <row r="29827" spans="23:27">
      <c r="W29827" s="288"/>
      <c r="X29827" s="287"/>
      <c r="AA29827" s="289"/>
    </row>
    <row r="29828" spans="23:27">
      <c r="W29828" s="288"/>
      <c r="X29828" s="287"/>
      <c r="AA29828" s="289"/>
    </row>
    <row r="29829" spans="23:27">
      <c r="W29829" s="288"/>
      <c r="X29829" s="287"/>
      <c r="AA29829" s="289"/>
    </row>
    <row r="29830" spans="23:27">
      <c r="W29830" s="288"/>
      <c r="X29830" s="287"/>
      <c r="AA29830" s="289"/>
    </row>
    <row r="29831" spans="23:27">
      <c r="W29831" s="288"/>
      <c r="X29831" s="287"/>
      <c r="AA29831" s="289"/>
    </row>
    <row r="29832" spans="23:27">
      <c r="W29832" s="288"/>
      <c r="X29832" s="287"/>
      <c r="AA29832" s="289"/>
    </row>
    <row r="29833" spans="23:27">
      <c r="W29833" s="288"/>
      <c r="X29833" s="287"/>
      <c r="AA29833" s="289"/>
    </row>
    <row r="29834" spans="23:27">
      <c r="W29834" s="288"/>
      <c r="X29834" s="287"/>
      <c r="AA29834" s="289"/>
    </row>
    <row r="29835" spans="23:27">
      <c r="W29835" s="288"/>
      <c r="X29835" s="287"/>
      <c r="AA29835" s="289"/>
    </row>
    <row r="29836" spans="23:27">
      <c r="W29836" s="288"/>
      <c r="X29836" s="287"/>
      <c r="AA29836" s="289"/>
    </row>
    <row r="29837" spans="23:27">
      <c r="W29837" s="288"/>
      <c r="X29837" s="287"/>
      <c r="AA29837" s="289"/>
    </row>
    <row r="29838" spans="23:27">
      <c r="W29838" s="288"/>
      <c r="X29838" s="287"/>
      <c r="AA29838" s="289"/>
    </row>
    <row r="29839" spans="23:27">
      <c r="W29839" s="288"/>
      <c r="X29839" s="287"/>
      <c r="AA29839" s="289"/>
    </row>
    <row r="29840" spans="23:27">
      <c r="W29840" s="288"/>
      <c r="X29840" s="287"/>
      <c r="AA29840" s="289"/>
    </row>
    <row r="29841" spans="23:27">
      <c r="W29841" s="288"/>
      <c r="X29841" s="287"/>
      <c r="AA29841" s="289"/>
    </row>
    <row r="29842" spans="23:27">
      <c r="W29842" s="288"/>
      <c r="X29842" s="287"/>
      <c r="AA29842" s="289"/>
    </row>
    <row r="29843" spans="23:27">
      <c r="W29843" s="288"/>
      <c r="X29843" s="287"/>
      <c r="AA29843" s="289"/>
    </row>
    <row r="29844" spans="23:27">
      <c r="W29844" s="288"/>
      <c r="X29844" s="287"/>
      <c r="AA29844" s="289"/>
    </row>
    <row r="29845" spans="23:27">
      <c r="W29845" s="288"/>
      <c r="X29845" s="287"/>
      <c r="AA29845" s="289"/>
    </row>
    <row r="29846" spans="23:27">
      <c r="W29846" s="288"/>
      <c r="X29846" s="287"/>
      <c r="AA29846" s="289"/>
    </row>
    <row r="29847" spans="23:27">
      <c r="W29847" s="288"/>
      <c r="X29847" s="287"/>
      <c r="AA29847" s="289"/>
    </row>
    <row r="29848" spans="23:27">
      <c r="W29848" s="288"/>
      <c r="X29848" s="287"/>
      <c r="AA29848" s="289"/>
    </row>
    <row r="29849" spans="23:27">
      <c r="W29849" s="288"/>
      <c r="X29849" s="287"/>
      <c r="AA29849" s="289"/>
    </row>
    <row r="29850" spans="23:27">
      <c r="W29850" s="288"/>
      <c r="X29850" s="287"/>
      <c r="AA29850" s="289"/>
    </row>
    <row r="29851" spans="23:27">
      <c r="W29851" s="288"/>
      <c r="X29851" s="287"/>
      <c r="AA29851" s="289"/>
    </row>
    <row r="29852" spans="23:27">
      <c r="W29852" s="288"/>
      <c r="X29852" s="287"/>
      <c r="AA29852" s="289"/>
    </row>
    <row r="29853" spans="23:27">
      <c r="W29853" s="288"/>
      <c r="X29853" s="287"/>
      <c r="AA29853" s="289"/>
    </row>
    <row r="29854" spans="23:27">
      <c r="W29854" s="288"/>
      <c r="X29854" s="287"/>
      <c r="AA29854" s="289"/>
    </row>
    <row r="29855" spans="23:27">
      <c r="W29855" s="288"/>
      <c r="X29855" s="287"/>
      <c r="AA29855" s="289"/>
    </row>
    <row r="29856" spans="23:27">
      <c r="W29856" s="288"/>
      <c r="X29856" s="287"/>
      <c r="AA29856" s="289"/>
    </row>
    <row r="29857" spans="23:27">
      <c r="W29857" s="288"/>
      <c r="X29857" s="287"/>
      <c r="AA29857" s="289"/>
    </row>
    <row r="29858" spans="23:27">
      <c r="W29858" s="288"/>
      <c r="X29858" s="287"/>
      <c r="AA29858" s="289"/>
    </row>
    <row r="29859" spans="23:27">
      <c r="W29859" s="288"/>
      <c r="X29859" s="287"/>
      <c r="AA29859" s="289"/>
    </row>
    <row r="29860" spans="23:27">
      <c r="W29860" s="288"/>
      <c r="X29860" s="287"/>
      <c r="AA29860" s="289"/>
    </row>
    <row r="29861" spans="23:27">
      <c r="W29861" s="288"/>
      <c r="X29861" s="287"/>
      <c r="AA29861" s="289"/>
    </row>
    <row r="29862" spans="23:27">
      <c r="W29862" s="288"/>
      <c r="X29862" s="287"/>
      <c r="AA29862" s="289"/>
    </row>
    <row r="29863" spans="23:27">
      <c r="W29863" s="288"/>
      <c r="X29863" s="287"/>
      <c r="AA29863" s="289"/>
    </row>
    <row r="29864" spans="23:27">
      <c r="W29864" s="288"/>
      <c r="X29864" s="287"/>
      <c r="AA29864" s="289"/>
    </row>
    <row r="29865" spans="23:27">
      <c r="W29865" s="288"/>
      <c r="X29865" s="287"/>
      <c r="AA29865" s="289"/>
    </row>
    <row r="29866" spans="23:27">
      <c r="W29866" s="288"/>
      <c r="X29866" s="287"/>
      <c r="AA29866" s="289"/>
    </row>
    <row r="29867" spans="23:27">
      <c r="W29867" s="288"/>
      <c r="X29867" s="287"/>
      <c r="AA29867" s="289"/>
    </row>
    <row r="29868" spans="23:27">
      <c r="W29868" s="288"/>
      <c r="X29868" s="287"/>
      <c r="AA29868" s="289"/>
    </row>
    <row r="29869" spans="23:27">
      <c r="W29869" s="288"/>
      <c r="X29869" s="287"/>
      <c r="AA29869" s="289"/>
    </row>
    <row r="29870" spans="23:27">
      <c r="W29870" s="288"/>
      <c r="X29870" s="287"/>
      <c r="AA29870" s="289"/>
    </row>
    <row r="29871" spans="23:27">
      <c r="W29871" s="288"/>
      <c r="X29871" s="287"/>
      <c r="AA29871" s="289"/>
    </row>
    <row r="29872" spans="23:27">
      <c r="W29872" s="288"/>
      <c r="X29872" s="287"/>
      <c r="AA29872" s="289"/>
    </row>
    <row r="29873" spans="23:27">
      <c r="W29873" s="288"/>
      <c r="X29873" s="287"/>
      <c r="AA29873" s="289"/>
    </row>
    <row r="29874" spans="23:27">
      <c r="W29874" s="288"/>
      <c r="X29874" s="287"/>
      <c r="AA29874" s="289"/>
    </row>
    <row r="29875" spans="23:27">
      <c r="W29875" s="288"/>
      <c r="X29875" s="287"/>
      <c r="AA29875" s="289"/>
    </row>
    <row r="29876" spans="23:27">
      <c r="W29876" s="288"/>
      <c r="X29876" s="287"/>
      <c r="AA29876" s="289"/>
    </row>
    <row r="29877" spans="23:27">
      <c r="W29877" s="288"/>
      <c r="X29877" s="287"/>
      <c r="AA29877" s="289"/>
    </row>
    <row r="29878" spans="23:27">
      <c r="W29878" s="288"/>
      <c r="X29878" s="287"/>
      <c r="AA29878" s="289"/>
    </row>
    <row r="29879" spans="23:27">
      <c r="W29879" s="288"/>
      <c r="X29879" s="287"/>
      <c r="AA29879" s="289"/>
    </row>
    <row r="29880" spans="23:27">
      <c r="W29880" s="288"/>
      <c r="X29880" s="287"/>
      <c r="AA29880" s="289"/>
    </row>
    <row r="29881" spans="23:27">
      <c r="W29881" s="288"/>
      <c r="X29881" s="287"/>
      <c r="AA29881" s="289"/>
    </row>
    <row r="29882" spans="23:27">
      <c r="W29882" s="288"/>
      <c r="X29882" s="287"/>
      <c r="AA29882" s="289"/>
    </row>
    <row r="29883" spans="23:27">
      <c r="W29883" s="288"/>
      <c r="X29883" s="287"/>
      <c r="AA29883" s="289"/>
    </row>
    <row r="29884" spans="23:27">
      <c r="W29884" s="288"/>
      <c r="X29884" s="287"/>
      <c r="AA29884" s="289"/>
    </row>
    <row r="29885" spans="23:27">
      <c r="W29885" s="288"/>
      <c r="X29885" s="287"/>
      <c r="AA29885" s="289"/>
    </row>
    <row r="29886" spans="23:27">
      <c r="W29886" s="288"/>
      <c r="X29886" s="287"/>
      <c r="AA29886" s="289"/>
    </row>
    <row r="29887" spans="23:27">
      <c r="W29887" s="288"/>
      <c r="X29887" s="287"/>
      <c r="AA29887" s="289"/>
    </row>
    <row r="29888" spans="23:27">
      <c r="W29888" s="288"/>
      <c r="X29888" s="287"/>
      <c r="AA29888" s="289"/>
    </row>
    <row r="29889" spans="23:27">
      <c r="W29889" s="288"/>
      <c r="X29889" s="287"/>
      <c r="AA29889" s="289"/>
    </row>
    <row r="29890" spans="23:27">
      <c r="W29890" s="288"/>
      <c r="X29890" s="287"/>
      <c r="AA29890" s="289"/>
    </row>
    <row r="29891" spans="23:27">
      <c r="W29891" s="288"/>
      <c r="X29891" s="287"/>
      <c r="AA29891" s="289"/>
    </row>
    <row r="29892" spans="23:27">
      <c r="W29892" s="288"/>
      <c r="X29892" s="287"/>
      <c r="AA29892" s="289"/>
    </row>
    <row r="29893" spans="23:27">
      <c r="W29893" s="288"/>
      <c r="X29893" s="287"/>
      <c r="AA29893" s="289"/>
    </row>
    <row r="29894" spans="23:27">
      <c r="W29894" s="288"/>
      <c r="X29894" s="287"/>
      <c r="AA29894" s="289"/>
    </row>
    <row r="29895" spans="23:27">
      <c r="W29895" s="288"/>
      <c r="X29895" s="287"/>
      <c r="AA29895" s="289"/>
    </row>
    <row r="29896" spans="23:27">
      <c r="W29896" s="288"/>
      <c r="X29896" s="287"/>
      <c r="AA29896" s="289"/>
    </row>
    <row r="29897" spans="23:27">
      <c r="W29897" s="288"/>
      <c r="X29897" s="287"/>
      <c r="AA29897" s="289"/>
    </row>
    <row r="29898" spans="23:27">
      <c r="W29898" s="288"/>
      <c r="X29898" s="287"/>
      <c r="AA29898" s="289"/>
    </row>
    <row r="29899" spans="23:27">
      <c r="W29899" s="288"/>
      <c r="X29899" s="287"/>
      <c r="AA29899" s="289"/>
    </row>
    <row r="29900" spans="23:27">
      <c r="W29900" s="288"/>
      <c r="X29900" s="287"/>
      <c r="AA29900" s="289"/>
    </row>
    <row r="29901" spans="23:27">
      <c r="W29901" s="288"/>
      <c r="X29901" s="287"/>
      <c r="AA29901" s="289"/>
    </row>
    <row r="29902" spans="23:27">
      <c r="W29902" s="288"/>
      <c r="X29902" s="287"/>
      <c r="AA29902" s="289"/>
    </row>
    <row r="29903" spans="23:27">
      <c r="W29903" s="288"/>
      <c r="X29903" s="287"/>
      <c r="AA29903" s="289"/>
    </row>
    <row r="29904" spans="23:27">
      <c r="W29904" s="288"/>
      <c r="X29904" s="287"/>
      <c r="AA29904" s="289"/>
    </row>
    <row r="29905" spans="23:27">
      <c r="W29905" s="288"/>
      <c r="X29905" s="287"/>
      <c r="AA29905" s="289"/>
    </row>
    <row r="29906" spans="23:27">
      <c r="W29906" s="288"/>
      <c r="X29906" s="287"/>
      <c r="AA29906" s="289"/>
    </row>
    <row r="29907" spans="23:27">
      <c r="W29907" s="288"/>
      <c r="X29907" s="287"/>
      <c r="AA29907" s="289"/>
    </row>
    <row r="29908" spans="23:27">
      <c r="W29908" s="288"/>
      <c r="X29908" s="287"/>
      <c r="AA29908" s="289"/>
    </row>
    <row r="29909" spans="23:27">
      <c r="W29909" s="288"/>
      <c r="X29909" s="287"/>
      <c r="AA29909" s="289"/>
    </row>
    <row r="29910" spans="23:27">
      <c r="W29910" s="288"/>
      <c r="X29910" s="287"/>
      <c r="AA29910" s="289"/>
    </row>
    <row r="29911" spans="23:27">
      <c r="W29911" s="288"/>
      <c r="X29911" s="287"/>
      <c r="AA29911" s="289"/>
    </row>
    <row r="29912" spans="23:27">
      <c r="W29912" s="288"/>
      <c r="X29912" s="287"/>
      <c r="AA29912" s="289"/>
    </row>
    <row r="29913" spans="23:27">
      <c r="W29913" s="288"/>
      <c r="X29913" s="287"/>
      <c r="AA29913" s="289"/>
    </row>
    <row r="29914" spans="23:27">
      <c r="W29914" s="288"/>
      <c r="X29914" s="287"/>
      <c r="AA29914" s="289"/>
    </row>
    <row r="29915" spans="23:27">
      <c r="W29915" s="288"/>
      <c r="X29915" s="287"/>
      <c r="AA29915" s="289"/>
    </row>
    <row r="29916" spans="23:27">
      <c r="W29916" s="288"/>
      <c r="X29916" s="287"/>
      <c r="AA29916" s="289"/>
    </row>
    <row r="29917" spans="23:27">
      <c r="W29917" s="288"/>
      <c r="X29917" s="287"/>
      <c r="AA29917" s="289"/>
    </row>
    <row r="29918" spans="23:27">
      <c r="W29918" s="288"/>
      <c r="X29918" s="287"/>
      <c r="AA29918" s="289"/>
    </row>
    <row r="29919" spans="23:27">
      <c r="W29919" s="288"/>
      <c r="X29919" s="287"/>
      <c r="AA29919" s="289"/>
    </row>
    <row r="29920" spans="23:27">
      <c r="W29920" s="288"/>
      <c r="X29920" s="287"/>
      <c r="AA29920" s="289"/>
    </row>
    <row r="29921" spans="23:27">
      <c r="W29921" s="288"/>
      <c r="X29921" s="287"/>
      <c r="AA29921" s="289"/>
    </row>
    <row r="29922" spans="23:27">
      <c r="W29922" s="288"/>
      <c r="X29922" s="287"/>
      <c r="AA29922" s="289"/>
    </row>
    <row r="29923" spans="23:27">
      <c r="W29923" s="288"/>
      <c r="X29923" s="287"/>
      <c r="AA29923" s="289"/>
    </row>
    <row r="29924" spans="23:27">
      <c r="W29924" s="288"/>
      <c r="X29924" s="287"/>
      <c r="AA29924" s="289"/>
    </row>
    <row r="29925" spans="23:27">
      <c r="W29925" s="288"/>
      <c r="X29925" s="287"/>
      <c r="AA29925" s="289"/>
    </row>
    <row r="29926" spans="23:27">
      <c r="W29926" s="288"/>
      <c r="X29926" s="287"/>
      <c r="AA29926" s="289"/>
    </row>
    <row r="29927" spans="23:27">
      <c r="W29927" s="288"/>
      <c r="X29927" s="287"/>
      <c r="AA29927" s="289"/>
    </row>
    <row r="29928" spans="23:27">
      <c r="W29928" s="288"/>
      <c r="X29928" s="287"/>
      <c r="AA29928" s="289"/>
    </row>
    <row r="29929" spans="23:27">
      <c r="W29929" s="288"/>
      <c r="X29929" s="287"/>
      <c r="AA29929" s="289"/>
    </row>
    <row r="29930" spans="23:27">
      <c r="W29930" s="288"/>
      <c r="X29930" s="287"/>
      <c r="AA29930" s="289"/>
    </row>
    <row r="29931" spans="23:27">
      <c r="W29931" s="288"/>
      <c r="X29931" s="287"/>
      <c r="AA29931" s="289"/>
    </row>
    <row r="29932" spans="23:27">
      <c r="W29932" s="288"/>
      <c r="X29932" s="287"/>
      <c r="AA29932" s="289"/>
    </row>
    <row r="29933" spans="23:27">
      <c r="W29933" s="288"/>
      <c r="X29933" s="287"/>
      <c r="AA29933" s="289"/>
    </row>
    <row r="29934" spans="23:27">
      <c r="W29934" s="288"/>
      <c r="X29934" s="287"/>
      <c r="AA29934" s="289"/>
    </row>
    <row r="29935" spans="23:27">
      <c r="W29935" s="288"/>
      <c r="X29935" s="287"/>
      <c r="AA29935" s="289"/>
    </row>
    <row r="29936" spans="23:27">
      <c r="W29936" s="288"/>
      <c r="X29936" s="287"/>
      <c r="AA29936" s="289"/>
    </row>
    <row r="29937" spans="23:27">
      <c r="W29937" s="288"/>
      <c r="X29937" s="287"/>
      <c r="AA29937" s="289"/>
    </row>
    <row r="29938" spans="23:27">
      <c r="W29938" s="288"/>
      <c r="X29938" s="287"/>
      <c r="AA29938" s="289"/>
    </row>
    <row r="29939" spans="23:27">
      <c r="W29939" s="288"/>
      <c r="X29939" s="287"/>
      <c r="AA29939" s="289"/>
    </row>
    <row r="29940" spans="23:27">
      <c r="W29940" s="288"/>
      <c r="X29940" s="287"/>
      <c r="AA29940" s="289"/>
    </row>
    <row r="29941" spans="23:27">
      <c r="W29941" s="288"/>
      <c r="X29941" s="287"/>
      <c r="AA29941" s="289"/>
    </row>
    <row r="29942" spans="23:27">
      <c r="W29942" s="288"/>
      <c r="X29942" s="287"/>
      <c r="AA29942" s="289"/>
    </row>
    <row r="29943" spans="23:27">
      <c r="W29943" s="288"/>
      <c r="X29943" s="287"/>
      <c r="AA29943" s="289"/>
    </row>
    <row r="29944" spans="23:27">
      <c r="W29944" s="288"/>
      <c r="X29944" s="287"/>
      <c r="AA29944" s="289"/>
    </row>
    <row r="29945" spans="23:27">
      <c r="W29945" s="288"/>
      <c r="X29945" s="287"/>
      <c r="AA29945" s="289"/>
    </row>
    <row r="29946" spans="23:27">
      <c r="W29946" s="288"/>
      <c r="X29946" s="287"/>
      <c r="AA29946" s="289"/>
    </row>
    <row r="29947" spans="23:27">
      <c r="W29947" s="288"/>
      <c r="X29947" s="287"/>
      <c r="AA29947" s="289"/>
    </row>
    <row r="29948" spans="23:27">
      <c r="W29948" s="288"/>
      <c r="X29948" s="287"/>
      <c r="AA29948" s="289"/>
    </row>
    <row r="29949" spans="23:27">
      <c r="W29949" s="288"/>
      <c r="X29949" s="287"/>
      <c r="AA29949" s="289"/>
    </row>
    <row r="29950" spans="23:27">
      <c r="W29950" s="288"/>
      <c r="X29950" s="287"/>
      <c r="AA29950" s="289"/>
    </row>
    <row r="29951" spans="23:27">
      <c r="W29951" s="288"/>
      <c r="X29951" s="287"/>
      <c r="AA29951" s="289"/>
    </row>
    <row r="29952" spans="23:27">
      <c r="W29952" s="288"/>
      <c r="X29952" s="287"/>
      <c r="AA29952" s="289"/>
    </row>
    <row r="29953" spans="23:27">
      <c r="W29953" s="288"/>
      <c r="X29953" s="287"/>
      <c r="AA29953" s="289"/>
    </row>
    <row r="29954" spans="23:27">
      <c r="W29954" s="288"/>
      <c r="X29954" s="287"/>
      <c r="AA29954" s="289"/>
    </row>
    <row r="29955" spans="23:27">
      <c r="W29955" s="288"/>
      <c r="X29955" s="287"/>
      <c r="AA29955" s="289"/>
    </row>
    <row r="29956" spans="23:27">
      <c r="W29956" s="288"/>
      <c r="X29956" s="287"/>
      <c r="AA29956" s="289"/>
    </row>
    <row r="29957" spans="23:27">
      <c r="W29957" s="288"/>
      <c r="X29957" s="287"/>
      <c r="AA29957" s="289"/>
    </row>
    <row r="29958" spans="23:27">
      <c r="W29958" s="288"/>
      <c r="X29958" s="287"/>
      <c r="AA29958" s="289"/>
    </row>
    <row r="29959" spans="23:27">
      <c r="W29959" s="288"/>
      <c r="X29959" s="287"/>
      <c r="AA29959" s="289"/>
    </row>
    <row r="29960" spans="23:27">
      <c r="W29960" s="288"/>
      <c r="X29960" s="287"/>
      <c r="AA29960" s="289"/>
    </row>
    <row r="29961" spans="23:27">
      <c r="W29961" s="288"/>
      <c r="X29961" s="287"/>
      <c r="AA29961" s="289"/>
    </row>
    <row r="29962" spans="23:27">
      <c r="W29962" s="288"/>
      <c r="X29962" s="287"/>
      <c r="AA29962" s="289"/>
    </row>
    <row r="29963" spans="23:27">
      <c r="W29963" s="288"/>
      <c r="X29963" s="287"/>
      <c r="AA29963" s="289"/>
    </row>
    <row r="29964" spans="23:27">
      <c r="W29964" s="288"/>
      <c r="X29964" s="287"/>
      <c r="AA29964" s="289"/>
    </row>
    <row r="29965" spans="23:27">
      <c r="W29965" s="288"/>
      <c r="X29965" s="287"/>
      <c r="AA29965" s="289"/>
    </row>
    <row r="29966" spans="23:27">
      <c r="W29966" s="288"/>
      <c r="X29966" s="287"/>
      <c r="AA29966" s="289"/>
    </row>
    <row r="29967" spans="23:27">
      <c r="W29967" s="288"/>
      <c r="X29967" s="287"/>
      <c r="AA29967" s="289"/>
    </row>
    <row r="29968" spans="23:27">
      <c r="W29968" s="288"/>
      <c r="X29968" s="287"/>
      <c r="AA29968" s="289"/>
    </row>
    <row r="29969" spans="23:27">
      <c r="W29969" s="288"/>
      <c r="X29969" s="287"/>
      <c r="AA29969" s="289"/>
    </row>
    <row r="29970" spans="23:27">
      <c r="W29970" s="288"/>
      <c r="X29970" s="287"/>
      <c r="AA29970" s="289"/>
    </row>
    <row r="29971" spans="23:27">
      <c r="W29971" s="288"/>
      <c r="X29971" s="287"/>
      <c r="AA29971" s="289"/>
    </row>
    <row r="29972" spans="23:27">
      <c r="W29972" s="288"/>
      <c r="X29972" s="287"/>
      <c r="AA29972" s="289"/>
    </row>
    <row r="29973" spans="23:27">
      <c r="W29973" s="288"/>
      <c r="X29973" s="287"/>
      <c r="AA29973" s="289"/>
    </row>
    <row r="29974" spans="23:27">
      <c r="W29974" s="288"/>
      <c r="X29974" s="287"/>
      <c r="AA29974" s="289"/>
    </row>
    <row r="29975" spans="23:27">
      <c r="W29975" s="288"/>
      <c r="X29975" s="287"/>
      <c r="AA29975" s="289"/>
    </row>
    <row r="29976" spans="23:27">
      <c r="W29976" s="288"/>
      <c r="X29976" s="287"/>
      <c r="AA29976" s="289"/>
    </row>
    <row r="29977" spans="23:27">
      <c r="W29977" s="288"/>
      <c r="X29977" s="287"/>
      <c r="AA29977" s="289"/>
    </row>
    <row r="29978" spans="23:27">
      <c r="W29978" s="288"/>
      <c r="X29978" s="287"/>
      <c r="AA29978" s="289"/>
    </row>
    <row r="29979" spans="23:27">
      <c r="W29979" s="288"/>
      <c r="X29979" s="287"/>
      <c r="AA29979" s="289"/>
    </row>
    <row r="29980" spans="23:27">
      <c r="W29980" s="288"/>
      <c r="X29980" s="287"/>
      <c r="AA29980" s="289"/>
    </row>
    <row r="29981" spans="23:27">
      <c r="W29981" s="288"/>
      <c r="X29981" s="287"/>
      <c r="AA29981" s="289"/>
    </row>
    <row r="29982" spans="23:27">
      <c r="W29982" s="288"/>
      <c r="X29982" s="287"/>
      <c r="AA29982" s="289"/>
    </row>
    <row r="29983" spans="23:27">
      <c r="W29983" s="288"/>
      <c r="X29983" s="287"/>
      <c r="AA29983" s="289"/>
    </row>
    <row r="29984" spans="23:27">
      <c r="W29984" s="288"/>
      <c r="X29984" s="287"/>
      <c r="AA29984" s="289"/>
    </row>
    <row r="29985" spans="23:27">
      <c r="W29985" s="288"/>
      <c r="X29985" s="287"/>
      <c r="AA29985" s="289"/>
    </row>
    <row r="29986" spans="23:27">
      <c r="W29986" s="288"/>
      <c r="X29986" s="287"/>
      <c r="AA29986" s="289"/>
    </row>
    <row r="29987" spans="23:27">
      <c r="W29987" s="288"/>
      <c r="X29987" s="287"/>
      <c r="AA29987" s="289"/>
    </row>
    <row r="29988" spans="23:27">
      <c r="W29988" s="288"/>
      <c r="X29988" s="287"/>
      <c r="AA29988" s="289"/>
    </row>
    <row r="29989" spans="23:27">
      <c r="W29989" s="288"/>
      <c r="X29989" s="287"/>
      <c r="AA29989" s="289"/>
    </row>
    <row r="29990" spans="23:27">
      <c r="W29990" s="288"/>
      <c r="X29990" s="287"/>
      <c r="AA29990" s="289"/>
    </row>
    <row r="29991" spans="23:27">
      <c r="W29991" s="288"/>
      <c r="X29991" s="287"/>
      <c r="AA29991" s="289"/>
    </row>
    <row r="29992" spans="23:27">
      <c r="W29992" s="288"/>
      <c r="X29992" s="287"/>
      <c r="AA29992" s="289"/>
    </row>
    <row r="29993" spans="23:27">
      <c r="W29993" s="288"/>
      <c r="X29993" s="287"/>
      <c r="AA29993" s="289"/>
    </row>
    <row r="29994" spans="23:27">
      <c r="W29994" s="288"/>
      <c r="X29994" s="287"/>
      <c r="AA29994" s="289"/>
    </row>
    <row r="29995" spans="23:27">
      <c r="W29995" s="288"/>
      <c r="X29995" s="287"/>
      <c r="AA29995" s="289"/>
    </row>
    <row r="29996" spans="23:27">
      <c r="W29996" s="288"/>
      <c r="X29996" s="287"/>
      <c r="AA29996" s="289"/>
    </row>
    <row r="29997" spans="23:27">
      <c r="W29997" s="288"/>
      <c r="X29997" s="287"/>
      <c r="AA29997" s="289"/>
    </row>
    <row r="29998" spans="23:27">
      <c r="W29998" s="288"/>
      <c r="X29998" s="287"/>
      <c r="AA29998" s="289"/>
    </row>
    <row r="29999" spans="23:27">
      <c r="W29999" s="288"/>
      <c r="X29999" s="287"/>
      <c r="AA29999" s="289"/>
    </row>
    <row r="30000" spans="23:27">
      <c r="W30000" s="288"/>
      <c r="X30000" s="287"/>
      <c r="AA30000" s="289"/>
    </row>
    <row r="30001" spans="23:27">
      <c r="W30001" s="288"/>
      <c r="X30001" s="287"/>
      <c r="AA30001" s="289"/>
    </row>
    <row r="30002" spans="23:27">
      <c r="W30002" s="288"/>
      <c r="X30002" s="287"/>
      <c r="AA30002" s="289"/>
    </row>
    <row r="30003" spans="23:27">
      <c r="W30003" s="288"/>
      <c r="X30003" s="287"/>
      <c r="AA30003" s="289"/>
    </row>
    <row r="30004" spans="23:27">
      <c r="W30004" s="288"/>
      <c r="X30004" s="287"/>
      <c r="AA30004" s="289"/>
    </row>
    <row r="30005" spans="23:27">
      <c r="W30005" s="288"/>
      <c r="X30005" s="287"/>
      <c r="AA30005" s="289"/>
    </row>
    <row r="30006" spans="23:27">
      <c r="W30006" s="288"/>
      <c r="X30006" s="287"/>
      <c r="AA30006" s="289"/>
    </row>
    <row r="30007" spans="23:27">
      <c r="W30007" s="288"/>
      <c r="X30007" s="287"/>
      <c r="AA30007" s="289"/>
    </row>
    <row r="30008" spans="23:27">
      <c r="W30008" s="288"/>
      <c r="X30008" s="287"/>
      <c r="AA30008" s="289"/>
    </row>
    <row r="30009" spans="23:27">
      <c r="W30009" s="288"/>
      <c r="X30009" s="287"/>
      <c r="AA30009" s="289"/>
    </row>
    <row r="30010" spans="23:27">
      <c r="W30010" s="288"/>
      <c r="X30010" s="287"/>
      <c r="AA30010" s="289"/>
    </row>
    <row r="30011" spans="23:27">
      <c r="W30011" s="288"/>
      <c r="X30011" s="287"/>
      <c r="AA30011" s="289"/>
    </row>
    <row r="30012" spans="23:27">
      <c r="W30012" s="288"/>
      <c r="X30012" s="287"/>
      <c r="AA30012" s="289"/>
    </row>
    <row r="30013" spans="23:27">
      <c r="W30013" s="288"/>
      <c r="X30013" s="287"/>
      <c r="AA30013" s="289"/>
    </row>
    <row r="30014" spans="23:27">
      <c r="W30014" s="288"/>
      <c r="X30014" s="287"/>
      <c r="AA30014" s="289"/>
    </row>
    <row r="30015" spans="23:27">
      <c r="W30015" s="288"/>
      <c r="X30015" s="287"/>
      <c r="AA30015" s="289"/>
    </row>
    <row r="30016" spans="23:27">
      <c r="W30016" s="288"/>
      <c r="X30016" s="287"/>
      <c r="AA30016" s="289"/>
    </row>
    <row r="30017" spans="23:27">
      <c r="W30017" s="288"/>
      <c r="X30017" s="287"/>
      <c r="AA30017" s="289"/>
    </row>
    <row r="30018" spans="23:27">
      <c r="W30018" s="288"/>
      <c r="X30018" s="287"/>
      <c r="AA30018" s="289"/>
    </row>
    <row r="30019" spans="23:27">
      <c r="W30019" s="288"/>
      <c r="X30019" s="287"/>
      <c r="AA30019" s="289"/>
    </row>
    <row r="30020" spans="23:27">
      <c r="W30020" s="288"/>
      <c r="X30020" s="287"/>
      <c r="AA30020" s="289"/>
    </row>
    <row r="30021" spans="23:27">
      <c r="W30021" s="288"/>
      <c r="X30021" s="287"/>
      <c r="AA30021" s="289"/>
    </row>
    <row r="30022" spans="23:27">
      <c r="W30022" s="288"/>
      <c r="X30022" s="287"/>
      <c r="AA30022" s="289"/>
    </row>
    <row r="30023" spans="23:27">
      <c r="W30023" s="288"/>
      <c r="X30023" s="287"/>
      <c r="AA30023" s="289"/>
    </row>
    <row r="30024" spans="23:27">
      <c r="W30024" s="288"/>
      <c r="X30024" s="287"/>
      <c r="AA30024" s="289"/>
    </row>
    <row r="30025" spans="23:27">
      <c r="W30025" s="288"/>
      <c r="X30025" s="287"/>
      <c r="AA30025" s="289"/>
    </row>
    <row r="30026" spans="23:27">
      <c r="W30026" s="288"/>
      <c r="X30026" s="287"/>
      <c r="AA30026" s="289"/>
    </row>
    <row r="30027" spans="23:27">
      <c r="W30027" s="288"/>
      <c r="X30027" s="287"/>
      <c r="AA30027" s="289"/>
    </row>
    <row r="30028" spans="23:27">
      <c r="W30028" s="288"/>
      <c r="X30028" s="287"/>
      <c r="AA30028" s="289"/>
    </row>
    <row r="30029" spans="23:27">
      <c r="W30029" s="288"/>
      <c r="X30029" s="287"/>
      <c r="AA30029" s="289"/>
    </row>
    <row r="30030" spans="23:27">
      <c r="W30030" s="288"/>
      <c r="X30030" s="287"/>
      <c r="AA30030" s="289"/>
    </row>
    <row r="30031" spans="23:27">
      <c r="W30031" s="288"/>
      <c r="X30031" s="287"/>
      <c r="AA30031" s="289"/>
    </row>
    <row r="30032" spans="23:27">
      <c r="W30032" s="288"/>
      <c r="X30032" s="287"/>
      <c r="AA30032" s="289"/>
    </row>
    <row r="30033" spans="23:27">
      <c r="W30033" s="288"/>
      <c r="X30033" s="287"/>
      <c r="AA30033" s="289"/>
    </row>
    <row r="30034" spans="23:27">
      <c r="W30034" s="288"/>
      <c r="X30034" s="287"/>
      <c r="AA30034" s="289"/>
    </row>
    <row r="30035" spans="23:27">
      <c r="W30035" s="288"/>
      <c r="X30035" s="287"/>
      <c r="AA30035" s="289"/>
    </row>
    <row r="30036" spans="23:27">
      <c r="W30036" s="288"/>
      <c r="X30036" s="287"/>
      <c r="AA30036" s="289"/>
    </row>
    <row r="30037" spans="23:27">
      <c r="W30037" s="288"/>
      <c r="X30037" s="287"/>
      <c r="AA30037" s="289"/>
    </row>
    <row r="30038" spans="23:27">
      <c r="W30038" s="288"/>
      <c r="X30038" s="287"/>
      <c r="AA30038" s="289"/>
    </row>
    <row r="30039" spans="23:27">
      <c r="W30039" s="288"/>
      <c r="X30039" s="287"/>
      <c r="AA30039" s="289"/>
    </row>
    <row r="30040" spans="23:27">
      <c r="W30040" s="288"/>
      <c r="X30040" s="287"/>
      <c r="AA30040" s="289"/>
    </row>
    <row r="30041" spans="23:27">
      <c r="W30041" s="288"/>
      <c r="X30041" s="287"/>
      <c r="AA30041" s="289"/>
    </row>
    <row r="30042" spans="23:27">
      <c r="W30042" s="288"/>
      <c r="X30042" s="287"/>
      <c r="AA30042" s="289"/>
    </row>
    <row r="30043" spans="23:27">
      <c r="W30043" s="288"/>
      <c r="X30043" s="287"/>
      <c r="AA30043" s="289"/>
    </row>
    <row r="30044" spans="23:27">
      <c r="W30044" s="288"/>
      <c r="X30044" s="287"/>
      <c r="AA30044" s="289"/>
    </row>
    <row r="30045" spans="23:27">
      <c r="W30045" s="288"/>
      <c r="X30045" s="287"/>
      <c r="AA30045" s="289"/>
    </row>
    <row r="30046" spans="23:27">
      <c r="W30046" s="288"/>
      <c r="X30046" s="287"/>
      <c r="AA30046" s="289"/>
    </row>
    <row r="30047" spans="23:27">
      <c r="W30047" s="288"/>
      <c r="X30047" s="287"/>
      <c r="AA30047" s="289"/>
    </row>
    <row r="30048" spans="23:27">
      <c r="W30048" s="288"/>
      <c r="X30048" s="287"/>
      <c r="AA30048" s="289"/>
    </row>
    <row r="30049" spans="23:27">
      <c r="W30049" s="288"/>
      <c r="X30049" s="287"/>
      <c r="AA30049" s="289"/>
    </row>
    <row r="30050" spans="23:27">
      <c r="W30050" s="288"/>
      <c r="X30050" s="287"/>
      <c r="AA30050" s="289"/>
    </row>
    <row r="30051" spans="23:27">
      <c r="W30051" s="288"/>
      <c r="X30051" s="287"/>
      <c r="AA30051" s="289"/>
    </row>
    <row r="30052" spans="23:27">
      <c r="W30052" s="288"/>
      <c r="X30052" s="287"/>
      <c r="AA30052" s="289"/>
    </row>
    <row r="30053" spans="23:27">
      <c r="W30053" s="288"/>
      <c r="X30053" s="287"/>
      <c r="AA30053" s="289"/>
    </row>
    <row r="30054" spans="23:27">
      <c r="W30054" s="288"/>
      <c r="X30054" s="287"/>
      <c r="AA30054" s="289"/>
    </row>
    <row r="30055" spans="23:27">
      <c r="W30055" s="288"/>
      <c r="X30055" s="287"/>
      <c r="AA30055" s="289"/>
    </row>
    <row r="30056" spans="23:27">
      <c r="W30056" s="288"/>
      <c r="X30056" s="287"/>
      <c r="AA30056" s="289"/>
    </row>
    <row r="30057" spans="23:27">
      <c r="W30057" s="288"/>
      <c r="X30057" s="287"/>
      <c r="AA30057" s="289"/>
    </row>
    <row r="30058" spans="23:27">
      <c r="W30058" s="288"/>
      <c r="X30058" s="287"/>
      <c r="AA30058" s="289"/>
    </row>
    <row r="30059" spans="23:27">
      <c r="W30059" s="288"/>
      <c r="X30059" s="287"/>
      <c r="AA30059" s="289"/>
    </row>
    <row r="30060" spans="23:27">
      <c r="W30060" s="288"/>
      <c r="X30060" s="287"/>
      <c r="AA30060" s="289"/>
    </row>
    <row r="30061" spans="23:27">
      <c r="W30061" s="288"/>
      <c r="X30061" s="287"/>
      <c r="AA30061" s="289"/>
    </row>
    <row r="30062" spans="23:27">
      <c r="W30062" s="288"/>
      <c r="X30062" s="287"/>
      <c r="AA30062" s="289"/>
    </row>
    <row r="30063" spans="23:27">
      <c r="W30063" s="288"/>
      <c r="X30063" s="287"/>
      <c r="AA30063" s="289"/>
    </row>
    <row r="30064" spans="23:27">
      <c r="W30064" s="288"/>
      <c r="X30064" s="287"/>
      <c r="AA30064" s="289"/>
    </row>
    <row r="30065" spans="23:27">
      <c r="W30065" s="288"/>
      <c r="X30065" s="287"/>
      <c r="AA30065" s="289"/>
    </row>
    <row r="30066" spans="23:27">
      <c r="W30066" s="288"/>
      <c r="X30066" s="287"/>
      <c r="AA30066" s="289"/>
    </row>
    <row r="30067" spans="23:27">
      <c r="W30067" s="288"/>
      <c r="X30067" s="287"/>
      <c r="AA30067" s="289"/>
    </row>
    <row r="30068" spans="23:27">
      <c r="W30068" s="288"/>
      <c r="X30068" s="287"/>
      <c r="AA30068" s="289"/>
    </row>
    <row r="30069" spans="23:27">
      <c r="W30069" s="288"/>
      <c r="X30069" s="287"/>
      <c r="AA30069" s="289"/>
    </row>
    <row r="30070" spans="23:27">
      <c r="W30070" s="288"/>
      <c r="X30070" s="287"/>
      <c r="AA30070" s="289"/>
    </row>
    <row r="30071" spans="23:27">
      <c r="W30071" s="288"/>
      <c r="X30071" s="287"/>
      <c r="AA30071" s="289"/>
    </row>
    <row r="30072" spans="23:27">
      <c r="W30072" s="288"/>
      <c r="X30072" s="287"/>
      <c r="AA30072" s="289"/>
    </row>
    <row r="30073" spans="23:27">
      <c r="W30073" s="288"/>
      <c r="X30073" s="287"/>
      <c r="AA30073" s="289"/>
    </row>
    <row r="30074" spans="23:27">
      <c r="W30074" s="288"/>
      <c r="X30074" s="287"/>
      <c r="AA30074" s="289"/>
    </row>
    <row r="30075" spans="23:27">
      <c r="W30075" s="288"/>
      <c r="X30075" s="287"/>
      <c r="AA30075" s="289"/>
    </row>
    <row r="30076" spans="23:27">
      <c r="W30076" s="288"/>
      <c r="X30076" s="287"/>
      <c r="AA30076" s="289"/>
    </row>
    <row r="30077" spans="23:27">
      <c r="W30077" s="288"/>
      <c r="X30077" s="287"/>
      <c r="AA30077" s="289"/>
    </row>
    <row r="30078" spans="23:27">
      <c r="W30078" s="288"/>
      <c r="X30078" s="287"/>
      <c r="AA30078" s="289"/>
    </row>
    <row r="30079" spans="23:27">
      <c r="W30079" s="288"/>
      <c r="X30079" s="287"/>
      <c r="AA30079" s="289"/>
    </row>
    <row r="30080" spans="23:27">
      <c r="W30080" s="288"/>
      <c r="X30080" s="287"/>
      <c r="AA30080" s="289"/>
    </row>
    <row r="30081" spans="23:27">
      <c r="W30081" s="288"/>
      <c r="X30081" s="287"/>
      <c r="AA30081" s="289"/>
    </row>
    <row r="30082" spans="23:27">
      <c r="W30082" s="288"/>
      <c r="X30082" s="287"/>
      <c r="AA30082" s="289"/>
    </row>
    <row r="30083" spans="23:27">
      <c r="W30083" s="288"/>
      <c r="X30083" s="287"/>
      <c r="AA30083" s="289"/>
    </row>
    <row r="30084" spans="23:27">
      <c r="W30084" s="288"/>
      <c r="X30084" s="287"/>
      <c r="AA30084" s="289"/>
    </row>
    <row r="30085" spans="23:27">
      <c r="W30085" s="288"/>
      <c r="X30085" s="287"/>
      <c r="AA30085" s="289"/>
    </row>
    <row r="30086" spans="23:27">
      <c r="W30086" s="288"/>
      <c r="X30086" s="287"/>
      <c r="AA30086" s="289"/>
    </row>
    <row r="30087" spans="23:27">
      <c r="W30087" s="288"/>
      <c r="X30087" s="287"/>
      <c r="AA30087" s="289"/>
    </row>
    <row r="30088" spans="23:27">
      <c r="W30088" s="288"/>
      <c r="X30088" s="287"/>
      <c r="AA30088" s="289"/>
    </row>
    <row r="30089" spans="23:27">
      <c r="W30089" s="288"/>
      <c r="X30089" s="287"/>
      <c r="AA30089" s="289"/>
    </row>
    <row r="30090" spans="23:27">
      <c r="W30090" s="288"/>
      <c r="X30090" s="287"/>
      <c r="AA30090" s="289"/>
    </row>
    <row r="30091" spans="23:27">
      <c r="W30091" s="288"/>
      <c r="X30091" s="287"/>
      <c r="AA30091" s="289"/>
    </row>
    <row r="30092" spans="23:27">
      <c r="W30092" s="288"/>
      <c r="X30092" s="287"/>
      <c r="AA30092" s="289"/>
    </row>
    <row r="30093" spans="23:27">
      <c r="W30093" s="288"/>
      <c r="X30093" s="287"/>
      <c r="AA30093" s="289"/>
    </row>
    <row r="30094" spans="23:27">
      <c r="W30094" s="288"/>
      <c r="X30094" s="287"/>
      <c r="AA30094" s="289"/>
    </row>
    <row r="30095" spans="23:27">
      <c r="W30095" s="288"/>
      <c r="X30095" s="287"/>
      <c r="AA30095" s="289"/>
    </row>
    <row r="30096" spans="23:27">
      <c r="W30096" s="288"/>
      <c r="X30096" s="287"/>
      <c r="AA30096" s="289"/>
    </row>
    <row r="30097" spans="23:27">
      <c r="W30097" s="288"/>
      <c r="X30097" s="287"/>
      <c r="AA30097" s="289"/>
    </row>
    <row r="30098" spans="23:27">
      <c r="W30098" s="288"/>
      <c r="X30098" s="287"/>
      <c r="AA30098" s="289"/>
    </row>
    <row r="30099" spans="23:27">
      <c r="W30099" s="288"/>
      <c r="X30099" s="287"/>
      <c r="AA30099" s="289"/>
    </row>
    <row r="30100" spans="23:27">
      <c r="W30100" s="288"/>
      <c r="X30100" s="287"/>
      <c r="AA30100" s="289"/>
    </row>
    <row r="30101" spans="23:27">
      <c r="W30101" s="288"/>
      <c r="X30101" s="287"/>
      <c r="AA30101" s="289"/>
    </row>
    <row r="30102" spans="23:27">
      <c r="W30102" s="288"/>
      <c r="X30102" s="287"/>
      <c r="AA30102" s="289"/>
    </row>
    <row r="30103" spans="23:27">
      <c r="W30103" s="288"/>
      <c r="X30103" s="287"/>
      <c r="AA30103" s="289"/>
    </row>
    <row r="30104" spans="23:27">
      <c r="W30104" s="288"/>
      <c r="X30104" s="287"/>
      <c r="AA30104" s="289"/>
    </row>
    <row r="30105" spans="23:27">
      <c r="W30105" s="288"/>
      <c r="X30105" s="287"/>
      <c r="AA30105" s="289"/>
    </row>
    <row r="30106" spans="23:27">
      <c r="W30106" s="288"/>
      <c r="X30106" s="287"/>
      <c r="AA30106" s="289"/>
    </row>
    <row r="30107" spans="23:27">
      <c r="W30107" s="288"/>
      <c r="X30107" s="287"/>
      <c r="AA30107" s="289"/>
    </row>
    <row r="30108" spans="23:27">
      <c r="W30108" s="288"/>
      <c r="X30108" s="287"/>
      <c r="AA30108" s="289"/>
    </row>
    <row r="30109" spans="23:27">
      <c r="W30109" s="288"/>
      <c r="X30109" s="287"/>
      <c r="AA30109" s="289"/>
    </row>
    <row r="30110" spans="23:27">
      <c r="W30110" s="288"/>
      <c r="X30110" s="287"/>
      <c r="AA30110" s="289"/>
    </row>
    <row r="30111" spans="23:27">
      <c r="W30111" s="288"/>
      <c r="X30111" s="287"/>
      <c r="AA30111" s="289"/>
    </row>
    <row r="30112" spans="23:27">
      <c r="W30112" s="288"/>
      <c r="X30112" s="287"/>
      <c r="AA30112" s="289"/>
    </row>
    <row r="30113" spans="23:27">
      <c r="W30113" s="288"/>
      <c r="X30113" s="287"/>
      <c r="AA30113" s="289"/>
    </row>
    <row r="30114" spans="23:27">
      <c r="W30114" s="288"/>
      <c r="X30114" s="287"/>
      <c r="AA30114" s="289"/>
    </row>
    <row r="30115" spans="23:27">
      <c r="W30115" s="288"/>
      <c r="X30115" s="287"/>
      <c r="AA30115" s="289"/>
    </row>
    <row r="30116" spans="23:27">
      <c r="W30116" s="288"/>
      <c r="X30116" s="287"/>
      <c r="AA30116" s="289"/>
    </row>
    <row r="30117" spans="23:27">
      <c r="W30117" s="288"/>
      <c r="X30117" s="287"/>
      <c r="AA30117" s="289"/>
    </row>
    <row r="30118" spans="23:27">
      <c r="W30118" s="288"/>
      <c r="X30118" s="287"/>
      <c r="AA30118" s="289"/>
    </row>
    <row r="30119" spans="23:27">
      <c r="W30119" s="288"/>
      <c r="X30119" s="287"/>
      <c r="AA30119" s="289"/>
    </row>
    <row r="30120" spans="23:27">
      <c r="W30120" s="288"/>
      <c r="X30120" s="287"/>
      <c r="AA30120" s="289"/>
    </row>
    <row r="30121" spans="23:27">
      <c r="W30121" s="288"/>
      <c r="X30121" s="287"/>
      <c r="AA30121" s="289"/>
    </row>
    <row r="30122" spans="23:27">
      <c r="W30122" s="288"/>
      <c r="X30122" s="287"/>
      <c r="AA30122" s="289"/>
    </row>
    <row r="30123" spans="23:27">
      <c r="W30123" s="288"/>
      <c r="X30123" s="287"/>
      <c r="AA30123" s="289"/>
    </row>
    <row r="30124" spans="23:27">
      <c r="W30124" s="288"/>
      <c r="X30124" s="287"/>
      <c r="AA30124" s="289"/>
    </row>
    <row r="30125" spans="23:27">
      <c r="W30125" s="288"/>
      <c r="X30125" s="287"/>
      <c r="AA30125" s="289"/>
    </row>
    <row r="30126" spans="23:27">
      <c r="W30126" s="288"/>
      <c r="X30126" s="287"/>
      <c r="AA30126" s="289"/>
    </row>
    <row r="30127" spans="23:27">
      <c r="W30127" s="288"/>
      <c r="X30127" s="287"/>
      <c r="AA30127" s="289"/>
    </row>
    <row r="30128" spans="23:27">
      <c r="W30128" s="288"/>
      <c r="X30128" s="287"/>
      <c r="AA30128" s="289"/>
    </row>
    <row r="30129" spans="23:27">
      <c r="W30129" s="288"/>
      <c r="X30129" s="287"/>
      <c r="AA30129" s="289"/>
    </row>
    <row r="30130" spans="23:27">
      <c r="W30130" s="288"/>
      <c r="X30130" s="287"/>
      <c r="AA30130" s="289"/>
    </row>
    <row r="30131" spans="23:27">
      <c r="W30131" s="288"/>
      <c r="X30131" s="287"/>
      <c r="AA30131" s="289"/>
    </row>
    <row r="30132" spans="23:27">
      <c r="W30132" s="288"/>
      <c r="X30132" s="287"/>
      <c r="AA30132" s="289"/>
    </row>
    <row r="30133" spans="23:27">
      <c r="W30133" s="288"/>
      <c r="X30133" s="287"/>
      <c r="AA30133" s="289"/>
    </row>
    <row r="30134" spans="23:27">
      <c r="W30134" s="288"/>
      <c r="X30134" s="287"/>
      <c r="AA30134" s="289"/>
    </row>
    <row r="30135" spans="23:27">
      <c r="W30135" s="288"/>
      <c r="X30135" s="287"/>
      <c r="AA30135" s="289"/>
    </row>
    <row r="30136" spans="23:27">
      <c r="W30136" s="288"/>
      <c r="X30136" s="287"/>
      <c r="AA30136" s="289"/>
    </row>
    <row r="30137" spans="23:27">
      <c r="W30137" s="288"/>
      <c r="X30137" s="287"/>
      <c r="AA30137" s="289"/>
    </row>
    <row r="30138" spans="23:27">
      <c r="W30138" s="288"/>
      <c r="X30138" s="287"/>
      <c r="AA30138" s="289"/>
    </row>
    <row r="30139" spans="23:27">
      <c r="W30139" s="288"/>
      <c r="X30139" s="287"/>
      <c r="AA30139" s="289"/>
    </row>
    <row r="30140" spans="23:27">
      <c r="W30140" s="288"/>
      <c r="X30140" s="287"/>
      <c r="AA30140" s="289"/>
    </row>
    <row r="30141" spans="23:27">
      <c r="W30141" s="288"/>
      <c r="X30141" s="287"/>
      <c r="AA30141" s="289"/>
    </row>
    <row r="30142" spans="23:27">
      <c r="W30142" s="288"/>
      <c r="X30142" s="287"/>
      <c r="AA30142" s="289"/>
    </row>
    <row r="30143" spans="23:27">
      <c r="W30143" s="288"/>
      <c r="X30143" s="287"/>
      <c r="AA30143" s="289"/>
    </row>
    <row r="30144" spans="23:27">
      <c r="W30144" s="288"/>
      <c r="X30144" s="287"/>
      <c r="AA30144" s="289"/>
    </row>
    <row r="30145" spans="23:27">
      <c r="W30145" s="288"/>
      <c r="X30145" s="287"/>
      <c r="AA30145" s="289"/>
    </row>
    <row r="30146" spans="23:27">
      <c r="W30146" s="288"/>
      <c r="X30146" s="287"/>
      <c r="AA30146" s="289"/>
    </row>
    <row r="30147" spans="23:27">
      <c r="W30147" s="288"/>
      <c r="X30147" s="287"/>
      <c r="AA30147" s="289"/>
    </row>
    <row r="30148" spans="23:27">
      <c r="W30148" s="288"/>
      <c r="X30148" s="287"/>
      <c r="AA30148" s="289"/>
    </row>
    <row r="30149" spans="23:27">
      <c r="W30149" s="288"/>
      <c r="X30149" s="287"/>
      <c r="AA30149" s="289"/>
    </row>
    <row r="30150" spans="23:27">
      <c r="W30150" s="288"/>
      <c r="X30150" s="287"/>
      <c r="AA30150" s="289"/>
    </row>
    <row r="30151" spans="23:27">
      <c r="W30151" s="288"/>
      <c r="X30151" s="287"/>
      <c r="AA30151" s="289"/>
    </row>
    <row r="30152" spans="23:27">
      <c r="W30152" s="288"/>
      <c r="X30152" s="287"/>
      <c r="AA30152" s="289"/>
    </row>
    <row r="30153" spans="23:27">
      <c r="W30153" s="288"/>
      <c r="X30153" s="287"/>
      <c r="AA30153" s="289"/>
    </row>
    <row r="30154" spans="23:27">
      <c r="W30154" s="288"/>
      <c r="X30154" s="287"/>
      <c r="AA30154" s="289"/>
    </row>
    <row r="30155" spans="23:27">
      <c r="W30155" s="288"/>
      <c r="X30155" s="287"/>
      <c r="AA30155" s="289"/>
    </row>
    <row r="30156" spans="23:27">
      <c r="W30156" s="288"/>
      <c r="X30156" s="287"/>
      <c r="AA30156" s="289"/>
    </row>
    <row r="30157" spans="23:27">
      <c r="W30157" s="288"/>
      <c r="X30157" s="287"/>
      <c r="AA30157" s="289"/>
    </row>
    <row r="30158" spans="23:27">
      <c r="W30158" s="288"/>
      <c r="X30158" s="287"/>
      <c r="AA30158" s="289"/>
    </row>
    <row r="30159" spans="23:27">
      <c r="W30159" s="288"/>
      <c r="X30159" s="287"/>
      <c r="AA30159" s="289"/>
    </row>
    <row r="30160" spans="23:27">
      <c r="W30160" s="288"/>
      <c r="X30160" s="287"/>
      <c r="AA30160" s="289"/>
    </row>
    <row r="30161" spans="23:27">
      <c r="W30161" s="288"/>
      <c r="X30161" s="287"/>
      <c r="AA30161" s="289"/>
    </row>
    <row r="30162" spans="23:27">
      <c r="W30162" s="288"/>
      <c r="X30162" s="287"/>
      <c r="AA30162" s="289"/>
    </row>
    <row r="30163" spans="23:27">
      <c r="W30163" s="288"/>
      <c r="X30163" s="287"/>
      <c r="AA30163" s="289"/>
    </row>
    <row r="30164" spans="23:27">
      <c r="W30164" s="288"/>
      <c r="X30164" s="287"/>
      <c r="AA30164" s="289"/>
    </row>
    <row r="30165" spans="23:27">
      <c r="W30165" s="288"/>
      <c r="X30165" s="287"/>
      <c r="AA30165" s="289"/>
    </row>
    <row r="30166" spans="23:27">
      <c r="W30166" s="288"/>
      <c r="X30166" s="287"/>
      <c r="AA30166" s="289"/>
    </row>
    <row r="30167" spans="23:27">
      <c r="W30167" s="288"/>
      <c r="X30167" s="287"/>
      <c r="AA30167" s="289"/>
    </row>
    <row r="30168" spans="23:27">
      <c r="W30168" s="288"/>
      <c r="X30168" s="287"/>
      <c r="AA30168" s="289"/>
    </row>
    <row r="30169" spans="23:27">
      <c r="W30169" s="288"/>
      <c r="X30169" s="287"/>
      <c r="AA30169" s="289"/>
    </row>
    <row r="30170" spans="23:27">
      <c r="W30170" s="288"/>
      <c r="X30170" s="287"/>
      <c r="AA30170" s="289"/>
    </row>
    <row r="30171" spans="23:27">
      <c r="W30171" s="288"/>
      <c r="X30171" s="287"/>
      <c r="AA30171" s="289"/>
    </row>
    <row r="30172" spans="23:27">
      <c r="W30172" s="288"/>
      <c r="X30172" s="287"/>
      <c r="AA30172" s="289"/>
    </row>
    <row r="30173" spans="23:27">
      <c r="W30173" s="288"/>
      <c r="X30173" s="287"/>
      <c r="AA30173" s="289"/>
    </row>
    <row r="30174" spans="23:27">
      <c r="W30174" s="288"/>
      <c r="X30174" s="287"/>
      <c r="AA30174" s="289"/>
    </row>
    <row r="30175" spans="23:27">
      <c r="W30175" s="288"/>
      <c r="X30175" s="287"/>
      <c r="AA30175" s="289"/>
    </row>
    <row r="30176" spans="23:27">
      <c r="W30176" s="288"/>
      <c r="X30176" s="287"/>
      <c r="AA30176" s="289"/>
    </row>
    <row r="30177" spans="23:27">
      <c r="W30177" s="288"/>
      <c r="X30177" s="287"/>
      <c r="AA30177" s="289"/>
    </row>
    <row r="30178" spans="23:27">
      <c r="W30178" s="288"/>
      <c r="X30178" s="287"/>
      <c r="AA30178" s="289"/>
    </row>
    <row r="30179" spans="23:27">
      <c r="W30179" s="288"/>
      <c r="X30179" s="287"/>
      <c r="AA30179" s="289"/>
    </row>
    <row r="30180" spans="23:27">
      <c r="W30180" s="288"/>
      <c r="X30180" s="287"/>
      <c r="AA30180" s="289"/>
    </row>
    <row r="30181" spans="23:27">
      <c r="W30181" s="288"/>
      <c r="X30181" s="287"/>
      <c r="AA30181" s="289"/>
    </row>
    <row r="30182" spans="23:27">
      <c r="W30182" s="288"/>
      <c r="X30182" s="287"/>
      <c r="AA30182" s="289"/>
    </row>
    <row r="30183" spans="23:27">
      <c r="W30183" s="288"/>
      <c r="X30183" s="287"/>
      <c r="AA30183" s="289"/>
    </row>
    <row r="30184" spans="23:27">
      <c r="W30184" s="288"/>
      <c r="X30184" s="287"/>
      <c r="AA30184" s="289"/>
    </row>
    <row r="30185" spans="23:27">
      <c r="W30185" s="288"/>
      <c r="X30185" s="287"/>
      <c r="AA30185" s="289"/>
    </row>
    <row r="30186" spans="23:27">
      <c r="W30186" s="288"/>
      <c r="X30186" s="287"/>
      <c r="AA30186" s="289"/>
    </row>
    <row r="30187" spans="23:27">
      <c r="W30187" s="288"/>
      <c r="X30187" s="287"/>
      <c r="AA30187" s="289"/>
    </row>
    <row r="30188" spans="23:27">
      <c r="W30188" s="288"/>
      <c r="X30188" s="287"/>
      <c r="AA30188" s="289"/>
    </row>
    <row r="30189" spans="23:27">
      <c r="W30189" s="288"/>
      <c r="X30189" s="287"/>
      <c r="AA30189" s="289"/>
    </row>
    <row r="30190" spans="23:27">
      <c r="W30190" s="288"/>
      <c r="X30190" s="287"/>
      <c r="AA30190" s="289"/>
    </row>
    <row r="30191" spans="23:27">
      <c r="W30191" s="288"/>
      <c r="X30191" s="287"/>
      <c r="AA30191" s="289"/>
    </row>
    <row r="30192" spans="23:27">
      <c r="W30192" s="288"/>
      <c r="X30192" s="287"/>
      <c r="AA30192" s="289"/>
    </row>
    <row r="30193" spans="23:27">
      <c r="W30193" s="288"/>
      <c r="X30193" s="287"/>
      <c r="AA30193" s="289"/>
    </row>
    <row r="30194" spans="23:27">
      <c r="W30194" s="288"/>
      <c r="X30194" s="287"/>
      <c r="AA30194" s="289"/>
    </row>
    <row r="30195" spans="23:27">
      <c r="W30195" s="288"/>
      <c r="X30195" s="287"/>
      <c r="AA30195" s="289"/>
    </row>
    <row r="30196" spans="23:27">
      <c r="W30196" s="288"/>
      <c r="X30196" s="287"/>
      <c r="AA30196" s="289"/>
    </row>
    <row r="30197" spans="23:27">
      <c r="W30197" s="288"/>
      <c r="X30197" s="287"/>
      <c r="AA30197" s="289"/>
    </row>
    <row r="30198" spans="23:27">
      <c r="W30198" s="288"/>
      <c r="X30198" s="287"/>
      <c r="AA30198" s="289"/>
    </row>
    <row r="30199" spans="23:27">
      <c r="W30199" s="288"/>
      <c r="X30199" s="287"/>
      <c r="AA30199" s="289"/>
    </row>
    <row r="30200" spans="23:27">
      <c r="W30200" s="288"/>
      <c r="X30200" s="287"/>
      <c r="AA30200" s="289"/>
    </row>
    <row r="30201" spans="23:27">
      <c r="W30201" s="288"/>
      <c r="X30201" s="287"/>
      <c r="AA30201" s="289"/>
    </row>
    <row r="30202" spans="23:27">
      <c r="W30202" s="288"/>
      <c r="X30202" s="287"/>
      <c r="AA30202" s="289"/>
    </row>
    <row r="30203" spans="23:27">
      <c r="W30203" s="288"/>
      <c r="X30203" s="287"/>
      <c r="AA30203" s="289"/>
    </row>
    <row r="30204" spans="23:27">
      <c r="W30204" s="288"/>
      <c r="X30204" s="287"/>
      <c r="AA30204" s="289"/>
    </row>
    <row r="30205" spans="23:27">
      <c r="W30205" s="288"/>
      <c r="X30205" s="287"/>
      <c r="AA30205" s="289"/>
    </row>
    <row r="30206" spans="23:27">
      <c r="W30206" s="288"/>
      <c r="X30206" s="287"/>
      <c r="AA30206" s="289"/>
    </row>
    <row r="30207" spans="23:27">
      <c r="W30207" s="288"/>
      <c r="X30207" s="287"/>
      <c r="AA30207" s="289"/>
    </row>
    <row r="30208" spans="23:27">
      <c r="W30208" s="288"/>
      <c r="X30208" s="287"/>
      <c r="AA30208" s="289"/>
    </row>
    <row r="30209" spans="23:27">
      <c r="W30209" s="288"/>
      <c r="X30209" s="287"/>
      <c r="AA30209" s="289"/>
    </row>
    <row r="30210" spans="23:27">
      <c r="W30210" s="288"/>
      <c r="X30210" s="287"/>
      <c r="AA30210" s="289"/>
    </row>
    <row r="30211" spans="23:27">
      <c r="W30211" s="288"/>
      <c r="X30211" s="287"/>
      <c r="AA30211" s="289"/>
    </row>
    <row r="30212" spans="23:27">
      <c r="W30212" s="288"/>
      <c r="X30212" s="287"/>
      <c r="AA30212" s="289"/>
    </row>
    <row r="30213" spans="23:27">
      <c r="W30213" s="288"/>
      <c r="X30213" s="287"/>
      <c r="AA30213" s="289"/>
    </row>
    <row r="30214" spans="23:27">
      <c r="W30214" s="288"/>
      <c r="X30214" s="287"/>
      <c r="AA30214" s="289"/>
    </row>
    <row r="30215" spans="23:27">
      <c r="W30215" s="288"/>
      <c r="X30215" s="287"/>
      <c r="AA30215" s="289"/>
    </row>
    <row r="30216" spans="23:27">
      <c r="W30216" s="288"/>
      <c r="X30216" s="287"/>
      <c r="AA30216" s="289"/>
    </row>
    <row r="30217" spans="23:27">
      <c r="W30217" s="288"/>
      <c r="X30217" s="287"/>
      <c r="AA30217" s="289"/>
    </row>
    <row r="30218" spans="23:27">
      <c r="W30218" s="288"/>
      <c r="X30218" s="287"/>
      <c r="AA30218" s="289"/>
    </row>
    <row r="30219" spans="23:27">
      <c r="W30219" s="288"/>
      <c r="X30219" s="287"/>
      <c r="AA30219" s="289"/>
    </row>
    <row r="30220" spans="23:27">
      <c r="W30220" s="288"/>
      <c r="X30220" s="287"/>
      <c r="AA30220" s="289"/>
    </row>
    <row r="30221" spans="23:27">
      <c r="W30221" s="288"/>
      <c r="X30221" s="287"/>
      <c r="AA30221" s="289"/>
    </row>
    <row r="30222" spans="23:27">
      <c r="W30222" s="288"/>
      <c r="X30222" s="287"/>
      <c r="AA30222" s="289"/>
    </row>
    <row r="30223" spans="23:27">
      <c r="W30223" s="288"/>
      <c r="X30223" s="287"/>
      <c r="AA30223" s="289"/>
    </row>
    <row r="30224" spans="23:27">
      <c r="W30224" s="288"/>
      <c r="X30224" s="287"/>
      <c r="AA30224" s="289"/>
    </row>
    <row r="30225" spans="23:27">
      <c r="W30225" s="288"/>
      <c r="X30225" s="287"/>
      <c r="AA30225" s="289"/>
    </row>
    <row r="30226" spans="23:27">
      <c r="W30226" s="288"/>
      <c r="X30226" s="287"/>
      <c r="AA30226" s="289"/>
    </row>
    <row r="30227" spans="23:27">
      <c r="W30227" s="288"/>
      <c r="X30227" s="287"/>
      <c r="AA30227" s="289"/>
    </row>
    <row r="30228" spans="23:27">
      <c r="W30228" s="288"/>
      <c r="X30228" s="287"/>
      <c r="AA30228" s="289"/>
    </row>
    <row r="30229" spans="23:27">
      <c r="W30229" s="288"/>
      <c r="X30229" s="287"/>
      <c r="AA30229" s="289"/>
    </row>
    <row r="30230" spans="23:27">
      <c r="W30230" s="288"/>
      <c r="X30230" s="287"/>
      <c r="AA30230" s="289"/>
    </row>
    <row r="30231" spans="23:27">
      <c r="W30231" s="288"/>
      <c r="X30231" s="287"/>
      <c r="AA30231" s="289"/>
    </row>
    <row r="30232" spans="23:27">
      <c r="W30232" s="288"/>
      <c r="X30232" s="287"/>
      <c r="AA30232" s="289"/>
    </row>
    <row r="30233" spans="23:27">
      <c r="W30233" s="288"/>
      <c r="X30233" s="287"/>
      <c r="AA30233" s="289"/>
    </row>
    <row r="30234" spans="23:27">
      <c r="W30234" s="288"/>
      <c r="X30234" s="287"/>
      <c r="AA30234" s="289"/>
    </row>
    <row r="30235" spans="23:27">
      <c r="W30235" s="288"/>
      <c r="X30235" s="287"/>
      <c r="AA30235" s="289"/>
    </row>
    <row r="30236" spans="23:27">
      <c r="W30236" s="288"/>
      <c r="X30236" s="287"/>
      <c r="AA30236" s="289"/>
    </row>
    <row r="30237" spans="23:27">
      <c r="W30237" s="288"/>
      <c r="X30237" s="287"/>
      <c r="AA30237" s="289"/>
    </row>
    <row r="30238" spans="23:27">
      <c r="W30238" s="288"/>
      <c r="X30238" s="287"/>
      <c r="AA30238" s="289"/>
    </row>
    <row r="30239" spans="23:27">
      <c r="W30239" s="288"/>
      <c r="X30239" s="287"/>
      <c r="AA30239" s="289"/>
    </row>
    <row r="30240" spans="23:27">
      <c r="W30240" s="288"/>
      <c r="X30240" s="287"/>
      <c r="AA30240" s="289"/>
    </row>
    <row r="30241" spans="23:27">
      <c r="W30241" s="288"/>
      <c r="X30241" s="287"/>
      <c r="AA30241" s="289"/>
    </row>
    <row r="30242" spans="23:27">
      <c r="W30242" s="288"/>
      <c r="X30242" s="287"/>
      <c r="AA30242" s="289"/>
    </row>
    <row r="30243" spans="23:27">
      <c r="W30243" s="288"/>
      <c r="X30243" s="287"/>
      <c r="AA30243" s="289"/>
    </row>
    <row r="30244" spans="23:27">
      <c r="W30244" s="288"/>
      <c r="X30244" s="287"/>
      <c r="AA30244" s="289"/>
    </row>
    <row r="30245" spans="23:27">
      <c r="W30245" s="288"/>
      <c r="X30245" s="287"/>
      <c r="AA30245" s="289"/>
    </row>
    <row r="30246" spans="23:27">
      <c r="W30246" s="288"/>
      <c r="X30246" s="287"/>
      <c r="AA30246" s="289"/>
    </row>
    <row r="30247" spans="23:27">
      <c r="W30247" s="288"/>
      <c r="X30247" s="287"/>
      <c r="AA30247" s="289"/>
    </row>
    <row r="30248" spans="23:27">
      <c r="W30248" s="288"/>
      <c r="X30248" s="287"/>
      <c r="AA30248" s="289"/>
    </row>
    <row r="30249" spans="23:27">
      <c r="W30249" s="288"/>
      <c r="X30249" s="287"/>
      <c r="AA30249" s="289"/>
    </row>
    <row r="30250" spans="23:27">
      <c r="W30250" s="288"/>
      <c r="X30250" s="287"/>
      <c r="AA30250" s="289"/>
    </row>
    <row r="30251" spans="23:27">
      <c r="W30251" s="288"/>
      <c r="X30251" s="287"/>
      <c r="AA30251" s="289"/>
    </row>
    <row r="30252" spans="23:27">
      <c r="W30252" s="288"/>
      <c r="X30252" s="287"/>
      <c r="AA30252" s="289"/>
    </row>
    <row r="30253" spans="23:27">
      <c r="W30253" s="288"/>
      <c r="X30253" s="287"/>
      <c r="AA30253" s="289"/>
    </row>
    <row r="30254" spans="23:27">
      <c r="W30254" s="288"/>
      <c r="X30254" s="287"/>
      <c r="AA30254" s="289"/>
    </row>
    <row r="30255" spans="23:27">
      <c r="W30255" s="288"/>
      <c r="X30255" s="287"/>
      <c r="AA30255" s="289"/>
    </row>
    <row r="30256" spans="23:27">
      <c r="W30256" s="288"/>
      <c r="X30256" s="287"/>
      <c r="AA30256" s="289"/>
    </row>
    <row r="30257" spans="23:27">
      <c r="W30257" s="288"/>
      <c r="X30257" s="287"/>
      <c r="AA30257" s="289"/>
    </row>
    <row r="30258" spans="23:27">
      <c r="W30258" s="288"/>
      <c r="X30258" s="287"/>
      <c r="AA30258" s="289"/>
    </row>
    <row r="30259" spans="23:27">
      <c r="W30259" s="288"/>
      <c r="X30259" s="287"/>
      <c r="AA30259" s="289"/>
    </row>
    <row r="30260" spans="23:27">
      <c r="W30260" s="288"/>
      <c r="X30260" s="287"/>
      <c r="AA30260" s="289"/>
    </row>
    <row r="30261" spans="23:27">
      <c r="W30261" s="288"/>
      <c r="X30261" s="287"/>
      <c r="AA30261" s="289"/>
    </row>
    <row r="30262" spans="23:27">
      <c r="W30262" s="288"/>
      <c r="X30262" s="287"/>
      <c r="AA30262" s="289"/>
    </row>
    <row r="30263" spans="23:27">
      <c r="W30263" s="288"/>
      <c r="X30263" s="287"/>
      <c r="AA30263" s="289"/>
    </row>
    <row r="30264" spans="23:27">
      <c r="W30264" s="288"/>
      <c r="X30264" s="287"/>
      <c r="AA30264" s="289"/>
    </row>
    <row r="30265" spans="23:27">
      <c r="W30265" s="288"/>
      <c r="X30265" s="287"/>
      <c r="AA30265" s="289"/>
    </row>
    <row r="30266" spans="23:27">
      <c r="W30266" s="288"/>
      <c r="X30266" s="287"/>
      <c r="AA30266" s="289"/>
    </row>
    <row r="30267" spans="23:27">
      <c r="W30267" s="288"/>
      <c r="X30267" s="287"/>
      <c r="AA30267" s="289"/>
    </row>
    <row r="30268" spans="23:27">
      <c r="W30268" s="288"/>
      <c r="X30268" s="287"/>
      <c r="AA30268" s="289"/>
    </row>
    <row r="30269" spans="23:27">
      <c r="W30269" s="288"/>
      <c r="X30269" s="287"/>
      <c r="AA30269" s="289"/>
    </row>
    <row r="30270" spans="23:27">
      <c r="W30270" s="288"/>
      <c r="X30270" s="287"/>
      <c r="AA30270" s="289"/>
    </row>
    <row r="30271" spans="23:27">
      <c r="W30271" s="288"/>
      <c r="X30271" s="287"/>
      <c r="AA30271" s="289"/>
    </row>
    <row r="30272" spans="23:27">
      <c r="W30272" s="288"/>
      <c r="X30272" s="287"/>
      <c r="AA30272" s="289"/>
    </row>
    <row r="30273" spans="23:27">
      <c r="W30273" s="288"/>
      <c r="X30273" s="287"/>
      <c r="AA30273" s="289"/>
    </row>
    <row r="30274" spans="23:27">
      <c r="W30274" s="288"/>
      <c r="X30274" s="287"/>
      <c r="AA30274" s="289"/>
    </row>
    <row r="30275" spans="23:27">
      <c r="W30275" s="288"/>
      <c r="X30275" s="287"/>
      <c r="AA30275" s="289"/>
    </row>
    <row r="30276" spans="23:27">
      <c r="W30276" s="288"/>
      <c r="X30276" s="287"/>
      <c r="AA30276" s="289"/>
    </row>
    <row r="30277" spans="23:27">
      <c r="W30277" s="288"/>
      <c r="X30277" s="287"/>
      <c r="AA30277" s="289"/>
    </row>
    <row r="30278" spans="23:27">
      <c r="W30278" s="288"/>
      <c r="X30278" s="287"/>
      <c r="AA30278" s="289"/>
    </row>
    <row r="30279" spans="23:27">
      <c r="W30279" s="288"/>
      <c r="X30279" s="287"/>
      <c r="AA30279" s="289"/>
    </row>
    <row r="30280" spans="23:27">
      <c r="W30280" s="288"/>
      <c r="X30280" s="287"/>
      <c r="AA30280" s="289"/>
    </row>
    <row r="30281" spans="23:27">
      <c r="W30281" s="288"/>
      <c r="X30281" s="287"/>
      <c r="AA30281" s="289"/>
    </row>
    <row r="30282" spans="23:27">
      <c r="W30282" s="288"/>
      <c r="X30282" s="287"/>
      <c r="AA30282" s="289"/>
    </row>
    <row r="30283" spans="23:27">
      <c r="W30283" s="288"/>
      <c r="X30283" s="287"/>
      <c r="AA30283" s="289"/>
    </row>
    <row r="30284" spans="23:27">
      <c r="W30284" s="288"/>
      <c r="X30284" s="287"/>
      <c r="AA30284" s="289"/>
    </row>
    <row r="30285" spans="23:27">
      <c r="W30285" s="288"/>
      <c r="X30285" s="287"/>
      <c r="AA30285" s="289"/>
    </row>
    <row r="30286" spans="23:27">
      <c r="W30286" s="288"/>
      <c r="X30286" s="287"/>
      <c r="AA30286" s="289"/>
    </row>
    <row r="30287" spans="23:27">
      <c r="W30287" s="288"/>
      <c r="X30287" s="287"/>
      <c r="AA30287" s="289"/>
    </row>
    <row r="30288" spans="23:27">
      <c r="W30288" s="288"/>
      <c r="X30288" s="287"/>
      <c r="AA30288" s="289"/>
    </row>
    <row r="30289" spans="23:27">
      <c r="W30289" s="288"/>
      <c r="X30289" s="287"/>
      <c r="AA30289" s="289"/>
    </row>
    <row r="30290" spans="23:27">
      <c r="W30290" s="288"/>
      <c r="X30290" s="287"/>
      <c r="AA30290" s="289"/>
    </row>
    <row r="30291" spans="23:27">
      <c r="W30291" s="288"/>
      <c r="X30291" s="287"/>
      <c r="AA30291" s="289"/>
    </row>
    <row r="30292" spans="23:27">
      <c r="W30292" s="288"/>
      <c r="X30292" s="287"/>
      <c r="AA30292" s="289"/>
    </row>
    <row r="30293" spans="23:27">
      <c r="W30293" s="288"/>
      <c r="X30293" s="287"/>
      <c r="AA30293" s="289"/>
    </row>
    <row r="30294" spans="23:27">
      <c r="W30294" s="288"/>
      <c r="X30294" s="287"/>
      <c r="AA30294" s="289"/>
    </row>
    <row r="30295" spans="23:27">
      <c r="W30295" s="288"/>
      <c r="X30295" s="287"/>
      <c r="AA30295" s="289"/>
    </row>
    <row r="30296" spans="23:27">
      <c r="W30296" s="288"/>
      <c r="X30296" s="287"/>
      <c r="AA30296" s="289"/>
    </row>
    <row r="30297" spans="23:27">
      <c r="W30297" s="288"/>
      <c r="X30297" s="287"/>
      <c r="AA30297" s="289"/>
    </row>
    <row r="30298" spans="23:27">
      <c r="W30298" s="288"/>
      <c r="X30298" s="287"/>
      <c r="AA30298" s="289"/>
    </row>
    <row r="30299" spans="23:27">
      <c r="W30299" s="288"/>
      <c r="X30299" s="287"/>
      <c r="AA30299" s="289"/>
    </row>
    <row r="30300" spans="23:27">
      <c r="W30300" s="288"/>
      <c r="X30300" s="287"/>
      <c r="AA30300" s="289"/>
    </row>
    <row r="30301" spans="23:27">
      <c r="W30301" s="288"/>
      <c r="X30301" s="287"/>
      <c r="AA30301" s="289"/>
    </row>
    <row r="30302" spans="23:27">
      <c r="W30302" s="288"/>
      <c r="X30302" s="287"/>
      <c r="AA30302" s="289"/>
    </row>
    <row r="30303" spans="23:27">
      <c r="W30303" s="288"/>
      <c r="X30303" s="287"/>
      <c r="AA30303" s="289"/>
    </row>
    <row r="30304" spans="23:27">
      <c r="W30304" s="288"/>
      <c r="X30304" s="287"/>
      <c r="AA30304" s="289"/>
    </row>
    <row r="30305" spans="23:27">
      <c r="W30305" s="288"/>
      <c r="X30305" s="287"/>
      <c r="AA30305" s="289"/>
    </row>
    <row r="30306" spans="23:27">
      <c r="W30306" s="288"/>
      <c r="X30306" s="287"/>
      <c r="AA30306" s="289"/>
    </row>
    <row r="30307" spans="23:27">
      <c r="W30307" s="288"/>
      <c r="X30307" s="287"/>
      <c r="AA30307" s="289"/>
    </row>
    <row r="30308" spans="23:27">
      <c r="W30308" s="288"/>
      <c r="X30308" s="287"/>
      <c r="AA30308" s="289"/>
    </row>
    <row r="30309" spans="23:27">
      <c r="W30309" s="288"/>
      <c r="X30309" s="287"/>
      <c r="AA30309" s="289"/>
    </row>
    <row r="30310" spans="23:27">
      <c r="W30310" s="288"/>
      <c r="X30310" s="287"/>
      <c r="AA30310" s="289"/>
    </row>
    <row r="30311" spans="23:27">
      <c r="W30311" s="288"/>
      <c r="X30311" s="287"/>
      <c r="AA30311" s="289"/>
    </row>
    <row r="30312" spans="23:27">
      <c r="W30312" s="288"/>
      <c r="X30312" s="287"/>
      <c r="AA30312" s="289"/>
    </row>
    <row r="30313" spans="23:27">
      <c r="W30313" s="288"/>
      <c r="X30313" s="287"/>
      <c r="AA30313" s="289"/>
    </row>
    <row r="30314" spans="23:27">
      <c r="W30314" s="288"/>
      <c r="X30314" s="287"/>
      <c r="AA30314" s="289"/>
    </row>
    <row r="30315" spans="23:27">
      <c r="W30315" s="288"/>
      <c r="X30315" s="287"/>
      <c r="AA30315" s="289"/>
    </row>
    <row r="30316" spans="23:27">
      <c r="W30316" s="288"/>
      <c r="X30316" s="287"/>
      <c r="AA30316" s="289"/>
    </row>
    <row r="30317" spans="23:27">
      <c r="W30317" s="288"/>
      <c r="X30317" s="287"/>
      <c r="AA30317" s="289"/>
    </row>
    <row r="30318" spans="23:27">
      <c r="W30318" s="288"/>
      <c r="X30318" s="287"/>
      <c r="AA30318" s="289"/>
    </row>
    <row r="30319" spans="23:27">
      <c r="W30319" s="288"/>
      <c r="X30319" s="287"/>
      <c r="AA30319" s="289"/>
    </row>
    <row r="30320" spans="23:27">
      <c r="W30320" s="288"/>
      <c r="X30320" s="287"/>
      <c r="AA30320" s="289"/>
    </row>
    <row r="30321" spans="23:27">
      <c r="W30321" s="288"/>
      <c r="X30321" s="287"/>
      <c r="AA30321" s="289"/>
    </row>
    <row r="30322" spans="23:27">
      <c r="W30322" s="288"/>
      <c r="X30322" s="287"/>
      <c r="AA30322" s="289"/>
    </row>
    <row r="30323" spans="23:27">
      <c r="W30323" s="288"/>
      <c r="X30323" s="287"/>
      <c r="AA30323" s="289"/>
    </row>
    <row r="30324" spans="23:27">
      <c r="W30324" s="288"/>
      <c r="X30324" s="287"/>
      <c r="AA30324" s="289"/>
    </row>
    <row r="30325" spans="23:27">
      <c r="W30325" s="288"/>
      <c r="X30325" s="287"/>
      <c r="AA30325" s="289"/>
    </row>
    <row r="30326" spans="23:27">
      <c r="W30326" s="288"/>
      <c r="X30326" s="287"/>
      <c r="AA30326" s="289"/>
    </row>
    <row r="30327" spans="23:27">
      <c r="W30327" s="288"/>
      <c r="X30327" s="287"/>
      <c r="AA30327" s="289"/>
    </row>
    <row r="30328" spans="23:27">
      <c r="W30328" s="288"/>
      <c r="X30328" s="287"/>
      <c r="AA30328" s="289"/>
    </row>
    <row r="30329" spans="23:27">
      <c r="W30329" s="288"/>
      <c r="X30329" s="287"/>
      <c r="AA30329" s="289"/>
    </row>
    <row r="30330" spans="23:27">
      <c r="W30330" s="288"/>
      <c r="X30330" s="287"/>
      <c r="AA30330" s="289"/>
    </row>
    <row r="30331" spans="23:27">
      <c r="W30331" s="288"/>
      <c r="X30331" s="287"/>
      <c r="AA30331" s="289"/>
    </row>
    <row r="30332" spans="23:27">
      <c r="W30332" s="288"/>
      <c r="X30332" s="287"/>
      <c r="AA30332" s="289"/>
    </row>
    <row r="30333" spans="23:27">
      <c r="W30333" s="288"/>
      <c r="X30333" s="287"/>
      <c r="AA30333" s="289"/>
    </row>
    <row r="30334" spans="23:27">
      <c r="W30334" s="288"/>
      <c r="X30334" s="287"/>
      <c r="AA30334" s="289"/>
    </row>
    <row r="30335" spans="23:27">
      <c r="W30335" s="288"/>
      <c r="X30335" s="287"/>
      <c r="AA30335" s="289"/>
    </row>
    <row r="30336" spans="23:27">
      <c r="W30336" s="288"/>
      <c r="X30336" s="287"/>
      <c r="AA30336" s="289"/>
    </row>
    <row r="30337" spans="23:27">
      <c r="W30337" s="288"/>
      <c r="X30337" s="287"/>
      <c r="AA30337" s="289"/>
    </row>
    <row r="30338" spans="23:27">
      <c r="W30338" s="288"/>
      <c r="X30338" s="287"/>
      <c r="AA30338" s="289"/>
    </row>
    <row r="30339" spans="23:27">
      <c r="W30339" s="288"/>
      <c r="X30339" s="287"/>
      <c r="AA30339" s="289"/>
    </row>
    <row r="30340" spans="23:27">
      <c r="W30340" s="288"/>
      <c r="X30340" s="287"/>
      <c r="AA30340" s="289"/>
    </row>
    <row r="30341" spans="23:27">
      <c r="W30341" s="288"/>
      <c r="X30341" s="287"/>
      <c r="AA30341" s="289"/>
    </row>
    <row r="30342" spans="23:27">
      <c r="W30342" s="288"/>
      <c r="X30342" s="287"/>
      <c r="AA30342" s="289"/>
    </row>
    <row r="30343" spans="23:27">
      <c r="W30343" s="288"/>
      <c r="X30343" s="287"/>
      <c r="AA30343" s="289"/>
    </row>
    <row r="30344" spans="23:27">
      <c r="W30344" s="288"/>
      <c r="X30344" s="287"/>
      <c r="AA30344" s="289"/>
    </row>
    <row r="30345" spans="23:27">
      <c r="W30345" s="288"/>
      <c r="X30345" s="287"/>
      <c r="AA30345" s="289"/>
    </row>
    <row r="30346" spans="23:27">
      <c r="W30346" s="288"/>
      <c r="X30346" s="287"/>
      <c r="AA30346" s="289"/>
    </row>
    <row r="30347" spans="23:27">
      <c r="W30347" s="288"/>
      <c r="X30347" s="287"/>
      <c r="AA30347" s="289"/>
    </row>
    <row r="30348" spans="23:27">
      <c r="W30348" s="288"/>
      <c r="X30348" s="287"/>
      <c r="AA30348" s="289"/>
    </row>
    <row r="30349" spans="23:27">
      <c r="W30349" s="288"/>
      <c r="X30349" s="287"/>
      <c r="AA30349" s="289"/>
    </row>
    <row r="30350" spans="23:27">
      <c r="W30350" s="288"/>
      <c r="X30350" s="287"/>
      <c r="AA30350" s="289"/>
    </row>
    <row r="30351" spans="23:27">
      <c r="W30351" s="288"/>
      <c r="X30351" s="287"/>
      <c r="AA30351" s="289"/>
    </row>
    <row r="30352" spans="23:27">
      <c r="W30352" s="288"/>
      <c r="X30352" s="287"/>
      <c r="AA30352" s="289"/>
    </row>
    <row r="30353" spans="23:27">
      <c r="W30353" s="288"/>
      <c r="X30353" s="287"/>
      <c r="AA30353" s="289"/>
    </row>
    <row r="30354" spans="23:27">
      <c r="W30354" s="288"/>
      <c r="X30354" s="287"/>
      <c r="AA30354" s="289"/>
    </row>
    <row r="30355" spans="23:27">
      <c r="W30355" s="288"/>
      <c r="X30355" s="287"/>
      <c r="AA30355" s="289"/>
    </row>
    <row r="30356" spans="23:27">
      <c r="W30356" s="288"/>
      <c r="X30356" s="287"/>
      <c r="AA30356" s="289"/>
    </row>
    <row r="30357" spans="23:27">
      <c r="W30357" s="288"/>
      <c r="X30357" s="287"/>
      <c r="AA30357" s="289"/>
    </row>
    <row r="30358" spans="23:27">
      <c r="W30358" s="288"/>
      <c r="X30358" s="287"/>
      <c r="AA30358" s="289"/>
    </row>
    <row r="30359" spans="23:27">
      <c r="W30359" s="288"/>
      <c r="X30359" s="287"/>
      <c r="AA30359" s="289"/>
    </row>
    <row r="30360" spans="23:27">
      <c r="W30360" s="288"/>
      <c r="X30360" s="287"/>
      <c r="AA30360" s="289"/>
    </row>
    <row r="30361" spans="23:27">
      <c r="W30361" s="288"/>
      <c r="X30361" s="287"/>
      <c r="AA30361" s="289"/>
    </row>
    <row r="30362" spans="23:27">
      <c r="W30362" s="288"/>
      <c r="X30362" s="287"/>
      <c r="AA30362" s="289"/>
    </row>
    <row r="30363" spans="23:27">
      <c r="W30363" s="288"/>
      <c r="X30363" s="287"/>
      <c r="AA30363" s="289"/>
    </row>
    <row r="30364" spans="23:27">
      <c r="W30364" s="288"/>
      <c r="X30364" s="287"/>
      <c r="AA30364" s="289"/>
    </row>
    <row r="30365" spans="23:27">
      <c r="W30365" s="288"/>
      <c r="X30365" s="287"/>
      <c r="AA30365" s="289"/>
    </row>
    <row r="30366" spans="23:27">
      <c r="W30366" s="288"/>
      <c r="X30366" s="287"/>
      <c r="AA30366" s="289"/>
    </row>
    <row r="30367" spans="23:27">
      <c r="W30367" s="288"/>
      <c r="X30367" s="287"/>
      <c r="AA30367" s="289"/>
    </row>
    <row r="30368" spans="23:27">
      <c r="W30368" s="288"/>
      <c r="X30368" s="287"/>
      <c r="AA30368" s="289"/>
    </row>
    <row r="30369" spans="23:27">
      <c r="W30369" s="288"/>
      <c r="X30369" s="287"/>
      <c r="AA30369" s="289"/>
    </row>
    <row r="30370" spans="23:27">
      <c r="W30370" s="288"/>
      <c r="X30370" s="287"/>
      <c r="AA30370" s="289"/>
    </row>
    <row r="30371" spans="23:27">
      <c r="W30371" s="288"/>
      <c r="X30371" s="287"/>
      <c r="AA30371" s="289"/>
    </row>
    <row r="30372" spans="23:27">
      <c r="W30372" s="288"/>
      <c r="X30372" s="287"/>
      <c r="AA30372" s="289"/>
    </row>
    <row r="30373" spans="23:27">
      <c r="W30373" s="288"/>
      <c r="X30373" s="287"/>
      <c r="AA30373" s="289"/>
    </row>
    <row r="30374" spans="23:27">
      <c r="W30374" s="288"/>
      <c r="X30374" s="287"/>
      <c r="AA30374" s="289"/>
    </row>
    <row r="30375" spans="23:27">
      <c r="W30375" s="288"/>
      <c r="X30375" s="287"/>
      <c r="AA30375" s="289"/>
    </row>
    <row r="30376" spans="23:27">
      <c r="W30376" s="288"/>
      <c r="X30376" s="287"/>
      <c r="AA30376" s="289"/>
    </row>
    <row r="30377" spans="23:27">
      <c r="W30377" s="288"/>
      <c r="X30377" s="287"/>
      <c r="AA30377" s="289"/>
    </row>
    <row r="30378" spans="23:27">
      <c r="W30378" s="288"/>
      <c r="X30378" s="287"/>
      <c r="AA30378" s="289"/>
    </row>
    <row r="30379" spans="23:27">
      <c r="W30379" s="288"/>
      <c r="X30379" s="287"/>
      <c r="AA30379" s="289"/>
    </row>
    <row r="30380" spans="23:27">
      <c r="W30380" s="288"/>
      <c r="X30380" s="287"/>
      <c r="AA30380" s="289"/>
    </row>
    <row r="30381" spans="23:27">
      <c r="W30381" s="288"/>
      <c r="X30381" s="287"/>
      <c r="AA30381" s="289"/>
    </row>
    <row r="30382" spans="23:27">
      <c r="W30382" s="288"/>
      <c r="X30382" s="287"/>
      <c r="AA30382" s="289"/>
    </row>
    <row r="30383" spans="23:27">
      <c r="W30383" s="288"/>
      <c r="X30383" s="287"/>
      <c r="AA30383" s="289"/>
    </row>
    <row r="30384" spans="23:27">
      <c r="W30384" s="288"/>
      <c r="X30384" s="287"/>
      <c r="AA30384" s="289"/>
    </row>
    <row r="30385" spans="23:27">
      <c r="W30385" s="288"/>
      <c r="X30385" s="287"/>
      <c r="AA30385" s="289"/>
    </row>
    <row r="30386" spans="23:27">
      <c r="W30386" s="288"/>
      <c r="X30386" s="287"/>
      <c r="AA30386" s="289"/>
    </row>
    <row r="30387" spans="23:27">
      <c r="W30387" s="288"/>
      <c r="X30387" s="287"/>
      <c r="AA30387" s="289"/>
    </row>
    <row r="30388" spans="23:27">
      <c r="W30388" s="288"/>
      <c r="X30388" s="287"/>
      <c r="AA30388" s="289"/>
    </row>
    <row r="30389" spans="23:27">
      <c r="W30389" s="288"/>
      <c r="X30389" s="287"/>
      <c r="AA30389" s="289"/>
    </row>
    <row r="30390" spans="23:27">
      <c r="W30390" s="288"/>
      <c r="X30390" s="287"/>
      <c r="AA30390" s="289"/>
    </row>
    <row r="30391" spans="23:27">
      <c r="W30391" s="288"/>
      <c r="X30391" s="287"/>
      <c r="AA30391" s="289"/>
    </row>
    <row r="30392" spans="23:27">
      <c r="W30392" s="288"/>
      <c r="X30392" s="287"/>
      <c r="AA30392" s="289"/>
    </row>
    <row r="30393" spans="23:27">
      <c r="W30393" s="288"/>
      <c r="X30393" s="287"/>
      <c r="AA30393" s="289"/>
    </row>
    <row r="30394" spans="23:27">
      <c r="W30394" s="288"/>
      <c r="X30394" s="287"/>
      <c r="AA30394" s="289"/>
    </row>
    <row r="30395" spans="23:27">
      <c r="W30395" s="288"/>
      <c r="X30395" s="287"/>
      <c r="AA30395" s="289"/>
    </row>
    <row r="30396" spans="23:27">
      <c r="W30396" s="288"/>
      <c r="X30396" s="287"/>
      <c r="AA30396" s="289"/>
    </row>
    <row r="30397" spans="23:27">
      <c r="W30397" s="288"/>
      <c r="X30397" s="287"/>
      <c r="AA30397" s="289"/>
    </row>
    <row r="30398" spans="23:27">
      <c r="W30398" s="288"/>
      <c r="X30398" s="287"/>
      <c r="AA30398" s="289"/>
    </row>
    <row r="30399" spans="23:27">
      <c r="W30399" s="288"/>
      <c r="X30399" s="287"/>
      <c r="AA30399" s="289"/>
    </row>
    <row r="30400" spans="23:27">
      <c r="W30400" s="288"/>
      <c r="X30400" s="287"/>
      <c r="AA30400" s="289"/>
    </row>
    <row r="30401" spans="23:27">
      <c r="W30401" s="288"/>
      <c r="X30401" s="287"/>
      <c r="AA30401" s="289"/>
    </row>
    <row r="30402" spans="23:27">
      <c r="W30402" s="288"/>
      <c r="X30402" s="287"/>
      <c r="AA30402" s="289"/>
    </row>
    <row r="30403" spans="23:27">
      <c r="W30403" s="288"/>
      <c r="X30403" s="287"/>
      <c r="AA30403" s="289"/>
    </row>
    <row r="30404" spans="23:27">
      <c r="W30404" s="288"/>
      <c r="X30404" s="287"/>
      <c r="AA30404" s="289"/>
    </row>
    <row r="30405" spans="23:27">
      <c r="W30405" s="288"/>
      <c r="X30405" s="287"/>
      <c r="AA30405" s="289"/>
    </row>
    <row r="30406" spans="23:27">
      <c r="W30406" s="288"/>
      <c r="X30406" s="287"/>
      <c r="AA30406" s="289"/>
    </row>
    <row r="30407" spans="23:27">
      <c r="W30407" s="288"/>
      <c r="X30407" s="287"/>
      <c r="AA30407" s="289"/>
    </row>
    <row r="30408" spans="23:27">
      <c r="W30408" s="288"/>
      <c r="X30408" s="287"/>
      <c r="AA30408" s="289"/>
    </row>
    <row r="30409" spans="23:27">
      <c r="W30409" s="288"/>
      <c r="X30409" s="287"/>
      <c r="AA30409" s="289"/>
    </row>
    <row r="30410" spans="23:27">
      <c r="W30410" s="288"/>
      <c r="X30410" s="287"/>
      <c r="AA30410" s="289"/>
    </row>
    <row r="30411" spans="23:27">
      <c r="W30411" s="288"/>
      <c r="X30411" s="287"/>
      <c r="AA30411" s="289"/>
    </row>
    <row r="30412" spans="23:27">
      <c r="W30412" s="288"/>
      <c r="X30412" s="287"/>
      <c r="AA30412" s="289"/>
    </row>
    <row r="30413" spans="23:27">
      <c r="W30413" s="288"/>
      <c r="X30413" s="287"/>
      <c r="AA30413" s="289"/>
    </row>
    <row r="30414" spans="23:27">
      <c r="W30414" s="288"/>
      <c r="X30414" s="287"/>
      <c r="AA30414" s="289"/>
    </row>
    <row r="30415" spans="23:27">
      <c r="W30415" s="288"/>
      <c r="X30415" s="287"/>
      <c r="AA30415" s="289"/>
    </row>
    <row r="30416" spans="23:27">
      <c r="W30416" s="288"/>
      <c r="X30416" s="287"/>
      <c r="AA30416" s="289"/>
    </row>
    <row r="30417" spans="23:27">
      <c r="W30417" s="288"/>
      <c r="X30417" s="287"/>
      <c r="AA30417" s="289"/>
    </row>
    <row r="30418" spans="23:27">
      <c r="W30418" s="288"/>
      <c r="X30418" s="287"/>
      <c r="AA30418" s="289"/>
    </row>
    <row r="30419" spans="23:27">
      <c r="W30419" s="288"/>
      <c r="X30419" s="287"/>
      <c r="AA30419" s="289"/>
    </row>
    <row r="30420" spans="23:27">
      <c r="W30420" s="288"/>
      <c r="X30420" s="287"/>
      <c r="AA30420" s="289"/>
    </row>
    <row r="30421" spans="23:27">
      <c r="W30421" s="288"/>
      <c r="X30421" s="287"/>
      <c r="AA30421" s="289"/>
    </row>
    <row r="30422" spans="23:27">
      <c r="W30422" s="288"/>
      <c r="X30422" s="287"/>
      <c r="AA30422" s="289"/>
    </row>
    <row r="30423" spans="23:27">
      <c r="W30423" s="288"/>
      <c r="X30423" s="287"/>
      <c r="AA30423" s="289"/>
    </row>
    <row r="30424" spans="23:27">
      <c r="W30424" s="288"/>
      <c r="X30424" s="287"/>
      <c r="AA30424" s="289"/>
    </row>
    <row r="30425" spans="23:27">
      <c r="W30425" s="288"/>
      <c r="X30425" s="287"/>
      <c r="AA30425" s="289"/>
    </row>
    <row r="30426" spans="23:27">
      <c r="W30426" s="288"/>
      <c r="X30426" s="287"/>
      <c r="AA30426" s="289"/>
    </row>
    <row r="30427" spans="23:27">
      <c r="W30427" s="288"/>
      <c r="X30427" s="287"/>
      <c r="AA30427" s="289"/>
    </row>
    <row r="30428" spans="23:27">
      <c r="W30428" s="288"/>
      <c r="X30428" s="287"/>
      <c r="AA30428" s="289"/>
    </row>
    <row r="30429" spans="23:27">
      <c r="W30429" s="288"/>
      <c r="X30429" s="287"/>
      <c r="AA30429" s="289"/>
    </row>
    <row r="30430" spans="23:27">
      <c r="W30430" s="288"/>
      <c r="X30430" s="287"/>
      <c r="AA30430" s="289"/>
    </row>
    <row r="30431" spans="23:27">
      <c r="W30431" s="288"/>
      <c r="X30431" s="287"/>
      <c r="AA30431" s="289"/>
    </row>
    <row r="30432" spans="23:27">
      <c r="W30432" s="288"/>
      <c r="X30432" s="287"/>
      <c r="AA30432" s="289"/>
    </row>
    <row r="30433" spans="23:27">
      <c r="W30433" s="288"/>
      <c r="X30433" s="287"/>
      <c r="AA30433" s="289"/>
    </row>
    <row r="30434" spans="23:27">
      <c r="W30434" s="288"/>
      <c r="X30434" s="287"/>
      <c r="AA30434" s="289"/>
    </row>
    <row r="30435" spans="23:27">
      <c r="W30435" s="288"/>
      <c r="X30435" s="287"/>
      <c r="AA30435" s="289"/>
    </row>
    <row r="30436" spans="23:27">
      <c r="W30436" s="288"/>
      <c r="X30436" s="287"/>
      <c r="AA30436" s="289"/>
    </row>
    <row r="30437" spans="23:27">
      <c r="W30437" s="288"/>
      <c r="X30437" s="287"/>
      <c r="AA30437" s="289"/>
    </row>
    <row r="30438" spans="23:27">
      <c r="W30438" s="288"/>
      <c r="X30438" s="287"/>
      <c r="AA30438" s="289"/>
    </row>
    <row r="30439" spans="23:27">
      <c r="W30439" s="288"/>
      <c r="X30439" s="287"/>
      <c r="AA30439" s="289"/>
    </row>
    <row r="30440" spans="23:27">
      <c r="W30440" s="288"/>
      <c r="X30440" s="287"/>
      <c r="AA30440" s="289"/>
    </row>
    <row r="30441" spans="23:27">
      <c r="W30441" s="288"/>
      <c r="X30441" s="287"/>
      <c r="AA30441" s="289"/>
    </row>
    <row r="30442" spans="23:27">
      <c r="W30442" s="288"/>
      <c r="X30442" s="287"/>
      <c r="AA30442" s="289"/>
    </row>
    <row r="30443" spans="23:27">
      <c r="W30443" s="288"/>
      <c r="X30443" s="287"/>
      <c r="AA30443" s="289"/>
    </row>
    <row r="30444" spans="23:27">
      <c r="W30444" s="288"/>
      <c r="X30444" s="287"/>
      <c r="AA30444" s="289"/>
    </row>
    <row r="30445" spans="23:27">
      <c r="W30445" s="288"/>
      <c r="X30445" s="287"/>
      <c r="AA30445" s="289"/>
    </row>
    <row r="30446" spans="23:27">
      <c r="W30446" s="288"/>
      <c r="X30446" s="287"/>
      <c r="AA30446" s="289"/>
    </row>
    <row r="30447" spans="23:27">
      <c r="W30447" s="288"/>
      <c r="X30447" s="287"/>
      <c r="AA30447" s="289"/>
    </row>
    <row r="30448" spans="23:27">
      <c r="W30448" s="288"/>
      <c r="X30448" s="287"/>
      <c r="AA30448" s="289"/>
    </row>
    <row r="30449" spans="23:27">
      <c r="W30449" s="288"/>
      <c r="X30449" s="287"/>
      <c r="AA30449" s="289"/>
    </row>
    <row r="30450" spans="23:27">
      <c r="W30450" s="288"/>
      <c r="X30450" s="287"/>
      <c r="AA30450" s="289"/>
    </row>
    <row r="30451" spans="23:27">
      <c r="W30451" s="288"/>
      <c r="X30451" s="287"/>
      <c r="AA30451" s="289"/>
    </row>
    <row r="30452" spans="23:27">
      <c r="W30452" s="288"/>
      <c r="X30452" s="287"/>
      <c r="AA30452" s="289"/>
    </row>
    <row r="30453" spans="23:27">
      <c r="W30453" s="288"/>
      <c r="X30453" s="287"/>
      <c r="AA30453" s="289"/>
    </row>
    <row r="30454" spans="23:27">
      <c r="W30454" s="288"/>
      <c r="X30454" s="287"/>
      <c r="AA30454" s="289"/>
    </row>
    <row r="30455" spans="23:27">
      <c r="W30455" s="288"/>
      <c r="X30455" s="287"/>
      <c r="AA30455" s="289"/>
    </row>
    <row r="30456" spans="23:27">
      <c r="W30456" s="288"/>
      <c r="X30456" s="287"/>
      <c r="AA30456" s="289"/>
    </row>
    <row r="30457" spans="23:27">
      <c r="W30457" s="288"/>
      <c r="X30457" s="287"/>
      <c r="AA30457" s="289"/>
    </row>
    <row r="30458" spans="23:27">
      <c r="W30458" s="288"/>
      <c r="X30458" s="287"/>
      <c r="AA30458" s="289"/>
    </row>
    <row r="30459" spans="23:27">
      <c r="W30459" s="288"/>
      <c r="X30459" s="287"/>
      <c r="AA30459" s="289"/>
    </row>
    <row r="30460" spans="23:27">
      <c r="W30460" s="288"/>
      <c r="X30460" s="287"/>
      <c r="AA30460" s="289"/>
    </row>
    <row r="30461" spans="23:27">
      <c r="W30461" s="288"/>
      <c r="X30461" s="287"/>
      <c r="AA30461" s="289"/>
    </row>
    <row r="30462" spans="23:27">
      <c r="W30462" s="288"/>
      <c r="X30462" s="287"/>
      <c r="AA30462" s="289"/>
    </row>
    <row r="30463" spans="23:27">
      <c r="W30463" s="288"/>
      <c r="X30463" s="287"/>
      <c r="AA30463" s="289"/>
    </row>
    <row r="30464" spans="23:27">
      <c r="W30464" s="288"/>
      <c r="X30464" s="287"/>
      <c r="AA30464" s="289"/>
    </row>
    <row r="30465" spans="23:27">
      <c r="W30465" s="288"/>
      <c r="X30465" s="287"/>
      <c r="AA30465" s="289"/>
    </row>
    <row r="30466" spans="23:27">
      <c r="W30466" s="288"/>
      <c r="X30466" s="287"/>
      <c r="AA30466" s="289"/>
    </row>
    <row r="30467" spans="23:27">
      <c r="W30467" s="288"/>
      <c r="X30467" s="287"/>
      <c r="AA30467" s="289"/>
    </row>
    <row r="30468" spans="23:27">
      <c r="W30468" s="288"/>
      <c r="X30468" s="287"/>
      <c r="AA30468" s="289"/>
    </row>
    <row r="30469" spans="23:27">
      <c r="W30469" s="288"/>
      <c r="X30469" s="287"/>
      <c r="AA30469" s="289"/>
    </row>
    <row r="30470" spans="23:27">
      <c r="W30470" s="288"/>
      <c r="X30470" s="287"/>
      <c r="AA30470" s="289"/>
    </row>
    <row r="30471" spans="23:27">
      <c r="W30471" s="288"/>
      <c r="X30471" s="287"/>
      <c r="AA30471" s="289"/>
    </row>
    <row r="30472" spans="23:27">
      <c r="W30472" s="288"/>
      <c r="X30472" s="287"/>
      <c r="AA30472" s="289"/>
    </row>
    <row r="30473" spans="23:27">
      <c r="W30473" s="288"/>
      <c r="X30473" s="287"/>
      <c r="AA30473" s="289"/>
    </row>
    <row r="30474" spans="23:27">
      <c r="W30474" s="288"/>
      <c r="X30474" s="287"/>
      <c r="AA30474" s="289"/>
    </row>
    <row r="30475" spans="23:27">
      <c r="W30475" s="288"/>
      <c r="X30475" s="287"/>
      <c r="AA30475" s="289"/>
    </row>
    <row r="30476" spans="23:27">
      <c r="W30476" s="288"/>
      <c r="X30476" s="287"/>
      <c r="AA30476" s="289"/>
    </row>
    <row r="30477" spans="23:27">
      <c r="W30477" s="288"/>
      <c r="X30477" s="287"/>
      <c r="AA30477" s="289"/>
    </row>
    <row r="30478" spans="23:27">
      <c r="W30478" s="288"/>
      <c r="X30478" s="287"/>
      <c r="AA30478" s="289"/>
    </row>
    <row r="30479" spans="23:27">
      <c r="W30479" s="288"/>
      <c r="X30479" s="287"/>
      <c r="AA30479" s="289"/>
    </row>
    <row r="30480" spans="23:27">
      <c r="W30480" s="288"/>
      <c r="X30480" s="287"/>
      <c r="AA30480" s="289"/>
    </row>
    <row r="30481" spans="23:27">
      <c r="W30481" s="288"/>
      <c r="X30481" s="287"/>
      <c r="AA30481" s="289"/>
    </row>
    <row r="30482" spans="23:27">
      <c r="W30482" s="288"/>
      <c r="X30482" s="287"/>
      <c r="AA30482" s="289"/>
    </row>
    <row r="30483" spans="23:27">
      <c r="W30483" s="288"/>
      <c r="X30483" s="287"/>
      <c r="AA30483" s="289"/>
    </row>
    <row r="30484" spans="23:27">
      <c r="W30484" s="288"/>
      <c r="X30484" s="287"/>
      <c r="AA30484" s="289"/>
    </row>
    <row r="30485" spans="23:27">
      <c r="W30485" s="288"/>
      <c r="X30485" s="287"/>
      <c r="AA30485" s="289"/>
    </row>
    <row r="30486" spans="23:27">
      <c r="W30486" s="288"/>
      <c r="X30486" s="287"/>
      <c r="AA30486" s="289"/>
    </row>
    <row r="30487" spans="23:27">
      <c r="W30487" s="288"/>
      <c r="X30487" s="287"/>
      <c r="AA30487" s="289"/>
    </row>
    <row r="30488" spans="23:27">
      <c r="W30488" s="288"/>
      <c r="X30488" s="287"/>
      <c r="AA30488" s="289"/>
    </row>
    <row r="30489" spans="23:27">
      <c r="W30489" s="288"/>
      <c r="X30489" s="287"/>
      <c r="AA30489" s="289"/>
    </row>
    <row r="30490" spans="23:27">
      <c r="W30490" s="288"/>
      <c r="X30490" s="287"/>
      <c r="AA30490" s="289"/>
    </row>
    <row r="30491" spans="23:27">
      <c r="W30491" s="288"/>
      <c r="X30491" s="287"/>
      <c r="AA30491" s="289"/>
    </row>
    <row r="30492" spans="23:27">
      <c r="W30492" s="288"/>
      <c r="X30492" s="287"/>
      <c r="AA30492" s="289"/>
    </row>
    <row r="30493" spans="23:27">
      <c r="W30493" s="288"/>
      <c r="X30493" s="287"/>
      <c r="AA30493" s="289"/>
    </row>
    <row r="30494" spans="23:27">
      <c r="W30494" s="288"/>
      <c r="X30494" s="287"/>
      <c r="AA30494" s="289"/>
    </row>
    <row r="30495" spans="23:27">
      <c r="W30495" s="288"/>
      <c r="X30495" s="287"/>
      <c r="AA30495" s="289"/>
    </row>
    <row r="30496" spans="23:27">
      <c r="W30496" s="288"/>
      <c r="X30496" s="287"/>
      <c r="AA30496" s="289"/>
    </row>
    <row r="30497" spans="23:27">
      <c r="W30497" s="288"/>
      <c r="X30497" s="287"/>
      <c r="AA30497" s="289"/>
    </row>
    <row r="30498" spans="23:27">
      <c r="W30498" s="288"/>
      <c r="X30498" s="287"/>
      <c r="AA30498" s="289"/>
    </row>
    <row r="30499" spans="23:27">
      <c r="W30499" s="288"/>
      <c r="X30499" s="287"/>
      <c r="AA30499" s="289"/>
    </row>
    <row r="30500" spans="23:27">
      <c r="W30500" s="288"/>
      <c r="X30500" s="287"/>
      <c r="AA30500" s="289"/>
    </row>
    <row r="30501" spans="23:27">
      <c r="W30501" s="288"/>
      <c r="X30501" s="287"/>
      <c r="AA30501" s="289"/>
    </row>
    <row r="30502" spans="23:27">
      <c r="W30502" s="288"/>
      <c r="X30502" s="287"/>
      <c r="AA30502" s="289"/>
    </row>
    <row r="30503" spans="23:27">
      <c r="W30503" s="288"/>
      <c r="X30503" s="287"/>
      <c r="AA30503" s="289"/>
    </row>
    <row r="30504" spans="23:27">
      <c r="W30504" s="288"/>
      <c r="X30504" s="287"/>
      <c r="AA30504" s="289"/>
    </row>
    <row r="30505" spans="23:27">
      <c r="W30505" s="288"/>
      <c r="X30505" s="287"/>
      <c r="AA30505" s="289"/>
    </row>
    <row r="30506" spans="23:27">
      <c r="W30506" s="288"/>
      <c r="X30506" s="287"/>
      <c r="AA30506" s="289"/>
    </row>
    <row r="30507" spans="23:27">
      <c r="W30507" s="288"/>
      <c r="X30507" s="287"/>
      <c r="AA30507" s="289"/>
    </row>
    <row r="30508" spans="23:27">
      <c r="W30508" s="288"/>
      <c r="X30508" s="287"/>
      <c r="AA30508" s="289"/>
    </row>
    <row r="30509" spans="23:27">
      <c r="W30509" s="288"/>
      <c r="X30509" s="287"/>
      <c r="AA30509" s="289"/>
    </row>
    <row r="30510" spans="23:27">
      <c r="W30510" s="288"/>
      <c r="X30510" s="287"/>
      <c r="AA30510" s="289"/>
    </row>
    <row r="30511" spans="23:27">
      <c r="W30511" s="288"/>
      <c r="X30511" s="287"/>
      <c r="AA30511" s="289"/>
    </row>
    <row r="30512" spans="23:27">
      <c r="W30512" s="288"/>
      <c r="X30512" s="287"/>
      <c r="AA30512" s="289"/>
    </row>
    <row r="30513" spans="23:27">
      <c r="W30513" s="288"/>
      <c r="X30513" s="287"/>
      <c r="AA30513" s="289"/>
    </row>
    <row r="30514" spans="23:27">
      <c r="W30514" s="288"/>
      <c r="X30514" s="287"/>
      <c r="AA30514" s="289"/>
    </row>
    <row r="30515" spans="23:27">
      <c r="W30515" s="288"/>
      <c r="X30515" s="287"/>
      <c r="AA30515" s="289"/>
    </row>
    <row r="30516" spans="23:27">
      <c r="W30516" s="288"/>
      <c r="X30516" s="287"/>
      <c r="AA30516" s="289"/>
    </row>
    <row r="30517" spans="23:27">
      <c r="W30517" s="288"/>
      <c r="X30517" s="287"/>
      <c r="AA30517" s="289"/>
    </row>
    <row r="30518" spans="23:27">
      <c r="W30518" s="288"/>
      <c r="X30518" s="287"/>
      <c r="AA30518" s="289"/>
    </row>
    <row r="30519" spans="23:27">
      <c r="W30519" s="288"/>
      <c r="X30519" s="287"/>
      <c r="AA30519" s="289"/>
    </row>
    <row r="30520" spans="23:27">
      <c r="W30520" s="288"/>
      <c r="X30520" s="287"/>
      <c r="AA30520" s="289"/>
    </row>
    <row r="30521" spans="23:27">
      <c r="W30521" s="288"/>
      <c r="X30521" s="287"/>
      <c r="AA30521" s="289"/>
    </row>
    <row r="30522" spans="23:27">
      <c r="W30522" s="288"/>
      <c r="X30522" s="287"/>
      <c r="AA30522" s="289"/>
    </row>
    <row r="30523" spans="23:27">
      <c r="W30523" s="288"/>
      <c r="X30523" s="287"/>
      <c r="AA30523" s="289"/>
    </row>
    <row r="30524" spans="23:27">
      <c r="W30524" s="288"/>
      <c r="X30524" s="287"/>
      <c r="AA30524" s="289"/>
    </row>
    <row r="30525" spans="23:27">
      <c r="W30525" s="288"/>
      <c r="X30525" s="287"/>
      <c r="AA30525" s="289"/>
    </row>
    <row r="30526" spans="23:27">
      <c r="W30526" s="288"/>
      <c r="X30526" s="287"/>
      <c r="AA30526" s="289"/>
    </row>
    <row r="30527" spans="23:27">
      <c r="W30527" s="288"/>
      <c r="X30527" s="287"/>
      <c r="AA30527" s="289"/>
    </row>
    <row r="30528" spans="23:27">
      <c r="W30528" s="288"/>
      <c r="X30528" s="287"/>
      <c r="AA30528" s="289"/>
    </row>
    <row r="30529" spans="23:27">
      <c r="W30529" s="288"/>
      <c r="X30529" s="287"/>
      <c r="AA30529" s="289"/>
    </row>
    <row r="30530" spans="23:27">
      <c r="W30530" s="288"/>
      <c r="X30530" s="287"/>
      <c r="AA30530" s="289"/>
    </row>
    <row r="30531" spans="23:27">
      <c r="W30531" s="288"/>
      <c r="X30531" s="287"/>
      <c r="AA30531" s="289"/>
    </row>
    <row r="30532" spans="23:27">
      <c r="W30532" s="288"/>
      <c r="X30532" s="287"/>
      <c r="AA30532" s="289"/>
    </row>
    <row r="30533" spans="23:27">
      <c r="W30533" s="288"/>
      <c r="X30533" s="287"/>
      <c r="AA30533" s="289"/>
    </row>
    <row r="30534" spans="23:27">
      <c r="W30534" s="288"/>
      <c r="X30534" s="287"/>
      <c r="AA30534" s="289"/>
    </row>
    <row r="30535" spans="23:27">
      <c r="W30535" s="288"/>
      <c r="X30535" s="287"/>
      <c r="AA30535" s="289"/>
    </row>
    <row r="30536" spans="23:27">
      <c r="W30536" s="288"/>
      <c r="X30536" s="287"/>
      <c r="AA30536" s="289"/>
    </row>
    <row r="30537" spans="23:27">
      <c r="W30537" s="288"/>
      <c r="X30537" s="287"/>
      <c r="AA30537" s="289"/>
    </row>
    <row r="30538" spans="23:27">
      <c r="W30538" s="288"/>
      <c r="X30538" s="287"/>
      <c r="AA30538" s="289"/>
    </row>
    <row r="30539" spans="23:27">
      <c r="W30539" s="288"/>
      <c r="X30539" s="287"/>
      <c r="AA30539" s="289"/>
    </row>
    <row r="30540" spans="23:27">
      <c r="W30540" s="288"/>
      <c r="X30540" s="287"/>
      <c r="AA30540" s="289"/>
    </row>
    <row r="30541" spans="23:27">
      <c r="W30541" s="288"/>
      <c r="X30541" s="287"/>
      <c r="AA30541" s="289"/>
    </row>
    <row r="30542" spans="23:27">
      <c r="W30542" s="288"/>
      <c r="X30542" s="287"/>
      <c r="AA30542" s="289"/>
    </row>
    <row r="30543" spans="23:27">
      <c r="W30543" s="288"/>
      <c r="X30543" s="287"/>
      <c r="AA30543" s="289"/>
    </row>
    <row r="30544" spans="23:27">
      <c r="W30544" s="288"/>
      <c r="X30544" s="287"/>
      <c r="AA30544" s="289"/>
    </row>
    <row r="30545" spans="23:27">
      <c r="W30545" s="288"/>
      <c r="X30545" s="287"/>
      <c r="AA30545" s="289"/>
    </row>
    <row r="30546" spans="23:27">
      <c r="W30546" s="288"/>
      <c r="X30546" s="287"/>
      <c r="AA30546" s="289"/>
    </row>
    <row r="30547" spans="23:27">
      <c r="W30547" s="288"/>
      <c r="X30547" s="287"/>
      <c r="AA30547" s="289"/>
    </row>
    <row r="30548" spans="23:27">
      <c r="W30548" s="288"/>
      <c r="X30548" s="287"/>
      <c r="AA30548" s="289"/>
    </row>
    <row r="30549" spans="23:27">
      <c r="W30549" s="288"/>
      <c r="X30549" s="287"/>
      <c r="AA30549" s="289"/>
    </row>
    <row r="30550" spans="23:27">
      <c r="W30550" s="288"/>
      <c r="X30550" s="287"/>
      <c r="AA30550" s="289"/>
    </row>
    <row r="30551" spans="23:27">
      <c r="W30551" s="288"/>
      <c r="X30551" s="287"/>
      <c r="AA30551" s="289"/>
    </row>
    <row r="30552" spans="23:27">
      <c r="W30552" s="288"/>
      <c r="X30552" s="287"/>
      <c r="AA30552" s="289"/>
    </row>
    <row r="30553" spans="23:27">
      <c r="W30553" s="288"/>
      <c r="X30553" s="287"/>
      <c r="AA30553" s="289"/>
    </row>
    <row r="30554" spans="23:27">
      <c r="W30554" s="288"/>
      <c r="X30554" s="287"/>
      <c r="AA30554" s="289"/>
    </row>
    <row r="30555" spans="23:27">
      <c r="W30555" s="288"/>
      <c r="X30555" s="287"/>
      <c r="AA30555" s="289"/>
    </row>
    <row r="30556" spans="23:27">
      <c r="W30556" s="288"/>
      <c r="X30556" s="287"/>
      <c r="AA30556" s="289"/>
    </row>
    <row r="30557" spans="23:27">
      <c r="W30557" s="288"/>
      <c r="X30557" s="287"/>
      <c r="AA30557" s="289"/>
    </row>
    <row r="30558" spans="23:27">
      <c r="W30558" s="288"/>
      <c r="X30558" s="287"/>
      <c r="AA30558" s="289"/>
    </row>
    <row r="30559" spans="23:27">
      <c r="W30559" s="288"/>
      <c r="X30559" s="287"/>
      <c r="AA30559" s="289"/>
    </row>
    <row r="30560" spans="23:27">
      <c r="W30560" s="288"/>
      <c r="X30560" s="287"/>
      <c r="AA30560" s="289"/>
    </row>
    <row r="30561" spans="23:27">
      <c r="W30561" s="288"/>
      <c r="X30561" s="287"/>
      <c r="AA30561" s="289"/>
    </row>
    <row r="30562" spans="23:27">
      <c r="W30562" s="288"/>
      <c r="X30562" s="287"/>
      <c r="AA30562" s="289"/>
    </row>
    <row r="30563" spans="23:27">
      <c r="W30563" s="288"/>
      <c r="X30563" s="287"/>
      <c r="AA30563" s="289"/>
    </row>
    <row r="30564" spans="23:27">
      <c r="W30564" s="288"/>
      <c r="X30564" s="287"/>
      <c r="AA30564" s="289"/>
    </row>
    <row r="30565" spans="23:27">
      <c r="W30565" s="288"/>
      <c r="X30565" s="287"/>
      <c r="AA30565" s="289"/>
    </row>
    <row r="30566" spans="23:27">
      <c r="W30566" s="288"/>
      <c r="X30566" s="287"/>
      <c r="AA30566" s="289"/>
    </row>
    <row r="30567" spans="23:27">
      <c r="W30567" s="288"/>
      <c r="X30567" s="287"/>
      <c r="AA30567" s="289"/>
    </row>
    <row r="30568" spans="23:27">
      <c r="W30568" s="288"/>
      <c r="X30568" s="287"/>
      <c r="AA30568" s="289"/>
    </row>
    <row r="30569" spans="23:27">
      <c r="W30569" s="288"/>
      <c r="X30569" s="287"/>
      <c r="AA30569" s="289"/>
    </row>
    <row r="30570" spans="23:27">
      <c r="W30570" s="288"/>
      <c r="X30570" s="287"/>
      <c r="AA30570" s="289"/>
    </row>
    <row r="30571" spans="23:27">
      <c r="W30571" s="288"/>
      <c r="X30571" s="287"/>
      <c r="AA30571" s="289"/>
    </row>
    <row r="30572" spans="23:27">
      <c r="W30572" s="288"/>
      <c r="X30572" s="287"/>
      <c r="AA30572" s="289"/>
    </row>
    <row r="30573" spans="23:27">
      <c r="W30573" s="288"/>
      <c r="X30573" s="287"/>
      <c r="AA30573" s="289"/>
    </row>
    <row r="30574" spans="23:27">
      <c r="W30574" s="288"/>
      <c r="X30574" s="287"/>
      <c r="AA30574" s="289"/>
    </row>
    <row r="30575" spans="23:27">
      <c r="W30575" s="288"/>
      <c r="X30575" s="287"/>
      <c r="AA30575" s="289"/>
    </row>
    <row r="30576" spans="23:27">
      <c r="W30576" s="288"/>
      <c r="X30576" s="287"/>
      <c r="AA30576" s="289"/>
    </row>
    <row r="30577" spans="23:27">
      <c r="W30577" s="288"/>
      <c r="X30577" s="287"/>
      <c r="AA30577" s="289"/>
    </row>
    <row r="30578" spans="23:27">
      <c r="W30578" s="288"/>
      <c r="X30578" s="287"/>
      <c r="AA30578" s="289"/>
    </row>
    <row r="30579" spans="23:27">
      <c r="W30579" s="288"/>
      <c r="X30579" s="287"/>
      <c r="AA30579" s="289"/>
    </row>
    <row r="30580" spans="23:27">
      <c r="W30580" s="288"/>
      <c r="X30580" s="287"/>
      <c r="AA30580" s="289"/>
    </row>
    <row r="30581" spans="23:27">
      <c r="W30581" s="288"/>
      <c r="X30581" s="287"/>
      <c r="AA30581" s="289"/>
    </row>
    <row r="30582" spans="23:27">
      <c r="W30582" s="288"/>
      <c r="X30582" s="287"/>
      <c r="AA30582" s="289"/>
    </row>
    <row r="30583" spans="23:27">
      <c r="W30583" s="288"/>
      <c r="X30583" s="287"/>
      <c r="AA30583" s="289"/>
    </row>
    <row r="30584" spans="23:27">
      <c r="W30584" s="288"/>
      <c r="X30584" s="287"/>
      <c r="AA30584" s="289"/>
    </row>
    <row r="30585" spans="23:27">
      <c r="W30585" s="288"/>
      <c r="X30585" s="287"/>
      <c r="AA30585" s="289"/>
    </row>
    <row r="30586" spans="23:27">
      <c r="W30586" s="288"/>
      <c r="X30586" s="287"/>
      <c r="AA30586" s="289"/>
    </row>
    <row r="30587" spans="23:27">
      <c r="W30587" s="288"/>
      <c r="X30587" s="287"/>
      <c r="AA30587" s="289"/>
    </row>
    <row r="30588" spans="23:27">
      <c r="W30588" s="288"/>
      <c r="X30588" s="287"/>
      <c r="AA30588" s="289"/>
    </row>
    <row r="30589" spans="23:27">
      <c r="W30589" s="288"/>
      <c r="X30589" s="287"/>
      <c r="AA30589" s="289"/>
    </row>
    <row r="30590" spans="23:27">
      <c r="W30590" s="288"/>
      <c r="X30590" s="287"/>
      <c r="AA30590" s="289"/>
    </row>
    <row r="30591" spans="23:27">
      <c r="W30591" s="288"/>
      <c r="X30591" s="287"/>
      <c r="AA30591" s="289"/>
    </row>
    <row r="30592" spans="23:27">
      <c r="W30592" s="288"/>
      <c r="X30592" s="287"/>
      <c r="AA30592" s="289"/>
    </row>
    <row r="30593" spans="23:27">
      <c r="W30593" s="288"/>
      <c r="X30593" s="287"/>
      <c r="AA30593" s="289"/>
    </row>
    <row r="30594" spans="23:27">
      <c r="W30594" s="288"/>
      <c r="X30594" s="287"/>
      <c r="AA30594" s="289"/>
    </row>
    <row r="30595" spans="23:27">
      <c r="W30595" s="288"/>
      <c r="X30595" s="287"/>
      <c r="AA30595" s="289"/>
    </row>
    <row r="30596" spans="23:27">
      <c r="W30596" s="288"/>
      <c r="X30596" s="287"/>
      <c r="AA30596" s="289"/>
    </row>
    <row r="30597" spans="23:27">
      <c r="W30597" s="288"/>
      <c r="X30597" s="287"/>
      <c r="AA30597" s="289"/>
    </row>
    <row r="30598" spans="23:27">
      <c r="W30598" s="288"/>
      <c r="X30598" s="287"/>
      <c r="AA30598" s="289"/>
    </row>
    <row r="30599" spans="23:27">
      <c r="W30599" s="288"/>
      <c r="X30599" s="287"/>
      <c r="AA30599" s="289"/>
    </row>
    <row r="30600" spans="23:27">
      <c r="W30600" s="288"/>
      <c r="X30600" s="287"/>
      <c r="AA30600" s="289"/>
    </row>
    <row r="30601" spans="23:27">
      <c r="W30601" s="288"/>
      <c r="X30601" s="287"/>
      <c r="AA30601" s="289"/>
    </row>
    <row r="30602" spans="23:27">
      <c r="W30602" s="288"/>
      <c r="X30602" s="287"/>
      <c r="AA30602" s="289"/>
    </row>
    <row r="30603" spans="23:27">
      <c r="W30603" s="288"/>
      <c r="X30603" s="287"/>
      <c r="AA30603" s="289"/>
    </row>
    <row r="30604" spans="23:27">
      <c r="W30604" s="288"/>
      <c r="X30604" s="287"/>
      <c r="AA30604" s="289"/>
    </row>
    <row r="30605" spans="23:27">
      <c r="W30605" s="288"/>
      <c r="X30605" s="287"/>
      <c r="AA30605" s="289"/>
    </row>
    <row r="30606" spans="23:27">
      <c r="W30606" s="288"/>
      <c r="X30606" s="287"/>
      <c r="AA30606" s="289"/>
    </row>
    <row r="30607" spans="23:27">
      <c r="W30607" s="288"/>
      <c r="X30607" s="287"/>
      <c r="AA30607" s="289"/>
    </row>
    <row r="30608" spans="23:27">
      <c r="W30608" s="288"/>
      <c r="X30608" s="287"/>
      <c r="AA30608" s="289"/>
    </row>
    <row r="30609" spans="23:27">
      <c r="W30609" s="288"/>
      <c r="X30609" s="287"/>
      <c r="AA30609" s="289"/>
    </row>
    <row r="30610" spans="23:27">
      <c r="W30610" s="288"/>
      <c r="X30610" s="287"/>
      <c r="AA30610" s="289"/>
    </row>
    <row r="30611" spans="23:27">
      <c r="W30611" s="288"/>
      <c r="X30611" s="287"/>
      <c r="AA30611" s="289"/>
    </row>
    <row r="30612" spans="23:27">
      <c r="W30612" s="288"/>
      <c r="X30612" s="287"/>
      <c r="AA30612" s="289"/>
    </row>
    <row r="30613" spans="23:27">
      <c r="W30613" s="288"/>
      <c r="X30613" s="287"/>
      <c r="AA30613" s="289"/>
    </row>
    <row r="30614" spans="23:27">
      <c r="W30614" s="288"/>
      <c r="X30614" s="287"/>
      <c r="AA30614" s="289"/>
    </row>
    <row r="30615" spans="23:27">
      <c r="W30615" s="288"/>
      <c r="X30615" s="287"/>
      <c r="AA30615" s="289"/>
    </row>
    <row r="30616" spans="23:27">
      <c r="W30616" s="288"/>
      <c r="X30616" s="287"/>
      <c r="AA30616" s="289"/>
    </row>
    <row r="30617" spans="23:27">
      <c r="W30617" s="288"/>
      <c r="X30617" s="287"/>
      <c r="AA30617" s="289"/>
    </row>
    <row r="30618" spans="23:27">
      <c r="W30618" s="288"/>
      <c r="X30618" s="287"/>
      <c r="AA30618" s="289"/>
    </row>
    <row r="30619" spans="23:27">
      <c r="W30619" s="288"/>
      <c r="X30619" s="287"/>
      <c r="AA30619" s="289"/>
    </row>
    <row r="30620" spans="23:27">
      <c r="W30620" s="288"/>
      <c r="X30620" s="287"/>
      <c r="AA30620" s="289"/>
    </row>
    <row r="30621" spans="23:27">
      <c r="W30621" s="288"/>
      <c r="X30621" s="287"/>
      <c r="AA30621" s="289"/>
    </row>
    <row r="30622" spans="23:27">
      <c r="W30622" s="288"/>
      <c r="X30622" s="287"/>
      <c r="AA30622" s="289"/>
    </row>
    <row r="30623" spans="23:27">
      <c r="W30623" s="288"/>
      <c r="X30623" s="287"/>
      <c r="AA30623" s="289"/>
    </row>
    <row r="30624" spans="23:27">
      <c r="W30624" s="288"/>
      <c r="X30624" s="287"/>
      <c r="AA30624" s="289"/>
    </row>
    <row r="30625" spans="23:27">
      <c r="W30625" s="288"/>
      <c r="X30625" s="287"/>
      <c r="AA30625" s="289"/>
    </row>
    <row r="30626" spans="23:27">
      <c r="W30626" s="288"/>
      <c r="X30626" s="287"/>
      <c r="AA30626" s="289"/>
    </row>
    <row r="30627" spans="23:27">
      <c r="W30627" s="288"/>
      <c r="X30627" s="287"/>
      <c r="AA30627" s="289"/>
    </row>
    <row r="30628" spans="23:27">
      <c r="W30628" s="288"/>
      <c r="X30628" s="287"/>
      <c r="AA30628" s="289"/>
    </row>
    <row r="30629" spans="23:27">
      <c r="W30629" s="288"/>
      <c r="X30629" s="287"/>
      <c r="AA30629" s="289"/>
    </row>
    <row r="30630" spans="23:27">
      <c r="W30630" s="288"/>
      <c r="X30630" s="287"/>
      <c r="AA30630" s="289"/>
    </row>
    <row r="30631" spans="23:27">
      <c r="W30631" s="288"/>
      <c r="X30631" s="287"/>
      <c r="AA30631" s="289"/>
    </row>
    <row r="30632" spans="23:27">
      <c r="W30632" s="288"/>
      <c r="X30632" s="287"/>
      <c r="AA30632" s="289"/>
    </row>
    <row r="30633" spans="23:27">
      <c r="W30633" s="288"/>
      <c r="X30633" s="287"/>
      <c r="AA30633" s="289"/>
    </row>
    <row r="30634" spans="23:27">
      <c r="W30634" s="288"/>
      <c r="X30634" s="287"/>
      <c r="AA30634" s="289"/>
    </row>
    <row r="30635" spans="23:27">
      <c r="W30635" s="288"/>
      <c r="X30635" s="287"/>
      <c r="AA30635" s="289"/>
    </row>
    <row r="30636" spans="23:27">
      <c r="W30636" s="288"/>
      <c r="X30636" s="287"/>
      <c r="AA30636" s="289"/>
    </row>
    <row r="30637" spans="23:27">
      <c r="W30637" s="288"/>
      <c r="X30637" s="287"/>
      <c r="AA30637" s="289"/>
    </row>
    <row r="30638" spans="23:27">
      <c r="W30638" s="288"/>
      <c r="X30638" s="287"/>
      <c r="AA30638" s="289"/>
    </row>
    <row r="30639" spans="23:27">
      <c r="W30639" s="288"/>
      <c r="X30639" s="287"/>
      <c r="AA30639" s="289"/>
    </row>
    <row r="30640" spans="23:27">
      <c r="W30640" s="288"/>
      <c r="X30640" s="287"/>
      <c r="AA30640" s="289"/>
    </row>
    <row r="30641" spans="23:27">
      <c r="W30641" s="288"/>
      <c r="X30641" s="287"/>
      <c r="AA30641" s="289"/>
    </row>
    <row r="30642" spans="23:27">
      <c r="W30642" s="288"/>
      <c r="X30642" s="287"/>
      <c r="AA30642" s="289"/>
    </row>
    <row r="30643" spans="23:27">
      <c r="W30643" s="288"/>
      <c r="X30643" s="287"/>
      <c r="AA30643" s="289"/>
    </row>
    <row r="30644" spans="23:27">
      <c r="W30644" s="288"/>
      <c r="X30644" s="287"/>
      <c r="AA30644" s="289"/>
    </row>
    <row r="30645" spans="23:27">
      <c r="W30645" s="288"/>
      <c r="X30645" s="287"/>
      <c r="AA30645" s="289"/>
    </row>
    <row r="30646" spans="23:27">
      <c r="W30646" s="288"/>
      <c r="X30646" s="287"/>
      <c r="AA30646" s="289"/>
    </row>
    <row r="30647" spans="23:27">
      <c r="W30647" s="288"/>
      <c r="X30647" s="287"/>
      <c r="AA30647" s="289"/>
    </row>
    <row r="30648" spans="23:27">
      <c r="W30648" s="288"/>
      <c r="X30648" s="287"/>
      <c r="AA30648" s="289"/>
    </row>
    <row r="30649" spans="23:27">
      <c r="W30649" s="288"/>
      <c r="X30649" s="287"/>
      <c r="AA30649" s="289"/>
    </row>
    <row r="30650" spans="23:27">
      <c r="W30650" s="288"/>
      <c r="X30650" s="287"/>
      <c r="AA30650" s="289"/>
    </row>
    <row r="30651" spans="23:27">
      <c r="W30651" s="288"/>
      <c r="X30651" s="287"/>
      <c r="AA30651" s="289"/>
    </row>
    <row r="30652" spans="23:27">
      <c r="W30652" s="288"/>
      <c r="X30652" s="287"/>
      <c r="AA30652" s="289"/>
    </row>
    <row r="30653" spans="23:27">
      <c r="W30653" s="288"/>
      <c r="X30653" s="287"/>
      <c r="AA30653" s="289"/>
    </row>
    <row r="30654" spans="23:27">
      <c r="W30654" s="288"/>
      <c r="X30654" s="287"/>
      <c r="AA30654" s="289"/>
    </row>
    <row r="30655" spans="23:27">
      <c r="W30655" s="288"/>
      <c r="X30655" s="287"/>
      <c r="AA30655" s="289"/>
    </row>
    <row r="30656" spans="23:27">
      <c r="W30656" s="288"/>
      <c r="X30656" s="287"/>
      <c r="AA30656" s="289"/>
    </row>
    <row r="30657" spans="23:27">
      <c r="W30657" s="288"/>
      <c r="X30657" s="287"/>
      <c r="AA30657" s="289"/>
    </row>
    <row r="30658" spans="23:27">
      <c r="W30658" s="288"/>
      <c r="X30658" s="287"/>
      <c r="AA30658" s="289"/>
    </row>
    <row r="30659" spans="23:27">
      <c r="W30659" s="288"/>
      <c r="X30659" s="287"/>
      <c r="AA30659" s="289"/>
    </row>
    <row r="30660" spans="23:27">
      <c r="W30660" s="288"/>
      <c r="X30660" s="287"/>
      <c r="AA30660" s="289"/>
    </row>
    <row r="30661" spans="23:27">
      <c r="W30661" s="288"/>
      <c r="X30661" s="287"/>
      <c r="AA30661" s="289"/>
    </row>
    <row r="30662" spans="23:27">
      <c r="W30662" s="288"/>
      <c r="X30662" s="287"/>
      <c r="AA30662" s="289"/>
    </row>
    <row r="30663" spans="23:27">
      <c r="W30663" s="288"/>
      <c r="X30663" s="287"/>
      <c r="AA30663" s="289"/>
    </row>
    <row r="30664" spans="23:27">
      <c r="W30664" s="288"/>
      <c r="X30664" s="287"/>
      <c r="AA30664" s="289"/>
    </row>
    <row r="30665" spans="23:27">
      <c r="W30665" s="288"/>
      <c r="X30665" s="287"/>
      <c r="AA30665" s="289"/>
    </row>
    <row r="30666" spans="23:27">
      <c r="W30666" s="288"/>
      <c r="X30666" s="287"/>
      <c r="AA30666" s="289"/>
    </row>
    <row r="30667" spans="23:27">
      <c r="W30667" s="288"/>
      <c r="X30667" s="287"/>
      <c r="AA30667" s="289"/>
    </row>
    <row r="30668" spans="23:27">
      <c r="W30668" s="288"/>
      <c r="X30668" s="287"/>
      <c r="AA30668" s="289"/>
    </row>
    <row r="30669" spans="23:27">
      <c r="W30669" s="288"/>
      <c r="X30669" s="287"/>
      <c r="AA30669" s="289"/>
    </row>
    <row r="30670" spans="23:27">
      <c r="W30670" s="288"/>
      <c r="X30670" s="287"/>
      <c r="AA30670" s="289"/>
    </row>
    <row r="30671" spans="23:27">
      <c r="W30671" s="288"/>
      <c r="X30671" s="287"/>
      <c r="AA30671" s="289"/>
    </row>
    <row r="30672" spans="23:27">
      <c r="W30672" s="288"/>
      <c r="X30672" s="287"/>
      <c r="AA30672" s="289"/>
    </row>
    <row r="30673" spans="23:27">
      <c r="W30673" s="288"/>
      <c r="X30673" s="287"/>
      <c r="AA30673" s="289"/>
    </row>
    <row r="30674" spans="23:27">
      <c r="W30674" s="288"/>
      <c r="X30674" s="287"/>
      <c r="AA30674" s="289"/>
    </row>
    <row r="30675" spans="23:27">
      <c r="W30675" s="288"/>
      <c r="X30675" s="287"/>
      <c r="AA30675" s="289"/>
    </row>
    <row r="30676" spans="23:27">
      <c r="W30676" s="288"/>
      <c r="X30676" s="287"/>
      <c r="AA30676" s="289"/>
    </row>
    <row r="30677" spans="23:27">
      <c r="W30677" s="288"/>
      <c r="X30677" s="287"/>
      <c r="AA30677" s="289"/>
    </row>
    <row r="30678" spans="23:27">
      <c r="W30678" s="288"/>
      <c r="X30678" s="287"/>
      <c r="AA30678" s="289"/>
    </row>
    <row r="30679" spans="23:27">
      <c r="W30679" s="288"/>
      <c r="X30679" s="287"/>
      <c r="AA30679" s="289"/>
    </row>
    <row r="30680" spans="23:27">
      <c r="W30680" s="288"/>
      <c r="X30680" s="287"/>
      <c r="AA30680" s="289"/>
    </row>
    <row r="30681" spans="23:27">
      <c r="W30681" s="288"/>
      <c r="X30681" s="287"/>
      <c r="AA30681" s="289"/>
    </row>
    <row r="30682" spans="23:27">
      <c r="W30682" s="288"/>
      <c r="X30682" s="287"/>
      <c r="AA30682" s="289"/>
    </row>
    <row r="30683" spans="23:27">
      <c r="W30683" s="288"/>
      <c r="X30683" s="287"/>
      <c r="AA30683" s="289"/>
    </row>
    <row r="30684" spans="23:27">
      <c r="W30684" s="288"/>
      <c r="X30684" s="287"/>
      <c r="AA30684" s="289"/>
    </row>
    <row r="30685" spans="23:27">
      <c r="W30685" s="288"/>
      <c r="X30685" s="287"/>
      <c r="AA30685" s="289"/>
    </row>
    <row r="30686" spans="23:27">
      <c r="W30686" s="288"/>
      <c r="X30686" s="287"/>
      <c r="AA30686" s="289"/>
    </row>
    <row r="30687" spans="23:27">
      <c r="W30687" s="288"/>
      <c r="X30687" s="287"/>
      <c r="AA30687" s="289"/>
    </row>
    <row r="30688" spans="23:27">
      <c r="W30688" s="288"/>
      <c r="X30688" s="287"/>
      <c r="AA30688" s="289"/>
    </row>
    <row r="30689" spans="23:27">
      <c r="W30689" s="288"/>
      <c r="X30689" s="287"/>
      <c r="AA30689" s="289"/>
    </row>
    <row r="30690" spans="23:27">
      <c r="W30690" s="288"/>
      <c r="X30690" s="287"/>
      <c r="AA30690" s="289"/>
    </row>
    <row r="30691" spans="23:27">
      <c r="W30691" s="288"/>
      <c r="X30691" s="287"/>
      <c r="AA30691" s="289"/>
    </row>
    <row r="30692" spans="23:27">
      <c r="W30692" s="288"/>
      <c r="X30692" s="287"/>
      <c r="AA30692" s="289"/>
    </row>
    <row r="30693" spans="23:27">
      <c r="W30693" s="288"/>
      <c r="X30693" s="287"/>
      <c r="AA30693" s="289"/>
    </row>
    <row r="30694" spans="23:27">
      <c r="W30694" s="288"/>
      <c r="X30694" s="287"/>
      <c r="AA30694" s="289"/>
    </row>
    <row r="30695" spans="23:27">
      <c r="W30695" s="288"/>
      <c r="X30695" s="287"/>
      <c r="AA30695" s="289"/>
    </row>
    <row r="30696" spans="23:27">
      <c r="W30696" s="288"/>
      <c r="X30696" s="287"/>
      <c r="AA30696" s="289"/>
    </row>
    <row r="30697" spans="23:27">
      <c r="W30697" s="288"/>
      <c r="X30697" s="287"/>
      <c r="AA30697" s="289"/>
    </row>
    <row r="30698" spans="23:27">
      <c r="W30698" s="288"/>
      <c r="X30698" s="287"/>
      <c r="AA30698" s="289"/>
    </row>
    <row r="30699" spans="23:27">
      <c r="W30699" s="288"/>
      <c r="X30699" s="287"/>
      <c r="AA30699" s="289"/>
    </row>
    <row r="30700" spans="23:27">
      <c r="W30700" s="288"/>
      <c r="X30700" s="287"/>
      <c r="AA30700" s="289"/>
    </row>
    <row r="30701" spans="23:27">
      <c r="W30701" s="288"/>
      <c r="X30701" s="287"/>
      <c r="AA30701" s="289"/>
    </row>
    <row r="30702" spans="23:27">
      <c r="W30702" s="288"/>
      <c r="X30702" s="287"/>
      <c r="AA30702" s="289"/>
    </row>
    <row r="30703" spans="23:27">
      <c r="W30703" s="288"/>
      <c r="X30703" s="287"/>
      <c r="AA30703" s="289"/>
    </row>
    <row r="30704" spans="23:27">
      <c r="W30704" s="288"/>
      <c r="X30704" s="287"/>
      <c r="AA30704" s="289"/>
    </row>
    <row r="30705" spans="23:27">
      <c r="W30705" s="288"/>
      <c r="X30705" s="287"/>
      <c r="AA30705" s="289"/>
    </row>
    <row r="30706" spans="23:27">
      <c r="W30706" s="288"/>
      <c r="X30706" s="287"/>
      <c r="AA30706" s="289"/>
    </row>
    <row r="30707" spans="23:27">
      <c r="W30707" s="288"/>
      <c r="X30707" s="287"/>
      <c r="AA30707" s="289"/>
    </row>
    <row r="30708" spans="23:27">
      <c r="W30708" s="288"/>
      <c r="X30708" s="287"/>
      <c r="AA30708" s="289"/>
    </row>
    <row r="30709" spans="23:27">
      <c r="W30709" s="288"/>
      <c r="X30709" s="287"/>
      <c r="AA30709" s="289"/>
    </row>
    <row r="30710" spans="23:27">
      <c r="W30710" s="288"/>
      <c r="X30710" s="287"/>
      <c r="AA30710" s="289"/>
    </row>
    <row r="30711" spans="23:27">
      <c r="W30711" s="288"/>
      <c r="X30711" s="287"/>
      <c r="AA30711" s="289"/>
    </row>
    <row r="30712" spans="23:27">
      <c r="W30712" s="288"/>
      <c r="X30712" s="287"/>
      <c r="AA30712" s="289"/>
    </row>
    <row r="30713" spans="23:27">
      <c r="W30713" s="288"/>
      <c r="X30713" s="287"/>
      <c r="AA30713" s="289"/>
    </row>
    <row r="30714" spans="23:27">
      <c r="W30714" s="288"/>
      <c r="X30714" s="287"/>
      <c r="AA30714" s="289"/>
    </row>
    <row r="30715" spans="23:27">
      <c r="W30715" s="288"/>
      <c r="X30715" s="287"/>
      <c r="AA30715" s="289"/>
    </row>
    <row r="30716" spans="23:27">
      <c r="W30716" s="288"/>
      <c r="X30716" s="287"/>
      <c r="AA30716" s="289"/>
    </row>
    <row r="30717" spans="23:27">
      <c r="W30717" s="288"/>
      <c r="X30717" s="287"/>
      <c r="AA30717" s="289"/>
    </row>
    <row r="30718" spans="23:27">
      <c r="W30718" s="288"/>
      <c r="X30718" s="287"/>
      <c r="AA30718" s="289"/>
    </row>
    <row r="30719" spans="23:27">
      <c r="W30719" s="288"/>
      <c r="X30719" s="287"/>
      <c r="AA30719" s="289"/>
    </row>
    <row r="30720" spans="23:27">
      <c r="W30720" s="288"/>
      <c r="X30720" s="287"/>
      <c r="AA30720" s="289"/>
    </row>
    <row r="30721" spans="23:27">
      <c r="W30721" s="288"/>
      <c r="X30721" s="287"/>
      <c r="AA30721" s="289"/>
    </row>
    <row r="30722" spans="23:27">
      <c r="W30722" s="288"/>
      <c r="X30722" s="287"/>
      <c r="AA30722" s="289"/>
    </row>
    <row r="30723" spans="23:27">
      <c r="W30723" s="288"/>
      <c r="X30723" s="287"/>
      <c r="AA30723" s="289"/>
    </row>
    <row r="30724" spans="23:27">
      <c r="W30724" s="288"/>
      <c r="X30724" s="287"/>
      <c r="AA30724" s="289"/>
    </row>
    <row r="30725" spans="23:27">
      <c r="W30725" s="288"/>
      <c r="X30725" s="287"/>
      <c r="AA30725" s="289"/>
    </row>
    <row r="30726" spans="23:27">
      <c r="W30726" s="288"/>
      <c r="X30726" s="287"/>
      <c r="AA30726" s="289"/>
    </row>
    <row r="30727" spans="23:27">
      <c r="W30727" s="288"/>
      <c r="X30727" s="287"/>
      <c r="AA30727" s="289"/>
    </row>
    <row r="30728" spans="23:27">
      <c r="W30728" s="288"/>
      <c r="X30728" s="287"/>
      <c r="AA30728" s="289"/>
    </row>
    <row r="30729" spans="23:27">
      <c r="W30729" s="288"/>
      <c r="X30729" s="287"/>
      <c r="AA30729" s="289"/>
    </row>
    <row r="30730" spans="23:27">
      <c r="W30730" s="288"/>
      <c r="X30730" s="287"/>
      <c r="AA30730" s="289"/>
    </row>
    <row r="30731" spans="23:27">
      <c r="W30731" s="288"/>
      <c r="X30731" s="287"/>
      <c r="AA30731" s="289"/>
    </row>
    <row r="30732" spans="23:27">
      <c r="W30732" s="288"/>
      <c r="X30732" s="287"/>
      <c r="AA30732" s="289"/>
    </row>
    <row r="30733" spans="23:27">
      <c r="W30733" s="288"/>
      <c r="X30733" s="287"/>
      <c r="AA30733" s="289"/>
    </row>
    <row r="30734" spans="23:27">
      <c r="W30734" s="288"/>
      <c r="X30734" s="287"/>
      <c r="AA30734" s="289"/>
    </row>
    <row r="30735" spans="23:27">
      <c r="W30735" s="288"/>
      <c r="X30735" s="287"/>
      <c r="AA30735" s="289"/>
    </row>
    <row r="30736" spans="23:27">
      <c r="W30736" s="288"/>
      <c r="X30736" s="287"/>
      <c r="AA30736" s="289"/>
    </row>
    <row r="30737" spans="23:27">
      <c r="W30737" s="288"/>
      <c r="X30737" s="287"/>
      <c r="AA30737" s="289"/>
    </row>
    <row r="30738" spans="23:27">
      <c r="W30738" s="288"/>
      <c r="X30738" s="287"/>
      <c r="AA30738" s="289"/>
    </row>
    <row r="30739" spans="23:27">
      <c r="W30739" s="288"/>
      <c r="X30739" s="287"/>
      <c r="AA30739" s="289"/>
    </row>
    <row r="30740" spans="23:27">
      <c r="W30740" s="288"/>
      <c r="X30740" s="287"/>
      <c r="AA30740" s="289"/>
    </row>
    <row r="30741" spans="23:27">
      <c r="W30741" s="288"/>
      <c r="X30741" s="287"/>
      <c r="AA30741" s="289"/>
    </row>
    <row r="30742" spans="23:27">
      <c r="W30742" s="288"/>
      <c r="X30742" s="287"/>
      <c r="AA30742" s="289"/>
    </row>
    <row r="30743" spans="23:27">
      <c r="W30743" s="288"/>
      <c r="X30743" s="287"/>
      <c r="AA30743" s="289"/>
    </row>
    <row r="30744" spans="23:27">
      <c r="W30744" s="288"/>
      <c r="X30744" s="287"/>
      <c r="AA30744" s="289"/>
    </row>
    <row r="30745" spans="23:27">
      <c r="W30745" s="288"/>
      <c r="X30745" s="287"/>
      <c r="AA30745" s="289"/>
    </row>
    <row r="30746" spans="23:27">
      <c r="W30746" s="288"/>
      <c r="X30746" s="287"/>
      <c r="AA30746" s="289"/>
    </row>
    <row r="30747" spans="23:27">
      <c r="W30747" s="288"/>
      <c r="X30747" s="287"/>
      <c r="AA30747" s="289"/>
    </row>
    <row r="30748" spans="23:27">
      <c r="W30748" s="288"/>
      <c r="X30748" s="287"/>
      <c r="AA30748" s="289"/>
    </row>
    <row r="30749" spans="23:27">
      <c r="W30749" s="288"/>
      <c r="X30749" s="287"/>
      <c r="AA30749" s="289"/>
    </row>
    <row r="30750" spans="23:27">
      <c r="W30750" s="288"/>
      <c r="X30750" s="287"/>
      <c r="AA30750" s="289"/>
    </row>
    <row r="30751" spans="23:27">
      <c r="W30751" s="288"/>
      <c r="X30751" s="287"/>
      <c r="AA30751" s="289"/>
    </row>
    <row r="30752" spans="23:27">
      <c r="W30752" s="288"/>
      <c r="X30752" s="287"/>
      <c r="AA30752" s="289"/>
    </row>
    <row r="30753" spans="23:27">
      <c r="W30753" s="288"/>
      <c r="X30753" s="287"/>
      <c r="AA30753" s="289"/>
    </row>
    <row r="30754" spans="23:27">
      <c r="W30754" s="288"/>
      <c r="X30754" s="287"/>
      <c r="AA30754" s="289"/>
    </row>
    <row r="30755" spans="23:27">
      <c r="W30755" s="288"/>
      <c r="X30755" s="287"/>
      <c r="AA30755" s="289"/>
    </row>
    <row r="30756" spans="23:27">
      <c r="W30756" s="288"/>
      <c r="X30756" s="287"/>
      <c r="AA30756" s="289"/>
    </row>
    <row r="30757" spans="23:27">
      <c r="W30757" s="288"/>
      <c r="X30757" s="287"/>
      <c r="AA30757" s="289"/>
    </row>
    <row r="30758" spans="23:27">
      <c r="W30758" s="288"/>
      <c r="X30758" s="287"/>
      <c r="AA30758" s="289"/>
    </row>
    <row r="30759" spans="23:27">
      <c r="W30759" s="288"/>
      <c r="X30759" s="287"/>
      <c r="AA30759" s="289"/>
    </row>
    <row r="30760" spans="23:27">
      <c r="W30760" s="288"/>
      <c r="X30760" s="287"/>
      <c r="AA30760" s="289"/>
    </row>
    <row r="30761" spans="23:27">
      <c r="W30761" s="288"/>
      <c r="X30761" s="287"/>
      <c r="AA30761" s="289"/>
    </row>
    <row r="30762" spans="23:27">
      <c r="W30762" s="288"/>
      <c r="X30762" s="287"/>
      <c r="AA30762" s="289"/>
    </row>
    <row r="30763" spans="23:27">
      <c r="W30763" s="288"/>
      <c r="X30763" s="287"/>
      <c r="AA30763" s="289"/>
    </row>
    <row r="30764" spans="23:27">
      <c r="W30764" s="288"/>
      <c r="X30764" s="287"/>
      <c r="AA30764" s="289"/>
    </row>
    <row r="30765" spans="23:27">
      <c r="W30765" s="288"/>
      <c r="X30765" s="287"/>
      <c r="AA30765" s="289"/>
    </row>
    <row r="30766" spans="23:27">
      <c r="W30766" s="288"/>
      <c r="X30766" s="287"/>
      <c r="AA30766" s="289"/>
    </row>
    <row r="30767" spans="23:27">
      <c r="W30767" s="288"/>
      <c r="X30767" s="287"/>
      <c r="AA30767" s="289"/>
    </row>
    <row r="30768" spans="23:27">
      <c r="W30768" s="288"/>
      <c r="X30768" s="287"/>
      <c r="AA30768" s="289"/>
    </row>
    <row r="30769" spans="23:27">
      <c r="W30769" s="288"/>
      <c r="X30769" s="287"/>
      <c r="AA30769" s="289"/>
    </row>
    <row r="30770" spans="23:27">
      <c r="W30770" s="288"/>
      <c r="X30770" s="287"/>
      <c r="AA30770" s="289"/>
    </row>
    <row r="30771" spans="23:27">
      <c r="W30771" s="288"/>
      <c r="X30771" s="287"/>
      <c r="AA30771" s="289"/>
    </row>
    <row r="30772" spans="23:27">
      <c r="W30772" s="288"/>
      <c r="X30772" s="287"/>
      <c r="AA30772" s="289"/>
    </row>
    <row r="30773" spans="23:27">
      <c r="W30773" s="288"/>
      <c r="X30773" s="287"/>
      <c r="AA30773" s="289"/>
    </row>
    <row r="30774" spans="23:27">
      <c r="W30774" s="288"/>
      <c r="X30774" s="287"/>
      <c r="AA30774" s="289"/>
    </row>
    <row r="30775" spans="23:27">
      <c r="W30775" s="288"/>
      <c r="X30775" s="287"/>
      <c r="AA30775" s="289"/>
    </row>
    <row r="30776" spans="23:27">
      <c r="W30776" s="288"/>
      <c r="X30776" s="287"/>
      <c r="AA30776" s="289"/>
    </row>
    <row r="30777" spans="23:27">
      <c r="W30777" s="288"/>
      <c r="X30777" s="287"/>
      <c r="AA30777" s="289"/>
    </row>
    <row r="30778" spans="23:27">
      <c r="W30778" s="288"/>
      <c r="X30778" s="287"/>
      <c r="AA30778" s="289"/>
    </row>
    <row r="30779" spans="23:27">
      <c r="W30779" s="288"/>
      <c r="X30779" s="287"/>
      <c r="AA30779" s="289"/>
    </row>
    <row r="30780" spans="23:27">
      <c r="W30780" s="288"/>
      <c r="X30780" s="287"/>
      <c r="AA30780" s="289"/>
    </row>
    <row r="30781" spans="23:27">
      <c r="W30781" s="288"/>
      <c r="X30781" s="287"/>
      <c r="AA30781" s="289"/>
    </row>
    <row r="30782" spans="23:27">
      <c r="W30782" s="288"/>
      <c r="X30782" s="287"/>
      <c r="AA30782" s="289"/>
    </row>
    <row r="30783" spans="23:27">
      <c r="W30783" s="288"/>
      <c r="X30783" s="287"/>
      <c r="AA30783" s="289"/>
    </row>
    <row r="30784" spans="23:27">
      <c r="W30784" s="288"/>
      <c r="X30784" s="287"/>
      <c r="AA30784" s="289"/>
    </row>
    <row r="30785" spans="23:27">
      <c r="W30785" s="288"/>
      <c r="X30785" s="287"/>
      <c r="AA30785" s="289"/>
    </row>
    <row r="30786" spans="23:27">
      <c r="W30786" s="288"/>
      <c r="X30786" s="287"/>
      <c r="AA30786" s="289"/>
    </row>
    <row r="30787" spans="23:27">
      <c r="W30787" s="288"/>
      <c r="X30787" s="287"/>
      <c r="AA30787" s="289"/>
    </row>
    <row r="30788" spans="23:27">
      <c r="W30788" s="288"/>
      <c r="X30788" s="287"/>
      <c r="AA30788" s="289"/>
    </row>
    <row r="30789" spans="23:27">
      <c r="W30789" s="288"/>
      <c r="X30789" s="287"/>
      <c r="AA30789" s="289"/>
    </row>
    <row r="30790" spans="23:27">
      <c r="W30790" s="288"/>
      <c r="X30790" s="287"/>
      <c r="AA30790" s="289"/>
    </row>
    <row r="30791" spans="23:27">
      <c r="W30791" s="288"/>
      <c r="X30791" s="287"/>
      <c r="AA30791" s="289"/>
    </row>
    <row r="30792" spans="23:27">
      <c r="W30792" s="288"/>
      <c r="X30792" s="287"/>
      <c r="AA30792" s="289"/>
    </row>
    <row r="30793" spans="23:27">
      <c r="W30793" s="288"/>
      <c r="X30793" s="287"/>
      <c r="AA30793" s="289"/>
    </row>
    <row r="30794" spans="23:27">
      <c r="W30794" s="288"/>
      <c r="X30794" s="287"/>
      <c r="AA30794" s="289"/>
    </row>
    <row r="30795" spans="23:27">
      <c r="W30795" s="288"/>
      <c r="X30795" s="287"/>
      <c r="AA30795" s="289"/>
    </row>
    <row r="30796" spans="23:27">
      <c r="W30796" s="288"/>
      <c r="X30796" s="287"/>
      <c r="AA30796" s="289"/>
    </row>
    <row r="30797" spans="23:27">
      <c r="W30797" s="288"/>
      <c r="X30797" s="287"/>
      <c r="AA30797" s="289"/>
    </row>
    <row r="30798" spans="23:27">
      <c r="W30798" s="288"/>
      <c r="X30798" s="287"/>
      <c r="AA30798" s="289"/>
    </row>
    <row r="30799" spans="23:27">
      <c r="W30799" s="288"/>
      <c r="X30799" s="287"/>
      <c r="AA30799" s="289"/>
    </row>
    <row r="30800" spans="23:27">
      <c r="W30800" s="288"/>
      <c r="X30800" s="287"/>
      <c r="AA30800" s="289"/>
    </row>
    <row r="30801" spans="23:27">
      <c r="W30801" s="288"/>
      <c r="X30801" s="287"/>
      <c r="AA30801" s="289"/>
    </row>
    <row r="30802" spans="23:27">
      <c r="W30802" s="288"/>
      <c r="X30802" s="287"/>
      <c r="AA30802" s="289"/>
    </row>
    <row r="30803" spans="23:27">
      <c r="W30803" s="288"/>
      <c r="X30803" s="287"/>
      <c r="AA30803" s="289"/>
    </row>
    <row r="30804" spans="23:27">
      <c r="W30804" s="288"/>
      <c r="X30804" s="287"/>
      <c r="AA30804" s="289"/>
    </row>
    <row r="30805" spans="23:27">
      <c r="W30805" s="288"/>
      <c r="X30805" s="287"/>
      <c r="AA30805" s="289"/>
    </row>
    <row r="30806" spans="23:27">
      <c r="W30806" s="288"/>
      <c r="X30806" s="287"/>
      <c r="AA30806" s="289"/>
    </row>
    <row r="30807" spans="23:27">
      <c r="W30807" s="288"/>
      <c r="X30807" s="287"/>
      <c r="AA30807" s="289"/>
    </row>
    <row r="30808" spans="23:27">
      <c r="W30808" s="288"/>
      <c r="X30808" s="287"/>
      <c r="AA30808" s="289"/>
    </row>
    <row r="30809" spans="23:27">
      <c r="W30809" s="288"/>
      <c r="X30809" s="287"/>
      <c r="AA30809" s="289"/>
    </row>
    <row r="30810" spans="23:27">
      <c r="W30810" s="288"/>
      <c r="X30810" s="287"/>
      <c r="AA30810" s="289"/>
    </row>
    <row r="30811" spans="23:27">
      <c r="W30811" s="288"/>
      <c r="X30811" s="287"/>
      <c r="AA30811" s="289"/>
    </row>
    <row r="30812" spans="23:27">
      <c r="W30812" s="288"/>
      <c r="X30812" s="287"/>
      <c r="AA30812" s="289"/>
    </row>
    <row r="30813" spans="23:27">
      <c r="W30813" s="288"/>
      <c r="X30813" s="287"/>
      <c r="AA30813" s="289"/>
    </row>
    <row r="30814" spans="23:27">
      <c r="W30814" s="288"/>
      <c r="X30814" s="287"/>
      <c r="AA30814" s="289"/>
    </row>
    <row r="30815" spans="23:27">
      <c r="W30815" s="288"/>
      <c r="X30815" s="287"/>
      <c r="AA30815" s="289"/>
    </row>
    <row r="30816" spans="23:27">
      <c r="W30816" s="288"/>
      <c r="X30816" s="287"/>
      <c r="AA30816" s="289"/>
    </row>
    <row r="30817" spans="23:27">
      <c r="W30817" s="288"/>
      <c r="X30817" s="287"/>
      <c r="AA30817" s="289"/>
    </row>
    <row r="30818" spans="23:27">
      <c r="W30818" s="288"/>
      <c r="X30818" s="287"/>
      <c r="AA30818" s="289"/>
    </row>
    <row r="30819" spans="23:27">
      <c r="W30819" s="288"/>
      <c r="X30819" s="287"/>
      <c r="AA30819" s="289"/>
    </row>
    <row r="30820" spans="23:27">
      <c r="W30820" s="288"/>
      <c r="X30820" s="287"/>
      <c r="AA30820" s="289"/>
    </row>
    <row r="30821" spans="23:27">
      <c r="W30821" s="288"/>
      <c r="X30821" s="287"/>
      <c r="AA30821" s="289"/>
    </row>
    <row r="30822" spans="23:27">
      <c r="W30822" s="288"/>
      <c r="X30822" s="287"/>
      <c r="AA30822" s="289"/>
    </row>
    <row r="30823" spans="23:27">
      <c r="W30823" s="288"/>
      <c r="X30823" s="287"/>
      <c r="AA30823" s="289"/>
    </row>
    <row r="30824" spans="23:27">
      <c r="W30824" s="288"/>
      <c r="X30824" s="287"/>
      <c r="AA30824" s="289"/>
    </row>
    <row r="30825" spans="23:27">
      <c r="W30825" s="288"/>
      <c r="X30825" s="287"/>
      <c r="AA30825" s="289"/>
    </row>
    <row r="30826" spans="23:27">
      <c r="W30826" s="288"/>
      <c r="X30826" s="287"/>
      <c r="AA30826" s="289"/>
    </row>
    <row r="30827" spans="23:27">
      <c r="W30827" s="288"/>
      <c r="X30827" s="287"/>
      <c r="AA30827" s="289"/>
    </row>
    <row r="30828" spans="23:27">
      <c r="W30828" s="288"/>
      <c r="X30828" s="287"/>
      <c r="AA30828" s="289"/>
    </row>
    <row r="30829" spans="23:27">
      <c r="W30829" s="288"/>
      <c r="X30829" s="287"/>
      <c r="AA30829" s="289"/>
    </row>
    <row r="30830" spans="23:27">
      <c r="W30830" s="288"/>
      <c r="X30830" s="287"/>
      <c r="AA30830" s="289"/>
    </row>
    <row r="30831" spans="23:27">
      <c r="W30831" s="288"/>
      <c r="X30831" s="287"/>
      <c r="AA30831" s="289"/>
    </row>
    <row r="30832" spans="23:27">
      <c r="W30832" s="288"/>
      <c r="X30832" s="287"/>
      <c r="AA30832" s="289"/>
    </row>
    <row r="30833" spans="23:27">
      <c r="W30833" s="288"/>
      <c r="X30833" s="287"/>
      <c r="AA30833" s="289"/>
    </row>
    <row r="30834" spans="23:27">
      <c r="W30834" s="288"/>
      <c r="X30834" s="287"/>
      <c r="AA30834" s="289"/>
    </row>
    <row r="30835" spans="23:27">
      <c r="W30835" s="288"/>
      <c r="X30835" s="287"/>
      <c r="AA30835" s="289"/>
    </row>
    <row r="30836" spans="23:27">
      <c r="W30836" s="288"/>
      <c r="X30836" s="287"/>
      <c r="AA30836" s="289"/>
    </row>
    <row r="30837" spans="23:27">
      <c r="W30837" s="288"/>
      <c r="X30837" s="287"/>
      <c r="AA30837" s="289"/>
    </row>
    <row r="30838" spans="23:27">
      <c r="W30838" s="288"/>
      <c r="X30838" s="287"/>
      <c r="AA30838" s="289"/>
    </row>
    <row r="30839" spans="23:27">
      <c r="W30839" s="288"/>
      <c r="X30839" s="287"/>
      <c r="AA30839" s="289"/>
    </row>
    <row r="30840" spans="23:27">
      <c r="W30840" s="288"/>
      <c r="X30840" s="287"/>
      <c r="AA30840" s="289"/>
    </row>
    <row r="30841" spans="23:27">
      <c r="W30841" s="288"/>
      <c r="X30841" s="287"/>
      <c r="AA30841" s="289"/>
    </row>
    <row r="30842" spans="23:27">
      <c r="W30842" s="288"/>
      <c r="X30842" s="287"/>
      <c r="AA30842" s="289"/>
    </row>
    <row r="30843" spans="23:27">
      <c r="W30843" s="288"/>
      <c r="X30843" s="287"/>
      <c r="AA30843" s="289"/>
    </row>
    <row r="30844" spans="23:27">
      <c r="W30844" s="288"/>
      <c r="X30844" s="287"/>
      <c r="AA30844" s="289"/>
    </row>
    <row r="30845" spans="23:27">
      <c r="W30845" s="288"/>
      <c r="X30845" s="287"/>
      <c r="AA30845" s="289"/>
    </row>
    <row r="30846" spans="23:27">
      <c r="W30846" s="288"/>
      <c r="X30846" s="287"/>
      <c r="AA30846" s="289"/>
    </row>
    <row r="30847" spans="23:27">
      <c r="W30847" s="288"/>
      <c r="X30847" s="287"/>
      <c r="AA30847" s="289"/>
    </row>
    <row r="30848" spans="23:27">
      <c r="W30848" s="288"/>
      <c r="X30848" s="287"/>
      <c r="AA30848" s="289"/>
    </row>
    <row r="30849" spans="23:27">
      <c r="W30849" s="288"/>
      <c r="X30849" s="287"/>
      <c r="AA30849" s="289"/>
    </row>
    <row r="30850" spans="23:27">
      <c r="W30850" s="288"/>
      <c r="X30850" s="287"/>
      <c r="AA30850" s="289"/>
    </row>
    <row r="30851" spans="23:27">
      <c r="W30851" s="288"/>
      <c r="X30851" s="287"/>
      <c r="AA30851" s="289"/>
    </row>
    <row r="30852" spans="23:27">
      <c r="W30852" s="288"/>
      <c r="X30852" s="287"/>
      <c r="AA30852" s="289"/>
    </row>
    <row r="30853" spans="23:27">
      <c r="W30853" s="288"/>
      <c r="X30853" s="287"/>
      <c r="AA30853" s="289"/>
    </row>
    <row r="30854" spans="23:27">
      <c r="W30854" s="288"/>
      <c r="X30854" s="287"/>
      <c r="AA30854" s="289"/>
    </row>
    <row r="30855" spans="23:27">
      <c r="W30855" s="288"/>
      <c r="X30855" s="287"/>
      <c r="AA30855" s="289"/>
    </row>
    <row r="30856" spans="23:27">
      <c r="W30856" s="288"/>
      <c r="X30856" s="287"/>
      <c r="AA30856" s="289"/>
    </row>
    <row r="30857" spans="23:27">
      <c r="W30857" s="288"/>
      <c r="X30857" s="287"/>
      <c r="AA30857" s="289"/>
    </row>
    <row r="30858" spans="23:27">
      <c r="W30858" s="288"/>
      <c r="X30858" s="287"/>
      <c r="AA30858" s="289"/>
    </row>
    <row r="30859" spans="23:27">
      <c r="W30859" s="288"/>
      <c r="X30859" s="287"/>
      <c r="AA30859" s="289"/>
    </row>
    <row r="30860" spans="23:27">
      <c r="W30860" s="288"/>
      <c r="X30860" s="287"/>
      <c r="AA30860" s="289"/>
    </row>
    <row r="30861" spans="23:27">
      <c r="W30861" s="288"/>
      <c r="X30861" s="287"/>
      <c r="AA30861" s="289"/>
    </row>
    <row r="30862" spans="23:27">
      <c r="W30862" s="288"/>
      <c r="X30862" s="287"/>
      <c r="AA30862" s="289"/>
    </row>
    <row r="30863" spans="23:27">
      <c r="W30863" s="288"/>
      <c r="X30863" s="287"/>
      <c r="AA30863" s="289"/>
    </row>
    <row r="30864" spans="23:27">
      <c r="W30864" s="288"/>
      <c r="X30864" s="287"/>
      <c r="AA30864" s="289"/>
    </row>
    <row r="30865" spans="23:27">
      <c r="W30865" s="288"/>
      <c r="X30865" s="287"/>
      <c r="AA30865" s="289"/>
    </row>
    <row r="30866" spans="23:27">
      <c r="W30866" s="288"/>
      <c r="X30866" s="287"/>
      <c r="AA30866" s="289"/>
    </row>
    <row r="30867" spans="23:27">
      <c r="W30867" s="288"/>
      <c r="X30867" s="287"/>
      <c r="AA30867" s="289"/>
    </row>
    <row r="30868" spans="23:27">
      <c r="W30868" s="288"/>
      <c r="X30868" s="287"/>
      <c r="AA30868" s="289"/>
    </row>
    <row r="30869" spans="23:27">
      <c r="W30869" s="288"/>
      <c r="X30869" s="287"/>
      <c r="AA30869" s="289"/>
    </row>
    <row r="30870" spans="23:27">
      <c r="W30870" s="288"/>
      <c r="X30870" s="287"/>
      <c r="AA30870" s="289"/>
    </row>
    <row r="30871" spans="23:27">
      <c r="W30871" s="288"/>
      <c r="X30871" s="287"/>
      <c r="AA30871" s="289"/>
    </row>
    <row r="30872" spans="23:27">
      <c r="W30872" s="288"/>
      <c r="X30872" s="287"/>
      <c r="AA30872" s="289"/>
    </row>
    <row r="30873" spans="23:27">
      <c r="W30873" s="288"/>
      <c r="X30873" s="287"/>
      <c r="AA30873" s="289"/>
    </row>
    <row r="30874" spans="23:27">
      <c r="W30874" s="288"/>
      <c r="X30874" s="287"/>
      <c r="AA30874" s="289"/>
    </row>
    <row r="30875" spans="23:27">
      <c r="W30875" s="288"/>
      <c r="X30875" s="287"/>
      <c r="AA30875" s="289"/>
    </row>
    <row r="30876" spans="23:27">
      <c r="W30876" s="288"/>
      <c r="X30876" s="287"/>
      <c r="AA30876" s="289"/>
    </row>
    <row r="30877" spans="23:27">
      <c r="W30877" s="288"/>
      <c r="X30877" s="287"/>
      <c r="AA30877" s="289"/>
    </row>
    <row r="30878" spans="23:27">
      <c r="W30878" s="288"/>
      <c r="X30878" s="287"/>
      <c r="AA30878" s="289"/>
    </row>
    <row r="30879" spans="23:27">
      <c r="W30879" s="288"/>
      <c r="X30879" s="287"/>
      <c r="AA30879" s="289"/>
    </row>
    <row r="30880" spans="23:27">
      <c r="W30880" s="288"/>
      <c r="X30880" s="287"/>
      <c r="AA30880" s="289"/>
    </row>
    <row r="30881" spans="23:27">
      <c r="W30881" s="288"/>
      <c r="X30881" s="287"/>
      <c r="AA30881" s="289"/>
    </row>
    <row r="30882" spans="23:27">
      <c r="W30882" s="288"/>
      <c r="X30882" s="287"/>
      <c r="AA30882" s="289"/>
    </row>
    <row r="30883" spans="23:27">
      <c r="W30883" s="288"/>
      <c r="X30883" s="287"/>
      <c r="AA30883" s="289"/>
    </row>
    <row r="30884" spans="23:27">
      <c r="W30884" s="288"/>
      <c r="X30884" s="287"/>
      <c r="AA30884" s="289"/>
    </row>
    <row r="30885" spans="23:27">
      <c r="W30885" s="288"/>
      <c r="X30885" s="287"/>
      <c r="AA30885" s="289"/>
    </row>
    <row r="30886" spans="23:27">
      <c r="W30886" s="288"/>
      <c r="X30886" s="287"/>
      <c r="AA30886" s="289"/>
    </row>
    <row r="30887" spans="23:27">
      <c r="W30887" s="288"/>
      <c r="X30887" s="287"/>
      <c r="AA30887" s="289"/>
    </row>
    <row r="30888" spans="23:27">
      <c r="W30888" s="288"/>
      <c r="X30888" s="287"/>
      <c r="AA30888" s="289"/>
    </row>
    <row r="30889" spans="23:27">
      <c r="W30889" s="288"/>
      <c r="X30889" s="287"/>
      <c r="AA30889" s="289"/>
    </row>
    <row r="30890" spans="23:27">
      <c r="W30890" s="288"/>
      <c r="X30890" s="287"/>
      <c r="AA30890" s="289"/>
    </row>
    <row r="30891" spans="23:27">
      <c r="W30891" s="288"/>
      <c r="X30891" s="287"/>
      <c r="AA30891" s="289"/>
    </row>
    <row r="30892" spans="23:27">
      <c r="W30892" s="288"/>
      <c r="X30892" s="287"/>
      <c r="AA30892" s="289"/>
    </row>
    <row r="30893" spans="23:27">
      <c r="W30893" s="288"/>
      <c r="X30893" s="287"/>
      <c r="AA30893" s="289"/>
    </row>
    <row r="30894" spans="23:27">
      <c r="W30894" s="288"/>
      <c r="X30894" s="287"/>
      <c r="AA30894" s="289"/>
    </row>
    <row r="30895" spans="23:27">
      <c r="W30895" s="288"/>
      <c r="X30895" s="287"/>
      <c r="AA30895" s="289"/>
    </row>
    <row r="30896" spans="23:27">
      <c r="W30896" s="288"/>
      <c r="X30896" s="287"/>
      <c r="AA30896" s="289"/>
    </row>
    <row r="30897" spans="23:27">
      <c r="W30897" s="288"/>
      <c r="X30897" s="287"/>
      <c r="AA30897" s="289"/>
    </row>
    <row r="30898" spans="23:27">
      <c r="W30898" s="288"/>
      <c r="X30898" s="287"/>
      <c r="AA30898" s="289"/>
    </row>
    <row r="30899" spans="23:27">
      <c r="W30899" s="288"/>
      <c r="X30899" s="287"/>
      <c r="AA30899" s="289"/>
    </row>
    <row r="30900" spans="23:27">
      <c r="W30900" s="288"/>
      <c r="X30900" s="287"/>
      <c r="AA30900" s="289"/>
    </row>
    <row r="30901" spans="23:27">
      <c r="W30901" s="288"/>
      <c r="X30901" s="287"/>
      <c r="AA30901" s="289"/>
    </row>
    <row r="30902" spans="23:27">
      <c r="W30902" s="288"/>
      <c r="X30902" s="287"/>
      <c r="AA30902" s="289"/>
    </row>
    <row r="30903" spans="23:27">
      <c r="W30903" s="288"/>
      <c r="X30903" s="287"/>
      <c r="AA30903" s="289"/>
    </row>
    <row r="30904" spans="23:27">
      <c r="W30904" s="288"/>
      <c r="X30904" s="287"/>
      <c r="AA30904" s="289"/>
    </row>
    <row r="30905" spans="23:27">
      <c r="W30905" s="288"/>
      <c r="X30905" s="287"/>
      <c r="AA30905" s="289"/>
    </row>
    <row r="30906" spans="23:27">
      <c r="W30906" s="288"/>
      <c r="X30906" s="287"/>
      <c r="AA30906" s="289"/>
    </row>
    <row r="30907" spans="23:27">
      <c r="W30907" s="288"/>
      <c r="X30907" s="287"/>
      <c r="AA30907" s="289"/>
    </row>
    <row r="30908" spans="23:27">
      <c r="W30908" s="288"/>
      <c r="X30908" s="287"/>
      <c r="AA30908" s="289"/>
    </row>
    <row r="30909" spans="23:27">
      <c r="W30909" s="288"/>
      <c r="X30909" s="287"/>
      <c r="AA30909" s="289"/>
    </row>
    <row r="30910" spans="23:27">
      <c r="W30910" s="288"/>
      <c r="X30910" s="287"/>
      <c r="AA30910" s="289"/>
    </row>
    <row r="30911" spans="23:27">
      <c r="W30911" s="288"/>
      <c r="X30911" s="287"/>
      <c r="AA30911" s="289"/>
    </row>
    <row r="30912" spans="23:27">
      <c r="W30912" s="288"/>
      <c r="X30912" s="287"/>
      <c r="AA30912" s="289"/>
    </row>
    <row r="30913" spans="23:27">
      <c r="W30913" s="288"/>
      <c r="X30913" s="287"/>
      <c r="AA30913" s="289"/>
    </row>
    <row r="30914" spans="23:27">
      <c r="W30914" s="288"/>
      <c r="X30914" s="287"/>
      <c r="AA30914" s="289"/>
    </row>
    <row r="30915" spans="23:27">
      <c r="W30915" s="288"/>
      <c r="X30915" s="287"/>
      <c r="AA30915" s="289"/>
    </row>
    <row r="30916" spans="23:27">
      <c r="W30916" s="288"/>
      <c r="X30916" s="287"/>
      <c r="AA30916" s="289"/>
    </row>
    <row r="30917" spans="23:27">
      <c r="W30917" s="288"/>
      <c r="X30917" s="287"/>
      <c r="AA30917" s="289"/>
    </row>
    <row r="30918" spans="23:27">
      <c r="W30918" s="288"/>
      <c r="X30918" s="287"/>
      <c r="AA30918" s="289"/>
    </row>
    <row r="30919" spans="23:27">
      <c r="W30919" s="288"/>
      <c r="X30919" s="287"/>
      <c r="AA30919" s="289"/>
    </row>
    <row r="30920" spans="23:27">
      <c r="W30920" s="288"/>
      <c r="X30920" s="287"/>
      <c r="AA30920" s="289"/>
    </row>
    <row r="30921" spans="23:27">
      <c r="W30921" s="288"/>
      <c r="X30921" s="287"/>
      <c r="AA30921" s="289"/>
    </row>
    <row r="30922" spans="23:27">
      <c r="W30922" s="288"/>
      <c r="X30922" s="287"/>
      <c r="AA30922" s="289"/>
    </row>
    <row r="30923" spans="23:27">
      <c r="W30923" s="288"/>
      <c r="X30923" s="287"/>
      <c r="AA30923" s="289"/>
    </row>
    <row r="30924" spans="23:27">
      <c r="W30924" s="288"/>
      <c r="X30924" s="287"/>
      <c r="AA30924" s="289"/>
    </row>
    <row r="30925" spans="23:27">
      <c r="W30925" s="288"/>
      <c r="X30925" s="287"/>
      <c r="AA30925" s="289"/>
    </row>
    <row r="30926" spans="23:27">
      <c r="W30926" s="288"/>
      <c r="X30926" s="287"/>
      <c r="AA30926" s="289"/>
    </row>
    <row r="30927" spans="23:27">
      <c r="W30927" s="288"/>
      <c r="X30927" s="287"/>
      <c r="AA30927" s="289"/>
    </row>
    <row r="30928" spans="23:27">
      <c r="W30928" s="288"/>
      <c r="X30928" s="287"/>
      <c r="AA30928" s="289"/>
    </row>
    <row r="30929" spans="23:27">
      <c r="W30929" s="288"/>
      <c r="X30929" s="287"/>
      <c r="AA30929" s="289"/>
    </row>
    <row r="30930" spans="23:27">
      <c r="W30930" s="288"/>
      <c r="X30930" s="287"/>
      <c r="AA30930" s="289"/>
    </row>
    <row r="30931" spans="23:27">
      <c r="W30931" s="288"/>
      <c r="X30931" s="287"/>
      <c r="AA30931" s="289"/>
    </row>
    <row r="30932" spans="23:27">
      <c r="W30932" s="288"/>
      <c r="X30932" s="287"/>
      <c r="AA30932" s="289"/>
    </row>
    <row r="30933" spans="23:27">
      <c r="W30933" s="288"/>
      <c r="X30933" s="287"/>
      <c r="AA30933" s="289"/>
    </row>
    <row r="30934" spans="23:27">
      <c r="W30934" s="288"/>
      <c r="X30934" s="287"/>
      <c r="AA30934" s="289"/>
    </row>
    <row r="30935" spans="23:27">
      <c r="W30935" s="288"/>
      <c r="X30935" s="287"/>
      <c r="AA30935" s="289"/>
    </row>
    <row r="30936" spans="23:27">
      <c r="W30936" s="288"/>
      <c r="X30936" s="287"/>
      <c r="AA30936" s="289"/>
    </row>
    <row r="30937" spans="23:27">
      <c r="W30937" s="288"/>
      <c r="X30937" s="287"/>
      <c r="AA30937" s="289"/>
    </row>
    <row r="30938" spans="23:27">
      <c r="W30938" s="288"/>
      <c r="X30938" s="287"/>
      <c r="AA30938" s="289"/>
    </row>
    <row r="30939" spans="23:27">
      <c r="W30939" s="288"/>
      <c r="X30939" s="287"/>
      <c r="AA30939" s="289"/>
    </row>
    <row r="30940" spans="23:27">
      <c r="W30940" s="288"/>
      <c r="X30940" s="287"/>
      <c r="AA30940" s="289"/>
    </row>
    <row r="30941" spans="23:27">
      <c r="W30941" s="288"/>
      <c r="X30941" s="287"/>
      <c r="AA30941" s="289"/>
    </row>
    <row r="30942" spans="23:27">
      <c r="W30942" s="288"/>
      <c r="X30942" s="287"/>
      <c r="AA30942" s="289"/>
    </row>
    <row r="30943" spans="23:27">
      <c r="W30943" s="288"/>
      <c r="X30943" s="287"/>
      <c r="AA30943" s="289"/>
    </row>
    <row r="30944" spans="23:27">
      <c r="W30944" s="288"/>
      <c r="X30944" s="287"/>
      <c r="AA30944" s="289"/>
    </row>
    <row r="30945" spans="23:27">
      <c r="W30945" s="288"/>
      <c r="X30945" s="287"/>
      <c r="AA30945" s="289"/>
    </row>
    <row r="30946" spans="23:27">
      <c r="W30946" s="288"/>
      <c r="X30946" s="287"/>
      <c r="AA30946" s="289"/>
    </row>
    <row r="30947" spans="23:27">
      <c r="W30947" s="288"/>
      <c r="X30947" s="287"/>
      <c r="AA30947" s="289"/>
    </row>
    <row r="30948" spans="23:27">
      <c r="W30948" s="288"/>
      <c r="X30948" s="287"/>
      <c r="AA30948" s="289"/>
    </row>
    <row r="30949" spans="23:27">
      <c r="W30949" s="288"/>
      <c r="X30949" s="287"/>
      <c r="AA30949" s="289"/>
    </row>
    <row r="30950" spans="23:27">
      <c r="W30950" s="288"/>
      <c r="X30950" s="287"/>
      <c r="AA30950" s="289"/>
    </row>
    <row r="30951" spans="23:27">
      <c r="W30951" s="288"/>
      <c r="X30951" s="287"/>
      <c r="AA30951" s="289"/>
    </row>
    <row r="30952" spans="23:27">
      <c r="W30952" s="288"/>
      <c r="X30952" s="287"/>
      <c r="AA30952" s="289"/>
    </row>
    <row r="30953" spans="23:27">
      <c r="W30953" s="288"/>
      <c r="X30953" s="287"/>
      <c r="AA30953" s="289"/>
    </row>
    <row r="30954" spans="23:27">
      <c r="W30954" s="288"/>
      <c r="X30954" s="287"/>
      <c r="AA30954" s="289"/>
    </row>
    <row r="30955" spans="23:27">
      <c r="W30955" s="288"/>
      <c r="X30955" s="287"/>
      <c r="AA30955" s="289"/>
    </row>
    <row r="30956" spans="23:27">
      <c r="W30956" s="288"/>
      <c r="X30956" s="287"/>
      <c r="AA30956" s="289"/>
    </row>
    <row r="30957" spans="23:27">
      <c r="W30957" s="288"/>
      <c r="X30957" s="287"/>
      <c r="AA30957" s="289"/>
    </row>
    <row r="30958" spans="23:27">
      <c r="W30958" s="288"/>
      <c r="X30958" s="287"/>
      <c r="AA30958" s="289"/>
    </row>
    <row r="30959" spans="23:27">
      <c r="W30959" s="288"/>
      <c r="X30959" s="287"/>
      <c r="AA30959" s="289"/>
    </row>
    <row r="30960" spans="23:27">
      <c r="W30960" s="288"/>
      <c r="X30960" s="287"/>
      <c r="AA30960" s="289"/>
    </row>
    <row r="30961" spans="23:27">
      <c r="W30961" s="288"/>
      <c r="X30961" s="287"/>
      <c r="AA30961" s="289"/>
    </row>
    <row r="30962" spans="23:27">
      <c r="W30962" s="288"/>
      <c r="X30962" s="287"/>
      <c r="AA30962" s="289"/>
    </row>
    <row r="30963" spans="23:27">
      <c r="W30963" s="288"/>
      <c r="X30963" s="287"/>
      <c r="AA30963" s="289"/>
    </row>
    <row r="30964" spans="23:27">
      <c r="W30964" s="288"/>
      <c r="X30964" s="287"/>
      <c r="AA30964" s="289"/>
    </row>
    <row r="30965" spans="23:27">
      <c r="W30965" s="288"/>
      <c r="X30965" s="287"/>
      <c r="AA30965" s="289"/>
    </row>
    <row r="30966" spans="23:27">
      <c r="W30966" s="288"/>
      <c r="X30966" s="287"/>
      <c r="AA30966" s="289"/>
    </row>
    <row r="30967" spans="23:27">
      <c r="W30967" s="288"/>
      <c r="X30967" s="287"/>
      <c r="AA30967" s="289"/>
    </row>
    <row r="30968" spans="23:27">
      <c r="W30968" s="288"/>
      <c r="X30968" s="287"/>
      <c r="AA30968" s="289"/>
    </row>
    <row r="30969" spans="23:27">
      <c r="W30969" s="288"/>
      <c r="X30969" s="287"/>
      <c r="AA30969" s="289"/>
    </row>
    <row r="30970" spans="23:27">
      <c r="W30970" s="288"/>
      <c r="X30970" s="287"/>
      <c r="AA30970" s="289"/>
    </row>
    <row r="30971" spans="23:27">
      <c r="W30971" s="288"/>
      <c r="X30971" s="287"/>
      <c r="AA30971" s="289"/>
    </row>
    <row r="30972" spans="23:27">
      <c r="W30972" s="288"/>
      <c r="X30972" s="287"/>
      <c r="AA30972" s="289"/>
    </row>
    <row r="30973" spans="23:27">
      <c r="W30973" s="288"/>
      <c r="X30973" s="287"/>
      <c r="AA30973" s="289"/>
    </row>
    <row r="30974" spans="23:27">
      <c r="W30974" s="288"/>
      <c r="X30974" s="287"/>
      <c r="AA30974" s="289"/>
    </row>
    <row r="30975" spans="23:27">
      <c r="W30975" s="288"/>
      <c r="X30975" s="287"/>
      <c r="AA30975" s="289"/>
    </row>
    <row r="30976" spans="23:27">
      <c r="W30976" s="288"/>
      <c r="X30976" s="287"/>
      <c r="AA30976" s="289"/>
    </row>
    <row r="30977" spans="23:27">
      <c r="W30977" s="288"/>
      <c r="X30977" s="287"/>
      <c r="AA30977" s="289"/>
    </row>
    <row r="30978" spans="23:27">
      <c r="W30978" s="288"/>
      <c r="X30978" s="287"/>
      <c r="AA30978" s="289"/>
    </row>
    <row r="30979" spans="23:27">
      <c r="W30979" s="288"/>
      <c r="X30979" s="287"/>
      <c r="AA30979" s="289"/>
    </row>
    <row r="30980" spans="23:27">
      <c r="W30980" s="288"/>
      <c r="X30980" s="287"/>
      <c r="AA30980" s="289"/>
    </row>
    <row r="30981" spans="23:27">
      <c r="W30981" s="288"/>
      <c r="X30981" s="287"/>
      <c r="AA30981" s="289"/>
    </row>
    <row r="30982" spans="23:27">
      <c r="W30982" s="288"/>
      <c r="X30982" s="287"/>
      <c r="AA30982" s="289"/>
    </row>
    <row r="30983" spans="23:27">
      <c r="W30983" s="288"/>
      <c r="X30983" s="287"/>
      <c r="AA30983" s="289"/>
    </row>
    <row r="30984" spans="23:27">
      <c r="W30984" s="288"/>
      <c r="X30984" s="287"/>
      <c r="AA30984" s="289"/>
    </row>
    <row r="30985" spans="23:27">
      <c r="W30985" s="288"/>
      <c r="X30985" s="287"/>
      <c r="AA30985" s="289"/>
    </row>
    <row r="30986" spans="23:27">
      <c r="W30986" s="288"/>
      <c r="X30986" s="287"/>
      <c r="AA30986" s="289"/>
    </row>
    <row r="30987" spans="23:27">
      <c r="W30987" s="288"/>
      <c r="X30987" s="287"/>
      <c r="AA30987" s="289"/>
    </row>
    <row r="30988" spans="23:27">
      <c r="W30988" s="288"/>
      <c r="X30988" s="287"/>
      <c r="AA30988" s="289"/>
    </row>
    <row r="30989" spans="23:27">
      <c r="W30989" s="288"/>
      <c r="X30989" s="287"/>
      <c r="AA30989" s="289"/>
    </row>
    <row r="30990" spans="23:27">
      <c r="W30990" s="288"/>
      <c r="X30990" s="287"/>
      <c r="AA30990" s="289"/>
    </row>
    <row r="30991" spans="23:27">
      <c r="W30991" s="288"/>
      <c r="X30991" s="287"/>
      <c r="AA30991" s="289"/>
    </row>
    <row r="30992" spans="23:27">
      <c r="W30992" s="288"/>
      <c r="X30992" s="287"/>
      <c r="AA30992" s="289"/>
    </row>
    <row r="30993" spans="23:27">
      <c r="W30993" s="288"/>
      <c r="X30993" s="287"/>
      <c r="AA30993" s="289"/>
    </row>
    <row r="30994" spans="23:27">
      <c r="W30994" s="288"/>
      <c r="X30994" s="287"/>
      <c r="AA30994" s="289"/>
    </row>
    <row r="30995" spans="23:27">
      <c r="W30995" s="288"/>
      <c r="X30995" s="287"/>
      <c r="AA30995" s="289"/>
    </row>
    <row r="30996" spans="23:27">
      <c r="W30996" s="288"/>
      <c r="X30996" s="287"/>
      <c r="AA30996" s="289"/>
    </row>
    <row r="30997" spans="23:27">
      <c r="W30997" s="288"/>
      <c r="X30997" s="287"/>
      <c r="AA30997" s="289"/>
    </row>
    <row r="30998" spans="23:27">
      <c r="W30998" s="288"/>
      <c r="X30998" s="287"/>
      <c r="AA30998" s="289"/>
    </row>
    <row r="30999" spans="23:27">
      <c r="W30999" s="288"/>
      <c r="X30999" s="287"/>
      <c r="AA30999" s="289"/>
    </row>
    <row r="31000" spans="23:27">
      <c r="W31000" s="288"/>
      <c r="X31000" s="287"/>
      <c r="AA31000" s="289"/>
    </row>
    <row r="31001" spans="23:27">
      <c r="W31001" s="288"/>
      <c r="X31001" s="287"/>
      <c r="AA31001" s="289"/>
    </row>
    <row r="31002" spans="23:27">
      <c r="W31002" s="288"/>
      <c r="X31002" s="287"/>
      <c r="AA31002" s="289"/>
    </row>
    <row r="31003" spans="23:27">
      <c r="W31003" s="288"/>
      <c r="X31003" s="287"/>
      <c r="AA31003" s="289"/>
    </row>
    <row r="31004" spans="23:27">
      <c r="W31004" s="288"/>
      <c r="X31004" s="287"/>
      <c r="AA31004" s="289"/>
    </row>
    <row r="31005" spans="23:27">
      <c r="W31005" s="288"/>
      <c r="X31005" s="287"/>
      <c r="AA31005" s="289"/>
    </row>
    <row r="31006" spans="23:27">
      <c r="W31006" s="288"/>
      <c r="X31006" s="287"/>
      <c r="AA31006" s="289"/>
    </row>
    <row r="31007" spans="23:27">
      <c r="W31007" s="288"/>
      <c r="X31007" s="287"/>
      <c r="AA31007" s="289"/>
    </row>
    <row r="31008" spans="23:27">
      <c r="W31008" s="288"/>
      <c r="X31008" s="287"/>
      <c r="AA31008" s="289"/>
    </row>
    <row r="31009" spans="23:27">
      <c r="W31009" s="288"/>
      <c r="X31009" s="287"/>
      <c r="AA31009" s="289"/>
    </row>
    <row r="31010" spans="23:27">
      <c r="W31010" s="288"/>
      <c r="X31010" s="287"/>
      <c r="AA31010" s="289"/>
    </row>
    <row r="31011" spans="23:27">
      <c r="W31011" s="288"/>
      <c r="X31011" s="287"/>
      <c r="AA31011" s="289"/>
    </row>
    <row r="31012" spans="23:27">
      <c r="W31012" s="288"/>
      <c r="X31012" s="287"/>
      <c r="AA31012" s="289"/>
    </row>
    <row r="31013" spans="23:27">
      <c r="W31013" s="288"/>
      <c r="X31013" s="287"/>
      <c r="AA31013" s="289"/>
    </row>
    <row r="31014" spans="23:27">
      <c r="W31014" s="288"/>
      <c r="X31014" s="287"/>
      <c r="AA31014" s="289"/>
    </row>
    <row r="31015" spans="23:27">
      <c r="W31015" s="288"/>
      <c r="X31015" s="287"/>
      <c r="AA31015" s="289"/>
    </row>
    <row r="31016" spans="23:27">
      <c r="W31016" s="288"/>
      <c r="X31016" s="287"/>
      <c r="AA31016" s="289"/>
    </row>
    <row r="31017" spans="23:27">
      <c r="W31017" s="288"/>
      <c r="X31017" s="287"/>
      <c r="AA31017" s="289"/>
    </row>
    <row r="31018" spans="23:27">
      <c r="W31018" s="288"/>
      <c r="X31018" s="287"/>
      <c r="AA31018" s="289"/>
    </row>
    <row r="31019" spans="23:27">
      <c r="W31019" s="288"/>
      <c r="X31019" s="287"/>
      <c r="AA31019" s="289"/>
    </row>
    <row r="31020" spans="23:27">
      <c r="W31020" s="288"/>
      <c r="X31020" s="287"/>
      <c r="AA31020" s="289"/>
    </row>
    <row r="31021" spans="23:27">
      <c r="W31021" s="288"/>
      <c r="X31021" s="287"/>
      <c r="AA31021" s="289"/>
    </row>
    <row r="31022" spans="23:27">
      <c r="W31022" s="288"/>
      <c r="X31022" s="287"/>
      <c r="AA31022" s="289"/>
    </row>
    <row r="31023" spans="23:27">
      <c r="W31023" s="288"/>
      <c r="X31023" s="287"/>
      <c r="AA31023" s="289"/>
    </row>
    <row r="31024" spans="23:27">
      <c r="W31024" s="288"/>
      <c r="X31024" s="287"/>
      <c r="AA31024" s="289"/>
    </row>
    <row r="31025" spans="23:27">
      <c r="W31025" s="288"/>
      <c r="X31025" s="287"/>
      <c r="AA31025" s="289"/>
    </row>
    <row r="31026" spans="23:27">
      <c r="W31026" s="288"/>
      <c r="X31026" s="287"/>
      <c r="AA31026" s="289"/>
    </row>
    <row r="31027" spans="23:27">
      <c r="W31027" s="288"/>
      <c r="X31027" s="287"/>
      <c r="AA31027" s="289"/>
    </row>
    <row r="31028" spans="23:27">
      <c r="W31028" s="288"/>
      <c r="X31028" s="287"/>
      <c r="AA31028" s="289"/>
    </row>
    <row r="31029" spans="23:27">
      <c r="W31029" s="288"/>
      <c r="X31029" s="287"/>
      <c r="AA31029" s="289"/>
    </row>
    <row r="31030" spans="23:27">
      <c r="W31030" s="288"/>
      <c r="X31030" s="287"/>
      <c r="AA31030" s="289"/>
    </row>
    <row r="31031" spans="23:27">
      <c r="W31031" s="288"/>
      <c r="X31031" s="287"/>
      <c r="AA31031" s="289"/>
    </row>
    <row r="31032" spans="23:27">
      <c r="W31032" s="288"/>
      <c r="X31032" s="287"/>
      <c r="AA31032" s="289"/>
    </row>
    <row r="31033" spans="23:27">
      <c r="W31033" s="288"/>
      <c r="X31033" s="287"/>
      <c r="AA31033" s="289"/>
    </row>
    <row r="31034" spans="23:27">
      <c r="W31034" s="288"/>
      <c r="X31034" s="287"/>
      <c r="AA31034" s="289"/>
    </row>
    <row r="31035" spans="23:27">
      <c r="W31035" s="288"/>
      <c r="X31035" s="287"/>
      <c r="AA31035" s="289"/>
    </row>
    <row r="31036" spans="23:27">
      <c r="W31036" s="288"/>
      <c r="X31036" s="287"/>
      <c r="AA31036" s="289"/>
    </row>
    <row r="31037" spans="23:27">
      <c r="W31037" s="288"/>
      <c r="X31037" s="287"/>
      <c r="AA31037" s="289"/>
    </row>
    <row r="31038" spans="23:27">
      <c r="W31038" s="288"/>
      <c r="X31038" s="287"/>
      <c r="AA31038" s="289"/>
    </row>
    <row r="31039" spans="23:27">
      <c r="W31039" s="288"/>
      <c r="X31039" s="287"/>
      <c r="AA31039" s="289"/>
    </row>
    <row r="31040" spans="23:27">
      <c r="W31040" s="288"/>
      <c r="X31040" s="287"/>
      <c r="AA31040" s="289"/>
    </row>
    <row r="31041" spans="23:27">
      <c r="W31041" s="288"/>
      <c r="X31041" s="287"/>
      <c r="AA31041" s="289"/>
    </row>
    <row r="31042" spans="23:27">
      <c r="W31042" s="288"/>
      <c r="X31042" s="287"/>
      <c r="AA31042" s="289"/>
    </row>
    <row r="31043" spans="23:27">
      <c r="W31043" s="288"/>
      <c r="X31043" s="287"/>
      <c r="AA31043" s="289"/>
    </row>
    <row r="31044" spans="23:27">
      <c r="W31044" s="288"/>
      <c r="X31044" s="287"/>
      <c r="AA31044" s="289"/>
    </row>
    <row r="31045" spans="23:27">
      <c r="W31045" s="288"/>
      <c r="X31045" s="287"/>
      <c r="AA31045" s="289"/>
    </row>
    <row r="31046" spans="23:27">
      <c r="W31046" s="288"/>
      <c r="X31046" s="287"/>
      <c r="AA31046" s="289"/>
    </row>
    <row r="31047" spans="23:27">
      <c r="W31047" s="288"/>
      <c r="X31047" s="287"/>
      <c r="AA31047" s="289"/>
    </row>
    <row r="31048" spans="23:27">
      <c r="W31048" s="288"/>
      <c r="X31048" s="287"/>
      <c r="AA31048" s="289"/>
    </row>
    <row r="31049" spans="23:27">
      <c r="W31049" s="288"/>
      <c r="X31049" s="287"/>
      <c r="AA31049" s="289"/>
    </row>
    <row r="31050" spans="23:27">
      <c r="W31050" s="288"/>
      <c r="X31050" s="287"/>
      <c r="AA31050" s="289"/>
    </row>
    <row r="31051" spans="23:27">
      <c r="W31051" s="288"/>
      <c r="X31051" s="287"/>
      <c r="AA31051" s="289"/>
    </row>
    <row r="31052" spans="23:27">
      <c r="W31052" s="288"/>
      <c r="X31052" s="287"/>
      <c r="AA31052" s="289"/>
    </row>
    <row r="31053" spans="23:27">
      <c r="W31053" s="288"/>
      <c r="X31053" s="287"/>
      <c r="AA31053" s="289"/>
    </row>
    <row r="31054" spans="23:27">
      <c r="W31054" s="288"/>
      <c r="X31054" s="287"/>
      <c r="AA31054" s="289"/>
    </row>
    <row r="31055" spans="23:27">
      <c r="W31055" s="288"/>
      <c r="X31055" s="287"/>
      <c r="AA31055" s="289"/>
    </row>
    <row r="31056" spans="23:27">
      <c r="W31056" s="288"/>
      <c r="X31056" s="287"/>
      <c r="AA31056" s="289"/>
    </row>
    <row r="31057" spans="23:27">
      <c r="W31057" s="288"/>
      <c r="X31057" s="287"/>
      <c r="AA31057" s="289"/>
    </row>
    <row r="31058" spans="23:27">
      <c r="W31058" s="288"/>
      <c r="X31058" s="287"/>
      <c r="AA31058" s="289"/>
    </row>
    <row r="31059" spans="23:27">
      <c r="W31059" s="288"/>
      <c r="X31059" s="287"/>
      <c r="AA31059" s="289"/>
    </row>
    <row r="31060" spans="23:27">
      <c r="W31060" s="288"/>
      <c r="X31060" s="287"/>
      <c r="AA31060" s="289"/>
    </row>
    <row r="31061" spans="23:27">
      <c r="W31061" s="288"/>
      <c r="X31061" s="287"/>
      <c r="AA31061" s="289"/>
    </row>
    <row r="31062" spans="23:27">
      <c r="W31062" s="288"/>
      <c r="X31062" s="287"/>
      <c r="AA31062" s="289"/>
    </row>
    <row r="31063" spans="23:27">
      <c r="W31063" s="288"/>
      <c r="X31063" s="287"/>
      <c r="AA31063" s="289"/>
    </row>
    <row r="31064" spans="23:27">
      <c r="W31064" s="288"/>
      <c r="X31064" s="287"/>
      <c r="AA31064" s="289"/>
    </row>
    <row r="31065" spans="23:27">
      <c r="W31065" s="288"/>
      <c r="X31065" s="287"/>
      <c r="AA31065" s="289"/>
    </row>
    <row r="31066" spans="23:27">
      <c r="W31066" s="288"/>
      <c r="X31066" s="287"/>
      <c r="AA31066" s="289"/>
    </row>
    <row r="31067" spans="23:27">
      <c r="W31067" s="288"/>
      <c r="X31067" s="287"/>
      <c r="AA31067" s="289"/>
    </row>
    <row r="31068" spans="23:27">
      <c r="W31068" s="288"/>
      <c r="X31068" s="287"/>
      <c r="AA31068" s="289"/>
    </row>
    <row r="31069" spans="23:27">
      <c r="W31069" s="288"/>
      <c r="X31069" s="287"/>
      <c r="AA31069" s="289"/>
    </row>
    <row r="31070" spans="23:27">
      <c r="W31070" s="288"/>
      <c r="X31070" s="287"/>
      <c r="AA31070" s="289"/>
    </row>
    <row r="31071" spans="23:27">
      <c r="W31071" s="288"/>
      <c r="X31071" s="287"/>
      <c r="AA31071" s="289"/>
    </row>
    <row r="31072" spans="23:27">
      <c r="W31072" s="288"/>
      <c r="X31072" s="287"/>
      <c r="AA31072" s="289"/>
    </row>
    <row r="31073" spans="23:27">
      <c r="W31073" s="288"/>
      <c r="X31073" s="287"/>
      <c r="AA31073" s="289"/>
    </row>
    <row r="31074" spans="23:27">
      <c r="W31074" s="288"/>
      <c r="X31074" s="287"/>
      <c r="AA31074" s="289"/>
    </row>
    <row r="31075" spans="23:27">
      <c r="W31075" s="288"/>
      <c r="X31075" s="287"/>
      <c r="AA31075" s="289"/>
    </row>
    <row r="31076" spans="23:27">
      <c r="W31076" s="288"/>
      <c r="X31076" s="287"/>
      <c r="AA31076" s="289"/>
    </row>
    <row r="31077" spans="23:27">
      <c r="W31077" s="288"/>
      <c r="X31077" s="287"/>
      <c r="AA31077" s="289"/>
    </row>
    <row r="31078" spans="23:27">
      <c r="W31078" s="288"/>
      <c r="X31078" s="287"/>
      <c r="AA31078" s="289"/>
    </row>
    <row r="31079" spans="23:27">
      <c r="W31079" s="288"/>
      <c r="X31079" s="287"/>
      <c r="AA31079" s="289"/>
    </row>
    <row r="31080" spans="23:27">
      <c r="W31080" s="288"/>
      <c r="X31080" s="287"/>
      <c r="AA31080" s="289"/>
    </row>
    <row r="31081" spans="23:27">
      <c r="W31081" s="288"/>
      <c r="X31081" s="287"/>
      <c r="AA31081" s="289"/>
    </row>
    <row r="31082" spans="23:27">
      <c r="W31082" s="288"/>
      <c r="X31082" s="287"/>
      <c r="AA31082" s="289"/>
    </row>
    <row r="31083" spans="23:27">
      <c r="W31083" s="288"/>
      <c r="X31083" s="287"/>
      <c r="AA31083" s="289"/>
    </row>
    <row r="31084" spans="23:27">
      <c r="W31084" s="288"/>
      <c r="X31084" s="287"/>
      <c r="AA31084" s="289"/>
    </row>
    <row r="31085" spans="23:27">
      <c r="W31085" s="288"/>
      <c r="X31085" s="287"/>
      <c r="AA31085" s="289"/>
    </row>
    <row r="31086" spans="23:27">
      <c r="W31086" s="288"/>
      <c r="X31086" s="287"/>
      <c r="AA31086" s="289"/>
    </row>
    <row r="31087" spans="23:27">
      <c r="W31087" s="288"/>
      <c r="X31087" s="287"/>
      <c r="AA31087" s="289"/>
    </row>
    <row r="31088" spans="23:27">
      <c r="W31088" s="288"/>
      <c r="X31088" s="287"/>
      <c r="AA31088" s="289"/>
    </row>
    <row r="31089" spans="23:27">
      <c r="W31089" s="288"/>
      <c r="X31089" s="287"/>
      <c r="AA31089" s="289"/>
    </row>
    <row r="31090" spans="23:27">
      <c r="W31090" s="288"/>
      <c r="X31090" s="287"/>
      <c r="AA31090" s="289"/>
    </row>
    <row r="31091" spans="23:27">
      <c r="W31091" s="288"/>
      <c r="X31091" s="287"/>
      <c r="AA31091" s="289"/>
    </row>
    <row r="31092" spans="23:27">
      <c r="W31092" s="288"/>
      <c r="X31092" s="287"/>
      <c r="AA31092" s="289"/>
    </row>
    <row r="31093" spans="23:27">
      <c r="W31093" s="288"/>
      <c r="X31093" s="287"/>
      <c r="AA31093" s="289"/>
    </row>
    <row r="31094" spans="23:27">
      <c r="W31094" s="288"/>
      <c r="X31094" s="287"/>
      <c r="AA31094" s="289"/>
    </row>
    <row r="31095" spans="23:27">
      <c r="W31095" s="288"/>
      <c r="X31095" s="287"/>
      <c r="AA31095" s="289"/>
    </row>
    <row r="31096" spans="23:27">
      <c r="W31096" s="288"/>
      <c r="X31096" s="287"/>
      <c r="AA31096" s="289"/>
    </row>
    <row r="31097" spans="23:27">
      <c r="W31097" s="288"/>
      <c r="X31097" s="287"/>
      <c r="AA31097" s="289"/>
    </row>
    <row r="31098" spans="23:27">
      <c r="W31098" s="288"/>
      <c r="X31098" s="287"/>
      <c r="AA31098" s="289"/>
    </row>
    <row r="31099" spans="23:27">
      <c r="W31099" s="288"/>
      <c r="X31099" s="287"/>
      <c r="AA31099" s="289"/>
    </row>
    <row r="31100" spans="23:27">
      <c r="W31100" s="288"/>
      <c r="X31100" s="287"/>
      <c r="AA31100" s="289"/>
    </row>
    <row r="31101" spans="23:27">
      <c r="W31101" s="288"/>
      <c r="X31101" s="287"/>
      <c r="AA31101" s="289"/>
    </row>
    <row r="31102" spans="23:27">
      <c r="W31102" s="288"/>
      <c r="X31102" s="287"/>
      <c r="AA31102" s="289"/>
    </row>
    <row r="31103" spans="23:27">
      <c r="W31103" s="288"/>
      <c r="X31103" s="287"/>
      <c r="AA31103" s="289"/>
    </row>
    <row r="31104" spans="23:27">
      <c r="W31104" s="288"/>
      <c r="X31104" s="287"/>
      <c r="AA31104" s="289"/>
    </row>
    <row r="31105" spans="23:27">
      <c r="W31105" s="288"/>
      <c r="X31105" s="287"/>
      <c r="AA31105" s="289"/>
    </row>
    <row r="31106" spans="23:27">
      <c r="W31106" s="288"/>
      <c r="X31106" s="287"/>
      <c r="AA31106" s="289"/>
    </row>
    <row r="31107" spans="23:27">
      <c r="W31107" s="288"/>
      <c r="X31107" s="287"/>
      <c r="AA31107" s="289"/>
    </row>
    <row r="31108" spans="23:27">
      <c r="W31108" s="288"/>
      <c r="X31108" s="287"/>
      <c r="AA31108" s="289"/>
    </row>
    <row r="31109" spans="23:27">
      <c r="W31109" s="288"/>
      <c r="X31109" s="287"/>
      <c r="AA31109" s="289"/>
    </row>
    <row r="31110" spans="23:27">
      <c r="W31110" s="288"/>
      <c r="X31110" s="287"/>
      <c r="AA31110" s="289"/>
    </row>
    <row r="31111" spans="23:27">
      <c r="W31111" s="288"/>
      <c r="X31111" s="287"/>
      <c r="AA31111" s="289"/>
    </row>
    <row r="31112" spans="23:27">
      <c r="W31112" s="288"/>
      <c r="X31112" s="287"/>
      <c r="AA31112" s="289"/>
    </row>
    <row r="31113" spans="23:27">
      <c r="W31113" s="288"/>
      <c r="X31113" s="287"/>
      <c r="AA31113" s="289"/>
    </row>
    <row r="31114" spans="23:27">
      <c r="W31114" s="288"/>
      <c r="X31114" s="287"/>
      <c r="AA31114" s="289"/>
    </row>
    <row r="31115" spans="23:27">
      <c r="W31115" s="288"/>
      <c r="X31115" s="287"/>
      <c r="AA31115" s="289"/>
    </row>
    <row r="31116" spans="23:27">
      <c r="W31116" s="288"/>
      <c r="X31116" s="287"/>
      <c r="AA31116" s="289"/>
    </row>
    <row r="31117" spans="23:27">
      <c r="W31117" s="288"/>
      <c r="X31117" s="287"/>
      <c r="AA31117" s="289"/>
    </row>
    <row r="31118" spans="23:27">
      <c r="W31118" s="288"/>
      <c r="X31118" s="287"/>
      <c r="AA31118" s="289"/>
    </row>
    <row r="31119" spans="23:27">
      <c r="W31119" s="288"/>
      <c r="X31119" s="287"/>
      <c r="AA31119" s="289"/>
    </row>
    <row r="31120" spans="23:27">
      <c r="W31120" s="288"/>
      <c r="X31120" s="287"/>
      <c r="AA31120" s="289"/>
    </row>
    <row r="31121" spans="23:27">
      <c r="W31121" s="288"/>
      <c r="X31121" s="287"/>
      <c r="AA31121" s="289"/>
    </row>
    <row r="31122" spans="23:27">
      <c r="W31122" s="288"/>
      <c r="X31122" s="287"/>
      <c r="AA31122" s="289"/>
    </row>
    <row r="31123" spans="23:27">
      <c r="W31123" s="288"/>
      <c r="X31123" s="287"/>
      <c r="AA31123" s="289"/>
    </row>
    <row r="31124" spans="23:27">
      <c r="W31124" s="288"/>
      <c r="X31124" s="287"/>
      <c r="AA31124" s="289"/>
    </row>
    <row r="31125" spans="23:27">
      <c r="W31125" s="288"/>
      <c r="X31125" s="287"/>
      <c r="AA31125" s="289"/>
    </row>
    <row r="31126" spans="23:27">
      <c r="W31126" s="288"/>
      <c r="X31126" s="287"/>
      <c r="AA31126" s="289"/>
    </row>
    <row r="31127" spans="23:27">
      <c r="W31127" s="288"/>
      <c r="X31127" s="287"/>
      <c r="AA31127" s="289"/>
    </row>
    <row r="31128" spans="23:27">
      <c r="W31128" s="288"/>
      <c r="X31128" s="287"/>
      <c r="AA31128" s="289"/>
    </row>
    <row r="31129" spans="23:27">
      <c r="W31129" s="288"/>
      <c r="X31129" s="287"/>
      <c r="AA31129" s="289"/>
    </row>
    <row r="31130" spans="23:27">
      <c r="W31130" s="288"/>
      <c r="X31130" s="287"/>
      <c r="AA31130" s="289"/>
    </row>
    <row r="31131" spans="23:27">
      <c r="W31131" s="288"/>
      <c r="X31131" s="287"/>
      <c r="AA31131" s="289"/>
    </row>
    <row r="31132" spans="23:27">
      <c r="W31132" s="288"/>
      <c r="X31132" s="287"/>
      <c r="AA31132" s="289"/>
    </row>
    <row r="31133" spans="23:27">
      <c r="W31133" s="288"/>
      <c r="X31133" s="287"/>
      <c r="AA31133" s="289"/>
    </row>
    <row r="31134" spans="23:27">
      <c r="W31134" s="288"/>
      <c r="X31134" s="287"/>
      <c r="AA31134" s="289"/>
    </row>
    <row r="31135" spans="23:27">
      <c r="W31135" s="288"/>
      <c r="X31135" s="287"/>
      <c r="AA31135" s="289"/>
    </row>
    <row r="31136" spans="23:27">
      <c r="W31136" s="288"/>
      <c r="X31136" s="287"/>
      <c r="AA31136" s="289"/>
    </row>
    <row r="31137" spans="23:27">
      <c r="W31137" s="288"/>
      <c r="X31137" s="287"/>
      <c r="AA31137" s="289"/>
    </row>
    <row r="31138" spans="23:27">
      <c r="W31138" s="288"/>
      <c r="X31138" s="287"/>
      <c r="AA31138" s="289"/>
    </row>
    <row r="31139" spans="23:27">
      <c r="W31139" s="288"/>
      <c r="X31139" s="287"/>
      <c r="AA31139" s="289"/>
    </row>
    <row r="31140" spans="23:27">
      <c r="W31140" s="288"/>
      <c r="X31140" s="287"/>
      <c r="AA31140" s="289"/>
    </row>
    <row r="31141" spans="23:27">
      <c r="W31141" s="288"/>
      <c r="X31141" s="287"/>
      <c r="AA31141" s="289"/>
    </row>
    <row r="31142" spans="23:27">
      <c r="W31142" s="288"/>
      <c r="X31142" s="287"/>
      <c r="AA31142" s="289"/>
    </row>
    <row r="31143" spans="23:27">
      <c r="W31143" s="288"/>
      <c r="X31143" s="287"/>
      <c r="AA31143" s="289"/>
    </row>
    <row r="31144" spans="23:27">
      <c r="W31144" s="288"/>
      <c r="X31144" s="287"/>
      <c r="AA31144" s="289"/>
    </row>
    <row r="31145" spans="23:27">
      <c r="W31145" s="288"/>
      <c r="X31145" s="287"/>
      <c r="AA31145" s="289"/>
    </row>
    <row r="31146" spans="23:27">
      <c r="W31146" s="288"/>
      <c r="X31146" s="287"/>
      <c r="AA31146" s="289"/>
    </row>
    <row r="31147" spans="23:27">
      <c r="W31147" s="288"/>
      <c r="X31147" s="287"/>
      <c r="AA31147" s="289"/>
    </row>
    <row r="31148" spans="23:27">
      <c r="W31148" s="288"/>
      <c r="X31148" s="287"/>
      <c r="AA31148" s="289"/>
    </row>
    <row r="31149" spans="23:27">
      <c r="W31149" s="288"/>
      <c r="X31149" s="287"/>
      <c r="AA31149" s="289"/>
    </row>
    <row r="31150" spans="23:27">
      <c r="W31150" s="288"/>
      <c r="X31150" s="287"/>
      <c r="AA31150" s="289"/>
    </row>
    <row r="31151" spans="23:27">
      <c r="W31151" s="288"/>
      <c r="X31151" s="287"/>
      <c r="AA31151" s="289"/>
    </row>
    <row r="31152" spans="23:27">
      <c r="W31152" s="288"/>
      <c r="X31152" s="287"/>
      <c r="AA31152" s="289"/>
    </row>
    <row r="31153" spans="23:27">
      <c r="W31153" s="288"/>
      <c r="X31153" s="287"/>
      <c r="AA31153" s="289"/>
    </row>
    <row r="31154" spans="23:27">
      <c r="W31154" s="288"/>
      <c r="X31154" s="287"/>
      <c r="AA31154" s="289"/>
    </row>
    <row r="31155" spans="23:27">
      <c r="W31155" s="288"/>
      <c r="X31155" s="287"/>
      <c r="AA31155" s="289"/>
    </row>
    <row r="31156" spans="23:27">
      <c r="W31156" s="288"/>
      <c r="X31156" s="287"/>
      <c r="AA31156" s="289"/>
    </row>
    <row r="31157" spans="23:27">
      <c r="W31157" s="288"/>
      <c r="X31157" s="287"/>
      <c r="AA31157" s="289"/>
    </row>
    <row r="31158" spans="23:27">
      <c r="W31158" s="288"/>
      <c r="X31158" s="287"/>
      <c r="AA31158" s="289"/>
    </row>
    <row r="31159" spans="23:27">
      <c r="W31159" s="288"/>
      <c r="X31159" s="287"/>
      <c r="AA31159" s="289"/>
    </row>
    <row r="31160" spans="23:27">
      <c r="W31160" s="288"/>
      <c r="X31160" s="287"/>
      <c r="AA31160" s="289"/>
    </row>
    <row r="31161" spans="23:27">
      <c r="W31161" s="288"/>
      <c r="X31161" s="287"/>
      <c r="AA31161" s="289"/>
    </row>
    <row r="31162" spans="23:27">
      <c r="W31162" s="288"/>
      <c r="X31162" s="287"/>
      <c r="AA31162" s="289"/>
    </row>
    <row r="31163" spans="23:27">
      <c r="W31163" s="288"/>
      <c r="X31163" s="287"/>
      <c r="AA31163" s="289"/>
    </row>
    <row r="31164" spans="23:27">
      <c r="W31164" s="288"/>
      <c r="X31164" s="287"/>
      <c r="AA31164" s="289"/>
    </row>
    <row r="31165" spans="23:27">
      <c r="W31165" s="288"/>
      <c r="X31165" s="287"/>
      <c r="AA31165" s="289"/>
    </row>
    <row r="31166" spans="23:27">
      <c r="W31166" s="288"/>
      <c r="X31166" s="287"/>
      <c r="AA31166" s="289"/>
    </row>
    <row r="31167" spans="23:27">
      <c r="W31167" s="288"/>
      <c r="X31167" s="287"/>
      <c r="AA31167" s="289"/>
    </row>
    <row r="31168" spans="23:27">
      <c r="W31168" s="288"/>
      <c r="X31168" s="287"/>
      <c r="AA31168" s="289"/>
    </row>
    <row r="31169" spans="23:27">
      <c r="W31169" s="288"/>
      <c r="X31169" s="287"/>
      <c r="AA31169" s="289"/>
    </row>
    <row r="31170" spans="23:27">
      <c r="W31170" s="288"/>
      <c r="X31170" s="287"/>
      <c r="AA31170" s="289"/>
    </row>
    <row r="31171" spans="23:27">
      <c r="W31171" s="288"/>
      <c r="X31171" s="287"/>
      <c r="AA31171" s="289"/>
    </row>
    <row r="31172" spans="23:27">
      <c r="W31172" s="288"/>
      <c r="X31172" s="287"/>
      <c r="AA31172" s="289"/>
    </row>
    <row r="31173" spans="23:27">
      <c r="W31173" s="288"/>
      <c r="X31173" s="287"/>
      <c r="AA31173" s="289"/>
    </row>
    <row r="31174" spans="23:27">
      <c r="W31174" s="288"/>
      <c r="X31174" s="287"/>
      <c r="AA31174" s="289"/>
    </row>
    <row r="31175" spans="23:27">
      <c r="W31175" s="288"/>
      <c r="X31175" s="287"/>
      <c r="AA31175" s="289"/>
    </row>
    <row r="31176" spans="23:27">
      <c r="W31176" s="288"/>
      <c r="X31176" s="287"/>
      <c r="AA31176" s="289"/>
    </row>
    <row r="31177" spans="23:27">
      <c r="W31177" s="288"/>
      <c r="X31177" s="287"/>
      <c r="AA31177" s="289"/>
    </row>
    <row r="31178" spans="23:27">
      <c r="W31178" s="288"/>
      <c r="X31178" s="287"/>
      <c r="AA31178" s="289"/>
    </row>
    <row r="31179" spans="23:27">
      <c r="W31179" s="288"/>
      <c r="X31179" s="287"/>
      <c r="AA31179" s="289"/>
    </row>
    <row r="31180" spans="23:27">
      <c r="W31180" s="288"/>
      <c r="X31180" s="287"/>
      <c r="AA31180" s="289"/>
    </row>
    <row r="31181" spans="23:27">
      <c r="W31181" s="288"/>
      <c r="X31181" s="287"/>
      <c r="AA31181" s="289"/>
    </row>
    <row r="31182" spans="23:27">
      <c r="W31182" s="288"/>
      <c r="X31182" s="287"/>
      <c r="AA31182" s="289"/>
    </row>
    <row r="31183" spans="23:27">
      <c r="W31183" s="288"/>
      <c r="X31183" s="287"/>
      <c r="AA31183" s="289"/>
    </row>
    <row r="31184" spans="23:27">
      <c r="W31184" s="288"/>
      <c r="X31184" s="287"/>
      <c r="AA31184" s="289"/>
    </row>
    <row r="31185" spans="23:27">
      <c r="W31185" s="288"/>
      <c r="X31185" s="287"/>
      <c r="AA31185" s="289"/>
    </row>
    <row r="31186" spans="23:27">
      <c r="W31186" s="288"/>
      <c r="X31186" s="287"/>
      <c r="AA31186" s="289"/>
    </row>
    <row r="31187" spans="23:27">
      <c r="W31187" s="288"/>
      <c r="X31187" s="287"/>
      <c r="AA31187" s="289"/>
    </row>
    <row r="31188" spans="23:27">
      <c r="W31188" s="288"/>
      <c r="X31188" s="287"/>
      <c r="AA31188" s="289"/>
    </row>
    <row r="31189" spans="23:27">
      <c r="W31189" s="288"/>
      <c r="X31189" s="287"/>
      <c r="AA31189" s="289"/>
    </row>
    <row r="31190" spans="23:27">
      <c r="W31190" s="288"/>
      <c r="X31190" s="287"/>
      <c r="AA31190" s="289"/>
    </row>
    <row r="31191" spans="23:27">
      <c r="W31191" s="288"/>
      <c r="X31191" s="287"/>
      <c r="AA31191" s="289"/>
    </row>
    <row r="31192" spans="23:27">
      <c r="W31192" s="288"/>
      <c r="X31192" s="287"/>
      <c r="AA31192" s="289"/>
    </row>
    <row r="31193" spans="23:27">
      <c r="W31193" s="288"/>
      <c r="X31193" s="287"/>
      <c r="AA31193" s="289"/>
    </row>
    <row r="31194" spans="23:27">
      <c r="W31194" s="288"/>
      <c r="X31194" s="287"/>
      <c r="AA31194" s="289"/>
    </row>
    <row r="31195" spans="23:27">
      <c r="W31195" s="288"/>
      <c r="X31195" s="287"/>
      <c r="AA31195" s="289"/>
    </row>
    <row r="31196" spans="23:27">
      <c r="W31196" s="288"/>
      <c r="X31196" s="287"/>
      <c r="AA31196" s="289"/>
    </row>
    <row r="31197" spans="23:27">
      <c r="W31197" s="288"/>
      <c r="X31197" s="287"/>
      <c r="AA31197" s="289"/>
    </row>
    <row r="31198" spans="23:27">
      <c r="W31198" s="288"/>
      <c r="X31198" s="287"/>
      <c r="AA31198" s="289"/>
    </row>
    <row r="31199" spans="23:27">
      <c r="W31199" s="288"/>
      <c r="X31199" s="287"/>
      <c r="AA31199" s="289"/>
    </row>
    <row r="31200" spans="23:27">
      <c r="W31200" s="288"/>
      <c r="X31200" s="287"/>
      <c r="AA31200" s="289"/>
    </row>
    <row r="31201" spans="23:27">
      <c r="W31201" s="288"/>
      <c r="X31201" s="287"/>
      <c r="AA31201" s="289"/>
    </row>
    <row r="31202" spans="23:27">
      <c r="W31202" s="288"/>
      <c r="X31202" s="287"/>
      <c r="AA31202" s="289"/>
    </row>
    <row r="31203" spans="23:27">
      <c r="W31203" s="288"/>
      <c r="X31203" s="287"/>
      <c r="AA31203" s="289"/>
    </row>
    <row r="31204" spans="23:27">
      <c r="W31204" s="288"/>
      <c r="X31204" s="287"/>
      <c r="AA31204" s="289"/>
    </row>
    <row r="31205" spans="23:27">
      <c r="W31205" s="288"/>
      <c r="X31205" s="287"/>
      <c r="AA31205" s="289"/>
    </row>
    <row r="31206" spans="23:27">
      <c r="W31206" s="288"/>
      <c r="X31206" s="287"/>
      <c r="AA31206" s="289"/>
    </row>
    <row r="31207" spans="23:27">
      <c r="W31207" s="288"/>
      <c r="X31207" s="287"/>
      <c r="AA31207" s="289"/>
    </row>
    <row r="31208" spans="23:27">
      <c r="W31208" s="288"/>
      <c r="X31208" s="287"/>
      <c r="AA31208" s="289"/>
    </row>
    <row r="31209" spans="23:27">
      <c r="W31209" s="288"/>
      <c r="X31209" s="287"/>
      <c r="AA31209" s="289"/>
    </row>
    <row r="31210" spans="23:27">
      <c r="W31210" s="288"/>
      <c r="X31210" s="287"/>
      <c r="AA31210" s="289"/>
    </row>
    <row r="31211" spans="23:27">
      <c r="W31211" s="288"/>
      <c r="X31211" s="287"/>
      <c r="AA31211" s="289"/>
    </row>
    <row r="31212" spans="23:27">
      <c r="W31212" s="288"/>
      <c r="X31212" s="287"/>
      <c r="AA31212" s="289"/>
    </row>
    <row r="31213" spans="23:27">
      <c r="W31213" s="288"/>
      <c r="X31213" s="287"/>
      <c r="AA31213" s="289"/>
    </row>
    <row r="31214" spans="23:27">
      <c r="W31214" s="288"/>
      <c r="X31214" s="287"/>
      <c r="AA31214" s="289"/>
    </row>
    <row r="31215" spans="23:27">
      <c r="W31215" s="288"/>
      <c r="X31215" s="287"/>
      <c r="AA31215" s="289"/>
    </row>
    <row r="31216" spans="23:27">
      <c r="W31216" s="288"/>
      <c r="X31216" s="287"/>
      <c r="AA31216" s="289"/>
    </row>
    <row r="31217" spans="23:27">
      <c r="W31217" s="288"/>
      <c r="X31217" s="287"/>
      <c r="AA31217" s="289"/>
    </row>
    <row r="31218" spans="23:27">
      <c r="W31218" s="288"/>
      <c r="X31218" s="287"/>
      <c r="AA31218" s="289"/>
    </row>
    <row r="31219" spans="23:27">
      <c r="W31219" s="288"/>
      <c r="X31219" s="287"/>
      <c r="AA31219" s="289"/>
    </row>
    <row r="31220" spans="23:27">
      <c r="W31220" s="288"/>
      <c r="X31220" s="287"/>
      <c r="AA31220" s="289"/>
    </row>
    <row r="31221" spans="23:27">
      <c r="W31221" s="288"/>
      <c r="X31221" s="287"/>
      <c r="AA31221" s="289"/>
    </row>
    <row r="31222" spans="23:27">
      <c r="W31222" s="288"/>
      <c r="X31222" s="287"/>
      <c r="AA31222" s="289"/>
    </row>
    <row r="31223" spans="23:27">
      <c r="W31223" s="288"/>
      <c r="X31223" s="287"/>
      <c r="AA31223" s="289"/>
    </row>
    <row r="31224" spans="23:27">
      <c r="W31224" s="288"/>
      <c r="X31224" s="287"/>
      <c r="AA31224" s="289"/>
    </row>
    <row r="31225" spans="23:27">
      <c r="W31225" s="288"/>
      <c r="X31225" s="287"/>
      <c r="AA31225" s="289"/>
    </row>
    <row r="31226" spans="23:27">
      <c r="W31226" s="288"/>
      <c r="X31226" s="287"/>
      <c r="AA31226" s="289"/>
    </row>
    <row r="31227" spans="23:27">
      <c r="W31227" s="288"/>
      <c r="X31227" s="287"/>
      <c r="AA31227" s="289"/>
    </row>
    <row r="31228" spans="23:27">
      <c r="W31228" s="288"/>
      <c r="X31228" s="287"/>
      <c r="AA31228" s="289"/>
    </row>
    <row r="31229" spans="23:27">
      <c r="W31229" s="288"/>
      <c r="X31229" s="287"/>
      <c r="AA31229" s="289"/>
    </row>
    <row r="31230" spans="23:27">
      <c r="W31230" s="288"/>
      <c r="X31230" s="287"/>
      <c r="AA31230" s="289"/>
    </row>
    <row r="31231" spans="23:27">
      <c r="W31231" s="288"/>
      <c r="X31231" s="287"/>
      <c r="AA31231" s="289"/>
    </row>
    <row r="31232" spans="23:27">
      <c r="W31232" s="288"/>
      <c r="X31232" s="287"/>
      <c r="AA31232" s="289"/>
    </row>
    <row r="31233" spans="23:27">
      <c r="W31233" s="288"/>
      <c r="X31233" s="287"/>
      <c r="AA31233" s="289"/>
    </row>
    <row r="31234" spans="23:27">
      <c r="W31234" s="288"/>
      <c r="X31234" s="287"/>
      <c r="AA31234" s="289"/>
    </row>
    <row r="31235" spans="23:27">
      <c r="W31235" s="288"/>
      <c r="X31235" s="287"/>
      <c r="AA31235" s="289"/>
    </row>
    <row r="31236" spans="23:27">
      <c r="W31236" s="288"/>
      <c r="X31236" s="287"/>
      <c r="AA31236" s="289"/>
    </row>
    <row r="31237" spans="23:27">
      <c r="W31237" s="288"/>
      <c r="X31237" s="287"/>
      <c r="AA31237" s="289"/>
    </row>
    <row r="31238" spans="23:27">
      <c r="W31238" s="288"/>
      <c r="X31238" s="287"/>
      <c r="AA31238" s="289"/>
    </row>
    <row r="31239" spans="23:27">
      <c r="W31239" s="288"/>
      <c r="X31239" s="287"/>
      <c r="AA31239" s="289"/>
    </row>
    <row r="31240" spans="23:27">
      <c r="W31240" s="288"/>
      <c r="X31240" s="287"/>
      <c r="AA31240" s="289"/>
    </row>
    <row r="31241" spans="23:27">
      <c r="W31241" s="288"/>
      <c r="X31241" s="287"/>
      <c r="AA31241" s="289"/>
    </row>
    <row r="31242" spans="23:27">
      <c r="W31242" s="288"/>
      <c r="X31242" s="287"/>
      <c r="AA31242" s="289"/>
    </row>
    <row r="31243" spans="23:27">
      <c r="W31243" s="288"/>
      <c r="X31243" s="287"/>
      <c r="AA31243" s="289"/>
    </row>
    <row r="31244" spans="23:27">
      <c r="W31244" s="288"/>
      <c r="X31244" s="287"/>
      <c r="AA31244" s="289"/>
    </row>
    <row r="31245" spans="23:27">
      <c r="W31245" s="288"/>
      <c r="X31245" s="287"/>
      <c r="AA31245" s="289"/>
    </row>
    <row r="31246" spans="23:27">
      <c r="W31246" s="288"/>
      <c r="X31246" s="287"/>
      <c r="AA31246" s="289"/>
    </row>
    <row r="31247" spans="23:27">
      <c r="W31247" s="288"/>
      <c r="X31247" s="287"/>
      <c r="AA31247" s="289"/>
    </row>
    <row r="31248" spans="23:27">
      <c r="W31248" s="288"/>
      <c r="X31248" s="287"/>
      <c r="AA31248" s="289"/>
    </row>
    <row r="31249" spans="23:27">
      <c r="W31249" s="288"/>
      <c r="X31249" s="287"/>
      <c r="AA31249" s="289"/>
    </row>
    <row r="31250" spans="23:27">
      <c r="W31250" s="288"/>
      <c r="X31250" s="287"/>
      <c r="AA31250" s="289"/>
    </row>
    <row r="31251" spans="23:27">
      <c r="W31251" s="288"/>
      <c r="X31251" s="287"/>
      <c r="AA31251" s="289"/>
    </row>
    <row r="31252" spans="23:27">
      <c r="W31252" s="288"/>
      <c r="X31252" s="287"/>
      <c r="AA31252" s="289"/>
    </row>
    <row r="31253" spans="23:27">
      <c r="W31253" s="288"/>
      <c r="X31253" s="287"/>
      <c r="AA31253" s="289"/>
    </row>
    <row r="31254" spans="23:27">
      <c r="W31254" s="288"/>
      <c r="X31254" s="287"/>
      <c r="AA31254" s="289"/>
    </row>
    <row r="31255" spans="23:27">
      <c r="W31255" s="288"/>
      <c r="X31255" s="287"/>
      <c r="AA31255" s="289"/>
    </row>
    <row r="31256" spans="23:27">
      <c r="W31256" s="288"/>
      <c r="X31256" s="287"/>
      <c r="AA31256" s="289"/>
    </row>
    <row r="31257" spans="23:27">
      <c r="W31257" s="288"/>
      <c r="X31257" s="287"/>
      <c r="AA31257" s="289"/>
    </row>
    <row r="31258" spans="23:27">
      <c r="W31258" s="288"/>
      <c r="X31258" s="287"/>
      <c r="AA31258" s="289"/>
    </row>
    <row r="31259" spans="23:27">
      <c r="W31259" s="288"/>
      <c r="X31259" s="287"/>
      <c r="AA31259" s="289"/>
    </row>
    <row r="31260" spans="23:27">
      <c r="W31260" s="288"/>
      <c r="X31260" s="287"/>
      <c r="AA31260" s="289"/>
    </row>
    <row r="31261" spans="23:27">
      <c r="W31261" s="288"/>
      <c r="X31261" s="287"/>
      <c r="AA31261" s="289"/>
    </row>
    <row r="31262" spans="23:27">
      <c r="W31262" s="288"/>
      <c r="X31262" s="287"/>
      <c r="AA31262" s="289"/>
    </row>
    <row r="31263" spans="23:27">
      <c r="W31263" s="288"/>
      <c r="X31263" s="287"/>
      <c r="AA31263" s="289"/>
    </row>
    <row r="31264" spans="23:27">
      <c r="W31264" s="288"/>
      <c r="X31264" s="287"/>
      <c r="AA31264" s="289"/>
    </row>
    <row r="31265" spans="23:27">
      <c r="W31265" s="288"/>
      <c r="X31265" s="287"/>
      <c r="AA31265" s="289"/>
    </row>
    <row r="31266" spans="23:27">
      <c r="W31266" s="288"/>
      <c r="X31266" s="287"/>
      <c r="AA31266" s="289"/>
    </row>
    <row r="31267" spans="23:27">
      <c r="W31267" s="288"/>
      <c r="X31267" s="287"/>
      <c r="AA31267" s="289"/>
    </row>
    <row r="31268" spans="23:27">
      <c r="W31268" s="288"/>
      <c r="X31268" s="287"/>
      <c r="AA31268" s="289"/>
    </row>
    <row r="31269" spans="23:27">
      <c r="W31269" s="288"/>
      <c r="X31269" s="287"/>
      <c r="AA31269" s="289"/>
    </row>
    <row r="31270" spans="23:27">
      <c r="W31270" s="288"/>
      <c r="X31270" s="287"/>
      <c r="AA31270" s="289"/>
    </row>
    <row r="31271" spans="23:27">
      <c r="W31271" s="288"/>
      <c r="X31271" s="287"/>
      <c r="AA31271" s="289"/>
    </row>
    <row r="31272" spans="23:27">
      <c r="W31272" s="288"/>
      <c r="X31272" s="287"/>
      <c r="AA31272" s="289"/>
    </row>
    <row r="31273" spans="23:27">
      <c r="W31273" s="288"/>
      <c r="X31273" s="287"/>
      <c r="AA31273" s="289"/>
    </row>
    <row r="31274" spans="23:27">
      <c r="W31274" s="288"/>
      <c r="X31274" s="287"/>
      <c r="AA31274" s="289"/>
    </row>
    <row r="31275" spans="23:27">
      <c r="W31275" s="288"/>
      <c r="X31275" s="287"/>
      <c r="AA31275" s="289"/>
    </row>
    <row r="31276" spans="23:27">
      <c r="W31276" s="288"/>
      <c r="X31276" s="287"/>
      <c r="AA31276" s="289"/>
    </row>
    <row r="31277" spans="23:27">
      <c r="W31277" s="288"/>
      <c r="X31277" s="287"/>
      <c r="AA31277" s="289"/>
    </row>
    <row r="31278" spans="23:27">
      <c r="W31278" s="288"/>
      <c r="X31278" s="287"/>
      <c r="AA31278" s="289"/>
    </row>
    <row r="31279" spans="23:27">
      <c r="W31279" s="288"/>
      <c r="X31279" s="287"/>
      <c r="AA31279" s="289"/>
    </row>
    <row r="31280" spans="23:27">
      <c r="W31280" s="288"/>
      <c r="X31280" s="287"/>
      <c r="AA31280" s="289"/>
    </row>
    <row r="31281" spans="23:27">
      <c r="W31281" s="288"/>
      <c r="X31281" s="287"/>
      <c r="AA31281" s="289"/>
    </row>
    <row r="31282" spans="23:27">
      <c r="W31282" s="288"/>
      <c r="X31282" s="287"/>
      <c r="AA31282" s="289"/>
    </row>
    <row r="31283" spans="23:27">
      <c r="W31283" s="288"/>
      <c r="X31283" s="287"/>
      <c r="AA31283" s="289"/>
    </row>
    <row r="31284" spans="23:27">
      <c r="W31284" s="288"/>
      <c r="X31284" s="287"/>
      <c r="AA31284" s="289"/>
    </row>
    <row r="31285" spans="23:27">
      <c r="W31285" s="288"/>
      <c r="X31285" s="287"/>
      <c r="AA31285" s="289"/>
    </row>
    <row r="31286" spans="23:27">
      <c r="W31286" s="288"/>
      <c r="X31286" s="287"/>
      <c r="AA31286" s="289"/>
    </row>
    <row r="31287" spans="23:27">
      <c r="W31287" s="288"/>
      <c r="X31287" s="287"/>
      <c r="AA31287" s="289"/>
    </row>
    <row r="31288" spans="23:27">
      <c r="W31288" s="288"/>
      <c r="X31288" s="287"/>
      <c r="AA31288" s="289"/>
    </row>
    <row r="31289" spans="23:27">
      <c r="W31289" s="288"/>
      <c r="X31289" s="287"/>
      <c r="AA31289" s="289"/>
    </row>
    <row r="31290" spans="23:27">
      <c r="W31290" s="288"/>
      <c r="X31290" s="287"/>
      <c r="AA31290" s="289"/>
    </row>
    <row r="31291" spans="23:27">
      <c r="W31291" s="288"/>
      <c r="X31291" s="287"/>
      <c r="AA31291" s="289"/>
    </row>
    <row r="31292" spans="23:27">
      <c r="W31292" s="288"/>
      <c r="X31292" s="287"/>
      <c r="AA31292" s="289"/>
    </row>
    <row r="31293" spans="23:27">
      <c r="W31293" s="288"/>
      <c r="X31293" s="287"/>
      <c r="AA31293" s="289"/>
    </row>
    <row r="31294" spans="23:27">
      <c r="W31294" s="288"/>
      <c r="X31294" s="287"/>
      <c r="AA31294" s="289"/>
    </row>
    <row r="31295" spans="23:27">
      <c r="W31295" s="288"/>
      <c r="X31295" s="287"/>
      <c r="AA31295" s="289"/>
    </row>
    <row r="31296" spans="23:27">
      <c r="W31296" s="288"/>
      <c r="X31296" s="287"/>
      <c r="AA31296" s="289"/>
    </row>
    <row r="31297" spans="23:27">
      <c r="W31297" s="288"/>
      <c r="X31297" s="287"/>
      <c r="AA31297" s="289"/>
    </row>
    <row r="31298" spans="23:27">
      <c r="W31298" s="288"/>
      <c r="X31298" s="287"/>
      <c r="AA31298" s="289"/>
    </row>
    <row r="31299" spans="23:27">
      <c r="W31299" s="288"/>
      <c r="X31299" s="287"/>
      <c r="AA31299" s="289"/>
    </row>
    <row r="31300" spans="23:27">
      <c r="W31300" s="288"/>
      <c r="X31300" s="287"/>
      <c r="AA31300" s="289"/>
    </row>
    <row r="31301" spans="23:27">
      <c r="W31301" s="288"/>
      <c r="X31301" s="287"/>
      <c r="AA31301" s="289"/>
    </row>
    <row r="31302" spans="23:27">
      <c r="W31302" s="288"/>
      <c r="X31302" s="287"/>
      <c r="AA31302" s="289"/>
    </row>
    <row r="31303" spans="23:27">
      <c r="W31303" s="288"/>
      <c r="X31303" s="287"/>
      <c r="AA31303" s="289"/>
    </row>
    <row r="31304" spans="23:27">
      <c r="W31304" s="288"/>
      <c r="X31304" s="287"/>
      <c r="AA31304" s="289"/>
    </row>
    <row r="31305" spans="23:27">
      <c r="W31305" s="288"/>
      <c r="X31305" s="287"/>
      <c r="AA31305" s="289"/>
    </row>
    <row r="31306" spans="23:27">
      <c r="W31306" s="288"/>
      <c r="X31306" s="287"/>
      <c r="AA31306" s="289"/>
    </row>
    <row r="31307" spans="23:27">
      <c r="W31307" s="288"/>
      <c r="X31307" s="287"/>
      <c r="AA31307" s="289"/>
    </row>
    <row r="31308" spans="23:27">
      <c r="W31308" s="288"/>
      <c r="X31308" s="287"/>
      <c r="AA31308" s="289"/>
    </row>
    <row r="31309" spans="23:27">
      <c r="W31309" s="288"/>
      <c r="X31309" s="287"/>
      <c r="AA31309" s="289"/>
    </row>
    <row r="31310" spans="23:27">
      <c r="W31310" s="288"/>
      <c r="X31310" s="287"/>
      <c r="AA31310" s="289"/>
    </row>
    <row r="31311" spans="23:27">
      <c r="W31311" s="288"/>
      <c r="X31311" s="287"/>
      <c r="AA31311" s="289"/>
    </row>
    <row r="31312" spans="23:27">
      <c r="W31312" s="288"/>
      <c r="X31312" s="287"/>
      <c r="AA31312" s="289"/>
    </row>
    <row r="31313" spans="23:27">
      <c r="W31313" s="288"/>
      <c r="X31313" s="287"/>
      <c r="AA31313" s="289"/>
    </row>
    <row r="31314" spans="23:27">
      <c r="W31314" s="288"/>
      <c r="X31314" s="287"/>
      <c r="AA31314" s="289"/>
    </row>
    <row r="31315" spans="23:27">
      <c r="W31315" s="288"/>
      <c r="X31315" s="287"/>
      <c r="AA31315" s="289"/>
    </row>
    <row r="31316" spans="23:27">
      <c r="W31316" s="288"/>
      <c r="X31316" s="287"/>
      <c r="AA31316" s="289"/>
    </row>
    <row r="31317" spans="23:27">
      <c r="W31317" s="288"/>
      <c r="X31317" s="287"/>
      <c r="AA31317" s="289"/>
    </row>
    <row r="31318" spans="23:27">
      <c r="W31318" s="288"/>
      <c r="X31318" s="287"/>
      <c r="AA31318" s="289"/>
    </row>
    <row r="31319" spans="23:27">
      <c r="W31319" s="288"/>
      <c r="X31319" s="287"/>
      <c r="AA31319" s="289"/>
    </row>
    <row r="31320" spans="23:27">
      <c r="W31320" s="288"/>
      <c r="X31320" s="287"/>
      <c r="AA31320" s="289"/>
    </row>
    <row r="31321" spans="23:27">
      <c r="W31321" s="288"/>
      <c r="X31321" s="287"/>
      <c r="AA31321" s="289"/>
    </row>
    <row r="31322" spans="23:27">
      <c r="W31322" s="288"/>
      <c r="X31322" s="287"/>
      <c r="AA31322" s="289"/>
    </row>
    <row r="31323" spans="23:27">
      <c r="W31323" s="288"/>
      <c r="X31323" s="287"/>
      <c r="AA31323" s="289"/>
    </row>
    <row r="31324" spans="23:27">
      <c r="W31324" s="288"/>
      <c r="X31324" s="287"/>
      <c r="AA31324" s="289"/>
    </row>
    <row r="31325" spans="23:27">
      <c r="W31325" s="288"/>
      <c r="X31325" s="287"/>
      <c r="AA31325" s="289"/>
    </row>
    <row r="31326" spans="23:27">
      <c r="W31326" s="288"/>
      <c r="X31326" s="287"/>
      <c r="AA31326" s="289"/>
    </row>
    <row r="31327" spans="23:27">
      <c r="W31327" s="288"/>
      <c r="X31327" s="287"/>
      <c r="AA31327" s="289"/>
    </row>
    <row r="31328" spans="23:27">
      <c r="W31328" s="288"/>
      <c r="X31328" s="287"/>
      <c r="AA31328" s="289"/>
    </row>
    <row r="31329" spans="23:27">
      <c r="W31329" s="288"/>
      <c r="X31329" s="287"/>
      <c r="AA31329" s="289"/>
    </row>
    <row r="31330" spans="23:27">
      <c r="W31330" s="288"/>
      <c r="X31330" s="287"/>
      <c r="AA31330" s="289"/>
    </row>
    <row r="31331" spans="23:27">
      <c r="W31331" s="288"/>
      <c r="X31331" s="287"/>
      <c r="AA31331" s="289"/>
    </row>
    <row r="31332" spans="23:27">
      <c r="W31332" s="288"/>
      <c r="X31332" s="287"/>
      <c r="AA31332" s="289"/>
    </row>
    <row r="31333" spans="23:27">
      <c r="W31333" s="288"/>
      <c r="X31333" s="287"/>
      <c r="AA31333" s="289"/>
    </row>
    <row r="31334" spans="23:27">
      <c r="W31334" s="288"/>
      <c r="X31334" s="287"/>
      <c r="AA31334" s="289"/>
    </row>
    <row r="31335" spans="23:27">
      <c r="W31335" s="288"/>
      <c r="X31335" s="287"/>
      <c r="AA31335" s="289"/>
    </row>
    <row r="31336" spans="23:27">
      <c r="W31336" s="288"/>
      <c r="X31336" s="287"/>
      <c r="AA31336" s="289"/>
    </row>
    <row r="31337" spans="23:27">
      <c r="W31337" s="288"/>
      <c r="X31337" s="287"/>
      <c r="AA31337" s="289"/>
    </row>
    <row r="31338" spans="23:27">
      <c r="W31338" s="288"/>
      <c r="X31338" s="287"/>
      <c r="AA31338" s="289"/>
    </row>
    <row r="31339" spans="23:27">
      <c r="W31339" s="288"/>
      <c r="X31339" s="287"/>
      <c r="AA31339" s="289"/>
    </row>
    <row r="31340" spans="23:27">
      <c r="W31340" s="288"/>
      <c r="X31340" s="287"/>
      <c r="AA31340" s="289"/>
    </row>
    <row r="31341" spans="23:27">
      <c r="W31341" s="288"/>
      <c r="X31341" s="287"/>
      <c r="AA31341" s="289"/>
    </row>
    <row r="31342" spans="23:27">
      <c r="W31342" s="288"/>
      <c r="X31342" s="287"/>
      <c r="AA31342" s="289"/>
    </row>
    <row r="31343" spans="23:27">
      <c r="W31343" s="288"/>
      <c r="X31343" s="287"/>
      <c r="AA31343" s="289"/>
    </row>
    <row r="31344" spans="23:27">
      <c r="W31344" s="288"/>
      <c r="X31344" s="287"/>
      <c r="AA31344" s="289"/>
    </row>
    <row r="31345" spans="23:27">
      <c r="W31345" s="288"/>
      <c r="X31345" s="287"/>
      <c r="AA31345" s="289"/>
    </row>
    <row r="31346" spans="23:27">
      <c r="W31346" s="288"/>
      <c r="X31346" s="287"/>
      <c r="AA31346" s="289"/>
    </row>
    <row r="31347" spans="23:27">
      <c r="W31347" s="288"/>
      <c r="X31347" s="287"/>
      <c r="AA31347" s="289"/>
    </row>
    <row r="31348" spans="23:27">
      <c r="W31348" s="288"/>
      <c r="X31348" s="287"/>
      <c r="AA31348" s="289"/>
    </row>
    <row r="31349" spans="23:27">
      <c r="W31349" s="288"/>
      <c r="X31349" s="287"/>
      <c r="AA31349" s="289"/>
    </row>
    <row r="31350" spans="23:27">
      <c r="W31350" s="288"/>
      <c r="X31350" s="287"/>
      <c r="AA31350" s="289"/>
    </row>
    <row r="31351" spans="23:27">
      <c r="W31351" s="288"/>
      <c r="X31351" s="287"/>
      <c r="AA31351" s="289"/>
    </row>
    <row r="31352" spans="23:27">
      <c r="W31352" s="288"/>
      <c r="X31352" s="287"/>
      <c r="AA31352" s="289"/>
    </row>
    <row r="31353" spans="23:27">
      <c r="W31353" s="288"/>
      <c r="X31353" s="287"/>
      <c r="AA31353" s="289"/>
    </row>
    <row r="31354" spans="23:27">
      <c r="W31354" s="288"/>
      <c r="X31354" s="287"/>
      <c r="AA31354" s="289"/>
    </row>
    <row r="31355" spans="23:27">
      <c r="W31355" s="288"/>
      <c r="X31355" s="287"/>
      <c r="AA31355" s="289"/>
    </row>
    <row r="31356" spans="23:27">
      <c r="W31356" s="288"/>
      <c r="X31356" s="287"/>
      <c r="AA31356" s="289"/>
    </row>
    <row r="31357" spans="23:27">
      <c r="W31357" s="288"/>
      <c r="X31357" s="287"/>
      <c r="AA31357" s="289"/>
    </row>
    <row r="31358" spans="23:27">
      <c r="W31358" s="288"/>
      <c r="X31358" s="287"/>
      <c r="AA31358" s="289"/>
    </row>
    <row r="31359" spans="23:27">
      <c r="W31359" s="288"/>
      <c r="X31359" s="287"/>
      <c r="AA31359" s="289"/>
    </row>
    <row r="31360" spans="23:27">
      <c r="W31360" s="288"/>
      <c r="X31360" s="287"/>
      <c r="AA31360" s="289"/>
    </row>
    <row r="31361" spans="23:27">
      <c r="W31361" s="288"/>
      <c r="X31361" s="287"/>
      <c r="AA31361" s="289"/>
    </row>
    <row r="31362" spans="23:27">
      <c r="W31362" s="288"/>
      <c r="X31362" s="287"/>
      <c r="AA31362" s="289"/>
    </row>
    <row r="31363" spans="23:27">
      <c r="W31363" s="288"/>
      <c r="X31363" s="287"/>
      <c r="AA31363" s="289"/>
    </row>
    <row r="31364" spans="23:27">
      <c r="W31364" s="288"/>
      <c r="X31364" s="287"/>
      <c r="AA31364" s="289"/>
    </row>
    <row r="31365" spans="23:27">
      <c r="W31365" s="288"/>
      <c r="X31365" s="287"/>
      <c r="AA31365" s="289"/>
    </row>
    <row r="31366" spans="23:27">
      <c r="W31366" s="288"/>
      <c r="X31366" s="287"/>
      <c r="AA31366" s="289"/>
    </row>
    <row r="31367" spans="23:27">
      <c r="W31367" s="288"/>
      <c r="X31367" s="287"/>
      <c r="AA31367" s="289"/>
    </row>
    <row r="31368" spans="23:27">
      <c r="W31368" s="288"/>
      <c r="X31368" s="287"/>
      <c r="AA31368" s="289"/>
    </row>
    <row r="31369" spans="23:27">
      <c r="W31369" s="288"/>
      <c r="X31369" s="287"/>
      <c r="AA31369" s="289"/>
    </row>
    <row r="31370" spans="23:27">
      <c r="W31370" s="288"/>
      <c r="X31370" s="287"/>
      <c r="AA31370" s="289"/>
    </row>
    <row r="31371" spans="23:27">
      <c r="W31371" s="288"/>
      <c r="X31371" s="287"/>
      <c r="AA31371" s="289"/>
    </row>
    <row r="31372" spans="23:27">
      <c r="W31372" s="288"/>
      <c r="X31372" s="287"/>
      <c r="AA31372" s="289"/>
    </row>
    <row r="31373" spans="23:27">
      <c r="W31373" s="288"/>
      <c r="X31373" s="287"/>
      <c r="AA31373" s="289"/>
    </row>
    <row r="31374" spans="23:27">
      <c r="W31374" s="288"/>
      <c r="X31374" s="287"/>
      <c r="AA31374" s="289"/>
    </row>
    <row r="31375" spans="23:27">
      <c r="W31375" s="288"/>
      <c r="X31375" s="287"/>
      <c r="AA31375" s="289"/>
    </row>
    <row r="31376" spans="23:27">
      <c r="W31376" s="288"/>
      <c r="X31376" s="287"/>
      <c r="AA31376" s="289"/>
    </row>
    <row r="31377" spans="23:27">
      <c r="W31377" s="288"/>
      <c r="X31377" s="287"/>
      <c r="AA31377" s="289"/>
    </row>
    <row r="31378" spans="23:27">
      <c r="W31378" s="288"/>
      <c r="X31378" s="287"/>
      <c r="AA31378" s="289"/>
    </row>
    <row r="31379" spans="23:27">
      <c r="W31379" s="288"/>
      <c r="X31379" s="287"/>
      <c r="AA31379" s="289"/>
    </row>
    <row r="31380" spans="23:27">
      <c r="W31380" s="288"/>
      <c r="X31380" s="287"/>
      <c r="AA31380" s="289"/>
    </row>
    <row r="31381" spans="23:27">
      <c r="W31381" s="288"/>
      <c r="X31381" s="287"/>
      <c r="AA31381" s="289"/>
    </row>
    <row r="31382" spans="23:27">
      <c r="W31382" s="288"/>
      <c r="X31382" s="287"/>
      <c r="AA31382" s="289"/>
    </row>
    <row r="31383" spans="23:27">
      <c r="W31383" s="288"/>
      <c r="X31383" s="287"/>
      <c r="AA31383" s="289"/>
    </row>
    <row r="31384" spans="23:27">
      <c r="W31384" s="288"/>
      <c r="X31384" s="287"/>
      <c r="AA31384" s="289"/>
    </row>
    <row r="31385" spans="23:27">
      <c r="W31385" s="288"/>
      <c r="X31385" s="287"/>
      <c r="AA31385" s="289"/>
    </row>
    <row r="31386" spans="23:27">
      <c r="W31386" s="288"/>
      <c r="X31386" s="287"/>
      <c r="AA31386" s="289"/>
    </row>
    <row r="31387" spans="23:27">
      <c r="W31387" s="288"/>
      <c r="X31387" s="287"/>
      <c r="AA31387" s="289"/>
    </row>
    <row r="31388" spans="23:27">
      <c r="W31388" s="288"/>
      <c r="X31388" s="287"/>
      <c r="AA31388" s="289"/>
    </row>
    <row r="31389" spans="23:27">
      <c r="W31389" s="288"/>
      <c r="X31389" s="287"/>
      <c r="AA31389" s="289"/>
    </row>
    <row r="31390" spans="23:27">
      <c r="W31390" s="288"/>
      <c r="X31390" s="287"/>
      <c r="AA31390" s="289"/>
    </row>
    <row r="31391" spans="23:27">
      <c r="W31391" s="288"/>
      <c r="X31391" s="287"/>
      <c r="AA31391" s="289"/>
    </row>
    <row r="31392" spans="23:27">
      <c r="W31392" s="288"/>
      <c r="X31392" s="287"/>
      <c r="AA31392" s="289"/>
    </row>
    <row r="31393" spans="23:27">
      <c r="W31393" s="288"/>
      <c r="X31393" s="287"/>
      <c r="AA31393" s="289"/>
    </row>
    <row r="31394" spans="23:27">
      <c r="W31394" s="288"/>
      <c r="X31394" s="287"/>
      <c r="AA31394" s="289"/>
    </row>
    <row r="31395" spans="23:27">
      <c r="W31395" s="288"/>
      <c r="X31395" s="287"/>
      <c r="AA31395" s="289"/>
    </row>
    <row r="31396" spans="23:27">
      <c r="W31396" s="288"/>
      <c r="X31396" s="287"/>
      <c r="AA31396" s="289"/>
    </row>
    <row r="31397" spans="23:27">
      <c r="W31397" s="288"/>
      <c r="X31397" s="287"/>
      <c r="AA31397" s="289"/>
    </row>
    <row r="31398" spans="23:27">
      <c r="W31398" s="288"/>
      <c r="X31398" s="287"/>
      <c r="AA31398" s="289"/>
    </row>
    <row r="31399" spans="23:27">
      <c r="W31399" s="288"/>
      <c r="X31399" s="287"/>
      <c r="AA31399" s="289"/>
    </row>
    <row r="31400" spans="23:27">
      <c r="W31400" s="288"/>
      <c r="X31400" s="287"/>
      <c r="AA31400" s="289"/>
    </row>
    <row r="31401" spans="23:27">
      <c r="W31401" s="288"/>
      <c r="X31401" s="287"/>
      <c r="AA31401" s="289"/>
    </row>
    <row r="31402" spans="23:27">
      <c r="W31402" s="288"/>
      <c r="X31402" s="287"/>
      <c r="AA31402" s="289"/>
    </row>
    <row r="31403" spans="23:27">
      <c r="W31403" s="288"/>
      <c r="X31403" s="287"/>
      <c r="AA31403" s="289"/>
    </row>
    <row r="31404" spans="23:27">
      <c r="W31404" s="288"/>
      <c r="X31404" s="287"/>
      <c r="AA31404" s="289"/>
    </row>
    <row r="31405" spans="23:27">
      <c r="W31405" s="288"/>
      <c r="X31405" s="287"/>
      <c r="AA31405" s="289"/>
    </row>
    <row r="31406" spans="23:27">
      <c r="W31406" s="288"/>
      <c r="X31406" s="287"/>
      <c r="AA31406" s="289"/>
    </row>
    <row r="31407" spans="23:27">
      <c r="W31407" s="288"/>
      <c r="X31407" s="287"/>
      <c r="AA31407" s="289"/>
    </row>
    <row r="31408" spans="23:27">
      <c r="W31408" s="288"/>
      <c r="X31408" s="287"/>
      <c r="AA31408" s="289"/>
    </row>
    <row r="31409" spans="23:27">
      <c r="W31409" s="288"/>
      <c r="X31409" s="287"/>
      <c r="AA31409" s="289"/>
    </row>
    <row r="31410" spans="23:27">
      <c r="W31410" s="288"/>
      <c r="X31410" s="287"/>
      <c r="AA31410" s="289"/>
    </row>
    <row r="31411" spans="23:27">
      <c r="W31411" s="288"/>
      <c r="X31411" s="287"/>
      <c r="AA31411" s="289"/>
    </row>
    <row r="31412" spans="23:27">
      <c r="W31412" s="288"/>
      <c r="X31412" s="287"/>
      <c r="AA31412" s="289"/>
    </row>
    <row r="31413" spans="23:27">
      <c r="W31413" s="288"/>
      <c r="X31413" s="287"/>
      <c r="AA31413" s="289"/>
    </row>
    <row r="31414" spans="23:27">
      <c r="W31414" s="288"/>
      <c r="X31414" s="287"/>
      <c r="AA31414" s="289"/>
    </row>
    <row r="31415" spans="23:27">
      <c r="W31415" s="288"/>
      <c r="X31415" s="287"/>
      <c r="AA31415" s="289"/>
    </row>
    <row r="31416" spans="23:27">
      <c r="W31416" s="288"/>
      <c r="X31416" s="287"/>
      <c r="AA31416" s="289"/>
    </row>
    <row r="31417" spans="23:27">
      <c r="W31417" s="288"/>
      <c r="X31417" s="287"/>
      <c r="AA31417" s="289"/>
    </row>
    <row r="31418" spans="23:27">
      <c r="W31418" s="288"/>
      <c r="X31418" s="287"/>
      <c r="AA31418" s="289"/>
    </row>
    <row r="31419" spans="23:27">
      <c r="W31419" s="288"/>
      <c r="X31419" s="287"/>
      <c r="AA31419" s="289"/>
    </row>
    <row r="31420" spans="23:27">
      <c r="W31420" s="288"/>
      <c r="X31420" s="287"/>
      <c r="AA31420" s="289"/>
    </row>
    <row r="31421" spans="23:27">
      <c r="W31421" s="288"/>
      <c r="X31421" s="287"/>
      <c r="AA31421" s="289"/>
    </row>
    <row r="31422" spans="23:27">
      <c r="W31422" s="288"/>
      <c r="X31422" s="287"/>
      <c r="AA31422" s="289"/>
    </row>
    <row r="31423" spans="23:27">
      <c r="W31423" s="288"/>
      <c r="X31423" s="287"/>
      <c r="AA31423" s="289"/>
    </row>
    <row r="31424" spans="23:27">
      <c r="W31424" s="288"/>
      <c r="X31424" s="287"/>
      <c r="AA31424" s="289"/>
    </row>
    <row r="31425" spans="23:27">
      <c r="W31425" s="288"/>
      <c r="X31425" s="287"/>
      <c r="AA31425" s="289"/>
    </row>
    <row r="31426" spans="23:27">
      <c r="W31426" s="288"/>
      <c r="X31426" s="287"/>
      <c r="AA31426" s="289"/>
    </row>
    <row r="31427" spans="23:27">
      <c r="W31427" s="288"/>
      <c r="X31427" s="287"/>
      <c r="AA31427" s="289"/>
    </row>
    <row r="31428" spans="23:27">
      <c r="W31428" s="288"/>
      <c r="X31428" s="287"/>
      <c r="AA31428" s="289"/>
    </row>
    <row r="31429" spans="23:27">
      <c r="W31429" s="288"/>
      <c r="X31429" s="287"/>
      <c r="AA31429" s="289"/>
    </row>
    <row r="31430" spans="23:27">
      <c r="W31430" s="288"/>
      <c r="X31430" s="287"/>
      <c r="AA31430" s="289"/>
    </row>
    <row r="31431" spans="23:27">
      <c r="W31431" s="288"/>
      <c r="X31431" s="287"/>
      <c r="AA31431" s="289"/>
    </row>
    <row r="31432" spans="23:27">
      <c r="W31432" s="288"/>
      <c r="X31432" s="287"/>
      <c r="AA31432" s="289"/>
    </row>
    <row r="31433" spans="23:27">
      <c r="W31433" s="288"/>
      <c r="X31433" s="287"/>
      <c r="AA31433" s="289"/>
    </row>
    <row r="31434" spans="23:27">
      <c r="W31434" s="288"/>
      <c r="X31434" s="287"/>
      <c r="AA31434" s="289"/>
    </row>
    <row r="31435" spans="23:27">
      <c r="W31435" s="288"/>
      <c r="X31435" s="287"/>
      <c r="AA31435" s="289"/>
    </row>
    <row r="31436" spans="23:27">
      <c r="W31436" s="288"/>
      <c r="X31436" s="287"/>
      <c r="AA31436" s="289"/>
    </row>
    <row r="31437" spans="23:27">
      <c r="W31437" s="288"/>
      <c r="X31437" s="287"/>
      <c r="AA31437" s="289"/>
    </row>
    <row r="31438" spans="23:27">
      <c r="W31438" s="288"/>
      <c r="X31438" s="287"/>
      <c r="AA31438" s="289"/>
    </row>
    <row r="31439" spans="23:27">
      <c r="W31439" s="288"/>
      <c r="X31439" s="287"/>
      <c r="AA31439" s="289"/>
    </row>
    <row r="31440" spans="23:27">
      <c r="W31440" s="288"/>
      <c r="X31440" s="287"/>
      <c r="AA31440" s="289"/>
    </row>
    <row r="31441" spans="23:27">
      <c r="W31441" s="288"/>
      <c r="X31441" s="287"/>
      <c r="AA31441" s="289"/>
    </row>
    <row r="31442" spans="23:27">
      <c r="W31442" s="288"/>
      <c r="X31442" s="287"/>
      <c r="AA31442" s="289"/>
    </row>
    <row r="31443" spans="23:27">
      <c r="W31443" s="288"/>
      <c r="X31443" s="287"/>
      <c r="AA31443" s="289"/>
    </row>
    <row r="31444" spans="23:27">
      <c r="W31444" s="288"/>
      <c r="X31444" s="287"/>
      <c r="AA31444" s="289"/>
    </row>
    <row r="31445" spans="23:27">
      <c r="W31445" s="288"/>
      <c r="X31445" s="287"/>
      <c r="AA31445" s="289"/>
    </row>
    <row r="31446" spans="23:27">
      <c r="W31446" s="288"/>
      <c r="X31446" s="287"/>
      <c r="AA31446" s="289"/>
    </row>
    <row r="31447" spans="23:27">
      <c r="W31447" s="288"/>
      <c r="X31447" s="287"/>
      <c r="AA31447" s="289"/>
    </row>
    <row r="31448" spans="23:27">
      <c r="W31448" s="288"/>
      <c r="X31448" s="287"/>
      <c r="AA31448" s="289"/>
    </row>
    <row r="31449" spans="23:27">
      <c r="W31449" s="288"/>
      <c r="X31449" s="287"/>
      <c r="AA31449" s="289"/>
    </row>
    <row r="31450" spans="23:27">
      <c r="W31450" s="288"/>
      <c r="X31450" s="287"/>
      <c r="AA31450" s="289"/>
    </row>
    <row r="31451" spans="23:27">
      <c r="W31451" s="288"/>
      <c r="X31451" s="287"/>
      <c r="AA31451" s="289"/>
    </row>
    <row r="31452" spans="23:27">
      <c r="W31452" s="288"/>
      <c r="X31452" s="287"/>
      <c r="AA31452" s="289"/>
    </row>
    <row r="31453" spans="23:27">
      <c r="W31453" s="288"/>
      <c r="X31453" s="287"/>
      <c r="AA31453" s="289"/>
    </row>
    <row r="31454" spans="23:27">
      <c r="W31454" s="288"/>
      <c r="X31454" s="287"/>
      <c r="AA31454" s="289"/>
    </row>
    <row r="31455" spans="23:27">
      <c r="W31455" s="288"/>
      <c r="X31455" s="287"/>
      <c r="AA31455" s="289"/>
    </row>
    <row r="31456" spans="23:27">
      <c r="W31456" s="288"/>
      <c r="X31456" s="287"/>
      <c r="AA31456" s="289"/>
    </row>
    <row r="31457" spans="23:27">
      <c r="W31457" s="288"/>
      <c r="X31457" s="287"/>
      <c r="AA31457" s="289"/>
    </row>
    <row r="31458" spans="23:27">
      <c r="W31458" s="288"/>
      <c r="X31458" s="287"/>
      <c r="AA31458" s="289"/>
    </row>
    <row r="31459" spans="23:27">
      <c r="W31459" s="288"/>
      <c r="X31459" s="287"/>
      <c r="AA31459" s="289"/>
    </row>
    <row r="31460" spans="23:27">
      <c r="W31460" s="288"/>
      <c r="X31460" s="287"/>
      <c r="AA31460" s="289"/>
    </row>
    <row r="31461" spans="23:27">
      <c r="W31461" s="288"/>
      <c r="X31461" s="287"/>
      <c r="AA31461" s="289"/>
    </row>
    <row r="31462" spans="23:27">
      <c r="W31462" s="288"/>
      <c r="X31462" s="287"/>
      <c r="AA31462" s="289"/>
    </row>
    <row r="31463" spans="23:27">
      <c r="W31463" s="288"/>
      <c r="X31463" s="287"/>
      <c r="AA31463" s="289"/>
    </row>
    <row r="31464" spans="23:27">
      <c r="W31464" s="288"/>
      <c r="X31464" s="287"/>
      <c r="AA31464" s="289"/>
    </row>
    <row r="31465" spans="23:27">
      <c r="W31465" s="288"/>
      <c r="X31465" s="287"/>
      <c r="AA31465" s="289"/>
    </row>
    <row r="31466" spans="23:27">
      <c r="W31466" s="288"/>
      <c r="X31466" s="287"/>
      <c r="AA31466" s="289"/>
    </row>
    <row r="31467" spans="23:27">
      <c r="W31467" s="288"/>
      <c r="X31467" s="287"/>
      <c r="AA31467" s="289"/>
    </row>
    <row r="31468" spans="23:27">
      <c r="W31468" s="288"/>
      <c r="X31468" s="287"/>
      <c r="AA31468" s="289"/>
    </row>
    <row r="31469" spans="23:27">
      <c r="W31469" s="288"/>
      <c r="X31469" s="287"/>
      <c r="AA31469" s="289"/>
    </row>
    <row r="31470" spans="23:27">
      <c r="W31470" s="288"/>
      <c r="X31470" s="287"/>
      <c r="AA31470" s="289"/>
    </row>
    <row r="31471" spans="23:27">
      <c r="W31471" s="288"/>
      <c r="X31471" s="287"/>
      <c r="AA31471" s="289"/>
    </row>
    <row r="31472" spans="23:27">
      <c r="W31472" s="288"/>
      <c r="X31472" s="287"/>
      <c r="AA31472" s="289"/>
    </row>
    <row r="31473" spans="23:27">
      <c r="W31473" s="288"/>
      <c r="X31473" s="287"/>
      <c r="AA31473" s="289"/>
    </row>
    <row r="31474" spans="23:27">
      <c r="W31474" s="288"/>
      <c r="X31474" s="287"/>
      <c r="AA31474" s="289"/>
    </row>
    <row r="31475" spans="23:27">
      <c r="W31475" s="288"/>
      <c r="X31475" s="287"/>
      <c r="AA31475" s="289"/>
    </row>
    <row r="31476" spans="23:27">
      <c r="W31476" s="288"/>
      <c r="X31476" s="287"/>
      <c r="AA31476" s="289"/>
    </row>
    <row r="31477" spans="23:27">
      <c r="W31477" s="288"/>
      <c r="X31477" s="287"/>
      <c r="AA31477" s="289"/>
    </row>
    <row r="31478" spans="23:27">
      <c r="W31478" s="288"/>
      <c r="X31478" s="287"/>
      <c r="AA31478" s="289"/>
    </row>
    <row r="31479" spans="23:27">
      <c r="W31479" s="288"/>
      <c r="X31479" s="287"/>
      <c r="AA31479" s="289"/>
    </row>
    <row r="31480" spans="23:27">
      <c r="W31480" s="288"/>
      <c r="X31480" s="287"/>
      <c r="AA31480" s="289"/>
    </row>
    <row r="31481" spans="23:27">
      <c r="W31481" s="288"/>
      <c r="X31481" s="287"/>
      <c r="AA31481" s="289"/>
    </row>
    <row r="31482" spans="23:27">
      <c r="W31482" s="288"/>
      <c r="X31482" s="287"/>
      <c r="AA31482" s="289"/>
    </row>
    <row r="31483" spans="23:27">
      <c r="W31483" s="288"/>
      <c r="X31483" s="287"/>
      <c r="AA31483" s="289"/>
    </row>
    <row r="31484" spans="23:27">
      <c r="W31484" s="288"/>
      <c r="X31484" s="287"/>
      <c r="AA31484" s="289"/>
    </row>
    <row r="31485" spans="23:27">
      <c r="W31485" s="288"/>
      <c r="X31485" s="287"/>
      <c r="AA31485" s="289"/>
    </row>
    <row r="31486" spans="23:27">
      <c r="W31486" s="288"/>
      <c r="X31486" s="287"/>
      <c r="AA31486" s="289"/>
    </row>
    <row r="31487" spans="23:27">
      <c r="W31487" s="288"/>
      <c r="X31487" s="287"/>
      <c r="AA31487" s="289"/>
    </row>
    <row r="31488" spans="23:27">
      <c r="W31488" s="288"/>
      <c r="X31488" s="287"/>
      <c r="AA31488" s="289"/>
    </row>
    <row r="31489" spans="23:27">
      <c r="W31489" s="288"/>
      <c r="X31489" s="287"/>
      <c r="AA31489" s="289"/>
    </row>
    <row r="31490" spans="23:27">
      <c r="W31490" s="288"/>
      <c r="X31490" s="287"/>
      <c r="AA31490" s="289"/>
    </row>
    <row r="31491" spans="23:27">
      <c r="W31491" s="288"/>
      <c r="X31491" s="287"/>
      <c r="AA31491" s="289"/>
    </row>
    <row r="31492" spans="23:27">
      <c r="W31492" s="288"/>
      <c r="X31492" s="287"/>
      <c r="AA31492" s="289"/>
    </row>
    <row r="31493" spans="23:27">
      <c r="W31493" s="288"/>
      <c r="X31493" s="287"/>
      <c r="AA31493" s="289"/>
    </row>
    <row r="31494" spans="23:27">
      <c r="W31494" s="288"/>
      <c r="X31494" s="287"/>
      <c r="AA31494" s="289"/>
    </row>
    <row r="31495" spans="23:27">
      <c r="W31495" s="288"/>
      <c r="X31495" s="287"/>
      <c r="AA31495" s="289"/>
    </row>
    <row r="31496" spans="23:27">
      <c r="W31496" s="288"/>
      <c r="X31496" s="287"/>
      <c r="AA31496" s="289"/>
    </row>
    <row r="31497" spans="23:27">
      <c r="W31497" s="288"/>
      <c r="X31497" s="287"/>
      <c r="AA31497" s="289"/>
    </row>
    <row r="31498" spans="23:27">
      <c r="W31498" s="288"/>
      <c r="X31498" s="287"/>
      <c r="AA31498" s="289"/>
    </row>
    <row r="31499" spans="23:27">
      <c r="W31499" s="288"/>
      <c r="X31499" s="287"/>
      <c r="AA31499" s="289"/>
    </row>
    <row r="31500" spans="23:27">
      <c r="W31500" s="288"/>
      <c r="X31500" s="287"/>
      <c r="AA31500" s="289"/>
    </row>
    <row r="31501" spans="23:27">
      <c r="W31501" s="288"/>
      <c r="X31501" s="287"/>
      <c r="AA31501" s="289"/>
    </row>
    <row r="31502" spans="23:27">
      <c r="W31502" s="288"/>
      <c r="X31502" s="287"/>
      <c r="AA31502" s="289"/>
    </row>
    <row r="31503" spans="23:27">
      <c r="W31503" s="288"/>
      <c r="X31503" s="287"/>
      <c r="AA31503" s="289"/>
    </row>
    <row r="31504" spans="23:27">
      <c r="W31504" s="288"/>
      <c r="X31504" s="287"/>
      <c r="AA31504" s="289"/>
    </row>
    <row r="31505" spans="23:27">
      <c r="W31505" s="288"/>
      <c r="X31505" s="287"/>
      <c r="AA31505" s="289"/>
    </row>
    <row r="31506" spans="23:27">
      <c r="W31506" s="288"/>
      <c r="X31506" s="287"/>
      <c r="AA31506" s="289"/>
    </row>
    <row r="31507" spans="23:27">
      <c r="W31507" s="288"/>
      <c r="X31507" s="287"/>
      <c r="AA31507" s="289"/>
    </row>
    <row r="31508" spans="23:27">
      <c r="W31508" s="288"/>
      <c r="X31508" s="287"/>
      <c r="AA31508" s="289"/>
    </row>
    <row r="31509" spans="23:27">
      <c r="W31509" s="288"/>
      <c r="X31509" s="287"/>
      <c r="AA31509" s="289"/>
    </row>
    <row r="31510" spans="23:27">
      <c r="W31510" s="288"/>
      <c r="X31510" s="287"/>
      <c r="AA31510" s="289"/>
    </row>
    <row r="31511" spans="23:27">
      <c r="W31511" s="288"/>
      <c r="X31511" s="287"/>
      <c r="AA31511" s="289"/>
    </row>
    <row r="31512" spans="23:27">
      <c r="W31512" s="288"/>
      <c r="X31512" s="287"/>
      <c r="AA31512" s="289"/>
    </row>
    <row r="31513" spans="23:27">
      <c r="W31513" s="288"/>
      <c r="X31513" s="287"/>
      <c r="AA31513" s="289"/>
    </row>
    <row r="31514" spans="23:27">
      <c r="W31514" s="288"/>
      <c r="X31514" s="287"/>
      <c r="AA31514" s="289"/>
    </row>
    <row r="31515" spans="23:27">
      <c r="W31515" s="288"/>
      <c r="X31515" s="287"/>
      <c r="AA31515" s="289"/>
    </row>
    <row r="31516" spans="23:27">
      <c r="W31516" s="288"/>
      <c r="X31516" s="287"/>
      <c r="AA31516" s="289"/>
    </row>
    <row r="31517" spans="23:27">
      <c r="W31517" s="288"/>
      <c r="X31517" s="287"/>
      <c r="AA31517" s="289"/>
    </row>
    <row r="31518" spans="23:27">
      <c r="W31518" s="288"/>
      <c r="X31518" s="287"/>
      <c r="AA31518" s="289"/>
    </row>
    <row r="31519" spans="23:27">
      <c r="W31519" s="288"/>
      <c r="X31519" s="287"/>
      <c r="AA31519" s="289"/>
    </row>
    <row r="31520" spans="23:27">
      <c r="W31520" s="288"/>
      <c r="X31520" s="287"/>
      <c r="AA31520" s="289"/>
    </row>
    <row r="31521" spans="23:27">
      <c r="W31521" s="288"/>
      <c r="X31521" s="287"/>
      <c r="AA31521" s="289"/>
    </row>
    <row r="31522" spans="23:27">
      <c r="W31522" s="288"/>
      <c r="X31522" s="287"/>
      <c r="AA31522" s="289"/>
    </row>
    <row r="31523" spans="23:27">
      <c r="W31523" s="288"/>
      <c r="X31523" s="287"/>
      <c r="AA31523" s="289"/>
    </row>
    <row r="31524" spans="23:27">
      <c r="W31524" s="288"/>
      <c r="X31524" s="287"/>
      <c r="AA31524" s="289"/>
    </row>
    <row r="31525" spans="23:27">
      <c r="W31525" s="288"/>
      <c r="X31525" s="287"/>
      <c r="AA31525" s="289"/>
    </row>
    <row r="31526" spans="23:27">
      <c r="W31526" s="288"/>
      <c r="X31526" s="287"/>
      <c r="AA31526" s="289"/>
    </row>
    <row r="31527" spans="23:27">
      <c r="W31527" s="288"/>
      <c r="X31527" s="287"/>
      <c r="AA31527" s="289"/>
    </row>
    <row r="31528" spans="23:27">
      <c r="W31528" s="288"/>
      <c r="X31528" s="287"/>
      <c r="AA31528" s="289"/>
    </row>
    <row r="31529" spans="23:27">
      <c r="W31529" s="288"/>
      <c r="X31529" s="287"/>
      <c r="AA31529" s="289"/>
    </row>
    <row r="31530" spans="23:27">
      <c r="W31530" s="288"/>
      <c r="X31530" s="287"/>
      <c r="AA31530" s="289"/>
    </row>
    <row r="31531" spans="23:27">
      <c r="W31531" s="288"/>
      <c r="X31531" s="287"/>
      <c r="AA31531" s="289"/>
    </row>
    <row r="31532" spans="23:27">
      <c r="W31532" s="288"/>
      <c r="X31532" s="287"/>
      <c r="AA31532" s="289"/>
    </row>
    <row r="31533" spans="23:27">
      <c r="W31533" s="288"/>
      <c r="X31533" s="287"/>
      <c r="AA31533" s="289"/>
    </row>
    <row r="31534" spans="23:27">
      <c r="W31534" s="288"/>
      <c r="X31534" s="287"/>
      <c r="AA31534" s="289"/>
    </row>
    <row r="31535" spans="23:27">
      <c r="W31535" s="288"/>
      <c r="X31535" s="287"/>
      <c r="AA31535" s="289"/>
    </row>
    <row r="31536" spans="23:27">
      <c r="W31536" s="288"/>
      <c r="X31536" s="287"/>
      <c r="AA31536" s="289"/>
    </row>
    <row r="31537" spans="23:27">
      <c r="W31537" s="288"/>
      <c r="X31537" s="287"/>
      <c r="AA31537" s="289"/>
    </row>
    <row r="31538" spans="23:27">
      <c r="W31538" s="288"/>
      <c r="X31538" s="287"/>
      <c r="AA31538" s="289"/>
    </row>
    <row r="31539" spans="23:27">
      <c r="W31539" s="288"/>
      <c r="X31539" s="287"/>
      <c r="AA31539" s="289"/>
    </row>
    <row r="31540" spans="23:27">
      <c r="W31540" s="288"/>
      <c r="X31540" s="287"/>
      <c r="AA31540" s="289"/>
    </row>
    <row r="31541" spans="23:27">
      <c r="W31541" s="288"/>
      <c r="X31541" s="287"/>
      <c r="AA31541" s="289"/>
    </row>
    <row r="31542" spans="23:27">
      <c r="W31542" s="288"/>
      <c r="X31542" s="287"/>
      <c r="AA31542" s="289"/>
    </row>
    <row r="31543" spans="23:27">
      <c r="W31543" s="288"/>
      <c r="X31543" s="287"/>
      <c r="AA31543" s="289"/>
    </row>
    <row r="31544" spans="23:27">
      <c r="W31544" s="288"/>
      <c r="X31544" s="287"/>
      <c r="AA31544" s="289"/>
    </row>
    <row r="31545" spans="23:27">
      <c r="W31545" s="288"/>
      <c r="X31545" s="287"/>
      <c r="AA31545" s="289"/>
    </row>
    <row r="31546" spans="23:27">
      <c r="W31546" s="288"/>
      <c r="X31546" s="287"/>
      <c r="AA31546" s="289"/>
    </row>
    <row r="31547" spans="23:27">
      <c r="W31547" s="288"/>
      <c r="X31547" s="287"/>
      <c r="AA31547" s="289"/>
    </row>
    <row r="31548" spans="23:27">
      <c r="W31548" s="288"/>
      <c r="X31548" s="287"/>
      <c r="AA31548" s="289"/>
    </row>
    <row r="31549" spans="23:27">
      <c r="W31549" s="288"/>
      <c r="X31549" s="287"/>
      <c r="AA31549" s="289"/>
    </row>
    <row r="31550" spans="23:27">
      <c r="W31550" s="288"/>
      <c r="X31550" s="287"/>
      <c r="AA31550" s="289"/>
    </row>
    <row r="31551" spans="23:27">
      <c r="W31551" s="288"/>
      <c r="X31551" s="287"/>
      <c r="AA31551" s="289"/>
    </row>
    <row r="31552" spans="23:27">
      <c r="W31552" s="288"/>
      <c r="X31552" s="287"/>
      <c r="AA31552" s="289"/>
    </row>
    <row r="31553" spans="23:27">
      <c r="W31553" s="288"/>
      <c r="X31553" s="287"/>
      <c r="AA31553" s="289"/>
    </row>
    <row r="31554" spans="23:27">
      <c r="W31554" s="288"/>
      <c r="X31554" s="287"/>
      <c r="AA31554" s="289"/>
    </row>
    <row r="31555" spans="23:27">
      <c r="W31555" s="288"/>
      <c r="X31555" s="287"/>
      <c r="AA31555" s="289"/>
    </row>
    <row r="31556" spans="23:27">
      <c r="W31556" s="288"/>
      <c r="X31556" s="287"/>
      <c r="AA31556" s="289"/>
    </row>
    <row r="31557" spans="23:27">
      <c r="W31557" s="288"/>
      <c r="X31557" s="287"/>
      <c r="AA31557" s="289"/>
    </row>
    <row r="31558" spans="23:27">
      <c r="W31558" s="288"/>
      <c r="X31558" s="287"/>
      <c r="AA31558" s="289"/>
    </row>
    <row r="31559" spans="23:27">
      <c r="W31559" s="288"/>
      <c r="X31559" s="287"/>
      <c r="AA31559" s="289"/>
    </row>
    <row r="31560" spans="23:27">
      <c r="W31560" s="288"/>
      <c r="X31560" s="287"/>
      <c r="AA31560" s="289"/>
    </row>
    <row r="31561" spans="23:27">
      <c r="W31561" s="288"/>
      <c r="X31561" s="287"/>
      <c r="AA31561" s="289"/>
    </row>
    <row r="31562" spans="23:27">
      <c r="W31562" s="288"/>
      <c r="X31562" s="287"/>
      <c r="AA31562" s="289"/>
    </row>
    <row r="31563" spans="23:27">
      <c r="W31563" s="288"/>
      <c r="X31563" s="287"/>
      <c r="AA31563" s="289"/>
    </row>
    <row r="31564" spans="23:27">
      <c r="W31564" s="288"/>
      <c r="X31564" s="287"/>
      <c r="AA31564" s="289"/>
    </row>
    <row r="31565" spans="23:27">
      <c r="W31565" s="288"/>
      <c r="X31565" s="287"/>
      <c r="AA31565" s="289"/>
    </row>
    <row r="31566" spans="23:27">
      <c r="W31566" s="288"/>
      <c r="X31566" s="287"/>
      <c r="AA31566" s="289"/>
    </row>
    <row r="31567" spans="23:27">
      <c r="W31567" s="288"/>
      <c r="X31567" s="287"/>
      <c r="AA31567" s="289"/>
    </row>
    <row r="31568" spans="23:27">
      <c r="W31568" s="288"/>
      <c r="X31568" s="287"/>
      <c r="AA31568" s="289"/>
    </row>
    <row r="31569" spans="23:27">
      <c r="W31569" s="288"/>
      <c r="X31569" s="287"/>
      <c r="AA31569" s="289"/>
    </row>
    <row r="31570" spans="23:27">
      <c r="W31570" s="288"/>
      <c r="X31570" s="287"/>
      <c r="AA31570" s="289"/>
    </row>
    <row r="31571" spans="23:27">
      <c r="W31571" s="288"/>
      <c r="X31571" s="287"/>
      <c r="AA31571" s="289"/>
    </row>
    <row r="31572" spans="23:27">
      <c r="W31572" s="288"/>
      <c r="X31572" s="287"/>
      <c r="AA31572" s="289"/>
    </row>
    <row r="31573" spans="23:27">
      <c r="W31573" s="288"/>
      <c r="X31573" s="287"/>
      <c r="AA31573" s="289"/>
    </row>
    <row r="31574" spans="23:27">
      <c r="W31574" s="288"/>
      <c r="X31574" s="287"/>
      <c r="AA31574" s="289"/>
    </row>
    <row r="31575" spans="23:27">
      <c r="W31575" s="288"/>
      <c r="X31575" s="287"/>
      <c r="AA31575" s="289"/>
    </row>
    <row r="31576" spans="23:27">
      <c r="W31576" s="288"/>
      <c r="X31576" s="287"/>
      <c r="AA31576" s="289"/>
    </row>
    <row r="31577" spans="23:27">
      <c r="W31577" s="288"/>
      <c r="X31577" s="287"/>
      <c r="AA31577" s="289"/>
    </row>
    <row r="31578" spans="23:27">
      <c r="W31578" s="288"/>
      <c r="X31578" s="287"/>
      <c r="AA31578" s="289"/>
    </row>
    <row r="31579" spans="23:27">
      <c r="W31579" s="288"/>
      <c r="X31579" s="287"/>
      <c r="AA31579" s="289"/>
    </row>
    <row r="31580" spans="23:27">
      <c r="W31580" s="288"/>
      <c r="X31580" s="287"/>
      <c r="AA31580" s="289"/>
    </row>
    <row r="31581" spans="23:27">
      <c r="W31581" s="288"/>
      <c r="X31581" s="287"/>
      <c r="AA31581" s="289"/>
    </row>
    <row r="31582" spans="23:27">
      <c r="W31582" s="288"/>
      <c r="X31582" s="287"/>
      <c r="AA31582" s="289"/>
    </row>
    <row r="31583" spans="23:27">
      <c r="W31583" s="288"/>
      <c r="X31583" s="287"/>
      <c r="AA31583" s="289"/>
    </row>
    <row r="31584" spans="23:27">
      <c r="W31584" s="288"/>
      <c r="X31584" s="287"/>
      <c r="AA31584" s="289"/>
    </row>
    <row r="31585" spans="23:27">
      <c r="W31585" s="288"/>
      <c r="X31585" s="287"/>
      <c r="AA31585" s="289"/>
    </row>
    <row r="31586" spans="23:27">
      <c r="W31586" s="288"/>
      <c r="X31586" s="287"/>
      <c r="AA31586" s="289"/>
    </row>
    <row r="31587" spans="23:27">
      <c r="W31587" s="288"/>
      <c r="X31587" s="287"/>
      <c r="AA31587" s="289"/>
    </row>
    <row r="31588" spans="23:27">
      <c r="W31588" s="288"/>
      <c r="X31588" s="287"/>
      <c r="AA31588" s="289"/>
    </row>
    <row r="31589" spans="23:27">
      <c r="W31589" s="288"/>
      <c r="X31589" s="287"/>
      <c r="AA31589" s="289"/>
    </row>
    <row r="31590" spans="23:27">
      <c r="W31590" s="288"/>
      <c r="X31590" s="287"/>
      <c r="AA31590" s="289"/>
    </row>
    <row r="31591" spans="23:27">
      <c r="W31591" s="288"/>
      <c r="X31591" s="287"/>
      <c r="AA31591" s="289"/>
    </row>
    <row r="31592" spans="23:27">
      <c r="W31592" s="288"/>
      <c r="X31592" s="287"/>
      <c r="AA31592" s="289"/>
    </row>
    <row r="31593" spans="23:27">
      <c r="W31593" s="288"/>
      <c r="X31593" s="287"/>
      <c r="AA31593" s="289"/>
    </row>
    <row r="31594" spans="23:27">
      <c r="W31594" s="288"/>
      <c r="X31594" s="287"/>
      <c r="AA31594" s="289"/>
    </row>
    <row r="31595" spans="23:27">
      <c r="W31595" s="288"/>
      <c r="X31595" s="287"/>
      <c r="AA31595" s="289"/>
    </row>
    <row r="31596" spans="23:27">
      <c r="W31596" s="288"/>
      <c r="X31596" s="287"/>
      <c r="AA31596" s="289"/>
    </row>
    <row r="31597" spans="23:27">
      <c r="W31597" s="288"/>
      <c r="X31597" s="287"/>
      <c r="AA31597" s="289"/>
    </row>
    <row r="31598" spans="23:27">
      <c r="W31598" s="288"/>
      <c r="X31598" s="287"/>
      <c r="AA31598" s="289"/>
    </row>
    <row r="31599" spans="23:27">
      <c r="W31599" s="288"/>
      <c r="X31599" s="287"/>
      <c r="AA31599" s="289"/>
    </row>
    <row r="31600" spans="23:27">
      <c r="W31600" s="288"/>
      <c r="X31600" s="287"/>
      <c r="AA31600" s="289"/>
    </row>
    <row r="31601" spans="23:27">
      <c r="W31601" s="288"/>
      <c r="X31601" s="287"/>
      <c r="AA31601" s="289"/>
    </row>
    <row r="31602" spans="23:27">
      <c r="W31602" s="288"/>
      <c r="X31602" s="287"/>
      <c r="AA31602" s="289"/>
    </row>
    <row r="31603" spans="23:27">
      <c r="W31603" s="288"/>
      <c r="X31603" s="287"/>
      <c r="AA31603" s="289"/>
    </row>
    <row r="31604" spans="23:27">
      <c r="W31604" s="288"/>
      <c r="X31604" s="287"/>
      <c r="AA31604" s="289"/>
    </row>
    <row r="31605" spans="23:27">
      <c r="W31605" s="288"/>
      <c r="X31605" s="287"/>
      <c r="AA31605" s="289"/>
    </row>
    <row r="31606" spans="23:27">
      <c r="W31606" s="288"/>
      <c r="X31606" s="287"/>
      <c r="AA31606" s="289"/>
    </row>
    <row r="31607" spans="23:27">
      <c r="W31607" s="288"/>
      <c r="X31607" s="287"/>
      <c r="AA31607" s="289"/>
    </row>
    <row r="31608" spans="23:27">
      <c r="W31608" s="288"/>
      <c r="X31608" s="287"/>
      <c r="AA31608" s="289"/>
    </row>
    <row r="31609" spans="23:27">
      <c r="W31609" s="288"/>
      <c r="X31609" s="287"/>
      <c r="AA31609" s="289"/>
    </row>
    <row r="31610" spans="23:27">
      <c r="W31610" s="288"/>
      <c r="X31610" s="287"/>
      <c r="AA31610" s="289"/>
    </row>
    <row r="31611" spans="23:27">
      <c r="W31611" s="288"/>
      <c r="X31611" s="287"/>
      <c r="AA31611" s="289"/>
    </row>
    <row r="31612" spans="23:27">
      <c r="W31612" s="288"/>
      <c r="X31612" s="287"/>
      <c r="AA31612" s="289"/>
    </row>
    <row r="31613" spans="23:27">
      <c r="W31613" s="288"/>
      <c r="X31613" s="287"/>
      <c r="AA31613" s="289"/>
    </row>
    <row r="31614" spans="23:27">
      <c r="W31614" s="288"/>
      <c r="X31614" s="287"/>
      <c r="AA31614" s="289"/>
    </row>
    <row r="31615" spans="23:27">
      <c r="W31615" s="288"/>
      <c r="X31615" s="287"/>
      <c r="AA31615" s="289"/>
    </row>
    <row r="31616" spans="23:27">
      <c r="W31616" s="288"/>
      <c r="X31616" s="287"/>
      <c r="AA31616" s="289"/>
    </row>
    <row r="31617" spans="23:27">
      <c r="W31617" s="288"/>
      <c r="X31617" s="287"/>
      <c r="AA31617" s="289"/>
    </row>
    <row r="31618" spans="23:27">
      <c r="W31618" s="288"/>
      <c r="X31618" s="287"/>
      <c r="AA31618" s="289"/>
    </row>
    <row r="31619" spans="23:27">
      <c r="W31619" s="288"/>
      <c r="X31619" s="287"/>
      <c r="AA31619" s="289"/>
    </row>
    <row r="31620" spans="23:27">
      <c r="W31620" s="288"/>
      <c r="X31620" s="287"/>
      <c r="AA31620" s="289"/>
    </row>
    <row r="31621" spans="23:27">
      <c r="W31621" s="288"/>
      <c r="X31621" s="287"/>
      <c r="AA31621" s="289"/>
    </row>
    <row r="31622" spans="23:27">
      <c r="W31622" s="288"/>
      <c r="X31622" s="287"/>
      <c r="AA31622" s="289"/>
    </row>
    <row r="31623" spans="23:27">
      <c r="W31623" s="288"/>
      <c r="X31623" s="287"/>
      <c r="AA31623" s="289"/>
    </row>
    <row r="31624" spans="23:27">
      <c r="W31624" s="288"/>
      <c r="X31624" s="287"/>
      <c r="AA31624" s="289"/>
    </row>
    <row r="31625" spans="23:27">
      <c r="W31625" s="288"/>
      <c r="X31625" s="287"/>
      <c r="AA31625" s="289"/>
    </row>
    <row r="31626" spans="23:27">
      <c r="W31626" s="288"/>
      <c r="X31626" s="287"/>
      <c r="AA31626" s="289"/>
    </row>
    <row r="31627" spans="23:27">
      <c r="W31627" s="288"/>
      <c r="X31627" s="287"/>
      <c r="AA31627" s="289"/>
    </row>
    <row r="31628" spans="23:27">
      <c r="W31628" s="288"/>
      <c r="X31628" s="287"/>
      <c r="AA31628" s="289"/>
    </row>
    <row r="31629" spans="23:27">
      <c r="W31629" s="288"/>
      <c r="X31629" s="287"/>
      <c r="AA31629" s="289"/>
    </row>
    <row r="31630" spans="23:27">
      <c r="W31630" s="288"/>
      <c r="X31630" s="287"/>
      <c r="AA31630" s="289"/>
    </row>
    <row r="31631" spans="23:27">
      <c r="W31631" s="288"/>
      <c r="X31631" s="287"/>
      <c r="AA31631" s="289"/>
    </row>
    <row r="31632" spans="23:27">
      <c r="W31632" s="288"/>
      <c r="X31632" s="287"/>
      <c r="AA31632" s="289"/>
    </row>
    <row r="31633" spans="23:27">
      <c r="W31633" s="288"/>
      <c r="X31633" s="287"/>
      <c r="AA31633" s="289"/>
    </row>
    <row r="31634" spans="23:27">
      <c r="W31634" s="288"/>
      <c r="X31634" s="287"/>
      <c r="AA31634" s="289"/>
    </row>
    <row r="31635" spans="23:27">
      <c r="W31635" s="288"/>
      <c r="X31635" s="287"/>
      <c r="AA31635" s="289"/>
    </row>
    <row r="31636" spans="23:27">
      <c r="W31636" s="288"/>
      <c r="X31636" s="287"/>
      <c r="AA31636" s="289"/>
    </row>
    <row r="31637" spans="23:27">
      <c r="W31637" s="288"/>
      <c r="X31637" s="287"/>
      <c r="AA31637" s="289"/>
    </row>
    <row r="31638" spans="23:27">
      <c r="W31638" s="288"/>
      <c r="X31638" s="287"/>
      <c r="AA31638" s="289"/>
    </row>
    <row r="31639" spans="23:27">
      <c r="W31639" s="288"/>
      <c r="X31639" s="287"/>
      <c r="AA31639" s="289"/>
    </row>
    <row r="31640" spans="23:27">
      <c r="W31640" s="288"/>
      <c r="X31640" s="287"/>
      <c r="AA31640" s="289"/>
    </row>
    <row r="31641" spans="23:27">
      <c r="W31641" s="288"/>
      <c r="X31641" s="287"/>
      <c r="AA31641" s="289"/>
    </row>
    <row r="31642" spans="23:27">
      <c r="W31642" s="288"/>
      <c r="X31642" s="287"/>
      <c r="AA31642" s="289"/>
    </row>
    <row r="31643" spans="23:27">
      <c r="W31643" s="288"/>
      <c r="X31643" s="287"/>
      <c r="AA31643" s="289"/>
    </row>
    <row r="31644" spans="23:27">
      <c r="W31644" s="288"/>
      <c r="X31644" s="287"/>
      <c r="AA31644" s="289"/>
    </row>
    <row r="31645" spans="23:27">
      <c r="W31645" s="288"/>
      <c r="X31645" s="287"/>
      <c r="AA31645" s="289"/>
    </row>
    <row r="31646" spans="23:27">
      <c r="W31646" s="288"/>
      <c r="X31646" s="287"/>
      <c r="AA31646" s="289"/>
    </row>
    <row r="31647" spans="23:27">
      <c r="W31647" s="288"/>
      <c r="X31647" s="287"/>
      <c r="AA31647" s="289"/>
    </row>
    <row r="31648" spans="23:27">
      <c r="W31648" s="288"/>
      <c r="X31648" s="287"/>
      <c r="AA31648" s="289"/>
    </row>
    <row r="31649" spans="23:27">
      <c r="W31649" s="288"/>
      <c r="X31649" s="287"/>
      <c r="AA31649" s="289"/>
    </row>
    <row r="31650" spans="23:27">
      <c r="W31650" s="288"/>
      <c r="X31650" s="287"/>
      <c r="AA31650" s="289"/>
    </row>
    <row r="31651" spans="23:27">
      <c r="W31651" s="288"/>
      <c r="X31651" s="287"/>
      <c r="AA31651" s="289"/>
    </row>
    <row r="31652" spans="23:27">
      <c r="W31652" s="288"/>
      <c r="X31652" s="287"/>
      <c r="AA31652" s="289"/>
    </row>
    <row r="31653" spans="23:27">
      <c r="W31653" s="288"/>
      <c r="X31653" s="287"/>
      <c r="AA31653" s="289"/>
    </row>
    <row r="31654" spans="23:27">
      <c r="W31654" s="288"/>
      <c r="X31654" s="287"/>
      <c r="AA31654" s="289"/>
    </row>
    <row r="31655" spans="23:27">
      <c r="W31655" s="288"/>
      <c r="X31655" s="287"/>
      <c r="AA31655" s="289"/>
    </row>
    <row r="31656" spans="23:27">
      <c r="W31656" s="288"/>
      <c r="X31656" s="287"/>
      <c r="AA31656" s="289"/>
    </row>
    <row r="31657" spans="23:27">
      <c r="W31657" s="288"/>
      <c r="X31657" s="287"/>
      <c r="AA31657" s="289"/>
    </row>
    <row r="31658" spans="23:27">
      <c r="W31658" s="288"/>
      <c r="X31658" s="287"/>
      <c r="AA31658" s="289"/>
    </row>
    <row r="31659" spans="23:27">
      <c r="W31659" s="288"/>
      <c r="X31659" s="287"/>
      <c r="AA31659" s="289"/>
    </row>
    <row r="31660" spans="23:27">
      <c r="W31660" s="288"/>
      <c r="X31660" s="287"/>
      <c r="AA31660" s="289"/>
    </row>
    <row r="31661" spans="23:27">
      <c r="W31661" s="288"/>
      <c r="X31661" s="287"/>
      <c r="AA31661" s="289"/>
    </row>
    <row r="31662" spans="23:27">
      <c r="W31662" s="288"/>
      <c r="X31662" s="287"/>
      <c r="AA31662" s="289"/>
    </row>
    <row r="31663" spans="23:27">
      <c r="W31663" s="288"/>
      <c r="X31663" s="287"/>
      <c r="AA31663" s="289"/>
    </row>
    <row r="31664" spans="23:27">
      <c r="W31664" s="288"/>
      <c r="X31664" s="287"/>
      <c r="AA31664" s="289"/>
    </row>
    <row r="31665" spans="23:27">
      <c r="W31665" s="288"/>
      <c r="X31665" s="287"/>
      <c r="AA31665" s="289"/>
    </row>
    <row r="31666" spans="23:27">
      <c r="W31666" s="288"/>
      <c r="X31666" s="287"/>
      <c r="AA31666" s="289"/>
    </row>
    <row r="31667" spans="23:27">
      <c r="W31667" s="288"/>
      <c r="X31667" s="287"/>
      <c r="AA31667" s="289"/>
    </row>
    <row r="31668" spans="23:27">
      <c r="W31668" s="288"/>
      <c r="X31668" s="287"/>
      <c r="AA31668" s="289"/>
    </row>
    <row r="31669" spans="23:27">
      <c r="W31669" s="288"/>
      <c r="X31669" s="287"/>
      <c r="AA31669" s="289"/>
    </row>
    <row r="31670" spans="23:27">
      <c r="W31670" s="288"/>
      <c r="X31670" s="287"/>
      <c r="AA31670" s="289"/>
    </row>
    <row r="31671" spans="23:27">
      <c r="W31671" s="288"/>
      <c r="X31671" s="287"/>
      <c r="AA31671" s="289"/>
    </row>
    <row r="31672" spans="23:27">
      <c r="W31672" s="288"/>
      <c r="X31672" s="287"/>
      <c r="AA31672" s="289"/>
    </row>
    <row r="31673" spans="23:27">
      <c r="W31673" s="288"/>
      <c r="X31673" s="287"/>
      <c r="AA31673" s="289"/>
    </row>
    <row r="31674" spans="23:27">
      <c r="W31674" s="288"/>
      <c r="X31674" s="287"/>
      <c r="AA31674" s="289"/>
    </row>
    <row r="31675" spans="23:27">
      <c r="W31675" s="288"/>
      <c r="X31675" s="287"/>
      <c r="AA31675" s="289"/>
    </row>
    <row r="31676" spans="23:27">
      <c r="W31676" s="288"/>
      <c r="X31676" s="287"/>
      <c r="AA31676" s="289"/>
    </row>
    <row r="31677" spans="23:27">
      <c r="W31677" s="288"/>
      <c r="X31677" s="287"/>
      <c r="AA31677" s="289"/>
    </row>
    <row r="31678" spans="23:27">
      <c r="W31678" s="288"/>
      <c r="X31678" s="287"/>
      <c r="AA31678" s="289"/>
    </row>
    <row r="31679" spans="23:27">
      <c r="W31679" s="288"/>
      <c r="X31679" s="287"/>
      <c r="AA31679" s="289"/>
    </row>
    <row r="31680" spans="23:27">
      <c r="W31680" s="288"/>
      <c r="X31680" s="287"/>
      <c r="AA31680" s="289"/>
    </row>
    <row r="31681" spans="23:27">
      <c r="W31681" s="288"/>
      <c r="X31681" s="287"/>
      <c r="AA31681" s="289"/>
    </row>
    <row r="31682" spans="23:27">
      <c r="W31682" s="288"/>
      <c r="X31682" s="287"/>
      <c r="AA31682" s="289"/>
    </row>
    <row r="31683" spans="23:27">
      <c r="W31683" s="288"/>
      <c r="X31683" s="287"/>
      <c r="AA31683" s="289"/>
    </row>
    <row r="31684" spans="23:27">
      <c r="W31684" s="288"/>
      <c r="X31684" s="287"/>
      <c r="AA31684" s="289"/>
    </row>
    <row r="31685" spans="23:27">
      <c r="W31685" s="288"/>
      <c r="X31685" s="287"/>
      <c r="AA31685" s="289"/>
    </row>
    <row r="31686" spans="23:27">
      <c r="W31686" s="288"/>
      <c r="X31686" s="287"/>
      <c r="AA31686" s="289"/>
    </row>
    <row r="31687" spans="23:27">
      <c r="W31687" s="288"/>
      <c r="X31687" s="287"/>
      <c r="AA31687" s="289"/>
    </row>
    <row r="31688" spans="23:27">
      <c r="W31688" s="288"/>
      <c r="X31688" s="287"/>
      <c r="AA31688" s="289"/>
    </row>
    <row r="31689" spans="23:27">
      <c r="W31689" s="288"/>
      <c r="X31689" s="287"/>
      <c r="AA31689" s="289"/>
    </row>
    <row r="31690" spans="23:27">
      <c r="W31690" s="288"/>
      <c r="X31690" s="287"/>
      <c r="AA31690" s="289"/>
    </row>
    <row r="31691" spans="23:27">
      <c r="W31691" s="288"/>
      <c r="X31691" s="287"/>
      <c r="AA31691" s="289"/>
    </row>
    <row r="31692" spans="23:27">
      <c r="W31692" s="288"/>
      <c r="X31692" s="287"/>
      <c r="AA31692" s="289"/>
    </row>
    <row r="31693" spans="23:27">
      <c r="W31693" s="288"/>
      <c r="X31693" s="287"/>
      <c r="AA31693" s="289"/>
    </row>
    <row r="31694" spans="23:27">
      <c r="W31694" s="288"/>
      <c r="X31694" s="287"/>
      <c r="AA31694" s="289"/>
    </row>
    <row r="31695" spans="23:27">
      <c r="W31695" s="288"/>
      <c r="X31695" s="287"/>
      <c r="AA31695" s="289"/>
    </row>
    <row r="31696" spans="23:27">
      <c r="W31696" s="288"/>
      <c r="X31696" s="287"/>
      <c r="AA31696" s="289"/>
    </row>
    <row r="31697" spans="23:27">
      <c r="W31697" s="288"/>
      <c r="X31697" s="287"/>
      <c r="AA31697" s="289"/>
    </row>
    <row r="31698" spans="23:27">
      <c r="W31698" s="288"/>
      <c r="X31698" s="287"/>
      <c r="AA31698" s="289"/>
    </row>
    <row r="31699" spans="23:27">
      <c r="W31699" s="288"/>
      <c r="X31699" s="287"/>
      <c r="AA31699" s="289"/>
    </row>
    <row r="31700" spans="23:27">
      <c r="W31700" s="288"/>
      <c r="X31700" s="287"/>
      <c r="AA31700" s="289"/>
    </row>
    <row r="31701" spans="23:27">
      <c r="W31701" s="288"/>
      <c r="X31701" s="287"/>
      <c r="AA31701" s="289"/>
    </row>
    <row r="31702" spans="23:27">
      <c r="W31702" s="288"/>
      <c r="X31702" s="287"/>
      <c r="AA31702" s="289"/>
    </row>
    <row r="31703" spans="23:27">
      <c r="W31703" s="288"/>
      <c r="X31703" s="287"/>
      <c r="AA31703" s="289"/>
    </row>
    <row r="31704" spans="23:27">
      <c r="W31704" s="288"/>
      <c r="X31704" s="287"/>
      <c r="AA31704" s="289"/>
    </row>
    <row r="31705" spans="23:27">
      <c r="W31705" s="288"/>
      <c r="X31705" s="287"/>
      <c r="AA31705" s="289"/>
    </row>
    <row r="31706" spans="23:27">
      <c r="W31706" s="288"/>
      <c r="X31706" s="287"/>
      <c r="AA31706" s="289"/>
    </row>
    <row r="31707" spans="23:27">
      <c r="W31707" s="288"/>
      <c r="X31707" s="287"/>
      <c r="AA31707" s="289"/>
    </row>
    <row r="31708" spans="23:27">
      <c r="W31708" s="288"/>
      <c r="X31708" s="287"/>
      <c r="AA31708" s="289"/>
    </row>
    <row r="31709" spans="23:27">
      <c r="W31709" s="288"/>
      <c r="X31709" s="287"/>
      <c r="AA31709" s="289"/>
    </row>
    <row r="31710" spans="23:27">
      <c r="W31710" s="288"/>
      <c r="X31710" s="287"/>
      <c r="AA31710" s="289"/>
    </row>
    <row r="31711" spans="23:27">
      <c r="W31711" s="288"/>
      <c r="X31711" s="287"/>
      <c r="AA31711" s="289"/>
    </row>
    <row r="31712" spans="23:27">
      <c r="W31712" s="288"/>
      <c r="X31712" s="287"/>
      <c r="AA31712" s="289"/>
    </row>
    <row r="31713" spans="23:27">
      <c r="W31713" s="288"/>
      <c r="X31713" s="287"/>
      <c r="AA31713" s="289"/>
    </row>
    <row r="31714" spans="23:27">
      <c r="W31714" s="288"/>
      <c r="X31714" s="287"/>
      <c r="AA31714" s="289"/>
    </row>
    <row r="31715" spans="23:27">
      <c r="W31715" s="288"/>
      <c r="X31715" s="287"/>
      <c r="AA31715" s="289"/>
    </row>
    <row r="31716" spans="23:27">
      <c r="W31716" s="288"/>
      <c r="X31716" s="287"/>
      <c r="AA31716" s="289"/>
    </row>
    <row r="31717" spans="23:27">
      <c r="W31717" s="288"/>
      <c r="X31717" s="287"/>
      <c r="AA31717" s="289"/>
    </row>
    <row r="31718" spans="23:27">
      <c r="W31718" s="288"/>
      <c r="X31718" s="287"/>
      <c r="AA31718" s="289"/>
    </row>
    <row r="31719" spans="23:27">
      <c r="W31719" s="288"/>
      <c r="X31719" s="287"/>
      <c r="AA31719" s="289"/>
    </row>
    <row r="31720" spans="23:27">
      <c r="W31720" s="288"/>
      <c r="X31720" s="287"/>
      <c r="AA31720" s="289"/>
    </row>
    <row r="31721" spans="23:27">
      <c r="W31721" s="288"/>
      <c r="X31721" s="287"/>
      <c r="AA31721" s="289"/>
    </row>
    <row r="31722" spans="23:27">
      <c r="W31722" s="288"/>
      <c r="X31722" s="287"/>
      <c r="AA31722" s="289"/>
    </row>
    <row r="31723" spans="23:27">
      <c r="W31723" s="288"/>
      <c r="X31723" s="287"/>
      <c r="AA31723" s="289"/>
    </row>
    <row r="31724" spans="23:27">
      <c r="W31724" s="288"/>
      <c r="X31724" s="287"/>
      <c r="AA31724" s="289"/>
    </row>
    <row r="31725" spans="23:27">
      <c r="W31725" s="288"/>
      <c r="X31725" s="287"/>
      <c r="AA31725" s="289"/>
    </row>
    <row r="31726" spans="23:27">
      <c r="W31726" s="288"/>
      <c r="X31726" s="287"/>
      <c r="AA31726" s="289"/>
    </row>
    <row r="31727" spans="23:27">
      <c r="W31727" s="288"/>
      <c r="X31727" s="287"/>
      <c r="AA31727" s="289"/>
    </row>
    <row r="31728" spans="23:27">
      <c r="W31728" s="288"/>
      <c r="X31728" s="287"/>
      <c r="AA31728" s="289"/>
    </row>
    <row r="31729" spans="23:27">
      <c r="W31729" s="288"/>
      <c r="X31729" s="287"/>
      <c r="AA31729" s="289"/>
    </row>
    <row r="31730" spans="23:27">
      <c r="W31730" s="288"/>
      <c r="X31730" s="287"/>
      <c r="AA31730" s="289"/>
    </row>
    <row r="31731" spans="23:27">
      <c r="W31731" s="288"/>
      <c r="X31731" s="287"/>
      <c r="AA31731" s="289"/>
    </row>
    <row r="31732" spans="23:27">
      <c r="W31732" s="288"/>
      <c r="X31732" s="287"/>
      <c r="AA31732" s="289"/>
    </row>
    <row r="31733" spans="23:27">
      <c r="W31733" s="288"/>
      <c r="X31733" s="287"/>
      <c r="AA31733" s="289"/>
    </row>
    <row r="31734" spans="23:27">
      <c r="W31734" s="288"/>
      <c r="X31734" s="287"/>
      <c r="AA31734" s="289"/>
    </row>
    <row r="31735" spans="23:27">
      <c r="W31735" s="288"/>
      <c r="X31735" s="287"/>
      <c r="AA31735" s="289"/>
    </row>
    <row r="31736" spans="23:27">
      <c r="W31736" s="288"/>
      <c r="X31736" s="287"/>
      <c r="AA31736" s="289"/>
    </row>
    <row r="31737" spans="23:27">
      <c r="W31737" s="288"/>
      <c r="X31737" s="287"/>
      <c r="AA31737" s="289"/>
    </row>
    <row r="31738" spans="23:27">
      <c r="W31738" s="288"/>
      <c r="X31738" s="287"/>
      <c r="AA31738" s="289"/>
    </row>
    <row r="31739" spans="23:27">
      <c r="W31739" s="288"/>
      <c r="X31739" s="287"/>
      <c r="AA31739" s="289"/>
    </row>
    <row r="31740" spans="23:27">
      <c r="W31740" s="288"/>
      <c r="X31740" s="287"/>
      <c r="AA31740" s="289"/>
    </row>
    <row r="31741" spans="23:27">
      <c r="W31741" s="288"/>
      <c r="X31741" s="287"/>
      <c r="AA31741" s="289"/>
    </row>
    <row r="31742" spans="23:27">
      <c r="W31742" s="288"/>
      <c r="X31742" s="287"/>
      <c r="AA31742" s="289"/>
    </row>
    <row r="31743" spans="23:27">
      <c r="W31743" s="288"/>
      <c r="X31743" s="287"/>
      <c r="AA31743" s="289"/>
    </row>
    <row r="31744" spans="23:27">
      <c r="W31744" s="288"/>
      <c r="X31744" s="287"/>
      <c r="AA31744" s="289"/>
    </row>
    <row r="31745" spans="23:27">
      <c r="W31745" s="288"/>
      <c r="X31745" s="287"/>
      <c r="AA31745" s="289"/>
    </row>
    <row r="31746" spans="23:27">
      <c r="W31746" s="288"/>
      <c r="X31746" s="287"/>
      <c r="AA31746" s="289"/>
    </row>
    <row r="31747" spans="23:27">
      <c r="W31747" s="288"/>
      <c r="X31747" s="287"/>
      <c r="AA31747" s="289"/>
    </row>
    <row r="31748" spans="23:27">
      <c r="W31748" s="288"/>
      <c r="X31748" s="287"/>
      <c r="AA31748" s="289"/>
    </row>
    <row r="31749" spans="23:27">
      <c r="W31749" s="288"/>
      <c r="X31749" s="287"/>
      <c r="AA31749" s="289"/>
    </row>
    <row r="31750" spans="23:27">
      <c r="W31750" s="288"/>
      <c r="X31750" s="287"/>
      <c r="AA31750" s="289"/>
    </row>
    <row r="31751" spans="23:27">
      <c r="W31751" s="288"/>
      <c r="X31751" s="287"/>
      <c r="AA31751" s="289"/>
    </row>
    <row r="31752" spans="23:27">
      <c r="W31752" s="288"/>
      <c r="X31752" s="287"/>
      <c r="AA31752" s="289"/>
    </row>
    <row r="31753" spans="23:27">
      <c r="W31753" s="288"/>
      <c r="X31753" s="287"/>
      <c r="AA31753" s="289"/>
    </row>
    <row r="31754" spans="23:27">
      <c r="W31754" s="288"/>
      <c r="X31754" s="287"/>
      <c r="AA31754" s="289"/>
    </row>
    <row r="31755" spans="23:27">
      <c r="W31755" s="288"/>
      <c r="X31755" s="287"/>
      <c r="AA31755" s="289"/>
    </row>
    <row r="31756" spans="23:27">
      <c r="W31756" s="288"/>
      <c r="X31756" s="287"/>
      <c r="AA31756" s="289"/>
    </row>
    <row r="31757" spans="23:27">
      <c r="W31757" s="288"/>
      <c r="X31757" s="287"/>
      <c r="AA31757" s="289"/>
    </row>
    <row r="31758" spans="23:27">
      <c r="W31758" s="288"/>
      <c r="X31758" s="287"/>
      <c r="AA31758" s="289"/>
    </row>
    <row r="31759" spans="23:27">
      <c r="W31759" s="288"/>
      <c r="X31759" s="287"/>
      <c r="AA31759" s="289"/>
    </row>
    <row r="31760" spans="23:27">
      <c r="W31760" s="288"/>
      <c r="X31760" s="287"/>
      <c r="AA31760" s="289"/>
    </row>
    <row r="31761" spans="23:27">
      <c r="W31761" s="288"/>
      <c r="X31761" s="287"/>
      <c r="AA31761" s="289"/>
    </row>
    <row r="31762" spans="23:27">
      <c r="W31762" s="288"/>
      <c r="X31762" s="287"/>
      <c r="AA31762" s="289"/>
    </row>
    <row r="31763" spans="23:27">
      <c r="W31763" s="288"/>
      <c r="X31763" s="287"/>
      <c r="AA31763" s="289"/>
    </row>
    <row r="31764" spans="23:27">
      <c r="W31764" s="288"/>
      <c r="X31764" s="287"/>
      <c r="AA31764" s="289"/>
    </row>
    <row r="31765" spans="23:27">
      <c r="W31765" s="288"/>
      <c r="X31765" s="287"/>
      <c r="AA31765" s="289"/>
    </row>
    <row r="31766" spans="23:27">
      <c r="W31766" s="288"/>
      <c r="X31766" s="287"/>
      <c r="AA31766" s="289"/>
    </row>
    <row r="31767" spans="23:27">
      <c r="W31767" s="288"/>
      <c r="X31767" s="287"/>
      <c r="AA31767" s="289"/>
    </row>
    <row r="31768" spans="23:27">
      <c r="W31768" s="288"/>
      <c r="X31768" s="287"/>
      <c r="AA31768" s="289"/>
    </row>
    <row r="31769" spans="23:27">
      <c r="W31769" s="288"/>
      <c r="X31769" s="287"/>
      <c r="AA31769" s="289"/>
    </row>
    <row r="31770" spans="23:27">
      <c r="W31770" s="288"/>
      <c r="X31770" s="287"/>
      <c r="AA31770" s="289"/>
    </row>
    <row r="31771" spans="23:27">
      <c r="W31771" s="288"/>
      <c r="X31771" s="287"/>
      <c r="AA31771" s="289"/>
    </row>
    <row r="31772" spans="23:27">
      <c r="W31772" s="288"/>
      <c r="X31772" s="287"/>
      <c r="AA31772" s="289"/>
    </row>
    <row r="31773" spans="23:27">
      <c r="W31773" s="288"/>
      <c r="X31773" s="287"/>
      <c r="AA31773" s="289"/>
    </row>
    <row r="31774" spans="23:27">
      <c r="W31774" s="288"/>
      <c r="X31774" s="287"/>
      <c r="AA31774" s="289"/>
    </row>
    <row r="31775" spans="23:27">
      <c r="W31775" s="288"/>
      <c r="X31775" s="287"/>
      <c r="AA31775" s="289"/>
    </row>
    <row r="31776" spans="23:27">
      <c r="W31776" s="288"/>
      <c r="X31776" s="287"/>
      <c r="AA31776" s="289"/>
    </row>
    <row r="31777" spans="23:27">
      <c r="W31777" s="288"/>
      <c r="X31777" s="287"/>
      <c r="AA31777" s="289"/>
    </row>
    <row r="31778" spans="23:27">
      <c r="W31778" s="288"/>
      <c r="X31778" s="287"/>
      <c r="AA31778" s="289"/>
    </row>
    <row r="31779" spans="23:27">
      <c r="W31779" s="288"/>
      <c r="X31779" s="287"/>
      <c r="AA31779" s="289"/>
    </row>
    <row r="31780" spans="23:27">
      <c r="W31780" s="288"/>
      <c r="X31780" s="287"/>
      <c r="AA31780" s="289"/>
    </row>
    <row r="31781" spans="23:27">
      <c r="W31781" s="288"/>
      <c r="X31781" s="287"/>
      <c r="AA31781" s="289"/>
    </row>
    <row r="31782" spans="23:27">
      <c r="W31782" s="288"/>
      <c r="X31782" s="287"/>
      <c r="AA31782" s="289"/>
    </row>
    <row r="31783" spans="23:27">
      <c r="W31783" s="288"/>
      <c r="X31783" s="287"/>
      <c r="AA31783" s="289"/>
    </row>
    <row r="31784" spans="23:27">
      <c r="W31784" s="288"/>
      <c r="X31784" s="287"/>
      <c r="AA31784" s="289"/>
    </row>
    <row r="31785" spans="23:27">
      <c r="W31785" s="288"/>
      <c r="X31785" s="287"/>
      <c r="AA31785" s="289"/>
    </row>
    <row r="31786" spans="23:27">
      <c r="W31786" s="288"/>
      <c r="X31786" s="287"/>
      <c r="AA31786" s="289"/>
    </row>
    <row r="31787" spans="23:27">
      <c r="W31787" s="288"/>
      <c r="X31787" s="287"/>
      <c r="AA31787" s="289"/>
    </row>
    <row r="31788" spans="23:27">
      <c r="W31788" s="288"/>
      <c r="X31788" s="287"/>
      <c r="AA31788" s="289"/>
    </row>
    <row r="31789" spans="23:27">
      <c r="W31789" s="288"/>
      <c r="X31789" s="287"/>
      <c r="AA31789" s="289"/>
    </row>
    <row r="31790" spans="23:27">
      <c r="W31790" s="288"/>
      <c r="X31790" s="287"/>
      <c r="AA31790" s="289"/>
    </row>
    <row r="31791" spans="23:27">
      <c r="W31791" s="288"/>
      <c r="X31791" s="287"/>
      <c r="AA31791" s="289"/>
    </row>
    <row r="31792" spans="23:27">
      <c r="W31792" s="288"/>
      <c r="X31792" s="287"/>
      <c r="AA31792" s="289"/>
    </row>
    <row r="31793" spans="23:27">
      <c r="W31793" s="288"/>
      <c r="X31793" s="287"/>
      <c r="AA31793" s="289"/>
    </row>
    <row r="31794" spans="23:27">
      <c r="W31794" s="288"/>
      <c r="X31794" s="287"/>
      <c r="AA31794" s="289"/>
    </row>
    <row r="31795" spans="23:27">
      <c r="W31795" s="288"/>
      <c r="X31795" s="287"/>
      <c r="AA31795" s="289"/>
    </row>
    <row r="31796" spans="23:27">
      <c r="W31796" s="288"/>
      <c r="X31796" s="287"/>
      <c r="AA31796" s="289"/>
    </row>
    <row r="31797" spans="23:27">
      <c r="W31797" s="288"/>
      <c r="X31797" s="287"/>
      <c r="AA31797" s="289"/>
    </row>
    <row r="31798" spans="23:27">
      <c r="W31798" s="288"/>
      <c r="X31798" s="287"/>
      <c r="AA31798" s="289"/>
    </row>
    <row r="31799" spans="23:27">
      <c r="W31799" s="288"/>
      <c r="X31799" s="287"/>
      <c r="AA31799" s="289"/>
    </row>
    <row r="31800" spans="23:27">
      <c r="W31800" s="288"/>
      <c r="X31800" s="287"/>
      <c r="AA31800" s="289"/>
    </row>
    <row r="31801" spans="23:27">
      <c r="W31801" s="288"/>
      <c r="X31801" s="287"/>
      <c r="AA31801" s="289"/>
    </row>
    <row r="31802" spans="23:27">
      <c r="W31802" s="288"/>
      <c r="X31802" s="287"/>
      <c r="AA31802" s="289"/>
    </row>
    <row r="31803" spans="23:27">
      <c r="W31803" s="288"/>
      <c r="X31803" s="287"/>
      <c r="AA31803" s="289"/>
    </row>
    <row r="31804" spans="23:27">
      <c r="W31804" s="288"/>
      <c r="X31804" s="287"/>
      <c r="AA31804" s="289"/>
    </row>
    <row r="31805" spans="23:27">
      <c r="W31805" s="288"/>
      <c r="X31805" s="287"/>
      <c r="AA31805" s="289"/>
    </row>
    <row r="31806" spans="23:27">
      <c r="W31806" s="288"/>
      <c r="X31806" s="287"/>
      <c r="AA31806" s="289"/>
    </row>
    <row r="31807" spans="23:27">
      <c r="W31807" s="288"/>
      <c r="X31807" s="287"/>
      <c r="AA31807" s="289"/>
    </row>
    <row r="31808" spans="23:27">
      <c r="W31808" s="288"/>
      <c r="X31808" s="287"/>
      <c r="AA31808" s="289"/>
    </row>
    <row r="31809" spans="23:27">
      <c r="W31809" s="288"/>
      <c r="X31809" s="287"/>
      <c r="AA31809" s="289"/>
    </row>
    <row r="31810" spans="23:27">
      <c r="W31810" s="288"/>
      <c r="X31810" s="287"/>
      <c r="AA31810" s="289"/>
    </row>
    <row r="31811" spans="23:27">
      <c r="W31811" s="288"/>
      <c r="X31811" s="287"/>
      <c r="AA31811" s="289"/>
    </row>
    <row r="31812" spans="23:27">
      <c r="W31812" s="288"/>
      <c r="X31812" s="287"/>
      <c r="AA31812" s="289"/>
    </row>
    <row r="31813" spans="23:27">
      <c r="W31813" s="288"/>
      <c r="X31813" s="287"/>
      <c r="AA31813" s="289"/>
    </row>
    <row r="31814" spans="23:27">
      <c r="W31814" s="288"/>
      <c r="X31814" s="287"/>
      <c r="AA31814" s="289"/>
    </row>
    <row r="31815" spans="23:27">
      <c r="W31815" s="288"/>
      <c r="X31815" s="287"/>
      <c r="AA31815" s="289"/>
    </row>
    <row r="31816" spans="23:27">
      <c r="W31816" s="288"/>
      <c r="X31816" s="287"/>
      <c r="AA31816" s="289"/>
    </row>
    <row r="31817" spans="23:27">
      <c r="W31817" s="288"/>
      <c r="X31817" s="287"/>
      <c r="AA31817" s="289"/>
    </row>
    <row r="31818" spans="23:27">
      <c r="W31818" s="288"/>
      <c r="X31818" s="287"/>
      <c r="AA31818" s="289"/>
    </row>
    <row r="31819" spans="23:27">
      <c r="W31819" s="288"/>
      <c r="X31819" s="287"/>
      <c r="AA31819" s="289"/>
    </row>
    <row r="31820" spans="23:27">
      <c r="W31820" s="288"/>
      <c r="X31820" s="287"/>
      <c r="AA31820" s="289"/>
    </row>
    <row r="31821" spans="23:27">
      <c r="W31821" s="288"/>
      <c r="X31821" s="287"/>
      <c r="AA31821" s="289"/>
    </row>
    <row r="31822" spans="23:27">
      <c r="W31822" s="288"/>
      <c r="X31822" s="287"/>
      <c r="AA31822" s="289"/>
    </row>
    <row r="31823" spans="23:27">
      <c r="W31823" s="288"/>
      <c r="X31823" s="287"/>
      <c r="AA31823" s="289"/>
    </row>
    <row r="31824" spans="23:27">
      <c r="W31824" s="288"/>
      <c r="X31824" s="287"/>
      <c r="AA31824" s="289"/>
    </row>
    <row r="31825" spans="23:27">
      <c r="W31825" s="288"/>
      <c r="X31825" s="287"/>
      <c r="AA31825" s="289"/>
    </row>
    <row r="31826" spans="23:27">
      <c r="W31826" s="288"/>
      <c r="X31826" s="287"/>
      <c r="AA31826" s="289"/>
    </row>
    <row r="31827" spans="23:27">
      <c r="W31827" s="288"/>
      <c r="X31827" s="287"/>
      <c r="AA31827" s="289"/>
    </row>
    <row r="31828" spans="23:27">
      <c r="W31828" s="288"/>
      <c r="X31828" s="287"/>
      <c r="AA31828" s="289"/>
    </row>
    <row r="31829" spans="23:27">
      <c r="W31829" s="288"/>
      <c r="X31829" s="287"/>
      <c r="AA31829" s="289"/>
    </row>
    <row r="31830" spans="23:27">
      <c r="W31830" s="288"/>
      <c r="X31830" s="287"/>
      <c r="AA31830" s="289"/>
    </row>
    <row r="31831" spans="23:27">
      <c r="W31831" s="288"/>
      <c r="X31831" s="287"/>
      <c r="AA31831" s="289"/>
    </row>
    <row r="31832" spans="23:27">
      <c r="W31832" s="288"/>
      <c r="X31832" s="287"/>
      <c r="AA31832" s="289"/>
    </row>
    <row r="31833" spans="23:27">
      <c r="W31833" s="288"/>
      <c r="X31833" s="287"/>
      <c r="AA31833" s="289"/>
    </row>
    <row r="31834" spans="23:27">
      <c r="W31834" s="288"/>
      <c r="X31834" s="287"/>
      <c r="AA31834" s="289"/>
    </row>
    <row r="31835" spans="23:27">
      <c r="W31835" s="288"/>
      <c r="X31835" s="287"/>
      <c r="AA31835" s="289"/>
    </row>
    <row r="31836" spans="23:27">
      <c r="W31836" s="288"/>
      <c r="X31836" s="287"/>
      <c r="AA31836" s="289"/>
    </row>
    <row r="31837" spans="23:27">
      <c r="W31837" s="288"/>
      <c r="X31837" s="287"/>
      <c r="AA31837" s="289"/>
    </row>
    <row r="31838" spans="23:27">
      <c r="W31838" s="288"/>
      <c r="X31838" s="287"/>
      <c r="AA31838" s="289"/>
    </row>
    <row r="31839" spans="23:27">
      <c r="W31839" s="288"/>
      <c r="X31839" s="287"/>
      <c r="AA31839" s="289"/>
    </row>
    <row r="31840" spans="23:27">
      <c r="W31840" s="288"/>
      <c r="X31840" s="287"/>
      <c r="AA31840" s="289"/>
    </row>
    <row r="31841" spans="23:27">
      <c r="W31841" s="288"/>
      <c r="X31841" s="287"/>
      <c r="AA31841" s="289"/>
    </row>
    <row r="31842" spans="23:27">
      <c r="W31842" s="288"/>
      <c r="X31842" s="287"/>
      <c r="AA31842" s="289"/>
    </row>
    <row r="31843" spans="23:27">
      <c r="W31843" s="288"/>
      <c r="X31843" s="287"/>
      <c r="AA31843" s="289"/>
    </row>
    <row r="31844" spans="23:27">
      <c r="W31844" s="288"/>
      <c r="X31844" s="287"/>
      <c r="AA31844" s="289"/>
    </row>
    <row r="31845" spans="23:27">
      <c r="W31845" s="288"/>
      <c r="X31845" s="287"/>
      <c r="AA31845" s="289"/>
    </row>
    <row r="31846" spans="23:27">
      <c r="W31846" s="288"/>
      <c r="X31846" s="287"/>
      <c r="AA31846" s="289"/>
    </row>
    <row r="31847" spans="23:27">
      <c r="W31847" s="288"/>
      <c r="X31847" s="287"/>
      <c r="AA31847" s="289"/>
    </row>
    <row r="31848" spans="23:27">
      <c r="W31848" s="288"/>
      <c r="X31848" s="287"/>
      <c r="AA31848" s="289"/>
    </row>
    <row r="31849" spans="23:27">
      <c r="W31849" s="288"/>
      <c r="X31849" s="287"/>
      <c r="AA31849" s="289"/>
    </row>
    <row r="31850" spans="23:27">
      <c r="W31850" s="288"/>
      <c r="X31850" s="287"/>
      <c r="AA31850" s="289"/>
    </row>
    <row r="31851" spans="23:27">
      <c r="W31851" s="288"/>
      <c r="X31851" s="287"/>
      <c r="AA31851" s="289"/>
    </row>
    <row r="31852" spans="23:27">
      <c r="W31852" s="288"/>
      <c r="X31852" s="287"/>
      <c r="AA31852" s="289"/>
    </row>
    <row r="31853" spans="23:27">
      <c r="W31853" s="288"/>
      <c r="X31853" s="287"/>
      <c r="AA31853" s="289"/>
    </row>
    <row r="31854" spans="23:27">
      <c r="W31854" s="288"/>
      <c r="X31854" s="287"/>
      <c r="AA31854" s="289"/>
    </row>
    <row r="31855" spans="23:27">
      <c r="W31855" s="288"/>
      <c r="X31855" s="287"/>
      <c r="AA31855" s="289"/>
    </row>
    <row r="31856" spans="23:27">
      <c r="W31856" s="288"/>
      <c r="X31856" s="287"/>
      <c r="AA31856" s="289"/>
    </row>
    <row r="31857" spans="23:27">
      <c r="W31857" s="288"/>
      <c r="X31857" s="287"/>
      <c r="AA31857" s="289"/>
    </row>
    <row r="31858" spans="23:27">
      <c r="W31858" s="288"/>
      <c r="X31858" s="287"/>
      <c r="AA31858" s="289"/>
    </row>
    <row r="31859" spans="23:27">
      <c r="W31859" s="288"/>
      <c r="X31859" s="287"/>
      <c r="AA31859" s="289"/>
    </row>
    <row r="31860" spans="23:27">
      <c r="W31860" s="288"/>
      <c r="X31860" s="287"/>
      <c r="AA31860" s="289"/>
    </row>
    <row r="31861" spans="23:27">
      <c r="W31861" s="288"/>
      <c r="X31861" s="287"/>
      <c r="AA31861" s="289"/>
    </row>
    <row r="31862" spans="23:27">
      <c r="W31862" s="288"/>
      <c r="X31862" s="287"/>
      <c r="AA31862" s="289"/>
    </row>
    <row r="31863" spans="23:27">
      <c r="W31863" s="288"/>
      <c r="X31863" s="287"/>
      <c r="AA31863" s="289"/>
    </row>
    <row r="31864" spans="23:27">
      <c r="W31864" s="288"/>
      <c r="X31864" s="287"/>
      <c r="AA31864" s="289"/>
    </row>
    <row r="31865" spans="23:27">
      <c r="W31865" s="288"/>
      <c r="X31865" s="287"/>
      <c r="AA31865" s="289"/>
    </row>
    <row r="31866" spans="23:27">
      <c r="W31866" s="288"/>
      <c r="X31866" s="287"/>
      <c r="AA31866" s="289"/>
    </row>
    <row r="31867" spans="23:27">
      <c r="W31867" s="288"/>
      <c r="X31867" s="287"/>
      <c r="AA31867" s="289"/>
    </row>
    <row r="31868" spans="23:27">
      <c r="W31868" s="288"/>
      <c r="X31868" s="287"/>
      <c r="AA31868" s="289"/>
    </row>
    <row r="31869" spans="23:27">
      <c r="W31869" s="288"/>
      <c r="X31869" s="287"/>
      <c r="AA31869" s="289"/>
    </row>
    <row r="31870" spans="23:27">
      <c r="W31870" s="288"/>
      <c r="X31870" s="287"/>
      <c r="AA31870" s="289"/>
    </row>
    <row r="31871" spans="23:27">
      <c r="W31871" s="288"/>
      <c r="X31871" s="287"/>
      <c r="AA31871" s="289"/>
    </row>
    <row r="31872" spans="23:27">
      <c r="W31872" s="288"/>
      <c r="X31872" s="287"/>
      <c r="AA31872" s="289"/>
    </row>
    <row r="31873" spans="23:27">
      <c r="W31873" s="288"/>
      <c r="X31873" s="287"/>
      <c r="AA31873" s="289"/>
    </row>
    <row r="31874" spans="23:27">
      <c r="W31874" s="288"/>
      <c r="X31874" s="287"/>
      <c r="AA31874" s="289"/>
    </row>
    <row r="31875" spans="23:27">
      <c r="W31875" s="288"/>
      <c r="X31875" s="287"/>
      <c r="AA31875" s="289"/>
    </row>
    <row r="31876" spans="23:27">
      <c r="W31876" s="288"/>
      <c r="X31876" s="287"/>
      <c r="AA31876" s="289"/>
    </row>
    <row r="31877" spans="23:27">
      <c r="W31877" s="288"/>
      <c r="X31877" s="287"/>
      <c r="AA31877" s="289"/>
    </row>
    <row r="31878" spans="23:27">
      <c r="W31878" s="288"/>
      <c r="X31878" s="287"/>
      <c r="AA31878" s="289"/>
    </row>
    <row r="31879" spans="23:27">
      <c r="W31879" s="288"/>
      <c r="X31879" s="287"/>
      <c r="AA31879" s="289"/>
    </row>
    <row r="31880" spans="23:27">
      <c r="W31880" s="288"/>
      <c r="X31880" s="287"/>
      <c r="AA31880" s="289"/>
    </row>
    <row r="31881" spans="23:27">
      <c r="W31881" s="288"/>
      <c r="X31881" s="287"/>
      <c r="AA31881" s="289"/>
    </row>
    <row r="31882" spans="23:27">
      <c r="W31882" s="288"/>
      <c r="X31882" s="287"/>
      <c r="AA31882" s="289"/>
    </row>
    <row r="31883" spans="23:27">
      <c r="W31883" s="288"/>
      <c r="X31883" s="287"/>
      <c r="AA31883" s="289"/>
    </row>
    <row r="31884" spans="23:27">
      <c r="W31884" s="288"/>
      <c r="X31884" s="287"/>
      <c r="AA31884" s="289"/>
    </row>
    <row r="31885" spans="23:27">
      <c r="W31885" s="288"/>
      <c r="X31885" s="287"/>
      <c r="AA31885" s="289"/>
    </row>
    <row r="31886" spans="23:27">
      <c r="W31886" s="288"/>
      <c r="X31886" s="287"/>
      <c r="AA31886" s="289"/>
    </row>
    <row r="31887" spans="23:27">
      <c r="W31887" s="288"/>
      <c r="X31887" s="287"/>
      <c r="AA31887" s="289"/>
    </row>
    <row r="31888" spans="23:27">
      <c r="W31888" s="288"/>
      <c r="X31888" s="287"/>
      <c r="AA31888" s="289"/>
    </row>
    <row r="31889" spans="23:27">
      <c r="W31889" s="288"/>
      <c r="X31889" s="287"/>
      <c r="AA31889" s="289"/>
    </row>
    <row r="31890" spans="23:27">
      <c r="W31890" s="288"/>
      <c r="X31890" s="287"/>
      <c r="AA31890" s="289"/>
    </row>
    <row r="31891" spans="23:27">
      <c r="W31891" s="288"/>
      <c r="X31891" s="287"/>
      <c r="AA31891" s="289"/>
    </row>
    <row r="31892" spans="23:27">
      <c r="W31892" s="288"/>
      <c r="X31892" s="287"/>
      <c r="AA31892" s="289"/>
    </row>
    <row r="31893" spans="23:27">
      <c r="W31893" s="288"/>
      <c r="X31893" s="287"/>
      <c r="AA31893" s="289"/>
    </row>
    <row r="31894" spans="23:27">
      <c r="W31894" s="288"/>
      <c r="X31894" s="287"/>
      <c r="AA31894" s="289"/>
    </row>
    <row r="31895" spans="23:27">
      <c r="W31895" s="288"/>
      <c r="X31895" s="287"/>
      <c r="AA31895" s="289"/>
    </row>
    <row r="31896" spans="23:27">
      <c r="W31896" s="288"/>
      <c r="X31896" s="287"/>
      <c r="AA31896" s="289"/>
    </row>
    <row r="31897" spans="23:27">
      <c r="W31897" s="288"/>
      <c r="X31897" s="287"/>
      <c r="AA31897" s="289"/>
    </row>
    <row r="31898" spans="23:27">
      <c r="W31898" s="288"/>
      <c r="X31898" s="287"/>
      <c r="AA31898" s="289"/>
    </row>
    <row r="31899" spans="23:27">
      <c r="W31899" s="288"/>
      <c r="X31899" s="287"/>
      <c r="AA31899" s="289"/>
    </row>
    <row r="31900" spans="23:27">
      <c r="W31900" s="288"/>
      <c r="X31900" s="287"/>
      <c r="AA31900" s="289"/>
    </row>
    <row r="31901" spans="23:27">
      <c r="W31901" s="288"/>
      <c r="X31901" s="287"/>
      <c r="AA31901" s="289"/>
    </row>
    <row r="31902" spans="23:27">
      <c r="W31902" s="288"/>
      <c r="X31902" s="287"/>
      <c r="AA31902" s="289"/>
    </row>
    <row r="31903" spans="23:27">
      <c r="W31903" s="288"/>
      <c r="X31903" s="287"/>
      <c r="AA31903" s="289"/>
    </row>
    <row r="31904" spans="23:27">
      <c r="W31904" s="288"/>
      <c r="X31904" s="287"/>
      <c r="AA31904" s="289"/>
    </row>
    <row r="31905" spans="23:27">
      <c r="W31905" s="288"/>
      <c r="X31905" s="287"/>
      <c r="AA31905" s="289"/>
    </row>
    <row r="31906" spans="23:27">
      <c r="W31906" s="288"/>
      <c r="X31906" s="287"/>
      <c r="AA31906" s="289"/>
    </row>
    <row r="31907" spans="23:27">
      <c r="W31907" s="288"/>
      <c r="X31907" s="287"/>
      <c r="AA31907" s="289"/>
    </row>
    <row r="31908" spans="23:27">
      <c r="W31908" s="288"/>
      <c r="X31908" s="287"/>
      <c r="AA31908" s="289"/>
    </row>
    <row r="31909" spans="23:27">
      <c r="W31909" s="288"/>
      <c r="X31909" s="287"/>
      <c r="AA31909" s="289"/>
    </row>
    <row r="31910" spans="23:27">
      <c r="W31910" s="288"/>
      <c r="X31910" s="287"/>
      <c r="AA31910" s="289"/>
    </row>
    <row r="31911" spans="23:27">
      <c r="W31911" s="288"/>
      <c r="X31911" s="287"/>
      <c r="AA31911" s="289"/>
    </row>
    <row r="31912" spans="23:27">
      <c r="W31912" s="288"/>
      <c r="X31912" s="287"/>
      <c r="AA31912" s="289"/>
    </row>
    <row r="31913" spans="23:27">
      <c r="W31913" s="288"/>
      <c r="X31913" s="287"/>
      <c r="AA31913" s="289"/>
    </row>
    <row r="31914" spans="23:27">
      <c r="W31914" s="288"/>
      <c r="X31914" s="287"/>
      <c r="AA31914" s="289"/>
    </row>
    <row r="31915" spans="23:27">
      <c r="W31915" s="288"/>
      <c r="X31915" s="287"/>
      <c r="AA31915" s="289"/>
    </row>
    <row r="31916" spans="23:27">
      <c r="W31916" s="288"/>
      <c r="X31916" s="287"/>
      <c r="AA31916" s="289"/>
    </row>
    <row r="31917" spans="23:27">
      <c r="W31917" s="288"/>
      <c r="X31917" s="287"/>
      <c r="AA31917" s="289"/>
    </row>
    <row r="31918" spans="23:27">
      <c r="W31918" s="288"/>
      <c r="X31918" s="287"/>
      <c r="AA31918" s="289"/>
    </row>
    <row r="31919" spans="23:27">
      <c r="W31919" s="288"/>
      <c r="X31919" s="287"/>
      <c r="AA31919" s="289"/>
    </row>
    <row r="31920" spans="23:27">
      <c r="W31920" s="288"/>
      <c r="X31920" s="287"/>
      <c r="AA31920" s="289"/>
    </row>
    <row r="31921" spans="23:27">
      <c r="W31921" s="288"/>
      <c r="X31921" s="287"/>
      <c r="AA31921" s="289"/>
    </row>
    <row r="31922" spans="23:27">
      <c r="W31922" s="288"/>
      <c r="X31922" s="287"/>
      <c r="AA31922" s="289"/>
    </row>
    <row r="31923" spans="23:27">
      <c r="W31923" s="288"/>
      <c r="X31923" s="287"/>
      <c r="AA31923" s="289"/>
    </row>
    <row r="31924" spans="23:27">
      <c r="W31924" s="288"/>
      <c r="X31924" s="287"/>
      <c r="AA31924" s="289"/>
    </row>
    <row r="31925" spans="23:27">
      <c r="W31925" s="288"/>
      <c r="X31925" s="287"/>
      <c r="AA31925" s="289"/>
    </row>
    <row r="31926" spans="23:27">
      <c r="W31926" s="288"/>
      <c r="X31926" s="287"/>
      <c r="AA31926" s="289"/>
    </row>
    <row r="31927" spans="23:27">
      <c r="W31927" s="288"/>
      <c r="X31927" s="287"/>
      <c r="AA31927" s="289"/>
    </row>
    <row r="31928" spans="23:27">
      <c r="W31928" s="288"/>
      <c r="X31928" s="287"/>
      <c r="AA31928" s="289"/>
    </row>
    <row r="31929" spans="23:27">
      <c r="W31929" s="288"/>
      <c r="X31929" s="287"/>
      <c r="AA31929" s="289"/>
    </row>
    <row r="31930" spans="23:27">
      <c r="W31930" s="288"/>
      <c r="X31930" s="287"/>
      <c r="AA31930" s="289"/>
    </row>
    <row r="31931" spans="23:27">
      <c r="W31931" s="288"/>
      <c r="X31931" s="287"/>
      <c r="AA31931" s="289"/>
    </row>
    <row r="31932" spans="23:27">
      <c r="W31932" s="288"/>
      <c r="X31932" s="287"/>
      <c r="AA31932" s="289"/>
    </row>
    <row r="31933" spans="23:27">
      <c r="W31933" s="288"/>
      <c r="X31933" s="287"/>
      <c r="AA31933" s="289"/>
    </row>
    <row r="31934" spans="23:27">
      <c r="W31934" s="288"/>
      <c r="X31934" s="287"/>
      <c r="AA31934" s="289"/>
    </row>
    <row r="31935" spans="23:27">
      <c r="W31935" s="288"/>
      <c r="X31935" s="287"/>
      <c r="AA31935" s="289"/>
    </row>
    <row r="31936" spans="23:27">
      <c r="W31936" s="288"/>
      <c r="X31936" s="287"/>
      <c r="AA31936" s="289"/>
    </row>
    <row r="31937" spans="23:27">
      <c r="W31937" s="288"/>
      <c r="X31937" s="287"/>
      <c r="AA31937" s="289"/>
    </row>
    <row r="31938" spans="23:27">
      <c r="W31938" s="288"/>
      <c r="X31938" s="287"/>
      <c r="AA31938" s="289"/>
    </row>
    <row r="31939" spans="23:27">
      <c r="W31939" s="288"/>
      <c r="X31939" s="287"/>
      <c r="AA31939" s="289"/>
    </row>
    <row r="31940" spans="23:27">
      <c r="W31940" s="288"/>
      <c r="X31940" s="287"/>
      <c r="AA31940" s="289"/>
    </row>
    <row r="31941" spans="23:27">
      <c r="W31941" s="288"/>
      <c r="X31941" s="287"/>
      <c r="AA31941" s="289"/>
    </row>
    <row r="31942" spans="23:27">
      <c r="W31942" s="288"/>
      <c r="X31942" s="287"/>
      <c r="AA31942" s="289"/>
    </row>
    <row r="31943" spans="23:27">
      <c r="W31943" s="288"/>
      <c r="X31943" s="287"/>
      <c r="AA31943" s="289"/>
    </row>
    <row r="31944" spans="23:27">
      <c r="W31944" s="288"/>
      <c r="X31944" s="287"/>
      <c r="AA31944" s="289"/>
    </row>
    <row r="31945" spans="23:27">
      <c r="W31945" s="288"/>
      <c r="X31945" s="287"/>
      <c r="AA31945" s="289"/>
    </row>
    <row r="31946" spans="23:27">
      <c r="W31946" s="288"/>
      <c r="X31946" s="287"/>
      <c r="AA31946" s="289"/>
    </row>
    <row r="31947" spans="23:27">
      <c r="W31947" s="288"/>
      <c r="X31947" s="287"/>
      <c r="AA31947" s="289"/>
    </row>
    <row r="31948" spans="23:27">
      <c r="W31948" s="288"/>
      <c r="X31948" s="287"/>
      <c r="AA31948" s="289"/>
    </row>
    <row r="31949" spans="23:27">
      <c r="W31949" s="288"/>
      <c r="X31949" s="287"/>
      <c r="AA31949" s="289"/>
    </row>
    <row r="31950" spans="23:27">
      <c r="W31950" s="288"/>
      <c r="X31950" s="287"/>
      <c r="AA31950" s="289"/>
    </row>
    <row r="31951" spans="23:27">
      <c r="W31951" s="288"/>
      <c r="X31951" s="287"/>
      <c r="AA31951" s="289"/>
    </row>
    <row r="31952" spans="23:27">
      <c r="W31952" s="288"/>
      <c r="X31952" s="287"/>
      <c r="AA31952" s="289"/>
    </row>
    <row r="31953" spans="23:27">
      <c r="W31953" s="288"/>
      <c r="X31953" s="287"/>
      <c r="AA31953" s="289"/>
    </row>
    <row r="31954" spans="23:27">
      <c r="W31954" s="288"/>
      <c r="X31954" s="287"/>
      <c r="AA31954" s="289"/>
    </row>
    <row r="31955" spans="23:27">
      <c r="W31955" s="288"/>
      <c r="X31955" s="287"/>
      <c r="AA31955" s="289"/>
    </row>
    <row r="31956" spans="23:27">
      <c r="W31956" s="288"/>
      <c r="X31956" s="287"/>
      <c r="AA31956" s="289"/>
    </row>
    <row r="31957" spans="23:27">
      <c r="W31957" s="288"/>
      <c r="X31957" s="287"/>
      <c r="AA31957" s="289"/>
    </row>
    <row r="31958" spans="23:27">
      <c r="W31958" s="288"/>
      <c r="X31958" s="287"/>
      <c r="AA31958" s="289"/>
    </row>
    <row r="31959" spans="23:27">
      <c r="W31959" s="288"/>
      <c r="X31959" s="287"/>
      <c r="AA31959" s="289"/>
    </row>
    <row r="31960" spans="23:27">
      <c r="W31960" s="288"/>
      <c r="X31960" s="287"/>
      <c r="AA31960" s="289"/>
    </row>
    <row r="31961" spans="23:27">
      <c r="W31961" s="288"/>
      <c r="X31961" s="287"/>
      <c r="AA31961" s="289"/>
    </row>
    <row r="31962" spans="23:27">
      <c r="W31962" s="288"/>
      <c r="X31962" s="287"/>
      <c r="AA31962" s="289"/>
    </row>
    <row r="31963" spans="23:27">
      <c r="W31963" s="288"/>
      <c r="X31963" s="287"/>
      <c r="AA31963" s="289"/>
    </row>
    <row r="31964" spans="23:27">
      <c r="W31964" s="288"/>
      <c r="X31964" s="287"/>
      <c r="AA31964" s="289"/>
    </row>
    <row r="31965" spans="23:27">
      <c r="W31965" s="288"/>
      <c r="X31965" s="287"/>
      <c r="AA31965" s="289"/>
    </row>
    <row r="31966" spans="23:27">
      <c r="W31966" s="288"/>
      <c r="X31966" s="287"/>
      <c r="AA31966" s="289"/>
    </row>
    <row r="31967" spans="23:27">
      <c r="W31967" s="288"/>
      <c r="X31967" s="287"/>
      <c r="AA31967" s="289"/>
    </row>
    <row r="31968" spans="23:27">
      <c r="W31968" s="288"/>
      <c r="X31968" s="287"/>
      <c r="AA31968" s="289"/>
    </row>
    <row r="31969" spans="23:27">
      <c r="W31969" s="288"/>
      <c r="X31969" s="287"/>
      <c r="AA31969" s="289"/>
    </row>
    <row r="31970" spans="23:27">
      <c r="W31970" s="288"/>
      <c r="X31970" s="287"/>
      <c r="AA31970" s="289"/>
    </row>
    <row r="31971" spans="23:27">
      <c r="W31971" s="288"/>
      <c r="X31971" s="287"/>
      <c r="AA31971" s="289"/>
    </row>
    <row r="31972" spans="23:27">
      <c r="W31972" s="288"/>
      <c r="X31972" s="287"/>
      <c r="AA31972" s="289"/>
    </row>
    <row r="31973" spans="23:27">
      <c r="W31973" s="288"/>
      <c r="X31973" s="287"/>
      <c r="AA31973" s="289"/>
    </row>
    <row r="31974" spans="23:27">
      <c r="W31974" s="288"/>
      <c r="X31974" s="287"/>
      <c r="AA31974" s="289"/>
    </row>
    <row r="31975" spans="23:27">
      <c r="W31975" s="288"/>
      <c r="X31975" s="287"/>
      <c r="AA31975" s="289"/>
    </row>
    <row r="31976" spans="23:27">
      <c r="W31976" s="288"/>
      <c r="X31976" s="287"/>
      <c r="AA31976" s="289"/>
    </row>
    <row r="31977" spans="23:27">
      <c r="W31977" s="288"/>
      <c r="X31977" s="287"/>
      <c r="AA31977" s="289"/>
    </row>
    <row r="31978" spans="23:27">
      <c r="W31978" s="288"/>
      <c r="X31978" s="287"/>
      <c r="AA31978" s="289"/>
    </row>
    <row r="31979" spans="23:27">
      <c r="W31979" s="288"/>
      <c r="X31979" s="287"/>
      <c r="AA31979" s="289"/>
    </row>
    <row r="31980" spans="23:27">
      <c r="W31980" s="288"/>
      <c r="X31980" s="287"/>
      <c r="AA31980" s="289"/>
    </row>
    <row r="31981" spans="23:27">
      <c r="W31981" s="288"/>
      <c r="X31981" s="287"/>
      <c r="AA31981" s="289"/>
    </row>
    <row r="31982" spans="23:27">
      <c r="W31982" s="288"/>
      <c r="X31982" s="287"/>
      <c r="AA31982" s="289"/>
    </row>
    <row r="31983" spans="23:27">
      <c r="W31983" s="288"/>
      <c r="X31983" s="287"/>
      <c r="AA31983" s="289"/>
    </row>
    <row r="31984" spans="23:27">
      <c r="W31984" s="288"/>
      <c r="X31984" s="287"/>
      <c r="AA31984" s="289"/>
    </row>
    <row r="31985" spans="23:27">
      <c r="W31985" s="288"/>
      <c r="X31985" s="287"/>
      <c r="AA31985" s="289"/>
    </row>
    <row r="31986" spans="23:27">
      <c r="W31986" s="288"/>
      <c r="X31986" s="287"/>
      <c r="AA31986" s="289"/>
    </row>
    <row r="31987" spans="23:27">
      <c r="W31987" s="288"/>
      <c r="X31987" s="287"/>
      <c r="AA31987" s="289"/>
    </row>
    <row r="31988" spans="23:27">
      <c r="W31988" s="288"/>
      <c r="X31988" s="287"/>
      <c r="AA31988" s="289"/>
    </row>
    <row r="31989" spans="23:27">
      <c r="W31989" s="288"/>
      <c r="X31989" s="287"/>
      <c r="AA31989" s="289"/>
    </row>
    <row r="31990" spans="23:27">
      <c r="W31990" s="288"/>
      <c r="X31990" s="287"/>
      <c r="AA31990" s="289"/>
    </row>
    <row r="31991" spans="23:27">
      <c r="W31991" s="288"/>
      <c r="X31991" s="287"/>
      <c r="AA31991" s="289"/>
    </row>
    <row r="31992" spans="23:27">
      <c r="W31992" s="288"/>
      <c r="X31992" s="287"/>
      <c r="AA31992" s="289"/>
    </row>
    <row r="31993" spans="23:27">
      <c r="W31993" s="288"/>
      <c r="X31993" s="287"/>
      <c r="AA31993" s="289"/>
    </row>
    <row r="31994" spans="23:27">
      <c r="W31994" s="288"/>
      <c r="X31994" s="287"/>
      <c r="AA31994" s="289"/>
    </row>
    <row r="31995" spans="23:27">
      <c r="W31995" s="288"/>
      <c r="X31995" s="287"/>
      <c r="AA31995" s="289"/>
    </row>
    <row r="31996" spans="23:27">
      <c r="W31996" s="288"/>
      <c r="X31996" s="287"/>
      <c r="AA31996" s="289"/>
    </row>
    <row r="31997" spans="23:27">
      <c r="W31997" s="288"/>
      <c r="X31997" s="287"/>
      <c r="AA31997" s="289"/>
    </row>
    <row r="31998" spans="23:27">
      <c r="W31998" s="288"/>
      <c r="X31998" s="287"/>
      <c r="AA31998" s="289"/>
    </row>
    <row r="31999" spans="23:27">
      <c r="W31999" s="288"/>
      <c r="X31999" s="287"/>
      <c r="AA31999" s="289"/>
    </row>
    <row r="32000" spans="23:27">
      <c r="W32000" s="288"/>
      <c r="X32000" s="287"/>
      <c r="AA32000" s="289"/>
    </row>
    <row r="32001" spans="23:27">
      <c r="W32001" s="288"/>
      <c r="X32001" s="287"/>
      <c r="AA32001" s="289"/>
    </row>
    <row r="32002" spans="23:27">
      <c r="W32002" s="288"/>
      <c r="X32002" s="287"/>
      <c r="AA32002" s="289"/>
    </row>
    <row r="32003" spans="23:27">
      <c r="W32003" s="288"/>
      <c r="X32003" s="287"/>
      <c r="AA32003" s="289"/>
    </row>
    <row r="32004" spans="23:27">
      <c r="W32004" s="288"/>
      <c r="X32004" s="287"/>
      <c r="AA32004" s="289"/>
    </row>
    <row r="32005" spans="23:27">
      <c r="W32005" s="288"/>
      <c r="X32005" s="287"/>
      <c r="AA32005" s="289"/>
    </row>
    <row r="32006" spans="23:27">
      <c r="W32006" s="288"/>
      <c r="X32006" s="287"/>
      <c r="AA32006" s="289"/>
    </row>
    <row r="32007" spans="23:27">
      <c r="W32007" s="288"/>
      <c r="X32007" s="287"/>
      <c r="AA32007" s="289"/>
    </row>
    <row r="32008" spans="23:27">
      <c r="W32008" s="288"/>
      <c r="X32008" s="287"/>
      <c r="AA32008" s="289"/>
    </row>
    <row r="32009" spans="23:27">
      <c r="W32009" s="288"/>
      <c r="X32009" s="287"/>
      <c r="AA32009" s="289"/>
    </row>
    <row r="32010" spans="23:27">
      <c r="W32010" s="288"/>
      <c r="X32010" s="287"/>
      <c r="AA32010" s="289"/>
    </row>
    <row r="32011" spans="23:27">
      <c r="W32011" s="288"/>
      <c r="X32011" s="287"/>
      <c r="AA32011" s="289"/>
    </row>
    <row r="32012" spans="23:27">
      <c r="W32012" s="288"/>
      <c r="X32012" s="287"/>
      <c r="AA32012" s="289"/>
    </row>
    <row r="32013" spans="23:27">
      <c r="W32013" s="288"/>
      <c r="X32013" s="287"/>
      <c r="AA32013" s="289"/>
    </row>
    <row r="32014" spans="23:27">
      <c r="W32014" s="288"/>
      <c r="X32014" s="287"/>
      <c r="AA32014" s="289"/>
    </row>
    <row r="32015" spans="23:27">
      <c r="W32015" s="288"/>
      <c r="X32015" s="287"/>
      <c r="AA32015" s="289"/>
    </row>
    <row r="32016" spans="23:27">
      <c r="W32016" s="288"/>
      <c r="X32016" s="287"/>
      <c r="AA32016" s="289"/>
    </row>
    <row r="32017" spans="23:27">
      <c r="W32017" s="288"/>
      <c r="X32017" s="287"/>
      <c r="AA32017" s="289"/>
    </row>
    <row r="32018" spans="23:27">
      <c r="W32018" s="288"/>
      <c r="X32018" s="287"/>
      <c r="AA32018" s="289"/>
    </row>
    <row r="32019" spans="23:27">
      <c r="W32019" s="288"/>
      <c r="X32019" s="287"/>
      <c r="AA32019" s="289"/>
    </row>
    <row r="32020" spans="23:27">
      <c r="W32020" s="288"/>
      <c r="X32020" s="287"/>
      <c r="AA32020" s="289"/>
    </row>
    <row r="32021" spans="23:27">
      <c r="W32021" s="288"/>
      <c r="X32021" s="287"/>
      <c r="AA32021" s="289"/>
    </row>
    <row r="32022" spans="23:27">
      <c r="W32022" s="288"/>
      <c r="X32022" s="287"/>
      <c r="AA32022" s="289"/>
    </row>
    <row r="32023" spans="23:27">
      <c r="W32023" s="288"/>
      <c r="X32023" s="287"/>
      <c r="AA32023" s="289"/>
    </row>
    <row r="32024" spans="23:27">
      <c r="W32024" s="288"/>
      <c r="X32024" s="287"/>
      <c r="AA32024" s="289"/>
    </row>
    <row r="32025" spans="23:27">
      <c r="W32025" s="288"/>
      <c r="X32025" s="287"/>
      <c r="AA32025" s="289"/>
    </row>
    <row r="32026" spans="23:27">
      <c r="W32026" s="288"/>
      <c r="X32026" s="287"/>
      <c r="AA32026" s="289"/>
    </row>
    <row r="32027" spans="23:27">
      <c r="W32027" s="288"/>
      <c r="X32027" s="287"/>
      <c r="AA32027" s="289"/>
    </row>
    <row r="32028" spans="23:27">
      <c r="W32028" s="288"/>
      <c r="X32028" s="287"/>
      <c r="AA32028" s="289"/>
    </row>
    <row r="32029" spans="23:27">
      <c r="W32029" s="288"/>
      <c r="X32029" s="287"/>
      <c r="AA32029" s="289"/>
    </row>
    <row r="32030" spans="23:27">
      <c r="W32030" s="288"/>
      <c r="X32030" s="287"/>
      <c r="AA32030" s="289"/>
    </row>
    <row r="32031" spans="23:27">
      <c r="W32031" s="288"/>
      <c r="X32031" s="287"/>
      <c r="AA32031" s="289"/>
    </row>
    <row r="32032" spans="23:27">
      <c r="W32032" s="288"/>
      <c r="X32032" s="287"/>
      <c r="AA32032" s="289"/>
    </row>
    <row r="32033" spans="23:27">
      <c r="W32033" s="288"/>
      <c r="X32033" s="287"/>
      <c r="AA32033" s="289"/>
    </row>
    <row r="32034" spans="23:27">
      <c r="W32034" s="288"/>
      <c r="X32034" s="287"/>
      <c r="AA32034" s="289"/>
    </row>
    <row r="32035" spans="23:27">
      <c r="W32035" s="288"/>
      <c r="X32035" s="287"/>
      <c r="AA32035" s="289"/>
    </row>
    <row r="32036" spans="23:27">
      <c r="W32036" s="288"/>
      <c r="X32036" s="287"/>
      <c r="AA32036" s="289"/>
    </row>
    <row r="32037" spans="23:27">
      <c r="W32037" s="288"/>
      <c r="X32037" s="287"/>
      <c r="AA32037" s="289"/>
    </row>
    <row r="32038" spans="23:27">
      <c r="W32038" s="288"/>
      <c r="X32038" s="287"/>
      <c r="AA32038" s="289"/>
    </row>
    <row r="32039" spans="23:27">
      <c r="W32039" s="288"/>
      <c r="X32039" s="287"/>
      <c r="AA32039" s="289"/>
    </row>
    <row r="32040" spans="23:27">
      <c r="W32040" s="288"/>
      <c r="X32040" s="287"/>
      <c r="AA32040" s="289"/>
    </row>
    <row r="32041" spans="23:27">
      <c r="W32041" s="288"/>
      <c r="X32041" s="287"/>
      <c r="AA32041" s="289"/>
    </row>
    <row r="32042" spans="23:27">
      <c r="W32042" s="288"/>
      <c r="X32042" s="287"/>
      <c r="AA32042" s="289"/>
    </row>
    <row r="32043" spans="23:27">
      <c r="W32043" s="288"/>
      <c r="X32043" s="287"/>
      <c r="AA32043" s="289"/>
    </row>
    <row r="32044" spans="23:27">
      <c r="W32044" s="288"/>
      <c r="X32044" s="287"/>
      <c r="AA32044" s="289"/>
    </row>
    <row r="32045" spans="23:27">
      <c r="W32045" s="288"/>
      <c r="X32045" s="287"/>
      <c r="AA32045" s="289"/>
    </row>
    <row r="32046" spans="23:27">
      <c r="W32046" s="288"/>
      <c r="X32046" s="287"/>
      <c r="AA32046" s="289"/>
    </row>
    <row r="32047" spans="23:27">
      <c r="W32047" s="288"/>
      <c r="X32047" s="287"/>
      <c r="AA32047" s="289"/>
    </row>
    <row r="32048" spans="23:27">
      <c r="W32048" s="288"/>
      <c r="X32048" s="287"/>
      <c r="AA32048" s="289"/>
    </row>
    <row r="32049" spans="23:27">
      <c r="W32049" s="288"/>
      <c r="X32049" s="287"/>
      <c r="AA32049" s="289"/>
    </row>
    <row r="32050" spans="23:27">
      <c r="W32050" s="288"/>
      <c r="X32050" s="287"/>
      <c r="AA32050" s="289"/>
    </row>
    <row r="32051" spans="23:27">
      <c r="W32051" s="288"/>
      <c r="X32051" s="287"/>
      <c r="AA32051" s="289"/>
    </row>
    <row r="32052" spans="23:27">
      <c r="W32052" s="288"/>
      <c r="X32052" s="287"/>
      <c r="AA32052" s="289"/>
    </row>
    <row r="32053" spans="23:27">
      <c r="W32053" s="288"/>
      <c r="X32053" s="287"/>
      <c r="AA32053" s="289"/>
    </row>
    <row r="32054" spans="23:27">
      <c r="W32054" s="288"/>
      <c r="X32054" s="287"/>
      <c r="AA32054" s="289"/>
    </row>
    <row r="32055" spans="23:27">
      <c r="W32055" s="288"/>
      <c r="X32055" s="287"/>
      <c r="AA32055" s="289"/>
    </row>
    <row r="32056" spans="23:27">
      <c r="W32056" s="288"/>
      <c r="X32056" s="287"/>
      <c r="AA32056" s="289"/>
    </row>
    <row r="32057" spans="23:27">
      <c r="W32057" s="288"/>
      <c r="X32057" s="287"/>
      <c r="AA32057" s="289"/>
    </row>
    <row r="32058" spans="23:27">
      <c r="W32058" s="288"/>
      <c r="X32058" s="287"/>
      <c r="AA32058" s="289"/>
    </row>
    <row r="32059" spans="23:27">
      <c r="W32059" s="288"/>
      <c r="X32059" s="287"/>
      <c r="AA32059" s="289"/>
    </row>
    <row r="32060" spans="23:27">
      <c r="W32060" s="288"/>
      <c r="X32060" s="287"/>
      <c r="AA32060" s="289"/>
    </row>
    <row r="32061" spans="23:27">
      <c r="W32061" s="288"/>
      <c r="X32061" s="287"/>
      <c r="AA32061" s="289"/>
    </row>
    <row r="32062" spans="23:27">
      <c r="W32062" s="288"/>
      <c r="X32062" s="287"/>
      <c r="AA32062" s="289"/>
    </row>
    <row r="32063" spans="23:27">
      <c r="W32063" s="288"/>
      <c r="X32063" s="287"/>
      <c r="AA32063" s="289"/>
    </row>
    <row r="32064" spans="23:27">
      <c r="W32064" s="288"/>
      <c r="X32064" s="287"/>
      <c r="AA32064" s="289"/>
    </row>
    <row r="32065" spans="23:27">
      <c r="W32065" s="288"/>
      <c r="X32065" s="287"/>
      <c r="AA32065" s="289"/>
    </row>
    <row r="32066" spans="23:27">
      <c r="W32066" s="288"/>
      <c r="X32066" s="287"/>
      <c r="AA32066" s="289"/>
    </row>
    <row r="32067" spans="23:27">
      <c r="W32067" s="288"/>
      <c r="X32067" s="287"/>
      <c r="AA32067" s="289"/>
    </row>
    <row r="32068" spans="23:27">
      <c r="W32068" s="288"/>
      <c r="X32068" s="287"/>
      <c r="AA32068" s="289"/>
    </row>
    <row r="32069" spans="23:27">
      <c r="W32069" s="288"/>
      <c r="X32069" s="287"/>
      <c r="AA32069" s="289"/>
    </row>
    <row r="32070" spans="23:27">
      <c r="W32070" s="288"/>
      <c r="X32070" s="287"/>
      <c r="AA32070" s="289"/>
    </row>
    <row r="32071" spans="23:27">
      <c r="W32071" s="288"/>
      <c r="X32071" s="287"/>
      <c r="AA32071" s="289"/>
    </row>
    <row r="32072" spans="23:27">
      <c r="W32072" s="288"/>
      <c r="X32072" s="287"/>
      <c r="AA32072" s="289"/>
    </row>
    <row r="32073" spans="23:27">
      <c r="W32073" s="288"/>
      <c r="X32073" s="287"/>
      <c r="AA32073" s="289"/>
    </row>
    <row r="32074" spans="23:27">
      <c r="W32074" s="288"/>
      <c r="X32074" s="287"/>
      <c r="AA32074" s="289"/>
    </row>
    <row r="32075" spans="23:27">
      <c r="W32075" s="288"/>
      <c r="X32075" s="287"/>
      <c r="AA32075" s="289"/>
    </row>
    <row r="32076" spans="23:27">
      <c r="W32076" s="288"/>
      <c r="X32076" s="287"/>
      <c r="AA32076" s="289"/>
    </row>
    <row r="32077" spans="23:27">
      <c r="W32077" s="288"/>
      <c r="X32077" s="287"/>
      <c r="AA32077" s="289"/>
    </row>
    <row r="32078" spans="23:27">
      <c r="W32078" s="288"/>
      <c r="X32078" s="287"/>
      <c r="AA32078" s="289"/>
    </row>
    <row r="32079" spans="23:27">
      <c r="W32079" s="288"/>
      <c r="X32079" s="287"/>
      <c r="AA32079" s="289"/>
    </row>
    <row r="32080" spans="23:27">
      <c r="W32080" s="288"/>
      <c r="X32080" s="287"/>
      <c r="AA32080" s="289"/>
    </row>
    <row r="32081" spans="23:27">
      <c r="W32081" s="288"/>
      <c r="X32081" s="287"/>
      <c r="AA32081" s="289"/>
    </row>
    <row r="32082" spans="23:27">
      <c r="W32082" s="288"/>
      <c r="X32082" s="287"/>
      <c r="AA32082" s="289"/>
    </row>
    <row r="32083" spans="23:27">
      <c r="W32083" s="288"/>
      <c r="X32083" s="287"/>
      <c r="AA32083" s="289"/>
    </row>
    <row r="32084" spans="23:27">
      <c r="W32084" s="288"/>
      <c r="X32084" s="287"/>
      <c r="AA32084" s="289"/>
    </row>
    <row r="32085" spans="23:27">
      <c r="W32085" s="288"/>
      <c r="X32085" s="287"/>
      <c r="AA32085" s="289"/>
    </row>
    <row r="32086" spans="23:27">
      <c r="W32086" s="288"/>
      <c r="X32086" s="287"/>
      <c r="AA32086" s="289"/>
    </row>
    <row r="32087" spans="23:27">
      <c r="W32087" s="288"/>
      <c r="X32087" s="287"/>
      <c r="AA32087" s="289"/>
    </row>
    <row r="32088" spans="23:27">
      <c r="W32088" s="288"/>
      <c r="X32088" s="287"/>
      <c r="AA32088" s="289"/>
    </row>
    <row r="32089" spans="23:27">
      <c r="W32089" s="288"/>
      <c r="X32089" s="287"/>
      <c r="AA32089" s="289"/>
    </row>
    <row r="32090" spans="23:27">
      <c r="W32090" s="288"/>
      <c r="X32090" s="287"/>
      <c r="AA32090" s="289"/>
    </row>
    <row r="32091" spans="23:27">
      <c r="W32091" s="288"/>
      <c r="X32091" s="287"/>
      <c r="AA32091" s="289"/>
    </row>
    <row r="32092" spans="23:27">
      <c r="W32092" s="288"/>
      <c r="X32092" s="287"/>
      <c r="AA32092" s="289"/>
    </row>
    <row r="32093" spans="23:27">
      <c r="W32093" s="288"/>
      <c r="X32093" s="287"/>
      <c r="AA32093" s="289"/>
    </row>
    <row r="32094" spans="23:27">
      <c r="W32094" s="288"/>
      <c r="X32094" s="287"/>
      <c r="AA32094" s="289"/>
    </row>
    <row r="32095" spans="23:27">
      <c r="W32095" s="288"/>
      <c r="X32095" s="287"/>
      <c r="AA32095" s="289"/>
    </row>
    <row r="32096" spans="23:27">
      <c r="W32096" s="288"/>
      <c r="X32096" s="287"/>
      <c r="AA32096" s="289"/>
    </row>
    <row r="32097" spans="23:27">
      <c r="W32097" s="288"/>
      <c r="X32097" s="287"/>
      <c r="AA32097" s="289"/>
    </row>
    <row r="32098" spans="23:27">
      <c r="W32098" s="288"/>
      <c r="X32098" s="287"/>
      <c r="AA32098" s="289"/>
    </row>
    <row r="32099" spans="23:27">
      <c r="W32099" s="288"/>
      <c r="X32099" s="287"/>
      <c r="AA32099" s="289"/>
    </row>
    <row r="32100" spans="23:27">
      <c r="W32100" s="288"/>
      <c r="X32100" s="287"/>
      <c r="AA32100" s="289"/>
    </row>
    <row r="32101" spans="23:27">
      <c r="W32101" s="288"/>
      <c r="X32101" s="287"/>
      <c r="AA32101" s="289"/>
    </row>
    <row r="32102" spans="23:27">
      <c r="W32102" s="288"/>
      <c r="X32102" s="287"/>
      <c r="AA32102" s="289"/>
    </row>
    <row r="32103" spans="23:27">
      <c r="W32103" s="288"/>
      <c r="X32103" s="287"/>
      <c r="AA32103" s="289"/>
    </row>
    <row r="32104" spans="23:27">
      <c r="W32104" s="288"/>
      <c r="X32104" s="287"/>
      <c r="AA32104" s="289"/>
    </row>
    <row r="32105" spans="23:27">
      <c r="W32105" s="288"/>
      <c r="X32105" s="287"/>
      <c r="AA32105" s="289"/>
    </row>
    <row r="32106" spans="23:27">
      <c r="W32106" s="288"/>
      <c r="X32106" s="287"/>
      <c r="AA32106" s="289"/>
    </row>
    <row r="32107" spans="23:27">
      <c r="W32107" s="288"/>
      <c r="X32107" s="287"/>
      <c r="AA32107" s="289"/>
    </row>
    <row r="32108" spans="23:27">
      <c r="W32108" s="288"/>
      <c r="X32108" s="287"/>
      <c r="AA32108" s="289"/>
    </row>
    <row r="32109" spans="23:27">
      <c r="W32109" s="288"/>
      <c r="X32109" s="287"/>
      <c r="AA32109" s="289"/>
    </row>
    <row r="32110" spans="23:27">
      <c r="W32110" s="288"/>
      <c r="X32110" s="287"/>
      <c r="AA32110" s="289"/>
    </row>
    <row r="32111" spans="23:27">
      <c r="W32111" s="288"/>
      <c r="X32111" s="287"/>
      <c r="AA32111" s="289"/>
    </row>
    <row r="32112" spans="23:27">
      <c r="W32112" s="288"/>
      <c r="X32112" s="287"/>
      <c r="AA32112" s="289"/>
    </row>
    <row r="32113" spans="23:27">
      <c r="W32113" s="288"/>
      <c r="X32113" s="287"/>
      <c r="AA32113" s="289"/>
    </row>
    <row r="32114" spans="23:27">
      <c r="W32114" s="288"/>
      <c r="X32114" s="287"/>
      <c r="AA32114" s="289"/>
    </row>
    <row r="32115" spans="23:27">
      <c r="W32115" s="288"/>
      <c r="X32115" s="287"/>
      <c r="AA32115" s="289"/>
    </row>
    <row r="32116" spans="23:27">
      <c r="W32116" s="288"/>
      <c r="X32116" s="287"/>
      <c r="AA32116" s="289"/>
    </row>
    <row r="32117" spans="23:27">
      <c r="W32117" s="288"/>
      <c r="X32117" s="287"/>
      <c r="AA32117" s="289"/>
    </row>
    <row r="32118" spans="23:27">
      <c r="W32118" s="288"/>
      <c r="X32118" s="287"/>
      <c r="AA32118" s="289"/>
    </row>
    <row r="32119" spans="23:27">
      <c r="W32119" s="288"/>
      <c r="X32119" s="287"/>
      <c r="AA32119" s="289"/>
    </row>
    <row r="32120" spans="23:27">
      <c r="W32120" s="288"/>
      <c r="X32120" s="287"/>
      <c r="AA32120" s="289"/>
    </row>
    <row r="32121" spans="23:27">
      <c r="W32121" s="288"/>
      <c r="X32121" s="287"/>
      <c r="AA32121" s="289"/>
    </row>
    <row r="32122" spans="23:27">
      <c r="W32122" s="288"/>
      <c r="X32122" s="287"/>
      <c r="AA32122" s="289"/>
    </row>
    <row r="32123" spans="23:27">
      <c r="W32123" s="288"/>
      <c r="X32123" s="287"/>
      <c r="AA32123" s="289"/>
    </row>
    <row r="32124" spans="23:27">
      <c r="W32124" s="288"/>
      <c r="X32124" s="287"/>
      <c r="AA32124" s="289"/>
    </row>
    <row r="32125" spans="23:27">
      <c r="W32125" s="288"/>
      <c r="X32125" s="287"/>
      <c r="AA32125" s="289"/>
    </row>
    <row r="32126" spans="23:27">
      <c r="W32126" s="288"/>
      <c r="X32126" s="287"/>
      <c r="AA32126" s="289"/>
    </row>
    <row r="32127" spans="23:27">
      <c r="W32127" s="288"/>
      <c r="X32127" s="287"/>
      <c r="AA32127" s="289"/>
    </row>
    <row r="32128" spans="23:27">
      <c r="W32128" s="288"/>
      <c r="X32128" s="287"/>
      <c r="AA32128" s="289"/>
    </row>
    <row r="32129" spans="23:27">
      <c r="W32129" s="288"/>
      <c r="X32129" s="287"/>
      <c r="AA32129" s="289"/>
    </row>
    <row r="32130" spans="23:27">
      <c r="W32130" s="288"/>
      <c r="X32130" s="287"/>
      <c r="AA32130" s="289"/>
    </row>
    <row r="32131" spans="23:27">
      <c r="W32131" s="288"/>
      <c r="X32131" s="287"/>
      <c r="AA32131" s="289"/>
    </row>
    <row r="32132" spans="23:27">
      <c r="W32132" s="288"/>
      <c r="X32132" s="287"/>
      <c r="AA32132" s="289"/>
    </row>
    <row r="32133" spans="23:27">
      <c r="W32133" s="288"/>
      <c r="X32133" s="287"/>
      <c r="AA32133" s="289"/>
    </row>
    <row r="32134" spans="23:27">
      <c r="W32134" s="288"/>
      <c r="X32134" s="287"/>
      <c r="AA32134" s="289"/>
    </row>
    <row r="32135" spans="23:27">
      <c r="W32135" s="288"/>
      <c r="X32135" s="287"/>
      <c r="AA32135" s="289"/>
    </row>
    <row r="32136" spans="23:27">
      <c r="W32136" s="288"/>
      <c r="X32136" s="287"/>
      <c r="AA32136" s="289"/>
    </row>
    <row r="32137" spans="23:27">
      <c r="W32137" s="288"/>
      <c r="X32137" s="287"/>
      <c r="AA32137" s="289"/>
    </row>
    <row r="32138" spans="23:27">
      <c r="W32138" s="288"/>
      <c r="X32138" s="287"/>
      <c r="AA32138" s="289"/>
    </row>
    <row r="32139" spans="23:27">
      <c r="W32139" s="288"/>
      <c r="X32139" s="287"/>
      <c r="AA32139" s="289"/>
    </row>
    <row r="32140" spans="23:27">
      <c r="W32140" s="288"/>
      <c r="X32140" s="287"/>
      <c r="AA32140" s="289"/>
    </row>
    <row r="32141" spans="23:27">
      <c r="W32141" s="288"/>
      <c r="X32141" s="287"/>
      <c r="AA32141" s="289"/>
    </row>
    <row r="32142" spans="23:27">
      <c r="W32142" s="288"/>
      <c r="X32142" s="287"/>
      <c r="AA32142" s="289"/>
    </row>
    <row r="32143" spans="23:27">
      <c r="W32143" s="288"/>
      <c r="X32143" s="287"/>
      <c r="AA32143" s="289"/>
    </row>
    <row r="32144" spans="23:27">
      <c r="W32144" s="288"/>
      <c r="X32144" s="287"/>
      <c r="AA32144" s="289"/>
    </row>
    <row r="32145" spans="23:27">
      <c r="W32145" s="288"/>
      <c r="X32145" s="287"/>
      <c r="AA32145" s="289"/>
    </row>
    <row r="32146" spans="23:27">
      <c r="W32146" s="288"/>
      <c r="X32146" s="287"/>
      <c r="AA32146" s="289"/>
    </row>
    <row r="32147" spans="23:27">
      <c r="W32147" s="288"/>
      <c r="X32147" s="287"/>
      <c r="AA32147" s="289"/>
    </row>
    <row r="32148" spans="23:27">
      <c r="W32148" s="288"/>
      <c r="X32148" s="287"/>
      <c r="AA32148" s="289"/>
    </row>
    <row r="32149" spans="23:27">
      <c r="W32149" s="288"/>
      <c r="X32149" s="287"/>
      <c r="AA32149" s="289"/>
    </row>
    <row r="32150" spans="23:27">
      <c r="W32150" s="288"/>
      <c r="X32150" s="287"/>
      <c r="AA32150" s="289"/>
    </row>
    <row r="32151" spans="23:27">
      <c r="W32151" s="288"/>
      <c r="X32151" s="287"/>
      <c r="AA32151" s="289"/>
    </row>
    <row r="32152" spans="23:27">
      <c r="W32152" s="288"/>
      <c r="X32152" s="287"/>
      <c r="AA32152" s="289"/>
    </row>
    <row r="32153" spans="23:27">
      <c r="W32153" s="288"/>
      <c r="X32153" s="287"/>
      <c r="AA32153" s="289"/>
    </row>
    <row r="32154" spans="23:27">
      <c r="W32154" s="288"/>
      <c r="X32154" s="287"/>
      <c r="AA32154" s="289"/>
    </row>
    <row r="32155" spans="23:27">
      <c r="W32155" s="288"/>
      <c r="X32155" s="287"/>
      <c r="AA32155" s="289"/>
    </row>
    <row r="32156" spans="23:27">
      <c r="W32156" s="288"/>
      <c r="X32156" s="287"/>
      <c r="AA32156" s="289"/>
    </row>
    <row r="32157" spans="23:27">
      <c r="W32157" s="288"/>
      <c r="X32157" s="287"/>
      <c r="AA32157" s="289"/>
    </row>
    <row r="32158" spans="23:27">
      <c r="W32158" s="288"/>
      <c r="X32158" s="287"/>
      <c r="AA32158" s="289"/>
    </row>
    <row r="32159" spans="23:27">
      <c r="W32159" s="288"/>
      <c r="X32159" s="287"/>
      <c r="AA32159" s="289"/>
    </row>
    <row r="32160" spans="23:27">
      <c r="W32160" s="288"/>
      <c r="X32160" s="287"/>
      <c r="AA32160" s="289"/>
    </row>
    <row r="32161" spans="23:27">
      <c r="W32161" s="288"/>
      <c r="X32161" s="287"/>
      <c r="AA32161" s="289"/>
    </row>
    <row r="32162" spans="23:27">
      <c r="W32162" s="288"/>
      <c r="X32162" s="287"/>
      <c r="AA32162" s="289"/>
    </row>
    <row r="32163" spans="23:27">
      <c r="W32163" s="288"/>
      <c r="X32163" s="287"/>
      <c r="AA32163" s="289"/>
    </row>
    <row r="32164" spans="23:27">
      <c r="W32164" s="288"/>
      <c r="X32164" s="287"/>
      <c r="AA32164" s="289"/>
    </row>
    <row r="32165" spans="23:27">
      <c r="W32165" s="288"/>
      <c r="X32165" s="287"/>
      <c r="AA32165" s="289"/>
    </row>
    <row r="32166" spans="23:27">
      <c r="W32166" s="288"/>
      <c r="X32166" s="287"/>
      <c r="AA32166" s="289"/>
    </row>
    <row r="32167" spans="23:27">
      <c r="W32167" s="288"/>
      <c r="X32167" s="287"/>
      <c r="AA32167" s="289"/>
    </row>
    <row r="32168" spans="23:27">
      <c r="W32168" s="288"/>
      <c r="X32168" s="287"/>
      <c r="AA32168" s="289"/>
    </row>
    <row r="32169" spans="23:27">
      <c r="W32169" s="288"/>
      <c r="X32169" s="287"/>
      <c r="AA32169" s="289"/>
    </row>
    <row r="32170" spans="23:27">
      <c r="W32170" s="288"/>
      <c r="X32170" s="287"/>
      <c r="AA32170" s="289"/>
    </row>
    <row r="32171" spans="23:27">
      <c r="W32171" s="288"/>
      <c r="X32171" s="287"/>
      <c r="AA32171" s="289"/>
    </row>
    <row r="32172" spans="23:27">
      <c r="W32172" s="288"/>
      <c r="X32172" s="287"/>
      <c r="AA32172" s="289"/>
    </row>
    <row r="32173" spans="23:27">
      <c r="W32173" s="288"/>
      <c r="X32173" s="287"/>
      <c r="AA32173" s="289"/>
    </row>
    <row r="32174" spans="23:27">
      <c r="W32174" s="288"/>
      <c r="X32174" s="287"/>
      <c r="AA32174" s="289"/>
    </row>
    <row r="32175" spans="23:27">
      <c r="W32175" s="288"/>
      <c r="X32175" s="287"/>
      <c r="AA32175" s="289"/>
    </row>
    <row r="32176" spans="23:27">
      <c r="W32176" s="288"/>
      <c r="X32176" s="287"/>
      <c r="AA32176" s="289"/>
    </row>
    <row r="32177" spans="23:27">
      <c r="W32177" s="288"/>
      <c r="X32177" s="287"/>
      <c r="AA32177" s="289"/>
    </row>
    <row r="32178" spans="23:27">
      <c r="W32178" s="288"/>
      <c r="X32178" s="287"/>
      <c r="AA32178" s="289"/>
    </row>
    <row r="32179" spans="23:27">
      <c r="W32179" s="288"/>
      <c r="X32179" s="287"/>
      <c r="AA32179" s="289"/>
    </row>
    <row r="32180" spans="23:27">
      <c r="W32180" s="288"/>
      <c r="X32180" s="287"/>
      <c r="AA32180" s="289"/>
    </row>
    <row r="32181" spans="23:27">
      <c r="W32181" s="288"/>
      <c r="X32181" s="287"/>
      <c r="AA32181" s="289"/>
    </row>
    <row r="32182" spans="23:27">
      <c r="W32182" s="288"/>
      <c r="X32182" s="287"/>
      <c r="AA32182" s="289"/>
    </row>
    <row r="32183" spans="23:27">
      <c r="W32183" s="288"/>
      <c r="X32183" s="287"/>
      <c r="AA32183" s="289"/>
    </row>
    <row r="32184" spans="23:27">
      <c r="W32184" s="288"/>
      <c r="X32184" s="287"/>
      <c r="AA32184" s="289"/>
    </row>
    <row r="32185" spans="23:27">
      <c r="W32185" s="288"/>
      <c r="X32185" s="287"/>
      <c r="AA32185" s="289"/>
    </row>
    <row r="32186" spans="23:27">
      <c r="W32186" s="288"/>
      <c r="X32186" s="287"/>
      <c r="AA32186" s="289"/>
    </row>
    <row r="32187" spans="23:27">
      <c r="W32187" s="288"/>
      <c r="X32187" s="287"/>
      <c r="AA32187" s="289"/>
    </row>
    <row r="32188" spans="23:27">
      <c r="W32188" s="288"/>
      <c r="X32188" s="287"/>
      <c r="AA32188" s="289"/>
    </row>
    <row r="32189" spans="23:27">
      <c r="W32189" s="288"/>
      <c r="X32189" s="287"/>
      <c r="AA32189" s="289"/>
    </row>
    <row r="32190" spans="23:27">
      <c r="W32190" s="288"/>
      <c r="X32190" s="287"/>
      <c r="AA32190" s="289"/>
    </row>
    <row r="32191" spans="23:27">
      <c r="W32191" s="288"/>
      <c r="X32191" s="287"/>
      <c r="AA32191" s="289"/>
    </row>
    <row r="32192" spans="23:27">
      <c r="W32192" s="288"/>
      <c r="X32192" s="287"/>
      <c r="AA32192" s="289"/>
    </row>
    <row r="32193" spans="23:27">
      <c r="W32193" s="288"/>
      <c r="X32193" s="287"/>
      <c r="AA32193" s="289"/>
    </row>
    <row r="32194" spans="23:27">
      <c r="W32194" s="288"/>
      <c r="X32194" s="287"/>
      <c r="AA32194" s="289"/>
    </row>
    <row r="32195" spans="23:27">
      <c r="W32195" s="288"/>
      <c r="X32195" s="287"/>
      <c r="AA32195" s="289"/>
    </row>
    <row r="32196" spans="23:27">
      <c r="W32196" s="288"/>
      <c r="X32196" s="287"/>
      <c r="AA32196" s="289"/>
    </row>
    <row r="32197" spans="23:27">
      <c r="W32197" s="288"/>
      <c r="X32197" s="287"/>
      <c r="AA32197" s="289"/>
    </row>
    <row r="32198" spans="23:27">
      <c r="W32198" s="288"/>
      <c r="X32198" s="287"/>
      <c r="AA32198" s="289"/>
    </row>
    <row r="32199" spans="23:27">
      <c r="W32199" s="288"/>
      <c r="X32199" s="287"/>
      <c r="AA32199" s="289"/>
    </row>
    <row r="32200" spans="23:27">
      <c r="W32200" s="288"/>
      <c r="X32200" s="287"/>
      <c r="AA32200" s="289"/>
    </row>
    <row r="32201" spans="23:27">
      <c r="W32201" s="288"/>
      <c r="X32201" s="287"/>
      <c r="AA32201" s="289"/>
    </row>
    <row r="32202" spans="23:27">
      <c r="W32202" s="288"/>
      <c r="X32202" s="287"/>
      <c r="AA32202" s="289"/>
    </row>
    <row r="32203" spans="23:27">
      <c r="W32203" s="288"/>
      <c r="X32203" s="287"/>
      <c r="AA32203" s="289"/>
    </row>
    <row r="32204" spans="23:27">
      <c r="W32204" s="288"/>
      <c r="X32204" s="287"/>
      <c r="AA32204" s="289"/>
    </row>
    <row r="32205" spans="23:27">
      <c r="W32205" s="288"/>
      <c r="X32205" s="287"/>
      <c r="AA32205" s="289"/>
    </row>
    <row r="32206" spans="23:27">
      <c r="W32206" s="288"/>
      <c r="X32206" s="287"/>
      <c r="AA32206" s="289"/>
    </row>
    <row r="32207" spans="23:27">
      <c r="W32207" s="288"/>
      <c r="X32207" s="287"/>
      <c r="AA32207" s="289"/>
    </row>
    <row r="32208" spans="23:27">
      <c r="W32208" s="288"/>
      <c r="X32208" s="287"/>
      <c r="AA32208" s="289"/>
    </row>
    <row r="32209" spans="23:27">
      <c r="W32209" s="288"/>
      <c r="X32209" s="287"/>
      <c r="AA32209" s="289"/>
    </row>
    <row r="32210" spans="23:27">
      <c r="W32210" s="288"/>
      <c r="X32210" s="287"/>
      <c r="AA32210" s="289"/>
    </row>
    <row r="32211" spans="23:27">
      <c r="W32211" s="288"/>
      <c r="X32211" s="287"/>
      <c r="AA32211" s="289"/>
    </row>
    <row r="32212" spans="23:27">
      <c r="W32212" s="288"/>
      <c r="X32212" s="287"/>
      <c r="AA32212" s="289"/>
    </row>
    <row r="32213" spans="23:27">
      <c r="W32213" s="288"/>
      <c r="X32213" s="287"/>
      <c r="AA32213" s="289"/>
    </row>
    <row r="32214" spans="23:27">
      <c r="W32214" s="288"/>
      <c r="X32214" s="287"/>
      <c r="AA32214" s="289"/>
    </row>
    <row r="32215" spans="23:27">
      <c r="W32215" s="288"/>
      <c r="X32215" s="287"/>
      <c r="AA32215" s="289"/>
    </row>
    <row r="32216" spans="23:27">
      <c r="W32216" s="288"/>
      <c r="X32216" s="287"/>
      <c r="AA32216" s="289"/>
    </row>
    <row r="32217" spans="23:27">
      <c r="W32217" s="288"/>
      <c r="X32217" s="287"/>
      <c r="AA32217" s="289"/>
    </row>
    <row r="32218" spans="23:27">
      <c r="W32218" s="288"/>
      <c r="X32218" s="287"/>
      <c r="AA32218" s="289"/>
    </row>
    <row r="32219" spans="23:27">
      <c r="W32219" s="288"/>
      <c r="X32219" s="287"/>
      <c r="AA32219" s="289"/>
    </row>
    <row r="32220" spans="23:27">
      <c r="W32220" s="288"/>
      <c r="X32220" s="287"/>
      <c r="AA32220" s="289"/>
    </row>
    <row r="32221" spans="23:27">
      <c r="W32221" s="288"/>
      <c r="X32221" s="287"/>
      <c r="AA32221" s="289"/>
    </row>
    <row r="32222" spans="23:27">
      <c r="W32222" s="288"/>
      <c r="X32222" s="287"/>
      <c r="AA32222" s="289"/>
    </row>
    <row r="32223" spans="23:27">
      <c r="W32223" s="288"/>
      <c r="X32223" s="287"/>
      <c r="AA32223" s="289"/>
    </row>
    <row r="32224" spans="23:27">
      <c r="W32224" s="288"/>
      <c r="X32224" s="287"/>
      <c r="AA32224" s="289"/>
    </row>
    <row r="32225" spans="23:27">
      <c r="W32225" s="288"/>
      <c r="X32225" s="287"/>
      <c r="AA32225" s="289"/>
    </row>
    <row r="32226" spans="23:27">
      <c r="W32226" s="288"/>
      <c r="X32226" s="287"/>
      <c r="AA32226" s="289"/>
    </row>
    <row r="32227" spans="23:27">
      <c r="W32227" s="288"/>
      <c r="X32227" s="287"/>
      <c r="AA32227" s="289"/>
    </row>
    <row r="32228" spans="23:27">
      <c r="W32228" s="288"/>
      <c r="X32228" s="287"/>
      <c r="AA32228" s="289"/>
    </row>
    <row r="32229" spans="23:27">
      <c r="W32229" s="288"/>
      <c r="X32229" s="287"/>
      <c r="AA32229" s="289"/>
    </row>
    <row r="32230" spans="23:27">
      <c r="W32230" s="288"/>
      <c r="X32230" s="287"/>
      <c r="AA32230" s="289"/>
    </row>
    <row r="32231" spans="23:27">
      <c r="W32231" s="288"/>
      <c r="X32231" s="287"/>
      <c r="AA32231" s="289"/>
    </row>
    <row r="32232" spans="23:27">
      <c r="W32232" s="288"/>
      <c r="X32232" s="287"/>
      <c r="AA32232" s="289"/>
    </row>
    <row r="32233" spans="23:27">
      <c r="W32233" s="288"/>
      <c r="X32233" s="287"/>
      <c r="AA32233" s="289"/>
    </row>
    <row r="32234" spans="23:27">
      <c r="W32234" s="288"/>
      <c r="X32234" s="287"/>
      <c r="AA32234" s="289"/>
    </row>
    <row r="32235" spans="23:27">
      <c r="W32235" s="288"/>
      <c r="X32235" s="287"/>
      <c r="AA32235" s="289"/>
    </row>
    <row r="32236" spans="23:27">
      <c r="W32236" s="288"/>
      <c r="X32236" s="287"/>
      <c r="AA32236" s="289"/>
    </row>
    <row r="32237" spans="23:27">
      <c r="W32237" s="288"/>
      <c r="X32237" s="287"/>
      <c r="AA32237" s="289"/>
    </row>
    <row r="32238" spans="23:27">
      <c r="W32238" s="288"/>
      <c r="X32238" s="287"/>
      <c r="AA32238" s="289"/>
    </row>
    <row r="32239" spans="23:27">
      <c r="W32239" s="288"/>
      <c r="X32239" s="287"/>
      <c r="AA32239" s="289"/>
    </row>
    <row r="32240" spans="23:27">
      <c r="W32240" s="288"/>
      <c r="X32240" s="287"/>
      <c r="AA32240" s="289"/>
    </row>
    <row r="32241" spans="23:27">
      <c r="W32241" s="288"/>
      <c r="X32241" s="287"/>
      <c r="AA32241" s="289"/>
    </row>
    <row r="32242" spans="23:27">
      <c r="W32242" s="288"/>
      <c r="X32242" s="287"/>
      <c r="AA32242" s="289"/>
    </row>
    <row r="32243" spans="23:27">
      <c r="W32243" s="288"/>
      <c r="X32243" s="287"/>
      <c r="AA32243" s="289"/>
    </row>
    <row r="32244" spans="23:27">
      <c r="W32244" s="288"/>
      <c r="X32244" s="287"/>
      <c r="AA32244" s="289"/>
    </row>
    <row r="32245" spans="23:27">
      <c r="W32245" s="288"/>
      <c r="X32245" s="287"/>
      <c r="AA32245" s="289"/>
    </row>
    <row r="32246" spans="23:27">
      <c r="W32246" s="288"/>
      <c r="X32246" s="287"/>
      <c r="AA32246" s="289"/>
    </row>
    <row r="32247" spans="23:27">
      <c r="W32247" s="288"/>
      <c r="X32247" s="287"/>
      <c r="AA32247" s="289"/>
    </row>
    <row r="32248" spans="23:27">
      <c r="W32248" s="288"/>
      <c r="X32248" s="287"/>
      <c r="AA32248" s="289"/>
    </row>
    <row r="32249" spans="23:27">
      <c r="W32249" s="288"/>
      <c r="X32249" s="287"/>
      <c r="AA32249" s="289"/>
    </row>
    <row r="32250" spans="23:27">
      <c r="W32250" s="288"/>
      <c r="X32250" s="287"/>
      <c r="AA32250" s="289"/>
    </row>
    <row r="32251" spans="23:27">
      <c r="W32251" s="288"/>
      <c r="X32251" s="287"/>
      <c r="AA32251" s="289"/>
    </row>
    <row r="32252" spans="23:27">
      <c r="W32252" s="288"/>
      <c r="X32252" s="287"/>
      <c r="AA32252" s="289"/>
    </row>
    <row r="32253" spans="23:27">
      <c r="W32253" s="288"/>
      <c r="X32253" s="287"/>
      <c r="AA32253" s="289"/>
    </row>
    <row r="32254" spans="23:27">
      <c r="W32254" s="288"/>
      <c r="X32254" s="287"/>
      <c r="AA32254" s="289"/>
    </row>
    <row r="32255" spans="23:27">
      <c r="W32255" s="288"/>
      <c r="X32255" s="287"/>
      <c r="AA32255" s="289"/>
    </row>
    <row r="32256" spans="23:27">
      <c r="W32256" s="288"/>
      <c r="X32256" s="287"/>
      <c r="AA32256" s="289"/>
    </row>
    <row r="32257" spans="23:27">
      <c r="W32257" s="288"/>
      <c r="X32257" s="287"/>
      <c r="AA32257" s="289"/>
    </row>
    <row r="32258" spans="23:27">
      <c r="W32258" s="288"/>
      <c r="X32258" s="287"/>
      <c r="AA32258" s="289"/>
    </row>
    <row r="32259" spans="23:27">
      <c r="W32259" s="288"/>
      <c r="X32259" s="287"/>
      <c r="AA32259" s="289"/>
    </row>
    <row r="32260" spans="23:27">
      <c r="W32260" s="288"/>
      <c r="X32260" s="287"/>
      <c r="AA32260" s="289"/>
    </row>
    <row r="32261" spans="23:27">
      <c r="W32261" s="288"/>
      <c r="X32261" s="287"/>
      <c r="AA32261" s="289"/>
    </row>
    <row r="32262" spans="23:27">
      <c r="W32262" s="288"/>
      <c r="X32262" s="287"/>
      <c r="AA32262" s="289"/>
    </row>
    <row r="32263" spans="23:27">
      <c r="W32263" s="288"/>
      <c r="X32263" s="287"/>
      <c r="AA32263" s="289"/>
    </row>
    <row r="32264" spans="23:27">
      <c r="W32264" s="288"/>
      <c r="X32264" s="287"/>
      <c r="AA32264" s="289"/>
    </row>
    <row r="32265" spans="23:27">
      <c r="W32265" s="288"/>
      <c r="X32265" s="287"/>
      <c r="AA32265" s="289"/>
    </row>
    <row r="32266" spans="23:27">
      <c r="W32266" s="288"/>
      <c r="X32266" s="287"/>
      <c r="AA32266" s="289"/>
    </row>
    <row r="32267" spans="23:27">
      <c r="W32267" s="288"/>
      <c r="X32267" s="287"/>
      <c r="AA32267" s="289"/>
    </row>
    <row r="32268" spans="23:27">
      <c r="W32268" s="288"/>
      <c r="X32268" s="287"/>
      <c r="AA32268" s="289"/>
    </row>
    <row r="32269" spans="23:27">
      <c r="W32269" s="288"/>
      <c r="X32269" s="287"/>
      <c r="AA32269" s="289"/>
    </row>
    <row r="32270" spans="23:27">
      <c r="W32270" s="288"/>
      <c r="X32270" s="287"/>
      <c r="AA32270" s="289"/>
    </row>
    <row r="32271" spans="23:27">
      <c r="W32271" s="288"/>
      <c r="X32271" s="287"/>
      <c r="AA32271" s="289"/>
    </row>
    <row r="32272" spans="23:27">
      <c r="W32272" s="288"/>
      <c r="X32272" s="287"/>
      <c r="AA32272" s="289"/>
    </row>
    <row r="32273" spans="23:27">
      <c r="W32273" s="288"/>
      <c r="X32273" s="287"/>
      <c r="AA32273" s="289"/>
    </row>
    <row r="32274" spans="23:27">
      <c r="W32274" s="288"/>
      <c r="X32274" s="287"/>
      <c r="AA32274" s="289"/>
    </row>
    <row r="32275" spans="23:27">
      <c r="W32275" s="288"/>
      <c r="X32275" s="287"/>
      <c r="AA32275" s="289"/>
    </row>
    <row r="32276" spans="23:27">
      <c r="W32276" s="288"/>
      <c r="X32276" s="287"/>
      <c r="AA32276" s="289"/>
    </row>
    <row r="32277" spans="23:27">
      <c r="W32277" s="288"/>
      <c r="X32277" s="287"/>
      <c r="AA32277" s="289"/>
    </row>
    <row r="32278" spans="23:27">
      <c r="W32278" s="288"/>
      <c r="X32278" s="287"/>
      <c r="AA32278" s="289"/>
    </row>
    <row r="32279" spans="23:27">
      <c r="W32279" s="288"/>
      <c r="X32279" s="287"/>
      <c r="AA32279" s="289"/>
    </row>
    <row r="32280" spans="23:27">
      <c r="W32280" s="288"/>
      <c r="X32280" s="287"/>
      <c r="AA32280" s="289"/>
    </row>
    <row r="32281" spans="23:27">
      <c r="W32281" s="288"/>
      <c r="X32281" s="287"/>
      <c r="AA32281" s="289"/>
    </row>
    <row r="32282" spans="23:27">
      <c r="W32282" s="288"/>
      <c r="X32282" s="287"/>
      <c r="AA32282" s="289"/>
    </row>
    <row r="32283" spans="23:27">
      <c r="W32283" s="288"/>
      <c r="X32283" s="287"/>
      <c r="AA32283" s="289"/>
    </row>
    <row r="32284" spans="23:27">
      <c r="W32284" s="288"/>
      <c r="X32284" s="287"/>
      <c r="AA32284" s="289"/>
    </row>
    <row r="32285" spans="23:27">
      <c r="W32285" s="288"/>
      <c r="X32285" s="287"/>
      <c r="AA32285" s="289"/>
    </row>
    <row r="32286" spans="23:27">
      <c r="W32286" s="288"/>
      <c r="X32286" s="287"/>
      <c r="AA32286" s="289"/>
    </row>
    <row r="32287" spans="23:27">
      <c r="W32287" s="288"/>
      <c r="X32287" s="287"/>
      <c r="AA32287" s="289"/>
    </row>
    <row r="32288" spans="23:27">
      <c r="W32288" s="288"/>
      <c r="X32288" s="287"/>
      <c r="AA32288" s="289"/>
    </row>
    <row r="32289" spans="23:27">
      <c r="W32289" s="288"/>
      <c r="X32289" s="287"/>
      <c r="AA32289" s="289"/>
    </row>
    <row r="32290" spans="23:27">
      <c r="W32290" s="288"/>
      <c r="X32290" s="287"/>
      <c r="AA32290" s="289"/>
    </row>
    <row r="32291" spans="23:27">
      <c r="W32291" s="288"/>
      <c r="X32291" s="287"/>
      <c r="AA32291" s="289"/>
    </row>
    <row r="32292" spans="23:27">
      <c r="W32292" s="288"/>
      <c r="X32292" s="287"/>
      <c r="AA32292" s="289"/>
    </row>
    <row r="32293" spans="23:27">
      <c r="W32293" s="288"/>
      <c r="X32293" s="287"/>
      <c r="AA32293" s="289"/>
    </row>
    <row r="32294" spans="23:27">
      <c r="W32294" s="288"/>
      <c r="X32294" s="287"/>
      <c r="AA32294" s="289"/>
    </row>
    <row r="32295" spans="23:27">
      <c r="W32295" s="288"/>
      <c r="X32295" s="287"/>
      <c r="AA32295" s="289"/>
    </row>
    <row r="32296" spans="23:27">
      <c r="W32296" s="288"/>
      <c r="X32296" s="287"/>
      <c r="AA32296" s="289"/>
    </row>
    <row r="32297" spans="23:27">
      <c r="W32297" s="288"/>
      <c r="X32297" s="287"/>
      <c r="AA32297" s="289"/>
    </row>
    <row r="32298" spans="23:27">
      <c r="W32298" s="288"/>
      <c r="X32298" s="287"/>
      <c r="AA32298" s="289"/>
    </row>
    <row r="32299" spans="23:27">
      <c r="W32299" s="288"/>
      <c r="X32299" s="287"/>
      <c r="AA32299" s="289"/>
    </row>
    <row r="32300" spans="23:27">
      <c r="W32300" s="288"/>
      <c r="X32300" s="287"/>
      <c r="AA32300" s="289"/>
    </row>
    <row r="32301" spans="23:27">
      <c r="W32301" s="288"/>
      <c r="X32301" s="287"/>
      <c r="AA32301" s="289"/>
    </row>
    <row r="32302" spans="23:27">
      <c r="W32302" s="288"/>
      <c r="X32302" s="287"/>
      <c r="AA32302" s="289"/>
    </row>
    <row r="32303" spans="23:27">
      <c r="W32303" s="288"/>
      <c r="X32303" s="287"/>
      <c r="AA32303" s="289"/>
    </row>
    <row r="32304" spans="23:27">
      <c r="W32304" s="288"/>
      <c r="X32304" s="287"/>
      <c r="AA32304" s="289"/>
    </row>
    <row r="32305" spans="23:27">
      <c r="W32305" s="288"/>
      <c r="X32305" s="287"/>
      <c r="AA32305" s="289"/>
    </row>
    <row r="32306" spans="23:27">
      <c r="W32306" s="288"/>
      <c r="X32306" s="287"/>
      <c r="AA32306" s="289"/>
    </row>
    <row r="32307" spans="23:27">
      <c r="W32307" s="288"/>
      <c r="X32307" s="287"/>
      <c r="AA32307" s="289"/>
    </row>
    <row r="32308" spans="23:27">
      <c r="W32308" s="288"/>
      <c r="X32308" s="287"/>
      <c r="AA32308" s="289"/>
    </row>
    <row r="32309" spans="23:27">
      <c r="W32309" s="288"/>
      <c r="X32309" s="287"/>
      <c r="AA32309" s="289"/>
    </row>
    <row r="32310" spans="23:27">
      <c r="W32310" s="288"/>
      <c r="X32310" s="287"/>
      <c r="AA32310" s="289"/>
    </row>
    <row r="32311" spans="23:27">
      <c r="W32311" s="288"/>
      <c r="X32311" s="287"/>
      <c r="AA32311" s="289"/>
    </row>
    <row r="32312" spans="23:27">
      <c r="W32312" s="288"/>
      <c r="X32312" s="287"/>
      <c r="AA32312" s="289"/>
    </row>
    <row r="32313" spans="23:27">
      <c r="W32313" s="288"/>
      <c r="X32313" s="287"/>
      <c r="AA32313" s="289"/>
    </row>
    <row r="32314" spans="23:27">
      <c r="W32314" s="288"/>
      <c r="X32314" s="287"/>
      <c r="AA32314" s="289"/>
    </row>
    <row r="32315" spans="23:27">
      <c r="W32315" s="288"/>
      <c r="X32315" s="287"/>
      <c r="AA32315" s="289"/>
    </row>
    <row r="32316" spans="23:27">
      <c r="W32316" s="288"/>
      <c r="X32316" s="287"/>
      <c r="AA32316" s="289"/>
    </row>
    <row r="32317" spans="23:27">
      <c r="W32317" s="288"/>
      <c r="X32317" s="287"/>
      <c r="AA32317" s="289"/>
    </row>
    <row r="32318" spans="23:27">
      <c r="W32318" s="288"/>
      <c r="X32318" s="287"/>
      <c r="AA32318" s="289"/>
    </row>
    <row r="32319" spans="23:27">
      <c r="W32319" s="288"/>
      <c r="X32319" s="287"/>
      <c r="AA32319" s="289"/>
    </row>
    <row r="32320" spans="23:27">
      <c r="W32320" s="288"/>
      <c r="X32320" s="287"/>
      <c r="AA32320" s="289"/>
    </row>
    <row r="32321" spans="23:27">
      <c r="W32321" s="288"/>
      <c r="X32321" s="287"/>
      <c r="AA32321" s="289"/>
    </row>
    <row r="32322" spans="23:27">
      <c r="W32322" s="288"/>
      <c r="X32322" s="287"/>
      <c r="AA32322" s="289"/>
    </row>
    <row r="32323" spans="23:27">
      <c r="W32323" s="288"/>
      <c r="X32323" s="287"/>
      <c r="AA32323" s="289"/>
    </row>
    <row r="32324" spans="23:27">
      <c r="W32324" s="288"/>
      <c r="X32324" s="287"/>
      <c r="AA32324" s="289"/>
    </row>
    <row r="32325" spans="23:27">
      <c r="W32325" s="288"/>
      <c r="X32325" s="287"/>
      <c r="AA32325" s="289"/>
    </row>
    <row r="32326" spans="23:27">
      <c r="W32326" s="288"/>
      <c r="X32326" s="287"/>
      <c r="AA32326" s="289"/>
    </row>
    <row r="32327" spans="23:27">
      <c r="W32327" s="288"/>
      <c r="X32327" s="287"/>
      <c r="AA32327" s="289"/>
    </row>
    <row r="32328" spans="23:27">
      <c r="W32328" s="288"/>
      <c r="X32328" s="287"/>
      <c r="AA32328" s="289"/>
    </row>
    <row r="32329" spans="23:27">
      <c r="W32329" s="288"/>
      <c r="X32329" s="287"/>
      <c r="AA32329" s="289"/>
    </row>
    <row r="32330" spans="23:27">
      <c r="W32330" s="288"/>
      <c r="X32330" s="287"/>
      <c r="AA32330" s="289"/>
    </row>
    <row r="32331" spans="23:27">
      <c r="W32331" s="288"/>
      <c r="X32331" s="287"/>
      <c r="AA32331" s="289"/>
    </row>
    <row r="32332" spans="23:27">
      <c r="W32332" s="288"/>
      <c r="X32332" s="287"/>
      <c r="AA32332" s="289"/>
    </row>
    <row r="32333" spans="23:27">
      <c r="W32333" s="288"/>
      <c r="X32333" s="287"/>
      <c r="AA32333" s="289"/>
    </row>
    <row r="32334" spans="23:27">
      <c r="W32334" s="288"/>
      <c r="X32334" s="287"/>
      <c r="AA32334" s="289"/>
    </row>
    <row r="32335" spans="23:27">
      <c r="W32335" s="288"/>
      <c r="X32335" s="287"/>
      <c r="AA32335" s="289"/>
    </row>
    <row r="32336" spans="23:27">
      <c r="W32336" s="288"/>
      <c r="X32336" s="287"/>
      <c r="AA32336" s="289"/>
    </row>
    <row r="32337" spans="23:27">
      <c r="W32337" s="288"/>
      <c r="X32337" s="287"/>
      <c r="AA32337" s="289"/>
    </row>
    <row r="32338" spans="23:27">
      <c r="W32338" s="288"/>
      <c r="X32338" s="287"/>
      <c r="AA32338" s="289"/>
    </row>
    <row r="32339" spans="23:27">
      <c r="W32339" s="288"/>
      <c r="X32339" s="287"/>
      <c r="AA32339" s="289"/>
    </row>
    <row r="32340" spans="23:27">
      <c r="W32340" s="288"/>
      <c r="X32340" s="287"/>
      <c r="AA32340" s="289"/>
    </row>
    <row r="32341" spans="23:27">
      <c r="W32341" s="288"/>
      <c r="X32341" s="287"/>
      <c r="AA32341" s="289"/>
    </row>
    <row r="32342" spans="23:27">
      <c r="W32342" s="288"/>
      <c r="X32342" s="287"/>
      <c r="AA32342" s="289"/>
    </row>
    <row r="32343" spans="23:27">
      <c r="W32343" s="288"/>
      <c r="X32343" s="287"/>
      <c r="AA32343" s="289"/>
    </row>
    <row r="32344" spans="23:27">
      <c r="W32344" s="288"/>
      <c r="X32344" s="287"/>
      <c r="AA32344" s="289"/>
    </row>
    <row r="32345" spans="23:27">
      <c r="W32345" s="288"/>
      <c r="X32345" s="287"/>
      <c r="AA32345" s="289"/>
    </row>
    <row r="32346" spans="23:27">
      <c r="W32346" s="288"/>
      <c r="X32346" s="287"/>
      <c r="AA32346" s="289"/>
    </row>
    <row r="32347" spans="23:27">
      <c r="W32347" s="288"/>
      <c r="X32347" s="287"/>
      <c r="AA32347" s="289"/>
    </row>
    <row r="32348" spans="23:27">
      <c r="W32348" s="288"/>
      <c r="X32348" s="287"/>
      <c r="AA32348" s="289"/>
    </row>
    <row r="32349" spans="23:27">
      <c r="W32349" s="288"/>
      <c r="X32349" s="287"/>
      <c r="AA32349" s="289"/>
    </row>
    <row r="32350" spans="23:27">
      <c r="W32350" s="288"/>
      <c r="X32350" s="287"/>
      <c r="AA32350" s="289"/>
    </row>
    <row r="32351" spans="23:27">
      <c r="W32351" s="288"/>
      <c r="X32351" s="287"/>
      <c r="AA32351" s="289"/>
    </row>
    <row r="32352" spans="23:27">
      <c r="W32352" s="288"/>
      <c r="X32352" s="287"/>
      <c r="AA32352" s="289"/>
    </row>
    <row r="32353" spans="23:27">
      <c r="W32353" s="288"/>
      <c r="X32353" s="287"/>
      <c r="AA32353" s="289"/>
    </row>
    <row r="32354" spans="23:27">
      <c r="W32354" s="288"/>
      <c r="X32354" s="287"/>
      <c r="AA32354" s="289"/>
    </row>
    <row r="32355" spans="23:27">
      <c r="W32355" s="288"/>
      <c r="X32355" s="287"/>
      <c r="AA32355" s="289"/>
    </row>
    <row r="32356" spans="23:27">
      <c r="W32356" s="288"/>
      <c r="X32356" s="287"/>
      <c r="AA32356" s="289"/>
    </row>
    <row r="32357" spans="23:27">
      <c r="W32357" s="288"/>
      <c r="X32357" s="287"/>
      <c r="AA32357" s="289"/>
    </row>
    <row r="32358" spans="23:27">
      <c r="W32358" s="288"/>
      <c r="X32358" s="287"/>
      <c r="AA32358" s="289"/>
    </row>
    <row r="32359" spans="23:27">
      <c r="W32359" s="288"/>
      <c r="X32359" s="287"/>
      <c r="AA32359" s="289"/>
    </row>
    <row r="32360" spans="23:27">
      <c r="W32360" s="288"/>
      <c r="X32360" s="287"/>
      <c r="AA32360" s="289"/>
    </row>
    <row r="32361" spans="23:27">
      <c r="W32361" s="288"/>
      <c r="X32361" s="287"/>
      <c r="AA32361" s="289"/>
    </row>
    <row r="32362" spans="23:27">
      <c r="W32362" s="288"/>
      <c r="X32362" s="287"/>
      <c r="AA32362" s="289"/>
    </row>
    <row r="32363" spans="23:27">
      <c r="W32363" s="288"/>
      <c r="X32363" s="287"/>
      <c r="AA32363" s="289"/>
    </row>
    <row r="32364" spans="23:27">
      <c r="W32364" s="288"/>
      <c r="X32364" s="287"/>
      <c r="AA32364" s="289"/>
    </row>
    <row r="32365" spans="23:27">
      <c r="W32365" s="288"/>
      <c r="X32365" s="287"/>
      <c r="AA32365" s="289"/>
    </row>
    <row r="32366" spans="23:27">
      <c r="W32366" s="288"/>
      <c r="X32366" s="287"/>
      <c r="AA32366" s="289"/>
    </row>
    <row r="32367" spans="23:27">
      <c r="W32367" s="288"/>
      <c r="X32367" s="287"/>
      <c r="AA32367" s="289"/>
    </row>
    <row r="32368" spans="23:27">
      <c r="W32368" s="288"/>
      <c r="X32368" s="287"/>
      <c r="AA32368" s="289"/>
    </row>
    <row r="32369" spans="23:27">
      <c r="W32369" s="288"/>
      <c r="X32369" s="287"/>
      <c r="AA32369" s="289"/>
    </row>
    <row r="32370" spans="23:27">
      <c r="W32370" s="288"/>
      <c r="X32370" s="287"/>
      <c r="AA32370" s="289"/>
    </row>
    <row r="32371" spans="23:27">
      <c r="W32371" s="288"/>
      <c r="X32371" s="287"/>
      <c r="AA32371" s="289"/>
    </row>
    <row r="32372" spans="23:27">
      <c r="W32372" s="288"/>
      <c r="X32372" s="287"/>
      <c r="AA32372" s="289"/>
    </row>
    <row r="32373" spans="23:27">
      <c r="W32373" s="288"/>
      <c r="X32373" s="287"/>
      <c r="AA32373" s="289"/>
    </row>
    <row r="32374" spans="23:27">
      <c r="W32374" s="288"/>
      <c r="X32374" s="287"/>
      <c r="AA32374" s="289"/>
    </row>
    <row r="32375" spans="23:27">
      <c r="W32375" s="288"/>
      <c r="X32375" s="287"/>
      <c r="AA32375" s="289"/>
    </row>
    <row r="32376" spans="23:27">
      <c r="W32376" s="288"/>
      <c r="X32376" s="287"/>
      <c r="AA32376" s="289"/>
    </row>
    <row r="32377" spans="23:27">
      <c r="W32377" s="288"/>
      <c r="X32377" s="287"/>
      <c r="AA32377" s="289"/>
    </row>
    <row r="32378" spans="23:27">
      <c r="W32378" s="288"/>
      <c r="X32378" s="287"/>
      <c r="AA32378" s="289"/>
    </row>
    <row r="32379" spans="23:27">
      <c r="W32379" s="288"/>
      <c r="X32379" s="287"/>
      <c r="AA32379" s="289"/>
    </row>
    <row r="32380" spans="23:27">
      <c r="W32380" s="288"/>
      <c r="X32380" s="287"/>
      <c r="AA32380" s="289"/>
    </row>
    <row r="32381" spans="23:27">
      <c r="W32381" s="288"/>
      <c r="X32381" s="287"/>
      <c r="AA32381" s="289"/>
    </row>
    <row r="32382" spans="23:27">
      <c r="W32382" s="288"/>
      <c r="X32382" s="287"/>
      <c r="AA32382" s="289"/>
    </row>
    <row r="32383" spans="23:27">
      <c r="W32383" s="288"/>
      <c r="X32383" s="287"/>
      <c r="AA32383" s="289"/>
    </row>
    <row r="32384" spans="23:27">
      <c r="W32384" s="288"/>
      <c r="X32384" s="287"/>
      <c r="AA32384" s="289"/>
    </row>
    <row r="32385" spans="23:27">
      <c r="W32385" s="288"/>
      <c r="X32385" s="287"/>
      <c r="AA32385" s="289"/>
    </row>
    <row r="32386" spans="23:27">
      <c r="W32386" s="288"/>
      <c r="X32386" s="287"/>
      <c r="AA32386" s="289"/>
    </row>
    <row r="32387" spans="23:27">
      <c r="W32387" s="288"/>
      <c r="X32387" s="287"/>
      <c r="AA32387" s="289"/>
    </row>
    <row r="32388" spans="23:27">
      <c r="W32388" s="288"/>
      <c r="X32388" s="287"/>
      <c r="AA32388" s="289"/>
    </row>
    <row r="32389" spans="23:27">
      <c r="W32389" s="288"/>
      <c r="X32389" s="287"/>
      <c r="AA32389" s="289"/>
    </row>
    <row r="32390" spans="23:27">
      <c r="W32390" s="288"/>
      <c r="X32390" s="287"/>
      <c r="AA32390" s="289"/>
    </row>
    <row r="32391" spans="23:27">
      <c r="W32391" s="288"/>
      <c r="X32391" s="287"/>
      <c r="AA32391" s="289"/>
    </row>
    <row r="32392" spans="23:27">
      <c r="W32392" s="288"/>
      <c r="X32392" s="287"/>
      <c r="AA32392" s="289"/>
    </row>
    <row r="32393" spans="23:27">
      <c r="W32393" s="288"/>
      <c r="X32393" s="287"/>
      <c r="AA32393" s="289"/>
    </row>
    <row r="32394" spans="23:27">
      <c r="W32394" s="288"/>
      <c r="X32394" s="287"/>
      <c r="AA32394" s="289"/>
    </row>
    <row r="32395" spans="23:27">
      <c r="W32395" s="288"/>
      <c r="X32395" s="287"/>
      <c r="AA32395" s="289"/>
    </row>
    <row r="32396" spans="23:27">
      <c r="W32396" s="288"/>
      <c r="X32396" s="287"/>
      <c r="AA32396" s="289"/>
    </row>
    <row r="32397" spans="23:27">
      <c r="W32397" s="288"/>
      <c r="X32397" s="287"/>
      <c r="AA32397" s="289"/>
    </row>
    <row r="32398" spans="23:27">
      <c r="W32398" s="288"/>
      <c r="X32398" s="287"/>
      <c r="AA32398" s="289"/>
    </row>
    <row r="32399" spans="23:27">
      <c r="W32399" s="288"/>
      <c r="X32399" s="287"/>
      <c r="AA32399" s="289"/>
    </row>
    <row r="32400" spans="23:27">
      <c r="W32400" s="288"/>
      <c r="X32400" s="287"/>
      <c r="AA32400" s="289"/>
    </row>
    <row r="32401" spans="23:27">
      <c r="W32401" s="288"/>
      <c r="X32401" s="287"/>
      <c r="AA32401" s="289"/>
    </row>
    <row r="32402" spans="23:27">
      <c r="W32402" s="288"/>
      <c r="X32402" s="287"/>
      <c r="AA32402" s="289"/>
    </row>
    <row r="32403" spans="23:27">
      <c r="W32403" s="288"/>
      <c r="X32403" s="287"/>
      <c r="AA32403" s="289"/>
    </row>
    <row r="32404" spans="23:27">
      <c r="W32404" s="288"/>
      <c r="X32404" s="287"/>
      <c r="AA32404" s="289"/>
    </row>
    <row r="32405" spans="23:27">
      <c r="W32405" s="288"/>
      <c r="X32405" s="287"/>
      <c r="AA32405" s="289"/>
    </row>
    <row r="32406" spans="23:27">
      <c r="W32406" s="288"/>
      <c r="X32406" s="287"/>
      <c r="AA32406" s="289"/>
    </row>
    <row r="32407" spans="23:27">
      <c r="W32407" s="288"/>
      <c r="X32407" s="287"/>
      <c r="AA32407" s="289"/>
    </row>
    <row r="32408" spans="23:27">
      <c r="W32408" s="288"/>
      <c r="X32408" s="287"/>
      <c r="AA32408" s="289"/>
    </row>
    <row r="32409" spans="23:27">
      <c r="W32409" s="288"/>
      <c r="X32409" s="287"/>
      <c r="AA32409" s="289"/>
    </row>
    <row r="32410" spans="23:27">
      <c r="W32410" s="288"/>
      <c r="X32410" s="287"/>
      <c r="AA32410" s="289"/>
    </row>
    <row r="32411" spans="23:27">
      <c r="W32411" s="288"/>
      <c r="X32411" s="287"/>
      <c r="AA32411" s="289"/>
    </row>
    <row r="32412" spans="23:27">
      <c r="W32412" s="288"/>
      <c r="X32412" s="287"/>
      <c r="AA32412" s="289"/>
    </row>
    <row r="32413" spans="23:27">
      <c r="W32413" s="288"/>
      <c r="X32413" s="287"/>
      <c r="AA32413" s="289"/>
    </row>
    <row r="32414" spans="23:27">
      <c r="W32414" s="288"/>
      <c r="X32414" s="287"/>
      <c r="AA32414" s="289"/>
    </row>
    <row r="32415" spans="23:27">
      <c r="W32415" s="288"/>
      <c r="X32415" s="287"/>
      <c r="AA32415" s="289"/>
    </row>
    <row r="32416" spans="23:27">
      <c r="W32416" s="288"/>
      <c r="X32416" s="287"/>
      <c r="AA32416" s="289"/>
    </row>
    <row r="32417" spans="23:27">
      <c r="W32417" s="288"/>
      <c r="X32417" s="287"/>
      <c r="AA32417" s="289"/>
    </row>
    <row r="32418" spans="23:27">
      <c r="W32418" s="288"/>
      <c r="X32418" s="287"/>
      <c r="AA32418" s="289"/>
    </row>
    <row r="32419" spans="23:27">
      <c r="W32419" s="288"/>
      <c r="X32419" s="287"/>
      <c r="AA32419" s="289"/>
    </row>
    <row r="32420" spans="23:27">
      <c r="W32420" s="288"/>
      <c r="X32420" s="287"/>
      <c r="AA32420" s="289"/>
    </row>
    <row r="32421" spans="23:27">
      <c r="W32421" s="288"/>
      <c r="X32421" s="287"/>
      <c r="AA32421" s="289"/>
    </row>
    <row r="32422" spans="23:27">
      <c r="W32422" s="288"/>
      <c r="X32422" s="287"/>
      <c r="AA32422" s="289"/>
    </row>
    <row r="32423" spans="23:27">
      <c r="W32423" s="288"/>
      <c r="X32423" s="287"/>
      <c r="AA32423" s="289"/>
    </row>
    <row r="32424" spans="23:27">
      <c r="W32424" s="288"/>
      <c r="X32424" s="287"/>
      <c r="AA32424" s="289"/>
    </row>
    <row r="32425" spans="23:27">
      <c r="W32425" s="288"/>
      <c r="X32425" s="287"/>
      <c r="AA32425" s="289"/>
    </row>
    <row r="32426" spans="23:27">
      <c r="W32426" s="288"/>
      <c r="X32426" s="287"/>
      <c r="AA32426" s="289"/>
    </row>
    <row r="32427" spans="23:27">
      <c r="W32427" s="288"/>
      <c r="X32427" s="287"/>
      <c r="AA32427" s="289"/>
    </row>
    <row r="32428" spans="23:27">
      <c r="W32428" s="288"/>
      <c r="X32428" s="287"/>
      <c r="AA32428" s="289"/>
    </row>
    <row r="32429" spans="23:27">
      <c r="W32429" s="288"/>
      <c r="X32429" s="287"/>
      <c r="AA32429" s="289"/>
    </row>
    <row r="32430" spans="23:27">
      <c r="W32430" s="288"/>
      <c r="X32430" s="287"/>
      <c r="AA32430" s="289"/>
    </row>
    <row r="32431" spans="23:27">
      <c r="W32431" s="288"/>
      <c r="X32431" s="287"/>
      <c r="AA32431" s="289"/>
    </row>
    <row r="32432" spans="23:27">
      <c r="W32432" s="288"/>
      <c r="X32432" s="287"/>
      <c r="AA32432" s="289"/>
    </row>
    <row r="32433" spans="23:27">
      <c r="W32433" s="288"/>
      <c r="X32433" s="287"/>
      <c r="AA32433" s="289"/>
    </row>
    <row r="32434" spans="23:27">
      <c r="W32434" s="288"/>
      <c r="X32434" s="287"/>
      <c r="AA32434" s="289"/>
    </row>
    <row r="32435" spans="23:27">
      <c r="W32435" s="288"/>
      <c r="X32435" s="287"/>
      <c r="AA32435" s="289"/>
    </row>
    <row r="32436" spans="23:27">
      <c r="W32436" s="288"/>
      <c r="X32436" s="287"/>
      <c r="AA32436" s="289"/>
    </row>
    <row r="32437" spans="23:27">
      <c r="W32437" s="288"/>
      <c r="X32437" s="287"/>
      <c r="AA32437" s="289"/>
    </row>
    <row r="32438" spans="23:27">
      <c r="W32438" s="288"/>
      <c r="X32438" s="287"/>
      <c r="AA32438" s="289"/>
    </row>
    <row r="32439" spans="23:27">
      <c r="W32439" s="288"/>
      <c r="X32439" s="287"/>
      <c r="AA32439" s="289"/>
    </row>
    <row r="32440" spans="23:27">
      <c r="W32440" s="288"/>
      <c r="X32440" s="287"/>
      <c r="AA32440" s="289"/>
    </row>
    <row r="32441" spans="23:27">
      <c r="W32441" s="288"/>
      <c r="X32441" s="287"/>
      <c r="AA32441" s="289"/>
    </row>
    <row r="32442" spans="23:27">
      <c r="W32442" s="288"/>
      <c r="X32442" s="287"/>
      <c r="AA32442" s="289"/>
    </row>
    <row r="32443" spans="23:27">
      <c r="W32443" s="288"/>
      <c r="X32443" s="287"/>
      <c r="AA32443" s="289"/>
    </row>
    <row r="32444" spans="23:27">
      <c r="W32444" s="288"/>
      <c r="X32444" s="287"/>
      <c r="AA32444" s="289"/>
    </row>
    <row r="32445" spans="23:27">
      <c r="W32445" s="288"/>
      <c r="X32445" s="287"/>
      <c r="AA32445" s="289"/>
    </row>
    <row r="32446" spans="23:27">
      <c r="W32446" s="288"/>
      <c r="X32446" s="287"/>
      <c r="AA32446" s="289"/>
    </row>
    <row r="32447" spans="23:27">
      <c r="W32447" s="288"/>
      <c r="X32447" s="287"/>
      <c r="AA32447" s="289"/>
    </row>
    <row r="32448" spans="23:27">
      <c r="W32448" s="288"/>
      <c r="X32448" s="287"/>
      <c r="AA32448" s="289"/>
    </row>
    <row r="32449" spans="23:27">
      <c r="W32449" s="288"/>
      <c r="X32449" s="287"/>
      <c r="AA32449" s="289"/>
    </row>
    <row r="32450" spans="23:27">
      <c r="W32450" s="288"/>
      <c r="X32450" s="287"/>
      <c r="AA32450" s="289"/>
    </row>
    <row r="32451" spans="23:27">
      <c r="W32451" s="288"/>
      <c r="X32451" s="287"/>
      <c r="AA32451" s="289"/>
    </row>
    <row r="32452" spans="23:27">
      <c r="W32452" s="288"/>
      <c r="X32452" s="287"/>
      <c r="AA32452" s="289"/>
    </row>
    <row r="32453" spans="23:27">
      <c r="W32453" s="288"/>
      <c r="X32453" s="287"/>
      <c r="AA32453" s="289"/>
    </row>
    <row r="32454" spans="23:27">
      <c r="W32454" s="288"/>
      <c r="X32454" s="287"/>
      <c r="AA32454" s="289"/>
    </row>
    <row r="32455" spans="23:27">
      <c r="W32455" s="288"/>
      <c r="X32455" s="287"/>
      <c r="AA32455" s="289"/>
    </row>
    <row r="32456" spans="23:27">
      <c r="W32456" s="288"/>
      <c r="X32456" s="287"/>
      <c r="AA32456" s="289"/>
    </row>
    <row r="32457" spans="23:27">
      <c r="W32457" s="288"/>
      <c r="X32457" s="287"/>
      <c r="AA32457" s="289"/>
    </row>
    <row r="32458" spans="23:27">
      <c r="W32458" s="288"/>
      <c r="X32458" s="287"/>
      <c r="AA32458" s="289"/>
    </row>
    <row r="32459" spans="23:27">
      <c r="W32459" s="288"/>
      <c r="X32459" s="287"/>
      <c r="AA32459" s="289"/>
    </row>
    <row r="32460" spans="23:27">
      <c r="W32460" s="288"/>
      <c r="X32460" s="287"/>
      <c r="AA32460" s="289"/>
    </row>
    <row r="32461" spans="23:27">
      <c r="W32461" s="288"/>
      <c r="X32461" s="287"/>
      <c r="AA32461" s="289"/>
    </row>
    <row r="32462" spans="23:27">
      <c r="W32462" s="288"/>
      <c r="X32462" s="287"/>
      <c r="AA32462" s="289"/>
    </row>
    <row r="32463" spans="23:27">
      <c r="W32463" s="288"/>
      <c r="X32463" s="287"/>
      <c r="AA32463" s="289"/>
    </row>
    <row r="32464" spans="23:27">
      <c r="W32464" s="288"/>
      <c r="X32464" s="287"/>
      <c r="AA32464" s="289"/>
    </row>
    <row r="32465" spans="23:27">
      <c r="W32465" s="288"/>
      <c r="X32465" s="287"/>
      <c r="AA32465" s="289"/>
    </row>
    <row r="32466" spans="23:27">
      <c r="W32466" s="288"/>
      <c r="X32466" s="287"/>
      <c r="AA32466" s="289"/>
    </row>
    <row r="32467" spans="23:27">
      <c r="W32467" s="288"/>
      <c r="X32467" s="287"/>
      <c r="AA32467" s="289"/>
    </row>
    <row r="32468" spans="23:27">
      <c r="W32468" s="288"/>
      <c r="X32468" s="287"/>
      <c r="AA32468" s="289"/>
    </row>
    <row r="32469" spans="23:27">
      <c r="W32469" s="288"/>
      <c r="X32469" s="287"/>
      <c r="AA32469" s="289"/>
    </row>
    <row r="32470" spans="23:27">
      <c r="W32470" s="288"/>
      <c r="X32470" s="287"/>
      <c r="AA32470" s="289"/>
    </row>
    <row r="32471" spans="23:27">
      <c r="W32471" s="288"/>
      <c r="X32471" s="287"/>
      <c r="AA32471" s="289"/>
    </row>
    <row r="32472" spans="23:27">
      <c r="W32472" s="288"/>
      <c r="X32472" s="287"/>
      <c r="AA32472" s="289"/>
    </row>
    <row r="32473" spans="23:27">
      <c r="W32473" s="288"/>
      <c r="X32473" s="287"/>
      <c r="AA32473" s="289"/>
    </row>
    <row r="32474" spans="23:27">
      <c r="W32474" s="288"/>
      <c r="X32474" s="287"/>
      <c r="AA32474" s="289"/>
    </row>
    <row r="32475" spans="23:27">
      <c r="W32475" s="288"/>
      <c r="X32475" s="287"/>
      <c r="AA32475" s="289"/>
    </row>
    <row r="32476" spans="23:27">
      <c r="W32476" s="288"/>
      <c r="X32476" s="287"/>
      <c r="AA32476" s="289"/>
    </row>
    <row r="32477" spans="23:27">
      <c r="W32477" s="288"/>
      <c r="X32477" s="287"/>
      <c r="AA32477" s="289"/>
    </row>
    <row r="32478" spans="23:27">
      <c r="W32478" s="288"/>
      <c r="X32478" s="287"/>
      <c r="AA32478" s="289"/>
    </row>
    <row r="32479" spans="23:27">
      <c r="W32479" s="288"/>
      <c r="X32479" s="287"/>
      <c r="AA32479" s="289"/>
    </row>
    <row r="32480" spans="23:27">
      <c r="W32480" s="288"/>
      <c r="X32480" s="287"/>
      <c r="AA32480" s="289"/>
    </row>
    <row r="32481" spans="23:27">
      <c r="W32481" s="288"/>
      <c r="X32481" s="287"/>
      <c r="AA32481" s="289"/>
    </row>
    <row r="32482" spans="23:27">
      <c r="W32482" s="288"/>
      <c r="X32482" s="287"/>
      <c r="AA32482" s="289"/>
    </row>
    <row r="32483" spans="23:27">
      <c r="W32483" s="288"/>
      <c r="X32483" s="287"/>
      <c r="AA32483" s="289"/>
    </row>
    <row r="32484" spans="23:27">
      <c r="W32484" s="288"/>
      <c r="X32484" s="287"/>
      <c r="AA32484" s="289"/>
    </row>
    <row r="32485" spans="23:27">
      <c r="W32485" s="288"/>
      <c r="X32485" s="287"/>
      <c r="AA32485" s="289"/>
    </row>
    <row r="32486" spans="23:27">
      <c r="W32486" s="288"/>
      <c r="X32486" s="287"/>
      <c r="AA32486" s="289"/>
    </row>
    <row r="32487" spans="23:27">
      <c r="W32487" s="288"/>
      <c r="X32487" s="287"/>
      <c r="AA32487" s="289"/>
    </row>
    <row r="32488" spans="23:27">
      <c r="W32488" s="288"/>
      <c r="X32488" s="287"/>
      <c r="AA32488" s="289"/>
    </row>
    <row r="32489" spans="23:27">
      <c r="W32489" s="288"/>
      <c r="X32489" s="287"/>
      <c r="AA32489" s="289"/>
    </row>
    <row r="32490" spans="23:27">
      <c r="W32490" s="288"/>
      <c r="X32490" s="287"/>
      <c r="AA32490" s="289"/>
    </row>
    <row r="32491" spans="23:27">
      <c r="W32491" s="288"/>
      <c r="X32491" s="287"/>
      <c r="AA32491" s="289"/>
    </row>
    <row r="32492" spans="23:27">
      <c r="W32492" s="288"/>
      <c r="X32492" s="287"/>
      <c r="AA32492" s="289"/>
    </row>
    <row r="32493" spans="23:27">
      <c r="W32493" s="288"/>
      <c r="X32493" s="287"/>
      <c r="AA32493" s="289"/>
    </row>
    <row r="32494" spans="23:27">
      <c r="W32494" s="288"/>
      <c r="X32494" s="287"/>
      <c r="AA32494" s="289"/>
    </row>
    <row r="32495" spans="23:27">
      <c r="W32495" s="288"/>
      <c r="X32495" s="287"/>
      <c r="AA32495" s="289"/>
    </row>
    <row r="32496" spans="23:27">
      <c r="W32496" s="288"/>
      <c r="X32496" s="287"/>
      <c r="AA32496" s="289"/>
    </row>
    <row r="32497" spans="23:27">
      <c r="W32497" s="288"/>
      <c r="X32497" s="287"/>
      <c r="AA32497" s="289"/>
    </row>
    <row r="32498" spans="23:27">
      <c r="W32498" s="288"/>
      <c r="X32498" s="287"/>
      <c r="AA32498" s="289"/>
    </row>
    <row r="32499" spans="23:27">
      <c r="W32499" s="288"/>
      <c r="X32499" s="287"/>
      <c r="AA32499" s="289"/>
    </row>
    <row r="32500" spans="23:27">
      <c r="W32500" s="288"/>
      <c r="X32500" s="287"/>
      <c r="AA32500" s="289"/>
    </row>
    <row r="32501" spans="23:27">
      <c r="W32501" s="288"/>
      <c r="X32501" s="287"/>
      <c r="AA32501" s="289"/>
    </row>
    <row r="32502" spans="23:27">
      <c r="W32502" s="288"/>
      <c r="X32502" s="287"/>
      <c r="AA32502" s="289"/>
    </row>
    <row r="32503" spans="23:27">
      <c r="W32503" s="288"/>
      <c r="X32503" s="287"/>
      <c r="AA32503" s="289"/>
    </row>
    <row r="32504" spans="23:27">
      <c r="W32504" s="288"/>
      <c r="X32504" s="287"/>
      <c r="AA32504" s="289"/>
    </row>
    <row r="32505" spans="23:27">
      <c r="W32505" s="288"/>
      <c r="X32505" s="287"/>
      <c r="AA32505" s="289"/>
    </row>
    <row r="32506" spans="23:27">
      <c r="W32506" s="288"/>
      <c r="X32506" s="287"/>
      <c r="AA32506" s="289"/>
    </row>
    <row r="32507" spans="23:27">
      <c r="W32507" s="288"/>
      <c r="X32507" s="287"/>
      <c r="AA32507" s="289"/>
    </row>
    <row r="32508" spans="23:27">
      <c r="W32508" s="288"/>
      <c r="X32508" s="287"/>
      <c r="AA32508" s="289"/>
    </row>
    <row r="32509" spans="23:27">
      <c r="W32509" s="288"/>
      <c r="X32509" s="287"/>
      <c r="AA32509" s="289"/>
    </row>
    <row r="32510" spans="23:27">
      <c r="W32510" s="288"/>
      <c r="X32510" s="287"/>
      <c r="AA32510" s="289"/>
    </row>
    <row r="32511" spans="23:27">
      <c r="W32511" s="288"/>
      <c r="X32511" s="287"/>
      <c r="AA32511" s="289"/>
    </row>
    <row r="32512" spans="23:27">
      <c r="W32512" s="288"/>
      <c r="X32512" s="287"/>
      <c r="AA32512" s="289"/>
    </row>
    <row r="32513" spans="23:27">
      <c r="W32513" s="288"/>
      <c r="X32513" s="287"/>
      <c r="AA32513" s="289"/>
    </row>
    <row r="32514" spans="23:27">
      <c r="W32514" s="288"/>
      <c r="X32514" s="287"/>
      <c r="AA32514" s="289"/>
    </row>
    <row r="32515" spans="23:27">
      <c r="W32515" s="288"/>
      <c r="X32515" s="287"/>
      <c r="AA32515" s="289"/>
    </row>
    <row r="32516" spans="23:27">
      <c r="W32516" s="288"/>
      <c r="X32516" s="287"/>
      <c r="AA32516" s="289"/>
    </row>
    <row r="32517" spans="23:27">
      <c r="W32517" s="288"/>
      <c r="X32517" s="287"/>
      <c r="AA32517" s="289"/>
    </row>
    <row r="32518" spans="23:27">
      <c r="W32518" s="288"/>
      <c r="X32518" s="287"/>
      <c r="AA32518" s="289"/>
    </row>
    <row r="32519" spans="23:27">
      <c r="W32519" s="288"/>
      <c r="X32519" s="287"/>
      <c r="AA32519" s="289"/>
    </row>
    <row r="32520" spans="23:27">
      <c r="W32520" s="288"/>
      <c r="X32520" s="287"/>
      <c r="AA32520" s="289"/>
    </row>
    <row r="32521" spans="23:27">
      <c r="W32521" s="288"/>
      <c r="X32521" s="287"/>
      <c r="AA32521" s="289"/>
    </row>
    <row r="32522" spans="23:27">
      <c r="W32522" s="288"/>
      <c r="X32522" s="287"/>
      <c r="AA32522" s="289"/>
    </row>
    <row r="32523" spans="23:27">
      <c r="W32523" s="288"/>
      <c r="X32523" s="287"/>
      <c r="AA32523" s="289"/>
    </row>
    <row r="32524" spans="23:27">
      <c r="W32524" s="288"/>
      <c r="X32524" s="287"/>
      <c r="AA32524" s="289"/>
    </row>
    <row r="32525" spans="23:27">
      <c r="W32525" s="288"/>
      <c r="X32525" s="287"/>
      <c r="AA32525" s="289"/>
    </row>
    <row r="32526" spans="23:27">
      <c r="W32526" s="288"/>
      <c r="X32526" s="287"/>
      <c r="AA32526" s="289"/>
    </row>
    <row r="32527" spans="23:27">
      <c r="W32527" s="288"/>
      <c r="X32527" s="287"/>
      <c r="AA32527" s="289"/>
    </row>
    <row r="32528" spans="23:27">
      <c r="W32528" s="288"/>
      <c r="X32528" s="287"/>
      <c r="AA32528" s="289"/>
    </row>
    <row r="32529" spans="23:27">
      <c r="W32529" s="288"/>
      <c r="X32529" s="287"/>
      <c r="AA32529" s="289"/>
    </row>
    <row r="32530" spans="23:27">
      <c r="W32530" s="288"/>
      <c r="X32530" s="287"/>
      <c r="AA32530" s="289"/>
    </row>
    <row r="32531" spans="23:27">
      <c r="W32531" s="288"/>
      <c r="X32531" s="287"/>
      <c r="AA32531" s="289"/>
    </row>
    <row r="32532" spans="23:27">
      <c r="W32532" s="288"/>
      <c r="X32532" s="287"/>
      <c r="AA32532" s="289"/>
    </row>
    <row r="32533" spans="23:27">
      <c r="W32533" s="288"/>
      <c r="X32533" s="287"/>
      <c r="AA32533" s="289"/>
    </row>
    <row r="32534" spans="23:27">
      <c r="W32534" s="288"/>
      <c r="X32534" s="287"/>
      <c r="AA32534" s="289"/>
    </row>
    <row r="32535" spans="23:27">
      <c r="W32535" s="288"/>
      <c r="X32535" s="287"/>
      <c r="AA32535" s="289"/>
    </row>
    <row r="32536" spans="23:27">
      <c r="W32536" s="288"/>
      <c r="X32536" s="287"/>
      <c r="AA32536" s="289"/>
    </row>
    <row r="32537" spans="23:27">
      <c r="W32537" s="288"/>
      <c r="X32537" s="287"/>
      <c r="AA32537" s="289"/>
    </row>
    <row r="32538" spans="23:27">
      <c r="W32538" s="288"/>
      <c r="X32538" s="287"/>
      <c r="AA32538" s="289"/>
    </row>
    <row r="32539" spans="23:27">
      <c r="W32539" s="288"/>
      <c r="X32539" s="287"/>
      <c r="AA32539" s="289"/>
    </row>
    <row r="32540" spans="23:27">
      <c r="W32540" s="288"/>
      <c r="X32540" s="287"/>
      <c r="AA32540" s="289"/>
    </row>
    <row r="32541" spans="23:27">
      <c r="W32541" s="288"/>
      <c r="X32541" s="287"/>
      <c r="AA32541" s="289"/>
    </row>
    <row r="32542" spans="23:27">
      <c r="W32542" s="288"/>
      <c r="X32542" s="287"/>
      <c r="AA32542" s="289"/>
    </row>
    <row r="32543" spans="23:27">
      <c r="W32543" s="288"/>
      <c r="X32543" s="287"/>
      <c r="AA32543" s="289"/>
    </row>
    <row r="32544" spans="23:27">
      <c r="W32544" s="288"/>
      <c r="X32544" s="287"/>
      <c r="AA32544" s="289"/>
    </row>
    <row r="32545" spans="23:27">
      <c r="W32545" s="288"/>
      <c r="X32545" s="287"/>
      <c r="AA32545" s="289"/>
    </row>
    <row r="32546" spans="23:27">
      <c r="W32546" s="288"/>
      <c r="X32546" s="287"/>
      <c r="AA32546" s="289"/>
    </row>
    <row r="32547" spans="23:27">
      <c r="W32547" s="288"/>
      <c r="X32547" s="287"/>
      <c r="AA32547" s="289"/>
    </row>
    <row r="32548" spans="23:27">
      <c r="W32548" s="288"/>
      <c r="X32548" s="287"/>
      <c r="AA32548" s="289"/>
    </row>
    <row r="32549" spans="23:27">
      <c r="W32549" s="288"/>
      <c r="X32549" s="287"/>
      <c r="AA32549" s="289"/>
    </row>
    <row r="32550" spans="23:27">
      <c r="W32550" s="288"/>
      <c r="X32550" s="287"/>
      <c r="AA32550" s="289"/>
    </row>
    <row r="32551" spans="23:27">
      <c r="W32551" s="288"/>
      <c r="X32551" s="287"/>
      <c r="AA32551" s="289"/>
    </row>
    <row r="32552" spans="23:27">
      <c r="W32552" s="288"/>
      <c r="X32552" s="287"/>
      <c r="AA32552" s="289"/>
    </row>
    <row r="32553" spans="23:27">
      <c r="W32553" s="288"/>
      <c r="X32553" s="287"/>
      <c r="AA32553" s="289"/>
    </row>
    <row r="32554" spans="23:27">
      <c r="W32554" s="288"/>
      <c r="X32554" s="287"/>
      <c r="AA32554" s="289"/>
    </row>
    <row r="32555" spans="23:27">
      <c r="W32555" s="288"/>
      <c r="X32555" s="287"/>
      <c r="AA32555" s="289"/>
    </row>
    <row r="32556" spans="23:27">
      <c r="W32556" s="288"/>
      <c r="X32556" s="287"/>
      <c r="AA32556" s="289"/>
    </row>
    <row r="32557" spans="23:27">
      <c r="W32557" s="288"/>
      <c r="X32557" s="287"/>
      <c r="AA32557" s="289"/>
    </row>
    <row r="32558" spans="23:27">
      <c r="W32558" s="288"/>
      <c r="X32558" s="287"/>
      <c r="AA32558" s="289"/>
    </row>
    <row r="32559" spans="23:27">
      <c r="W32559" s="288"/>
      <c r="X32559" s="287"/>
      <c r="AA32559" s="289"/>
    </row>
    <row r="32560" spans="23:27">
      <c r="W32560" s="288"/>
      <c r="X32560" s="287"/>
      <c r="AA32560" s="289"/>
    </row>
    <row r="32561" spans="23:27">
      <c r="W32561" s="288"/>
      <c r="X32561" s="287"/>
      <c r="AA32561" s="289"/>
    </row>
    <row r="32562" spans="23:27">
      <c r="W32562" s="288"/>
      <c r="X32562" s="287"/>
      <c r="AA32562" s="289"/>
    </row>
    <row r="32563" spans="23:27">
      <c r="W32563" s="288"/>
      <c r="X32563" s="287"/>
      <c r="AA32563" s="289"/>
    </row>
    <row r="32564" spans="23:27">
      <c r="W32564" s="288"/>
      <c r="X32564" s="287"/>
      <c r="AA32564" s="289"/>
    </row>
    <row r="32565" spans="23:27">
      <c r="W32565" s="288"/>
      <c r="X32565" s="287"/>
      <c r="AA32565" s="289"/>
    </row>
    <row r="32566" spans="23:27">
      <c r="W32566" s="288"/>
      <c r="X32566" s="287"/>
      <c r="AA32566" s="289"/>
    </row>
    <row r="32567" spans="23:27">
      <c r="W32567" s="288"/>
      <c r="X32567" s="287"/>
      <c r="AA32567" s="289"/>
    </row>
    <row r="32568" spans="23:27">
      <c r="W32568" s="288"/>
      <c r="X32568" s="287"/>
      <c r="AA32568" s="289"/>
    </row>
    <row r="32569" spans="23:27">
      <c r="W32569" s="288"/>
      <c r="X32569" s="287"/>
      <c r="AA32569" s="289"/>
    </row>
    <row r="32570" spans="23:27">
      <c r="W32570" s="288"/>
      <c r="X32570" s="287"/>
      <c r="AA32570" s="289"/>
    </row>
    <row r="32571" spans="23:27">
      <c r="W32571" s="288"/>
      <c r="X32571" s="287"/>
      <c r="AA32571" s="289"/>
    </row>
    <row r="32572" spans="23:27">
      <c r="W32572" s="288"/>
      <c r="X32572" s="287"/>
      <c r="AA32572" s="289"/>
    </row>
    <row r="32573" spans="23:27">
      <c r="W32573" s="288"/>
      <c r="X32573" s="287"/>
      <c r="AA32573" s="289"/>
    </row>
    <row r="32574" spans="23:27">
      <c r="W32574" s="288"/>
      <c r="X32574" s="287"/>
      <c r="AA32574" s="289"/>
    </row>
    <row r="32575" spans="23:27">
      <c r="W32575" s="288"/>
      <c r="X32575" s="287"/>
      <c r="AA32575" s="289"/>
    </row>
    <row r="32576" spans="23:27">
      <c r="W32576" s="288"/>
      <c r="X32576" s="287"/>
      <c r="AA32576" s="289"/>
    </row>
    <row r="32577" spans="23:27">
      <c r="W32577" s="288"/>
      <c r="X32577" s="287"/>
      <c r="AA32577" s="289"/>
    </row>
    <row r="32578" spans="23:27">
      <c r="W32578" s="288"/>
      <c r="X32578" s="287"/>
      <c r="AA32578" s="289"/>
    </row>
    <row r="32579" spans="23:27">
      <c r="W32579" s="288"/>
      <c r="X32579" s="287"/>
      <c r="AA32579" s="289"/>
    </row>
    <row r="32580" spans="23:27">
      <c r="W32580" s="288"/>
      <c r="X32580" s="287"/>
      <c r="AA32580" s="289"/>
    </row>
    <row r="32581" spans="23:27">
      <c r="W32581" s="288"/>
      <c r="X32581" s="287"/>
      <c r="AA32581" s="289"/>
    </row>
    <row r="32582" spans="23:27">
      <c r="W32582" s="288"/>
      <c r="X32582" s="287"/>
      <c r="AA32582" s="289"/>
    </row>
    <row r="32583" spans="23:27">
      <c r="W32583" s="288"/>
      <c r="X32583" s="287"/>
      <c r="AA32583" s="289"/>
    </row>
    <row r="32584" spans="23:27">
      <c r="W32584" s="288"/>
      <c r="X32584" s="287"/>
      <c r="AA32584" s="289"/>
    </row>
    <row r="32585" spans="23:27">
      <c r="W32585" s="288"/>
      <c r="X32585" s="287"/>
      <c r="AA32585" s="289"/>
    </row>
    <row r="32586" spans="23:27">
      <c r="W32586" s="288"/>
      <c r="X32586" s="287"/>
      <c r="AA32586" s="289"/>
    </row>
    <row r="32587" spans="23:27">
      <c r="W32587" s="288"/>
      <c r="X32587" s="287"/>
      <c r="AA32587" s="289"/>
    </row>
    <row r="32588" spans="23:27">
      <c r="W32588" s="288"/>
      <c r="X32588" s="287"/>
      <c r="AA32588" s="289"/>
    </row>
    <row r="32589" spans="23:27">
      <c r="W32589" s="288"/>
      <c r="X32589" s="287"/>
      <c r="AA32589" s="289"/>
    </row>
    <row r="32590" spans="23:27">
      <c r="W32590" s="288"/>
      <c r="X32590" s="287"/>
      <c r="AA32590" s="289"/>
    </row>
    <row r="32591" spans="23:27">
      <c r="W32591" s="288"/>
      <c r="X32591" s="287"/>
      <c r="AA32591" s="289"/>
    </row>
    <row r="32592" spans="23:27">
      <c r="W32592" s="288"/>
      <c r="X32592" s="287"/>
      <c r="AA32592" s="289"/>
    </row>
    <row r="32593" spans="23:27">
      <c r="W32593" s="288"/>
      <c r="X32593" s="287"/>
      <c r="AA32593" s="289"/>
    </row>
    <row r="32594" spans="23:27">
      <c r="W32594" s="288"/>
      <c r="X32594" s="287"/>
      <c r="AA32594" s="289"/>
    </row>
    <row r="32595" spans="23:27">
      <c r="W32595" s="288"/>
      <c r="X32595" s="287"/>
      <c r="AA32595" s="289"/>
    </row>
    <row r="32596" spans="23:27">
      <c r="W32596" s="288"/>
      <c r="X32596" s="287"/>
      <c r="AA32596" s="289"/>
    </row>
    <row r="32597" spans="23:27">
      <c r="W32597" s="288"/>
      <c r="X32597" s="287"/>
      <c r="AA32597" s="289"/>
    </row>
    <row r="32598" spans="23:27">
      <c r="W32598" s="288"/>
      <c r="X32598" s="287"/>
      <c r="AA32598" s="289"/>
    </row>
    <row r="32599" spans="23:27">
      <c r="W32599" s="288"/>
      <c r="X32599" s="287"/>
      <c r="AA32599" s="289"/>
    </row>
    <row r="32600" spans="23:27">
      <c r="W32600" s="288"/>
      <c r="X32600" s="287"/>
      <c r="AA32600" s="289"/>
    </row>
    <row r="32601" spans="23:27">
      <c r="W32601" s="288"/>
      <c r="X32601" s="287"/>
      <c r="AA32601" s="289"/>
    </row>
    <row r="32602" spans="23:27">
      <c r="W32602" s="288"/>
      <c r="X32602" s="287"/>
      <c r="AA32602" s="289"/>
    </row>
    <row r="32603" spans="23:27">
      <c r="W32603" s="288"/>
      <c r="X32603" s="287"/>
      <c r="AA32603" s="289"/>
    </row>
    <row r="32604" spans="23:27">
      <c r="W32604" s="288"/>
      <c r="X32604" s="287"/>
      <c r="AA32604" s="289"/>
    </row>
    <row r="32605" spans="23:27">
      <c r="W32605" s="288"/>
      <c r="X32605" s="287"/>
      <c r="AA32605" s="289"/>
    </row>
    <row r="32606" spans="23:27">
      <c r="W32606" s="288"/>
      <c r="X32606" s="287"/>
      <c r="AA32606" s="289"/>
    </row>
    <row r="32607" spans="23:27">
      <c r="W32607" s="288"/>
      <c r="X32607" s="287"/>
      <c r="AA32607" s="289"/>
    </row>
    <row r="32608" spans="23:27">
      <c r="W32608" s="288"/>
      <c r="X32608" s="287"/>
      <c r="AA32608" s="289"/>
    </row>
    <row r="32609" spans="23:27">
      <c r="W32609" s="288"/>
      <c r="X32609" s="287"/>
      <c r="AA32609" s="289"/>
    </row>
    <row r="32610" spans="23:27">
      <c r="W32610" s="288"/>
      <c r="X32610" s="287"/>
      <c r="AA32610" s="289"/>
    </row>
    <row r="32611" spans="23:27">
      <c r="W32611" s="288"/>
      <c r="X32611" s="287"/>
      <c r="AA32611" s="289"/>
    </row>
    <row r="32612" spans="23:27">
      <c r="W32612" s="288"/>
      <c r="X32612" s="287"/>
      <c r="AA32612" s="289"/>
    </row>
    <row r="32613" spans="23:27">
      <c r="W32613" s="288"/>
      <c r="X32613" s="287"/>
      <c r="AA32613" s="289"/>
    </row>
    <row r="32614" spans="23:27">
      <c r="W32614" s="288"/>
      <c r="X32614" s="287"/>
      <c r="AA32614" s="289"/>
    </row>
    <row r="32615" spans="23:27">
      <c r="W32615" s="288"/>
      <c r="X32615" s="287"/>
      <c r="AA32615" s="289"/>
    </row>
    <row r="32616" spans="23:27">
      <c r="W32616" s="288"/>
      <c r="X32616" s="287"/>
      <c r="AA32616" s="289"/>
    </row>
    <row r="32617" spans="23:27">
      <c r="W32617" s="288"/>
      <c r="X32617" s="287"/>
      <c r="AA32617" s="289"/>
    </row>
    <row r="32618" spans="23:27">
      <c r="W32618" s="288"/>
      <c r="X32618" s="287"/>
      <c r="AA32618" s="289"/>
    </row>
    <row r="32619" spans="23:27">
      <c r="W32619" s="288"/>
      <c r="X32619" s="287"/>
      <c r="AA32619" s="289"/>
    </row>
    <row r="32620" spans="23:27">
      <c r="W32620" s="288"/>
      <c r="X32620" s="287"/>
      <c r="AA32620" s="289"/>
    </row>
    <row r="32621" spans="23:27">
      <c r="W32621" s="288"/>
      <c r="X32621" s="287"/>
      <c r="AA32621" s="289"/>
    </row>
    <row r="32622" spans="23:27">
      <c r="W32622" s="288"/>
      <c r="X32622" s="287"/>
      <c r="AA32622" s="289"/>
    </row>
    <row r="32623" spans="23:27">
      <c r="W32623" s="288"/>
      <c r="X32623" s="287"/>
      <c r="AA32623" s="289"/>
    </row>
    <row r="32624" spans="23:27">
      <c r="W32624" s="288"/>
      <c r="X32624" s="287"/>
      <c r="AA32624" s="289"/>
    </row>
    <row r="32625" spans="23:27">
      <c r="W32625" s="288"/>
      <c r="X32625" s="287"/>
      <c r="AA32625" s="289"/>
    </row>
    <row r="32626" spans="23:27">
      <c r="W32626" s="288"/>
      <c r="X32626" s="287"/>
      <c r="AA32626" s="289"/>
    </row>
    <row r="32627" spans="23:27">
      <c r="W32627" s="288"/>
      <c r="X32627" s="287"/>
      <c r="AA32627" s="289"/>
    </row>
    <row r="32628" spans="23:27">
      <c r="W32628" s="288"/>
      <c r="X32628" s="287"/>
      <c r="AA32628" s="289"/>
    </row>
    <row r="32629" spans="23:27">
      <c r="W32629" s="288"/>
      <c r="X32629" s="287"/>
      <c r="AA32629" s="289"/>
    </row>
    <row r="32630" spans="23:27">
      <c r="W32630" s="288"/>
      <c r="X32630" s="287"/>
      <c r="AA32630" s="289"/>
    </row>
    <row r="32631" spans="23:27">
      <c r="W32631" s="288"/>
      <c r="X32631" s="287"/>
      <c r="AA32631" s="289"/>
    </row>
    <row r="32632" spans="23:27">
      <c r="W32632" s="288"/>
      <c r="X32632" s="287"/>
      <c r="AA32632" s="289"/>
    </row>
    <row r="32633" spans="23:27">
      <c r="W32633" s="288"/>
      <c r="X32633" s="287"/>
      <c r="AA32633" s="289"/>
    </row>
    <row r="32634" spans="23:27">
      <c r="W32634" s="288"/>
      <c r="X32634" s="287"/>
      <c r="AA32634" s="289"/>
    </row>
    <row r="32635" spans="23:27">
      <c r="W32635" s="288"/>
      <c r="X32635" s="287"/>
      <c r="AA32635" s="289"/>
    </row>
    <row r="32636" spans="23:27">
      <c r="W32636" s="288"/>
      <c r="X32636" s="287"/>
      <c r="AA32636" s="289"/>
    </row>
    <row r="32637" spans="23:27">
      <c r="W32637" s="288"/>
      <c r="X32637" s="287"/>
      <c r="AA32637" s="289"/>
    </row>
    <row r="32638" spans="23:27">
      <c r="W32638" s="288"/>
      <c r="X32638" s="287"/>
      <c r="AA32638" s="289"/>
    </row>
    <row r="32639" spans="23:27">
      <c r="W32639" s="288"/>
      <c r="X32639" s="287"/>
      <c r="AA32639" s="289"/>
    </row>
    <row r="32640" spans="23:27">
      <c r="W32640" s="288"/>
      <c r="X32640" s="287"/>
      <c r="AA32640" s="289"/>
    </row>
    <row r="32641" spans="23:27">
      <c r="W32641" s="288"/>
      <c r="X32641" s="287"/>
      <c r="AA32641" s="289"/>
    </row>
    <row r="32642" spans="23:27">
      <c r="W32642" s="288"/>
      <c r="X32642" s="287"/>
      <c r="AA32642" s="289"/>
    </row>
    <row r="32643" spans="23:27">
      <c r="W32643" s="288"/>
      <c r="X32643" s="287"/>
      <c r="AA32643" s="289"/>
    </row>
    <row r="32644" spans="23:27">
      <c r="W32644" s="288"/>
      <c r="X32644" s="287"/>
      <c r="AA32644" s="289"/>
    </row>
    <row r="32645" spans="23:27">
      <c r="W32645" s="288"/>
      <c r="X32645" s="287"/>
      <c r="AA32645" s="289"/>
    </row>
    <row r="32646" spans="23:27">
      <c r="W32646" s="288"/>
      <c r="X32646" s="287"/>
      <c r="AA32646" s="289"/>
    </row>
    <row r="32647" spans="23:27">
      <c r="W32647" s="288"/>
      <c r="X32647" s="287"/>
      <c r="AA32647" s="289"/>
    </row>
    <row r="32648" spans="23:27">
      <c r="W32648" s="288"/>
      <c r="X32648" s="287"/>
      <c r="AA32648" s="289"/>
    </row>
    <row r="32649" spans="23:27">
      <c r="W32649" s="288"/>
      <c r="X32649" s="287"/>
      <c r="AA32649" s="289"/>
    </row>
    <row r="32650" spans="23:27">
      <c r="W32650" s="288"/>
      <c r="X32650" s="287"/>
      <c r="AA32650" s="289"/>
    </row>
    <row r="32651" spans="23:27">
      <c r="W32651" s="288"/>
      <c r="X32651" s="287"/>
      <c r="AA32651" s="289"/>
    </row>
    <row r="32652" spans="23:27">
      <c r="W32652" s="288"/>
      <c r="X32652" s="287"/>
      <c r="AA32652" s="289"/>
    </row>
    <row r="32653" spans="23:27">
      <c r="W32653" s="288"/>
      <c r="X32653" s="287"/>
      <c r="AA32653" s="289"/>
    </row>
    <row r="32654" spans="23:27">
      <c r="W32654" s="288"/>
      <c r="X32654" s="287"/>
      <c r="AA32654" s="289"/>
    </row>
    <row r="32655" spans="23:27">
      <c r="W32655" s="288"/>
      <c r="X32655" s="287"/>
      <c r="AA32655" s="289"/>
    </row>
    <row r="32656" spans="23:27">
      <c r="W32656" s="288"/>
      <c r="X32656" s="287"/>
      <c r="AA32656" s="289"/>
    </row>
    <row r="32657" spans="23:27">
      <c r="W32657" s="288"/>
      <c r="X32657" s="287"/>
      <c r="AA32657" s="289"/>
    </row>
    <row r="32658" spans="23:27">
      <c r="W32658" s="288"/>
      <c r="X32658" s="287"/>
      <c r="AA32658" s="289"/>
    </row>
    <row r="32659" spans="23:27">
      <c r="W32659" s="288"/>
      <c r="X32659" s="287"/>
      <c r="AA32659" s="289"/>
    </row>
    <row r="32660" spans="23:27">
      <c r="W32660" s="288"/>
      <c r="X32660" s="287"/>
      <c r="AA32660" s="289"/>
    </row>
    <row r="32661" spans="23:27">
      <c r="W32661" s="288"/>
      <c r="X32661" s="287"/>
      <c r="AA32661" s="289"/>
    </row>
    <row r="32662" spans="23:27">
      <c r="W32662" s="288"/>
      <c r="X32662" s="287"/>
      <c r="AA32662" s="289"/>
    </row>
    <row r="32663" spans="23:27">
      <c r="W32663" s="288"/>
      <c r="X32663" s="287"/>
      <c r="AA32663" s="289"/>
    </row>
    <row r="32664" spans="23:27">
      <c r="W32664" s="288"/>
      <c r="X32664" s="287"/>
      <c r="AA32664" s="289"/>
    </row>
    <row r="32665" spans="23:27">
      <c r="W32665" s="288"/>
      <c r="X32665" s="287"/>
      <c r="AA32665" s="289"/>
    </row>
    <row r="32666" spans="23:27">
      <c r="W32666" s="288"/>
      <c r="X32666" s="287"/>
      <c r="AA32666" s="289"/>
    </row>
    <row r="32667" spans="23:27">
      <c r="W32667" s="288"/>
      <c r="X32667" s="287"/>
      <c r="AA32667" s="289"/>
    </row>
    <row r="32668" spans="23:27">
      <c r="W32668" s="288"/>
      <c r="X32668" s="287"/>
      <c r="AA32668" s="289"/>
    </row>
    <row r="32669" spans="23:27">
      <c r="W32669" s="288"/>
      <c r="X32669" s="287"/>
      <c r="AA32669" s="289"/>
    </row>
    <row r="32670" spans="23:27">
      <c r="W32670" s="288"/>
      <c r="X32670" s="287"/>
      <c r="AA32670" s="289"/>
    </row>
    <row r="32671" spans="23:27">
      <c r="W32671" s="288"/>
      <c r="X32671" s="287"/>
      <c r="AA32671" s="289"/>
    </row>
    <row r="32672" spans="23:27">
      <c r="W32672" s="288"/>
      <c r="X32672" s="287"/>
      <c r="AA32672" s="289"/>
    </row>
    <row r="32673" spans="23:27">
      <c r="W32673" s="288"/>
      <c r="X32673" s="287"/>
      <c r="AA32673" s="289"/>
    </row>
    <row r="32674" spans="23:27">
      <c r="W32674" s="288"/>
      <c r="X32674" s="287"/>
      <c r="AA32674" s="289"/>
    </row>
    <row r="32675" spans="23:27">
      <c r="W32675" s="288"/>
      <c r="X32675" s="287"/>
      <c r="AA32675" s="289"/>
    </row>
    <row r="32676" spans="23:27">
      <c r="W32676" s="288"/>
      <c r="X32676" s="287"/>
      <c r="AA32676" s="289"/>
    </row>
    <row r="32677" spans="23:27">
      <c r="W32677" s="288"/>
      <c r="X32677" s="287"/>
      <c r="AA32677" s="289"/>
    </row>
    <row r="32678" spans="23:27">
      <c r="W32678" s="288"/>
      <c r="X32678" s="287"/>
      <c r="AA32678" s="289"/>
    </row>
    <row r="32679" spans="23:27">
      <c r="W32679" s="288"/>
      <c r="X32679" s="287"/>
      <c r="AA32679" s="289"/>
    </row>
    <row r="32680" spans="23:27">
      <c r="W32680" s="288"/>
      <c r="X32680" s="287"/>
      <c r="AA32680" s="289"/>
    </row>
    <row r="32681" spans="23:27">
      <c r="W32681" s="288"/>
      <c r="X32681" s="287"/>
      <c r="AA32681" s="289"/>
    </row>
    <row r="32682" spans="23:27">
      <c r="W32682" s="288"/>
      <c r="X32682" s="287"/>
      <c r="AA32682" s="289"/>
    </row>
    <row r="32683" spans="23:27">
      <c r="W32683" s="288"/>
      <c r="X32683" s="287"/>
      <c r="AA32683" s="289"/>
    </row>
    <row r="32684" spans="23:27">
      <c r="W32684" s="288"/>
      <c r="X32684" s="287"/>
      <c r="AA32684" s="289"/>
    </row>
    <row r="32685" spans="23:27">
      <c r="W32685" s="288"/>
      <c r="X32685" s="287"/>
      <c r="AA32685" s="289"/>
    </row>
    <row r="32686" spans="23:27">
      <c r="W32686" s="288"/>
      <c r="X32686" s="287"/>
      <c r="AA32686" s="289"/>
    </row>
    <row r="32687" spans="23:27">
      <c r="W32687" s="288"/>
      <c r="X32687" s="287"/>
      <c r="AA32687" s="289"/>
    </row>
    <row r="32688" spans="23:27">
      <c r="W32688" s="288"/>
      <c r="X32688" s="287"/>
      <c r="AA32688" s="289"/>
    </row>
    <row r="32689" spans="23:27">
      <c r="W32689" s="288"/>
      <c r="X32689" s="287"/>
      <c r="AA32689" s="289"/>
    </row>
    <row r="32690" spans="23:27">
      <c r="W32690" s="288"/>
      <c r="X32690" s="287"/>
      <c r="AA32690" s="289"/>
    </row>
    <row r="32691" spans="23:27">
      <c r="W32691" s="288"/>
      <c r="X32691" s="287"/>
      <c r="AA32691" s="289"/>
    </row>
    <row r="32692" spans="23:27">
      <c r="W32692" s="288"/>
      <c r="X32692" s="287"/>
      <c r="AA32692" s="289"/>
    </row>
    <row r="32693" spans="23:27">
      <c r="W32693" s="288"/>
      <c r="X32693" s="287"/>
      <c r="AA32693" s="289"/>
    </row>
    <row r="32694" spans="23:27">
      <c r="W32694" s="288"/>
      <c r="X32694" s="287"/>
      <c r="AA32694" s="289"/>
    </row>
    <row r="32695" spans="23:27">
      <c r="W32695" s="288"/>
      <c r="X32695" s="287"/>
      <c r="AA32695" s="289"/>
    </row>
    <row r="32696" spans="23:27">
      <c r="W32696" s="288"/>
      <c r="X32696" s="287"/>
      <c r="AA32696" s="289"/>
    </row>
    <row r="32697" spans="23:27">
      <c r="W32697" s="288"/>
      <c r="X32697" s="287"/>
      <c r="AA32697" s="289"/>
    </row>
    <row r="32698" spans="23:27">
      <c r="W32698" s="288"/>
      <c r="X32698" s="287"/>
      <c r="AA32698" s="289"/>
    </row>
    <row r="32699" spans="23:27">
      <c r="W32699" s="288"/>
      <c r="X32699" s="287"/>
      <c r="AA32699" s="289"/>
    </row>
    <row r="32700" spans="23:27">
      <c r="W32700" s="288"/>
      <c r="X32700" s="287"/>
      <c r="AA32700" s="289"/>
    </row>
    <row r="32701" spans="23:27">
      <c r="W32701" s="288"/>
      <c r="X32701" s="287"/>
      <c r="AA32701" s="289"/>
    </row>
    <row r="32702" spans="23:27">
      <c r="W32702" s="288"/>
      <c r="X32702" s="287"/>
      <c r="AA32702" s="289"/>
    </row>
    <row r="32703" spans="23:27">
      <c r="W32703" s="288"/>
      <c r="X32703" s="287"/>
      <c r="AA32703" s="289"/>
    </row>
    <row r="32704" spans="23:27">
      <c r="W32704" s="288"/>
      <c r="X32704" s="287"/>
      <c r="AA32704" s="289"/>
    </row>
    <row r="32705" spans="23:27">
      <c r="W32705" s="288"/>
      <c r="X32705" s="287"/>
      <c r="AA32705" s="289"/>
    </row>
    <row r="32706" spans="23:27">
      <c r="W32706" s="288"/>
      <c r="X32706" s="287"/>
      <c r="AA32706" s="289"/>
    </row>
    <row r="32707" spans="23:27">
      <c r="W32707" s="288"/>
      <c r="X32707" s="287"/>
      <c r="AA32707" s="289"/>
    </row>
    <row r="32708" spans="23:27">
      <c r="W32708" s="288"/>
      <c r="X32708" s="287"/>
      <c r="AA32708" s="289"/>
    </row>
    <row r="32709" spans="23:27">
      <c r="W32709" s="288"/>
      <c r="X32709" s="287"/>
      <c r="AA32709" s="289"/>
    </row>
    <row r="32710" spans="23:27">
      <c r="W32710" s="288"/>
      <c r="X32710" s="287"/>
      <c r="AA32710" s="289"/>
    </row>
    <row r="32711" spans="23:27">
      <c r="W32711" s="288"/>
      <c r="X32711" s="287"/>
      <c r="AA32711" s="289"/>
    </row>
    <row r="32712" spans="23:27">
      <c r="W32712" s="288"/>
      <c r="X32712" s="287"/>
      <c r="AA32712" s="289"/>
    </row>
    <row r="32713" spans="23:27">
      <c r="W32713" s="288"/>
      <c r="X32713" s="287"/>
      <c r="AA32713" s="289"/>
    </row>
    <row r="32714" spans="23:27">
      <c r="W32714" s="288"/>
      <c r="X32714" s="287"/>
      <c r="AA32714" s="289"/>
    </row>
    <row r="32715" spans="23:27">
      <c r="W32715" s="288"/>
      <c r="X32715" s="287"/>
      <c r="AA32715" s="289"/>
    </row>
    <row r="32716" spans="23:27">
      <c r="W32716" s="288"/>
      <c r="X32716" s="287"/>
      <c r="AA32716" s="289"/>
    </row>
    <row r="32717" spans="23:27">
      <c r="W32717" s="288"/>
      <c r="X32717" s="287"/>
      <c r="AA32717" s="289"/>
    </row>
    <row r="32718" spans="23:27">
      <c r="W32718" s="288"/>
      <c r="X32718" s="287"/>
      <c r="AA32718" s="289"/>
    </row>
    <row r="32719" spans="23:27">
      <c r="W32719" s="288"/>
      <c r="X32719" s="287"/>
      <c r="AA32719" s="289"/>
    </row>
    <row r="32720" spans="23:27">
      <c r="W32720" s="288"/>
      <c r="X32720" s="287"/>
      <c r="AA32720" s="289"/>
    </row>
    <row r="32721" spans="23:27">
      <c r="W32721" s="288"/>
      <c r="X32721" s="287"/>
      <c r="AA32721" s="289"/>
    </row>
    <row r="32722" spans="23:27">
      <c r="W32722" s="288"/>
      <c r="X32722" s="287"/>
      <c r="AA32722" s="289"/>
    </row>
    <row r="32723" spans="23:27">
      <c r="W32723" s="288"/>
      <c r="X32723" s="287"/>
      <c r="AA32723" s="289"/>
    </row>
    <row r="32724" spans="23:27">
      <c r="W32724" s="288"/>
      <c r="X32724" s="287"/>
      <c r="AA32724" s="289"/>
    </row>
    <row r="32725" spans="23:27">
      <c r="W32725" s="288"/>
      <c r="X32725" s="287"/>
      <c r="AA32725" s="289"/>
    </row>
    <row r="32726" spans="23:27">
      <c r="W32726" s="288"/>
      <c r="X32726" s="287"/>
      <c r="AA32726" s="289"/>
    </row>
    <row r="32727" spans="23:27">
      <c r="W32727" s="288"/>
      <c r="X32727" s="287"/>
      <c r="AA32727" s="289"/>
    </row>
    <row r="32728" spans="23:27">
      <c r="W32728" s="288"/>
      <c r="X32728" s="287"/>
      <c r="AA32728" s="289"/>
    </row>
    <row r="32729" spans="23:27">
      <c r="W32729" s="288"/>
      <c r="X32729" s="287"/>
      <c r="AA32729" s="289"/>
    </row>
    <row r="32730" spans="23:27">
      <c r="W32730" s="288"/>
      <c r="X32730" s="287"/>
      <c r="AA32730" s="289"/>
    </row>
    <row r="32731" spans="23:27">
      <c r="W32731" s="288"/>
      <c r="X32731" s="287"/>
      <c r="AA32731" s="289"/>
    </row>
    <row r="32732" spans="23:27">
      <c r="W32732" s="288"/>
      <c r="X32732" s="287"/>
      <c r="AA32732" s="289"/>
    </row>
    <row r="32733" spans="23:27">
      <c r="W32733" s="288"/>
      <c r="X32733" s="287"/>
      <c r="AA32733" s="289"/>
    </row>
    <row r="32734" spans="23:27">
      <c r="W32734" s="288"/>
      <c r="X32734" s="287"/>
      <c r="AA32734" s="289"/>
    </row>
    <row r="32735" spans="23:27">
      <c r="W32735" s="288"/>
      <c r="X32735" s="287"/>
      <c r="AA32735" s="289"/>
    </row>
    <row r="32736" spans="23:27">
      <c r="W32736" s="288"/>
      <c r="X32736" s="287"/>
      <c r="AA32736" s="289"/>
    </row>
    <row r="32737" spans="23:27">
      <c r="W32737" s="288"/>
      <c r="X32737" s="287"/>
      <c r="AA32737" s="289"/>
    </row>
    <row r="32738" spans="23:27">
      <c r="W32738" s="288"/>
      <c r="X32738" s="287"/>
      <c r="AA32738" s="289"/>
    </row>
    <row r="32739" spans="23:27">
      <c r="W32739" s="288"/>
      <c r="X32739" s="287"/>
      <c r="AA32739" s="289"/>
    </row>
    <row r="32740" spans="23:27">
      <c r="W32740" s="288"/>
      <c r="X32740" s="287"/>
      <c r="AA32740" s="289"/>
    </row>
    <row r="32741" spans="23:27">
      <c r="W32741" s="288"/>
      <c r="X32741" s="287"/>
      <c r="AA32741" s="289"/>
    </row>
    <row r="32742" spans="23:27">
      <c r="W32742" s="288"/>
      <c r="X32742" s="287"/>
      <c r="AA32742" s="289"/>
    </row>
    <row r="32743" spans="23:27">
      <c r="W32743" s="288"/>
      <c r="X32743" s="287"/>
      <c r="AA32743" s="289"/>
    </row>
    <row r="32744" spans="23:27">
      <c r="W32744" s="288"/>
      <c r="X32744" s="287"/>
      <c r="AA32744" s="289"/>
    </row>
    <row r="32745" spans="23:27">
      <c r="W32745" s="288"/>
      <c r="X32745" s="287"/>
      <c r="AA32745" s="289"/>
    </row>
    <row r="32746" spans="23:27">
      <c r="W32746" s="288"/>
      <c r="X32746" s="287"/>
      <c r="AA32746" s="289"/>
    </row>
    <row r="32747" spans="23:27">
      <c r="W32747" s="288"/>
      <c r="X32747" s="287"/>
      <c r="AA32747" s="289"/>
    </row>
    <row r="32748" spans="23:27">
      <c r="W32748" s="288"/>
      <c r="X32748" s="287"/>
      <c r="AA32748" s="289"/>
    </row>
    <row r="32749" spans="23:27">
      <c r="W32749" s="288"/>
      <c r="X32749" s="287"/>
      <c r="AA32749" s="289"/>
    </row>
    <row r="32750" spans="23:27">
      <c r="W32750" s="288"/>
      <c r="X32750" s="287"/>
      <c r="AA32750" s="289"/>
    </row>
    <row r="32751" spans="23:27">
      <c r="W32751" s="288"/>
      <c r="X32751" s="287"/>
      <c r="AA32751" s="289"/>
    </row>
    <row r="32752" spans="23:27">
      <c r="W32752" s="288"/>
      <c r="X32752" s="287"/>
      <c r="AA32752" s="289"/>
    </row>
    <row r="32753" spans="23:27">
      <c r="W32753" s="288"/>
      <c r="X32753" s="287"/>
      <c r="AA32753" s="289"/>
    </row>
    <row r="32754" spans="23:27">
      <c r="W32754" s="288"/>
      <c r="X32754" s="287"/>
      <c r="AA32754" s="289"/>
    </row>
    <row r="32755" spans="23:27">
      <c r="W32755" s="288"/>
      <c r="X32755" s="287"/>
      <c r="AA32755" s="289"/>
    </row>
    <row r="32756" spans="23:27">
      <c r="W32756" s="288"/>
      <c r="X32756" s="287"/>
      <c r="AA32756" s="289"/>
    </row>
    <row r="32757" spans="23:27">
      <c r="W32757" s="288"/>
      <c r="X32757" s="287"/>
      <c r="AA32757" s="289"/>
    </row>
    <row r="32758" spans="23:27">
      <c r="W32758" s="288"/>
      <c r="X32758" s="287"/>
      <c r="AA32758" s="289"/>
    </row>
    <row r="32759" spans="23:27">
      <c r="W32759" s="288"/>
      <c r="X32759" s="287"/>
      <c r="AA32759" s="289"/>
    </row>
    <row r="32760" spans="23:27">
      <c r="W32760" s="288"/>
      <c r="X32760" s="287"/>
      <c r="AA32760" s="289"/>
    </row>
    <row r="32761" spans="23:27">
      <c r="W32761" s="288"/>
      <c r="X32761" s="287"/>
      <c r="AA32761" s="289"/>
    </row>
    <row r="32762" spans="23:27">
      <c r="W32762" s="288"/>
      <c r="X32762" s="287"/>
      <c r="AA32762" s="289"/>
    </row>
    <row r="32763" spans="23:27">
      <c r="W32763" s="288"/>
      <c r="X32763" s="287"/>
      <c r="AA32763" s="289"/>
    </row>
    <row r="32764" spans="23:27">
      <c r="W32764" s="288"/>
      <c r="X32764" s="287"/>
      <c r="AA32764" s="289"/>
    </row>
    <row r="32765" spans="23:27">
      <c r="W32765" s="288"/>
      <c r="X32765" s="287"/>
      <c r="AA32765" s="289"/>
    </row>
    <row r="32766" spans="23:27">
      <c r="W32766" s="288"/>
      <c r="X32766" s="287"/>
      <c r="AA32766" s="289"/>
    </row>
    <row r="32767" spans="23:27">
      <c r="W32767" s="288"/>
      <c r="X32767" s="287"/>
      <c r="AA32767" s="289"/>
    </row>
    <row r="32768" spans="23:27">
      <c r="W32768" s="288"/>
      <c r="X32768" s="287"/>
      <c r="AA32768" s="289"/>
    </row>
    <row r="32769" spans="23:27">
      <c r="W32769" s="288"/>
      <c r="X32769" s="287"/>
      <c r="AA32769" s="289"/>
    </row>
    <row r="32770" spans="23:27">
      <c r="W32770" s="288"/>
      <c r="X32770" s="287"/>
      <c r="AA32770" s="289"/>
    </row>
    <row r="32771" spans="23:27">
      <c r="W32771" s="288"/>
      <c r="X32771" s="287"/>
      <c r="AA32771" s="289"/>
    </row>
    <row r="32772" spans="23:27">
      <c r="W32772" s="288"/>
      <c r="X32772" s="287"/>
      <c r="AA32772" s="289"/>
    </row>
    <row r="32773" spans="23:27">
      <c r="W32773" s="288"/>
      <c r="X32773" s="287"/>
      <c r="AA32773" s="289"/>
    </row>
    <row r="32774" spans="23:27">
      <c r="W32774" s="288"/>
      <c r="X32774" s="287"/>
      <c r="AA32774" s="289"/>
    </row>
    <row r="32775" spans="23:27">
      <c r="W32775" s="288"/>
      <c r="X32775" s="287"/>
      <c r="AA32775" s="289"/>
    </row>
    <row r="32776" spans="23:27">
      <c r="W32776" s="288"/>
      <c r="X32776" s="287"/>
      <c r="AA32776" s="289"/>
    </row>
    <row r="32777" spans="23:27">
      <c r="W32777" s="288"/>
      <c r="X32777" s="287"/>
      <c r="AA32777" s="289"/>
    </row>
    <row r="32778" spans="23:27">
      <c r="W32778" s="288"/>
      <c r="X32778" s="287"/>
      <c r="AA32778" s="289"/>
    </row>
    <row r="32779" spans="23:27">
      <c r="W32779" s="288"/>
      <c r="X32779" s="287"/>
      <c r="AA32779" s="289"/>
    </row>
    <row r="32780" spans="23:27">
      <c r="W32780" s="288"/>
      <c r="X32780" s="287"/>
      <c r="AA32780" s="289"/>
    </row>
    <row r="32781" spans="23:27">
      <c r="W32781" s="288"/>
      <c r="X32781" s="287"/>
      <c r="AA32781" s="289"/>
    </row>
    <row r="32782" spans="23:27">
      <c r="W32782" s="288"/>
      <c r="X32782" s="287"/>
      <c r="AA32782" s="289"/>
    </row>
    <row r="32783" spans="23:27">
      <c r="W32783" s="288"/>
      <c r="X32783" s="287"/>
      <c r="AA32783" s="289"/>
    </row>
    <row r="32784" spans="23:27">
      <c r="W32784" s="288"/>
      <c r="X32784" s="287"/>
      <c r="AA32784" s="289"/>
    </row>
    <row r="32785" spans="23:27">
      <c r="W32785" s="288"/>
      <c r="X32785" s="287"/>
      <c r="AA32785" s="289"/>
    </row>
    <row r="32786" spans="23:27">
      <c r="W32786" s="288"/>
      <c r="X32786" s="287"/>
      <c r="AA32786" s="289"/>
    </row>
    <row r="32787" spans="23:27">
      <c r="W32787" s="288"/>
      <c r="X32787" s="287"/>
      <c r="AA32787" s="289"/>
    </row>
    <row r="32788" spans="23:27">
      <c r="W32788" s="288"/>
      <c r="X32788" s="287"/>
      <c r="AA32788" s="289"/>
    </row>
    <row r="32789" spans="23:27">
      <c r="W32789" s="288"/>
      <c r="X32789" s="287"/>
      <c r="AA32789" s="289"/>
    </row>
    <row r="32790" spans="23:27">
      <c r="W32790" s="288"/>
      <c r="X32790" s="287"/>
      <c r="AA32790" s="289"/>
    </row>
    <row r="32791" spans="23:27">
      <c r="W32791" s="288"/>
      <c r="X32791" s="287"/>
      <c r="AA32791" s="289"/>
    </row>
    <row r="32792" spans="23:27">
      <c r="W32792" s="288"/>
      <c r="X32792" s="287"/>
      <c r="AA32792" s="289"/>
    </row>
    <row r="32793" spans="23:27">
      <c r="W32793" s="288"/>
      <c r="X32793" s="287"/>
      <c r="AA32793" s="289"/>
    </row>
    <row r="32794" spans="23:27">
      <c r="W32794" s="288"/>
      <c r="X32794" s="287"/>
      <c r="AA32794" s="289"/>
    </row>
    <row r="32795" spans="23:27">
      <c r="W32795" s="288"/>
      <c r="X32795" s="287"/>
      <c r="AA32795" s="289"/>
    </row>
    <row r="32796" spans="23:27">
      <c r="W32796" s="288"/>
      <c r="X32796" s="287"/>
      <c r="AA32796" s="289"/>
    </row>
    <row r="32797" spans="23:27">
      <c r="W32797" s="288"/>
      <c r="X32797" s="287"/>
      <c r="AA32797" s="289"/>
    </row>
    <row r="32798" spans="23:27">
      <c r="W32798" s="288"/>
      <c r="X32798" s="287"/>
      <c r="AA32798" s="289"/>
    </row>
    <row r="32799" spans="23:27">
      <c r="W32799" s="288"/>
      <c r="X32799" s="287"/>
      <c r="AA32799" s="289"/>
    </row>
    <row r="32800" spans="23:27">
      <c r="W32800" s="288"/>
      <c r="X32800" s="287"/>
      <c r="AA32800" s="289"/>
    </row>
    <row r="32801" spans="23:27">
      <c r="W32801" s="288"/>
      <c r="X32801" s="287"/>
      <c r="AA32801" s="289"/>
    </row>
    <row r="32802" spans="23:27">
      <c r="W32802" s="288"/>
      <c r="X32802" s="287"/>
      <c r="AA32802" s="289"/>
    </row>
    <row r="32803" spans="23:27">
      <c r="W32803" s="288"/>
      <c r="X32803" s="287"/>
      <c r="AA32803" s="289"/>
    </row>
    <row r="32804" spans="23:27">
      <c r="W32804" s="288"/>
      <c r="X32804" s="287"/>
      <c r="AA32804" s="289"/>
    </row>
    <row r="32805" spans="23:27">
      <c r="W32805" s="288"/>
      <c r="X32805" s="287"/>
      <c r="AA32805" s="289"/>
    </row>
    <row r="32806" spans="23:27">
      <c r="W32806" s="288"/>
      <c r="X32806" s="287"/>
      <c r="AA32806" s="289"/>
    </row>
    <row r="32807" spans="23:27">
      <c r="W32807" s="288"/>
      <c r="X32807" s="287"/>
      <c r="AA32807" s="289"/>
    </row>
    <row r="32808" spans="23:27">
      <c r="W32808" s="288"/>
      <c r="X32808" s="287"/>
      <c r="AA32808" s="289"/>
    </row>
    <row r="32809" spans="23:27">
      <c r="W32809" s="288"/>
      <c r="X32809" s="287"/>
      <c r="AA32809" s="289"/>
    </row>
    <row r="32810" spans="23:27">
      <c r="W32810" s="288"/>
      <c r="X32810" s="287"/>
      <c r="AA32810" s="289"/>
    </row>
    <row r="32811" spans="23:27">
      <c r="W32811" s="288"/>
      <c r="X32811" s="287"/>
      <c r="AA32811" s="289"/>
    </row>
    <row r="32812" spans="23:27">
      <c r="W32812" s="288"/>
      <c r="X32812" s="287"/>
      <c r="AA32812" s="289"/>
    </row>
    <row r="32813" spans="23:27">
      <c r="W32813" s="288"/>
      <c r="X32813" s="287"/>
      <c r="AA32813" s="289"/>
    </row>
    <row r="32814" spans="23:27">
      <c r="W32814" s="288"/>
      <c r="X32814" s="287"/>
      <c r="AA32814" s="289"/>
    </row>
    <row r="32815" spans="23:27">
      <c r="W32815" s="288"/>
      <c r="X32815" s="287"/>
      <c r="AA32815" s="289"/>
    </row>
    <row r="32816" spans="23:27">
      <c r="W32816" s="288"/>
      <c r="X32816" s="287"/>
      <c r="AA32816" s="289"/>
    </row>
    <row r="32817" spans="23:27">
      <c r="W32817" s="288"/>
      <c r="X32817" s="287"/>
      <c r="AA32817" s="289"/>
    </row>
    <row r="32818" spans="23:27">
      <c r="W32818" s="288"/>
      <c r="X32818" s="287"/>
      <c r="AA32818" s="289"/>
    </row>
    <row r="32819" spans="23:27">
      <c r="W32819" s="288"/>
      <c r="X32819" s="287"/>
      <c r="AA32819" s="289"/>
    </row>
    <row r="32820" spans="23:27">
      <c r="W32820" s="288"/>
      <c r="X32820" s="287"/>
      <c r="AA32820" s="289"/>
    </row>
    <row r="32821" spans="23:27">
      <c r="W32821" s="288"/>
      <c r="X32821" s="287"/>
      <c r="AA32821" s="289"/>
    </row>
    <row r="32822" spans="23:27">
      <c r="W32822" s="288"/>
      <c r="X32822" s="287"/>
      <c r="AA32822" s="289"/>
    </row>
    <row r="32823" spans="23:27">
      <c r="W32823" s="288"/>
      <c r="X32823" s="287"/>
      <c r="AA32823" s="289"/>
    </row>
    <row r="32824" spans="23:27">
      <c r="W32824" s="288"/>
      <c r="X32824" s="287"/>
      <c r="AA32824" s="289"/>
    </row>
    <row r="32825" spans="23:27">
      <c r="W32825" s="288"/>
      <c r="X32825" s="287"/>
      <c r="AA32825" s="289"/>
    </row>
    <row r="32826" spans="23:27">
      <c r="W32826" s="288"/>
      <c r="X32826" s="287"/>
      <c r="AA32826" s="289"/>
    </row>
    <row r="32827" spans="23:27">
      <c r="W32827" s="288"/>
      <c r="X32827" s="287"/>
      <c r="AA32827" s="289"/>
    </row>
    <row r="32828" spans="23:27">
      <c r="W32828" s="288"/>
      <c r="X32828" s="287"/>
      <c r="AA32828" s="289"/>
    </row>
    <row r="32829" spans="23:27">
      <c r="W32829" s="288"/>
      <c r="X32829" s="287"/>
      <c r="AA32829" s="289"/>
    </row>
    <row r="32830" spans="23:27">
      <c r="W32830" s="288"/>
      <c r="X32830" s="287"/>
      <c r="AA32830" s="289"/>
    </row>
    <row r="32831" spans="23:27">
      <c r="W32831" s="288"/>
      <c r="X32831" s="287"/>
      <c r="AA32831" s="289"/>
    </row>
    <row r="32832" spans="23:27">
      <c r="W32832" s="288"/>
      <c r="X32832" s="287"/>
      <c r="AA32832" s="289"/>
    </row>
    <row r="32833" spans="23:27">
      <c r="W32833" s="288"/>
      <c r="X32833" s="287"/>
      <c r="AA32833" s="289"/>
    </row>
    <row r="32834" spans="23:27">
      <c r="W32834" s="288"/>
      <c r="X32834" s="287"/>
      <c r="AA32834" s="289"/>
    </row>
    <row r="32835" spans="23:27">
      <c r="W32835" s="288"/>
      <c r="X32835" s="287"/>
      <c r="AA32835" s="289"/>
    </row>
    <row r="32836" spans="23:27">
      <c r="W32836" s="288"/>
      <c r="X32836" s="287"/>
      <c r="AA32836" s="289"/>
    </row>
    <row r="32837" spans="23:27">
      <c r="W32837" s="288"/>
      <c r="X32837" s="287"/>
      <c r="AA32837" s="289"/>
    </row>
    <row r="32838" spans="23:27">
      <c r="W32838" s="288"/>
      <c r="X32838" s="287"/>
      <c r="AA32838" s="289"/>
    </row>
    <row r="32839" spans="23:27">
      <c r="W32839" s="288"/>
      <c r="X32839" s="287"/>
      <c r="AA32839" s="289"/>
    </row>
    <row r="32840" spans="23:27">
      <c r="W32840" s="288"/>
      <c r="X32840" s="287"/>
      <c r="AA32840" s="289"/>
    </row>
    <row r="32841" spans="23:27">
      <c r="W32841" s="288"/>
      <c r="X32841" s="287"/>
      <c r="AA32841" s="289"/>
    </row>
    <row r="32842" spans="23:27">
      <c r="W32842" s="288"/>
      <c r="X32842" s="287"/>
      <c r="AA32842" s="289"/>
    </row>
    <row r="32843" spans="23:27">
      <c r="W32843" s="288"/>
      <c r="X32843" s="287"/>
      <c r="AA32843" s="289"/>
    </row>
    <row r="32844" spans="23:27">
      <c r="W32844" s="288"/>
      <c r="X32844" s="287"/>
      <c r="AA32844" s="289"/>
    </row>
    <row r="32845" spans="23:27">
      <c r="W32845" s="288"/>
      <c r="X32845" s="287"/>
      <c r="AA32845" s="289"/>
    </row>
    <row r="32846" spans="23:27">
      <c r="W32846" s="288"/>
      <c r="X32846" s="287"/>
      <c r="AA32846" s="289"/>
    </row>
    <row r="32847" spans="23:27">
      <c r="W32847" s="288"/>
      <c r="X32847" s="287"/>
      <c r="AA32847" s="289"/>
    </row>
    <row r="32848" spans="23:27">
      <c r="W32848" s="288"/>
      <c r="X32848" s="287"/>
      <c r="AA32848" s="289"/>
    </row>
    <row r="32849" spans="23:27">
      <c r="W32849" s="288"/>
      <c r="X32849" s="287"/>
      <c r="AA32849" s="289"/>
    </row>
    <row r="32850" spans="23:27">
      <c r="W32850" s="288"/>
      <c r="X32850" s="287"/>
      <c r="AA32850" s="289"/>
    </row>
    <row r="32851" spans="23:27">
      <c r="W32851" s="288"/>
      <c r="X32851" s="287"/>
      <c r="AA32851" s="289"/>
    </row>
    <row r="32852" spans="23:27">
      <c r="W32852" s="288"/>
      <c r="X32852" s="287"/>
      <c r="AA32852" s="289"/>
    </row>
    <row r="32853" spans="23:27">
      <c r="W32853" s="288"/>
      <c r="X32853" s="287"/>
      <c r="AA32853" s="289"/>
    </row>
    <row r="32854" spans="23:27">
      <c r="W32854" s="288"/>
      <c r="X32854" s="287"/>
      <c r="AA32854" s="289"/>
    </row>
    <row r="32855" spans="23:27">
      <c r="W32855" s="288"/>
      <c r="X32855" s="287"/>
      <c r="AA32855" s="289"/>
    </row>
    <row r="32856" spans="23:27">
      <c r="W32856" s="288"/>
      <c r="X32856" s="287"/>
      <c r="AA32856" s="289"/>
    </row>
    <row r="32857" spans="23:27">
      <c r="W32857" s="288"/>
      <c r="X32857" s="287"/>
      <c r="AA32857" s="289"/>
    </row>
    <row r="32858" spans="23:27">
      <c r="W32858" s="288"/>
      <c r="X32858" s="287"/>
      <c r="AA32858" s="289"/>
    </row>
    <row r="32859" spans="23:27">
      <c r="W32859" s="288"/>
      <c r="X32859" s="287"/>
      <c r="AA32859" s="289"/>
    </row>
    <row r="32860" spans="23:27">
      <c r="W32860" s="288"/>
      <c r="X32860" s="287"/>
      <c r="AA32860" s="289"/>
    </row>
    <row r="32861" spans="23:27">
      <c r="W32861" s="288"/>
      <c r="X32861" s="287"/>
      <c r="AA32861" s="289"/>
    </row>
    <row r="32862" spans="23:27">
      <c r="W32862" s="288"/>
      <c r="X32862" s="287"/>
      <c r="AA32862" s="289"/>
    </row>
    <row r="32863" spans="23:27">
      <c r="W32863" s="288"/>
      <c r="X32863" s="287"/>
      <c r="AA32863" s="289"/>
    </row>
    <row r="32864" spans="23:27">
      <c r="W32864" s="288"/>
      <c r="X32864" s="287"/>
      <c r="AA32864" s="289"/>
    </row>
    <row r="32865" spans="23:27">
      <c r="W32865" s="288"/>
      <c r="X32865" s="287"/>
      <c r="AA32865" s="289"/>
    </row>
    <row r="32866" spans="23:27">
      <c r="W32866" s="288"/>
      <c r="X32866" s="287"/>
      <c r="AA32866" s="289"/>
    </row>
    <row r="32867" spans="23:27">
      <c r="W32867" s="288"/>
      <c r="X32867" s="287"/>
      <c r="AA32867" s="289"/>
    </row>
    <row r="32868" spans="23:27">
      <c r="W32868" s="288"/>
      <c r="X32868" s="287"/>
      <c r="AA32868" s="289"/>
    </row>
    <row r="32869" spans="23:27">
      <c r="W32869" s="288"/>
      <c r="X32869" s="287"/>
      <c r="AA32869" s="289"/>
    </row>
    <row r="32870" spans="23:27">
      <c r="W32870" s="288"/>
      <c r="X32870" s="287"/>
      <c r="AA32870" s="289"/>
    </row>
    <row r="32871" spans="23:27">
      <c r="W32871" s="288"/>
      <c r="X32871" s="287"/>
      <c r="AA32871" s="289"/>
    </row>
    <row r="32872" spans="23:27">
      <c r="W32872" s="288"/>
      <c r="X32872" s="287"/>
      <c r="AA32872" s="289"/>
    </row>
    <row r="32873" spans="23:27">
      <c r="W32873" s="288"/>
      <c r="X32873" s="287"/>
      <c r="AA32873" s="289"/>
    </row>
    <row r="32874" spans="23:27">
      <c r="W32874" s="288"/>
      <c r="X32874" s="287"/>
      <c r="AA32874" s="289"/>
    </row>
    <row r="32875" spans="23:27">
      <c r="W32875" s="288"/>
      <c r="X32875" s="287"/>
      <c r="AA32875" s="289"/>
    </row>
    <row r="32876" spans="23:27">
      <c r="W32876" s="288"/>
      <c r="X32876" s="287"/>
      <c r="AA32876" s="289"/>
    </row>
    <row r="32877" spans="23:27">
      <c r="W32877" s="288"/>
      <c r="X32877" s="287"/>
      <c r="AA32877" s="289"/>
    </row>
    <row r="32878" spans="23:27">
      <c r="W32878" s="288"/>
      <c r="X32878" s="287"/>
      <c r="AA32878" s="289"/>
    </row>
    <row r="32879" spans="23:27">
      <c r="W32879" s="288"/>
      <c r="X32879" s="287"/>
      <c r="AA32879" s="289"/>
    </row>
    <row r="32880" spans="23:27">
      <c r="W32880" s="288"/>
      <c r="X32880" s="287"/>
      <c r="AA32880" s="289"/>
    </row>
    <row r="32881" spans="23:27">
      <c r="W32881" s="288"/>
      <c r="X32881" s="287"/>
      <c r="AA32881" s="289"/>
    </row>
    <row r="32882" spans="23:27">
      <c r="W32882" s="288"/>
      <c r="X32882" s="287"/>
      <c r="AA32882" s="289"/>
    </row>
    <row r="32883" spans="23:27">
      <c r="W32883" s="288"/>
      <c r="X32883" s="287"/>
      <c r="AA32883" s="289"/>
    </row>
    <row r="32884" spans="23:27">
      <c r="W32884" s="288"/>
      <c r="X32884" s="287"/>
      <c r="AA32884" s="289"/>
    </row>
    <row r="32885" spans="23:27">
      <c r="W32885" s="288"/>
      <c r="X32885" s="287"/>
      <c r="AA32885" s="289"/>
    </row>
    <row r="32886" spans="23:27">
      <c r="W32886" s="288"/>
      <c r="X32886" s="287"/>
      <c r="AA32886" s="289"/>
    </row>
    <row r="32887" spans="23:27">
      <c r="W32887" s="288"/>
      <c r="X32887" s="287"/>
      <c r="AA32887" s="289"/>
    </row>
    <row r="32888" spans="23:27">
      <c r="W32888" s="288"/>
      <c r="X32888" s="287"/>
      <c r="AA32888" s="289"/>
    </row>
    <row r="32889" spans="23:27">
      <c r="W32889" s="288"/>
      <c r="X32889" s="287"/>
      <c r="AA32889" s="289"/>
    </row>
    <row r="32890" spans="23:27">
      <c r="W32890" s="288"/>
      <c r="X32890" s="287"/>
      <c r="AA32890" s="289"/>
    </row>
    <row r="32891" spans="23:27">
      <c r="W32891" s="288"/>
      <c r="X32891" s="287"/>
      <c r="AA32891" s="289"/>
    </row>
    <row r="32892" spans="23:27">
      <c r="W32892" s="288"/>
      <c r="X32892" s="287"/>
      <c r="AA32892" s="289"/>
    </row>
    <row r="32893" spans="23:27">
      <c r="W32893" s="288"/>
      <c r="X32893" s="287"/>
      <c r="AA32893" s="289"/>
    </row>
    <row r="32894" spans="23:27">
      <c r="W32894" s="288"/>
      <c r="X32894" s="287"/>
      <c r="AA32894" s="289"/>
    </row>
    <row r="32895" spans="23:27">
      <c r="W32895" s="288"/>
      <c r="X32895" s="287"/>
      <c r="AA32895" s="289"/>
    </row>
    <row r="32896" spans="23:27">
      <c r="W32896" s="288"/>
      <c r="X32896" s="287"/>
      <c r="AA32896" s="289"/>
    </row>
    <row r="32897" spans="23:27">
      <c r="W32897" s="288"/>
      <c r="X32897" s="287"/>
      <c r="AA32897" s="289"/>
    </row>
    <row r="32898" spans="23:27">
      <c r="W32898" s="288"/>
      <c r="X32898" s="287"/>
      <c r="AA32898" s="289"/>
    </row>
    <row r="32899" spans="23:27">
      <c r="W32899" s="288"/>
      <c r="X32899" s="287"/>
      <c r="AA32899" s="289"/>
    </row>
    <row r="32900" spans="23:27">
      <c r="W32900" s="288"/>
      <c r="X32900" s="287"/>
      <c r="AA32900" s="289"/>
    </row>
    <row r="32901" spans="23:27">
      <c r="W32901" s="288"/>
      <c r="X32901" s="287"/>
      <c r="AA32901" s="289"/>
    </row>
    <row r="32902" spans="23:27">
      <c r="W32902" s="288"/>
      <c r="X32902" s="287"/>
      <c r="AA32902" s="289"/>
    </row>
    <row r="32903" spans="23:27">
      <c r="W32903" s="288"/>
      <c r="X32903" s="287"/>
      <c r="AA32903" s="289"/>
    </row>
    <row r="32904" spans="23:27">
      <c r="W32904" s="288"/>
      <c r="X32904" s="287"/>
      <c r="AA32904" s="289"/>
    </row>
    <row r="32905" spans="23:27">
      <c r="W32905" s="288"/>
      <c r="X32905" s="287"/>
      <c r="AA32905" s="289"/>
    </row>
    <row r="32906" spans="23:27">
      <c r="W32906" s="288"/>
      <c r="X32906" s="287"/>
      <c r="AA32906" s="289"/>
    </row>
    <row r="32907" spans="23:27">
      <c r="W32907" s="288"/>
      <c r="X32907" s="287"/>
      <c r="AA32907" s="289"/>
    </row>
    <row r="32908" spans="23:27">
      <c r="W32908" s="288"/>
      <c r="X32908" s="287"/>
      <c r="AA32908" s="289"/>
    </row>
    <row r="32909" spans="23:27">
      <c r="W32909" s="288"/>
      <c r="X32909" s="287"/>
      <c r="AA32909" s="289"/>
    </row>
    <row r="32910" spans="23:27">
      <c r="W32910" s="288"/>
      <c r="X32910" s="287"/>
      <c r="AA32910" s="289"/>
    </row>
    <row r="32911" spans="23:27">
      <c r="W32911" s="288"/>
      <c r="X32911" s="287"/>
      <c r="AA32911" s="289"/>
    </row>
    <row r="32912" spans="23:27">
      <c r="W32912" s="288"/>
      <c r="X32912" s="287"/>
      <c r="AA32912" s="289"/>
    </row>
    <row r="32913" spans="23:27">
      <c r="W32913" s="288"/>
      <c r="X32913" s="287"/>
      <c r="AA32913" s="289"/>
    </row>
    <row r="32914" spans="23:27">
      <c r="W32914" s="288"/>
      <c r="X32914" s="287"/>
      <c r="AA32914" s="289"/>
    </row>
    <row r="32915" spans="23:27">
      <c r="W32915" s="288"/>
      <c r="X32915" s="287"/>
      <c r="AA32915" s="289"/>
    </row>
    <row r="32916" spans="23:27">
      <c r="W32916" s="288"/>
      <c r="X32916" s="287"/>
      <c r="AA32916" s="289"/>
    </row>
    <row r="32917" spans="23:27">
      <c r="W32917" s="288"/>
      <c r="X32917" s="287"/>
      <c r="AA32917" s="289"/>
    </row>
    <row r="32918" spans="23:27">
      <c r="W32918" s="288"/>
      <c r="X32918" s="287"/>
      <c r="AA32918" s="289"/>
    </row>
    <row r="32919" spans="23:27">
      <c r="W32919" s="288"/>
      <c r="X32919" s="287"/>
      <c r="AA32919" s="289"/>
    </row>
    <row r="32920" spans="23:27">
      <c r="W32920" s="288"/>
      <c r="X32920" s="287"/>
      <c r="AA32920" s="289"/>
    </row>
    <row r="32921" spans="23:27">
      <c r="W32921" s="288"/>
      <c r="X32921" s="287"/>
      <c r="AA32921" s="289"/>
    </row>
    <row r="32922" spans="23:27">
      <c r="W32922" s="288"/>
      <c r="X32922" s="287"/>
      <c r="AA32922" s="289"/>
    </row>
    <row r="32923" spans="23:27">
      <c r="W32923" s="288"/>
      <c r="X32923" s="287"/>
      <c r="AA32923" s="289"/>
    </row>
    <row r="32924" spans="23:27">
      <c r="W32924" s="288"/>
      <c r="X32924" s="287"/>
      <c r="AA32924" s="289"/>
    </row>
    <row r="32925" spans="23:27">
      <c r="W32925" s="288"/>
      <c r="X32925" s="287"/>
      <c r="AA32925" s="289"/>
    </row>
    <row r="32926" spans="23:27">
      <c r="W32926" s="288"/>
      <c r="X32926" s="287"/>
      <c r="AA32926" s="289"/>
    </row>
    <row r="32927" spans="23:27">
      <c r="W32927" s="288"/>
      <c r="X32927" s="287"/>
      <c r="AA32927" s="289"/>
    </row>
    <row r="32928" spans="23:27">
      <c r="W32928" s="288"/>
      <c r="X32928" s="287"/>
      <c r="AA32928" s="289"/>
    </row>
    <row r="32929" spans="23:27">
      <c r="W32929" s="288"/>
      <c r="X32929" s="287"/>
      <c r="AA32929" s="289"/>
    </row>
    <row r="32930" spans="23:27">
      <c r="W32930" s="288"/>
      <c r="X32930" s="287"/>
      <c r="AA32930" s="289"/>
    </row>
    <row r="32931" spans="23:27">
      <c r="W32931" s="288"/>
      <c r="X32931" s="287"/>
      <c r="AA32931" s="289"/>
    </row>
    <row r="32932" spans="23:27">
      <c r="W32932" s="288"/>
      <c r="X32932" s="287"/>
      <c r="AA32932" s="289"/>
    </row>
    <row r="32933" spans="23:27">
      <c r="W32933" s="288"/>
      <c r="X32933" s="287"/>
      <c r="AA32933" s="289"/>
    </row>
    <row r="32934" spans="23:27">
      <c r="W32934" s="288"/>
      <c r="X32934" s="287"/>
      <c r="AA32934" s="289"/>
    </row>
    <row r="32935" spans="23:27">
      <c r="W32935" s="288"/>
      <c r="X32935" s="287"/>
      <c r="AA32935" s="289"/>
    </row>
    <row r="32936" spans="23:27">
      <c r="W32936" s="288"/>
      <c r="X32936" s="287"/>
      <c r="AA32936" s="289"/>
    </row>
    <row r="32937" spans="23:27">
      <c r="W32937" s="288"/>
      <c r="X32937" s="287"/>
      <c r="AA32937" s="289"/>
    </row>
    <row r="32938" spans="23:27">
      <c r="W32938" s="288"/>
      <c r="X32938" s="287"/>
      <c r="AA32938" s="289"/>
    </row>
    <row r="32939" spans="23:27">
      <c r="W32939" s="288"/>
      <c r="X32939" s="287"/>
      <c r="AA32939" s="289"/>
    </row>
    <row r="32940" spans="23:27">
      <c r="W32940" s="288"/>
      <c r="X32940" s="287"/>
      <c r="AA32940" s="289"/>
    </row>
    <row r="32941" spans="23:27">
      <c r="W32941" s="288"/>
      <c r="X32941" s="287"/>
      <c r="AA32941" s="289"/>
    </row>
    <row r="32942" spans="23:27">
      <c r="W32942" s="288"/>
      <c r="X32942" s="287"/>
      <c r="AA32942" s="289"/>
    </row>
    <row r="32943" spans="23:27">
      <c r="W32943" s="288"/>
      <c r="X32943" s="287"/>
      <c r="AA32943" s="289"/>
    </row>
    <row r="32944" spans="23:27">
      <c r="W32944" s="288"/>
      <c r="X32944" s="287"/>
      <c r="AA32944" s="289"/>
    </row>
    <row r="32945" spans="23:27">
      <c r="W32945" s="288"/>
      <c r="X32945" s="287"/>
      <c r="AA32945" s="289"/>
    </row>
    <row r="32946" spans="23:27">
      <c r="W32946" s="288"/>
      <c r="X32946" s="287"/>
      <c r="AA32946" s="289"/>
    </row>
    <row r="32947" spans="23:27">
      <c r="W32947" s="288"/>
      <c r="X32947" s="287"/>
      <c r="AA32947" s="289"/>
    </row>
    <row r="32948" spans="23:27">
      <c r="W32948" s="288"/>
      <c r="X32948" s="287"/>
      <c r="AA32948" s="289"/>
    </row>
    <row r="32949" spans="23:27">
      <c r="W32949" s="288"/>
      <c r="X32949" s="287"/>
      <c r="AA32949" s="289"/>
    </row>
    <row r="32950" spans="23:27">
      <c r="W32950" s="288"/>
      <c r="X32950" s="287"/>
      <c r="AA32950" s="289"/>
    </row>
    <row r="32951" spans="23:27">
      <c r="W32951" s="288"/>
      <c r="X32951" s="287"/>
      <c r="AA32951" s="289"/>
    </row>
    <row r="32952" spans="23:27">
      <c r="W32952" s="288"/>
      <c r="X32952" s="287"/>
      <c r="AA32952" s="289"/>
    </row>
    <row r="32953" spans="23:27">
      <c r="W32953" s="288"/>
      <c r="X32953" s="287"/>
      <c r="AA32953" s="289"/>
    </row>
    <row r="32954" spans="23:27">
      <c r="W32954" s="288"/>
      <c r="X32954" s="287"/>
      <c r="AA32954" s="289"/>
    </row>
    <row r="32955" spans="23:27">
      <c r="W32955" s="288"/>
      <c r="X32955" s="287"/>
      <c r="AA32955" s="289"/>
    </row>
    <row r="32956" spans="23:27">
      <c r="W32956" s="288"/>
      <c r="X32956" s="287"/>
      <c r="AA32956" s="289"/>
    </row>
    <row r="32957" spans="23:27">
      <c r="W32957" s="288"/>
      <c r="X32957" s="287"/>
      <c r="AA32957" s="289"/>
    </row>
    <row r="32958" spans="23:27">
      <c r="W32958" s="288"/>
      <c r="X32958" s="287"/>
      <c r="AA32958" s="289"/>
    </row>
    <row r="32959" spans="23:27">
      <c r="W32959" s="288"/>
      <c r="X32959" s="287"/>
      <c r="AA32959" s="289"/>
    </row>
    <row r="32960" spans="23:27">
      <c r="W32960" s="288"/>
      <c r="X32960" s="287"/>
      <c r="AA32960" s="289"/>
    </row>
    <row r="32961" spans="23:27">
      <c r="W32961" s="288"/>
      <c r="X32961" s="287"/>
      <c r="AA32961" s="289"/>
    </row>
    <row r="32962" spans="23:27">
      <c r="W32962" s="288"/>
      <c r="X32962" s="287"/>
      <c r="AA32962" s="289"/>
    </row>
    <row r="32963" spans="23:27">
      <c r="W32963" s="288"/>
      <c r="X32963" s="287"/>
      <c r="AA32963" s="289"/>
    </row>
    <row r="32964" spans="23:27">
      <c r="W32964" s="288"/>
      <c r="X32964" s="287"/>
      <c r="AA32964" s="289"/>
    </row>
    <row r="32965" spans="23:27">
      <c r="W32965" s="288"/>
      <c r="X32965" s="287"/>
      <c r="AA32965" s="289"/>
    </row>
    <row r="32966" spans="23:27">
      <c r="W32966" s="288"/>
      <c r="X32966" s="287"/>
      <c r="AA32966" s="289"/>
    </row>
    <row r="32967" spans="23:27">
      <c r="W32967" s="288"/>
      <c r="X32967" s="287"/>
      <c r="AA32967" s="289"/>
    </row>
    <row r="32968" spans="23:27">
      <c r="W32968" s="288"/>
      <c r="X32968" s="287"/>
      <c r="AA32968" s="289"/>
    </row>
    <row r="32969" spans="23:27">
      <c r="W32969" s="288"/>
      <c r="X32969" s="287"/>
      <c r="AA32969" s="289"/>
    </row>
    <row r="32970" spans="23:27">
      <c r="W32970" s="288"/>
      <c r="X32970" s="287"/>
      <c r="AA32970" s="289"/>
    </row>
    <row r="32971" spans="23:27">
      <c r="W32971" s="288"/>
      <c r="X32971" s="287"/>
      <c r="AA32971" s="289"/>
    </row>
    <row r="32972" spans="23:27">
      <c r="W32972" s="288"/>
      <c r="X32972" s="287"/>
      <c r="AA32972" s="289"/>
    </row>
    <row r="32973" spans="23:27">
      <c r="W32973" s="288"/>
      <c r="X32973" s="287"/>
      <c r="AA32973" s="289"/>
    </row>
    <row r="32974" spans="23:27">
      <c r="W32974" s="288"/>
      <c r="X32974" s="287"/>
      <c r="AA32974" s="289"/>
    </row>
    <row r="32975" spans="23:27">
      <c r="W32975" s="288"/>
      <c r="X32975" s="287"/>
      <c r="AA32975" s="289"/>
    </row>
    <row r="32976" spans="23:27">
      <c r="W32976" s="288"/>
      <c r="X32976" s="287"/>
      <c r="AA32976" s="289"/>
    </row>
    <row r="32977" spans="23:27">
      <c r="W32977" s="288"/>
      <c r="X32977" s="287"/>
      <c r="AA32977" s="289"/>
    </row>
    <row r="32978" spans="23:27">
      <c r="W32978" s="288"/>
      <c r="X32978" s="287"/>
      <c r="AA32978" s="289"/>
    </row>
    <row r="32979" spans="23:27">
      <c r="W32979" s="288"/>
      <c r="X32979" s="287"/>
      <c r="AA32979" s="289"/>
    </row>
    <row r="32980" spans="23:27">
      <c r="W32980" s="288"/>
      <c r="X32980" s="287"/>
      <c r="AA32980" s="289"/>
    </row>
    <row r="32981" spans="23:27">
      <c r="W32981" s="288"/>
      <c r="X32981" s="287"/>
      <c r="AA32981" s="289"/>
    </row>
    <row r="32982" spans="23:27">
      <c r="W32982" s="288"/>
      <c r="X32982" s="287"/>
      <c r="AA32982" s="289"/>
    </row>
    <row r="32983" spans="23:27">
      <c r="W32983" s="288"/>
      <c r="X32983" s="287"/>
      <c r="AA32983" s="289"/>
    </row>
    <row r="32984" spans="23:27">
      <c r="W32984" s="288"/>
      <c r="X32984" s="287"/>
      <c r="AA32984" s="289"/>
    </row>
    <row r="32985" spans="23:27">
      <c r="W32985" s="288"/>
      <c r="X32985" s="287"/>
      <c r="AA32985" s="289"/>
    </row>
    <row r="32986" spans="23:27">
      <c r="W32986" s="288"/>
      <c r="X32986" s="287"/>
      <c r="AA32986" s="289"/>
    </row>
    <row r="32987" spans="23:27">
      <c r="W32987" s="288"/>
      <c r="X32987" s="287"/>
      <c r="AA32987" s="289"/>
    </row>
    <row r="32988" spans="23:27">
      <c r="W32988" s="288"/>
      <c r="X32988" s="287"/>
      <c r="AA32988" s="289"/>
    </row>
    <row r="32989" spans="23:27">
      <c r="W32989" s="288"/>
      <c r="X32989" s="287"/>
      <c r="AA32989" s="289"/>
    </row>
    <row r="32990" spans="23:27">
      <c r="W32990" s="288"/>
      <c r="X32990" s="287"/>
      <c r="AA32990" s="289"/>
    </row>
    <row r="32991" spans="23:27">
      <c r="W32991" s="288"/>
      <c r="X32991" s="287"/>
      <c r="AA32991" s="289"/>
    </row>
    <row r="32992" spans="23:27">
      <c r="W32992" s="288"/>
      <c r="X32992" s="287"/>
      <c r="AA32992" s="289"/>
    </row>
    <row r="32993" spans="23:27">
      <c r="W32993" s="288"/>
      <c r="X32993" s="287"/>
      <c r="AA32993" s="289"/>
    </row>
    <row r="32994" spans="23:27">
      <c r="W32994" s="288"/>
      <c r="X32994" s="287"/>
      <c r="AA32994" s="289"/>
    </row>
    <row r="32995" spans="23:27">
      <c r="W32995" s="288"/>
      <c r="X32995" s="287"/>
      <c r="AA32995" s="289"/>
    </row>
    <row r="32996" spans="23:27">
      <c r="W32996" s="288"/>
      <c r="X32996" s="287"/>
      <c r="AA32996" s="289"/>
    </row>
    <row r="32997" spans="23:27">
      <c r="W32997" s="288"/>
      <c r="X32997" s="287"/>
      <c r="AA32997" s="289"/>
    </row>
    <row r="32998" spans="23:27">
      <c r="W32998" s="288"/>
      <c r="X32998" s="287"/>
      <c r="AA32998" s="289"/>
    </row>
    <row r="32999" spans="23:27">
      <c r="W32999" s="288"/>
      <c r="X32999" s="287"/>
      <c r="AA32999" s="289"/>
    </row>
    <row r="33000" spans="23:27">
      <c r="W33000" s="288"/>
      <c r="X33000" s="287"/>
      <c r="AA33000" s="289"/>
    </row>
    <row r="33001" spans="23:27">
      <c r="W33001" s="288"/>
      <c r="X33001" s="287"/>
      <c r="AA33001" s="289"/>
    </row>
    <row r="33002" spans="23:27">
      <c r="W33002" s="288"/>
      <c r="X33002" s="287"/>
      <c r="AA33002" s="289"/>
    </row>
    <row r="33003" spans="23:27">
      <c r="W33003" s="288"/>
      <c r="X33003" s="287"/>
      <c r="AA33003" s="289"/>
    </row>
    <row r="33004" spans="23:27">
      <c r="W33004" s="288"/>
      <c r="X33004" s="287"/>
      <c r="AA33004" s="289"/>
    </row>
    <row r="33005" spans="23:27">
      <c r="W33005" s="288"/>
      <c r="X33005" s="287"/>
      <c r="AA33005" s="289"/>
    </row>
    <row r="33006" spans="23:27">
      <c r="W33006" s="288"/>
      <c r="X33006" s="287"/>
      <c r="AA33006" s="289"/>
    </row>
    <row r="33007" spans="23:27">
      <c r="W33007" s="288"/>
      <c r="X33007" s="287"/>
      <c r="AA33007" s="289"/>
    </row>
    <row r="33008" spans="23:27">
      <c r="W33008" s="288"/>
      <c r="X33008" s="287"/>
      <c r="AA33008" s="289"/>
    </row>
    <row r="33009" spans="23:27">
      <c r="W33009" s="288"/>
      <c r="X33009" s="287"/>
      <c r="AA33009" s="289"/>
    </row>
    <row r="33010" spans="23:27">
      <c r="W33010" s="288"/>
      <c r="X33010" s="287"/>
      <c r="AA33010" s="289"/>
    </row>
    <row r="33011" spans="23:27">
      <c r="W33011" s="288"/>
      <c r="X33011" s="287"/>
      <c r="AA33011" s="289"/>
    </row>
    <row r="33012" spans="23:27">
      <c r="W33012" s="288"/>
      <c r="X33012" s="287"/>
      <c r="AA33012" s="289"/>
    </row>
    <row r="33013" spans="23:27">
      <c r="W33013" s="288"/>
      <c r="X33013" s="287"/>
      <c r="AA33013" s="289"/>
    </row>
    <row r="33014" spans="23:27">
      <c r="W33014" s="288"/>
      <c r="X33014" s="287"/>
      <c r="AA33014" s="289"/>
    </row>
    <row r="33015" spans="23:27">
      <c r="W33015" s="288"/>
      <c r="X33015" s="287"/>
      <c r="AA33015" s="289"/>
    </row>
    <row r="33016" spans="23:27">
      <c r="W33016" s="288"/>
      <c r="X33016" s="287"/>
      <c r="AA33016" s="289"/>
    </row>
    <row r="33017" spans="23:27">
      <c r="W33017" s="288"/>
      <c r="X33017" s="287"/>
      <c r="AA33017" s="289"/>
    </row>
    <row r="33018" spans="23:27">
      <c r="W33018" s="288"/>
      <c r="X33018" s="287"/>
      <c r="AA33018" s="289"/>
    </row>
    <row r="33019" spans="23:27">
      <c r="W33019" s="288"/>
      <c r="X33019" s="287"/>
      <c r="AA33019" s="289"/>
    </row>
    <row r="33020" spans="23:27">
      <c r="W33020" s="288"/>
      <c r="X33020" s="287"/>
      <c r="AA33020" s="289"/>
    </row>
    <row r="33021" spans="23:27">
      <c r="W33021" s="288"/>
      <c r="X33021" s="287"/>
      <c r="AA33021" s="289"/>
    </row>
    <row r="33022" spans="23:27">
      <c r="W33022" s="288"/>
      <c r="X33022" s="287"/>
      <c r="AA33022" s="289"/>
    </row>
    <row r="33023" spans="23:27">
      <c r="W33023" s="288"/>
      <c r="X33023" s="287"/>
      <c r="AA33023" s="289"/>
    </row>
    <row r="33024" spans="23:27">
      <c r="W33024" s="288"/>
      <c r="X33024" s="287"/>
      <c r="AA33024" s="289"/>
    </row>
    <row r="33025" spans="23:27">
      <c r="W33025" s="288"/>
      <c r="X33025" s="287"/>
      <c r="AA33025" s="289"/>
    </row>
    <row r="33026" spans="23:27">
      <c r="W33026" s="288"/>
      <c r="X33026" s="287"/>
      <c r="AA33026" s="289"/>
    </row>
    <row r="33027" spans="23:27">
      <c r="W33027" s="288"/>
      <c r="X33027" s="287"/>
      <c r="AA33027" s="289"/>
    </row>
    <row r="33028" spans="23:27">
      <c r="W33028" s="288"/>
      <c r="X33028" s="287"/>
      <c r="AA33028" s="289"/>
    </row>
    <row r="33029" spans="23:27">
      <c r="W33029" s="288"/>
      <c r="X33029" s="287"/>
      <c r="AA33029" s="289"/>
    </row>
    <row r="33030" spans="23:27">
      <c r="W33030" s="288"/>
      <c r="X33030" s="287"/>
      <c r="AA33030" s="289"/>
    </row>
    <row r="33031" spans="23:27">
      <c r="W33031" s="288"/>
      <c r="X33031" s="287"/>
      <c r="AA33031" s="289"/>
    </row>
    <row r="33032" spans="23:27">
      <c r="W33032" s="288"/>
      <c r="X33032" s="287"/>
      <c r="AA33032" s="289"/>
    </row>
    <row r="33033" spans="23:27">
      <c r="W33033" s="288"/>
      <c r="X33033" s="287"/>
      <c r="AA33033" s="289"/>
    </row>
    <row r="33034" spans="23:27">
      <c r="W33034" s="288"/>
      <c r="X33034" s="287"/>
      <c r="AA33034" s="289"/>
    </row>
    <row r="33035" spans="23:27">
      <c r="W33035" s="288"/>
      <c r="X33035" s="287"/>
      <c r="AA33035" s="289"/>
    </row>
    <row r="33036" spans="23:27">
      <c r="W33036" s="288"/>
      <c r="X33036" s="287"/>
      <c r="AA33036" s="289"/>
    </row>
    <row r="33037" spans="23:27">
      <c r="W33037" s="288"/>
      <c r="X33037" s="287"/>
      <c r="AA33037" s="289"/>
    </row>
    <row r="33038" spans="23:27">
      <c r="W33038" s="288"/>
      <c r="X33038" s="287"/>
      <c r="AA33038" s="289"/>
    </row>
    <row r="33039" spans="23:27">
      <c r="W33039" s="288"/>
      <c r="X33039" s="287"/>
      <c r="AA33039" s="289"/>
    </row>
    <row r="33040" spans="23:27">
      <c r="W33040" s="288"/>
      <c r="X33040" s="287"/>
      <c r="AA33040" s="289"/>
    </row>
    <row r="33041" spans="23:27">
      <c r="W33041" s="288"/>
      <c r="X33041" s="287"/>
      <c r="AA33041" s="289"/>
    </row>
    <row r="33042" spans="23:27">
      <c r="W33042" s="288"/>
      <c r="X33042" s="287"/>
      <c r="AA33042" s="289"/>
    </row>
    <row r="33043" spans="23:27">
      <c r="W33043" s="288"/>
      <c r="X33043" s="287"/>
      <c r="AA33043" s="289"/>
    </row>
    <row r="33044" spans="23:27">
      <c r="W33044" s="288"/>
      <c r="X33044" s="287"/>
      <c r="AA33044" s="289"/>
    </row>
    <row r="33045" spans="23:27">
      <c r="W33045" s="288"/>
      <c r="X33045" s="287"/>
      <c r="AA33045" s="289"/>
    </row>
    <row r="33046" spans="23:27">
      <c r="W33046" s="288"/>
      <c r="X33046" s="287"/>
      <c r="AA33046" s="289"/>
    </row>
    <row r="33047" spans="23:27">
      <c r="W33047" s="288"/>
      <c r="X33047" s="287"/>
      <c r="AA33047" s="289"/>
    </row>
    <row r="33048" spans="23:27">
      <c r="W33048" s="288"/>
      <c r="X33048" s="287"/>
      <c r="AA33048" s="289"/>
    </row>
    <row r="33049" spans="23:27">
      <c r="W33049" s="288"/>
      <c r="X33049" s="287"/>
      <c r="AA33049" s="289"/>
    </row>
    <row r="33050" spans="23:27">
      <c r="W33050" s="288"/>
      <c r="X33050" s="287"/>
      <c r="AA33050" s="289"/>
    </row>
    <row r="33051" spans="23:27">
      <c r="W33051" s="288"/>
      <c r="X33051" s="287"/>
      <c r="AA33051" s="289"/>
    </row>
    <row r="33052" spans="23:27">
      <c r="W33052" s="288"/>
      <c r="X33052" s="287"/>
      <c r="AA33052" s="289"/>
    </row>
    <row r="33053" spans="23:27">
      <c r="W33053" s="288"/>
      <c r="X33053" s="287"/>
      <c r="AA33053" s="289"/>
    </row>
    <row r="33054" spans="23:27">
      <c r="W33054" s="288"/>
      <c r="X33054" s="287"/>
      <c r="AA33054" s="289"/>
    </row>
    <row r="33055" spans="23:27">
      <c r="W33055" s="288"/>
      <c r="X33055" s="287"/>
      <c r="AA33055" s="289"/>
    </row>
    <row r="33056" spans="23:27">
      <c r="W33056" s="288"/>
      <c r="X33056" s="287"/>
      <c r="AA33056" s="289"/>
    </row>
    <row r="33057" spans="23:27">
      <c r="W33057" s="288"/>
      <c r="X33057" s="287"/>
      <c r="AA33057" s="289"/>
    </row>
    <row r="33058" spans="23:27">
      <c r="W33058" s="288"/>
      <c r="X33058" s="287"/>
      <c r="AA33058" s="289"/>
    </row>
    <row r="33059" spans="23:27">
      <c r="W33059" s="288"/>
      <c r="X33059" s="287"/>
      <c r="AA33059" s="289"/>
    </row>
    <row r="33060" spans="23:27">
      <c r="W33060" s="288"/>
      <c r="X33060" s="287"/>
      <c r="AA33060" s="289"/>
    </row>
    <row r="33061" spans="23:27">
      <c r="W33061" s="288"/>
      <c r="X33061" s="287"/>
      <c r="AA33061" s="289"/>
    </row>
    <row r="33062" spans="23:27">
      <c r="W33062" s="288"/>
      <c r="X33062" s="287"/>
      <c r="AA33062" s="289"/>
    </row>
    <row r="33063" spans="23:27">
      <c r="W33063" s="288"/>
      <c r="X33063" s="287"/>
      <c r="AA33063" s="289"/>
    </row>
    <row r="33064" spans="23:27">
      <c r="W33064" s="288"/>
      <c r="X33064" s="287"/>
      <c r="AA33064" s="289"/>
    </row>
    <row r="33065" spans="23:27">
      <c r="W33065" s="288"/>
      <c r="X33065" s="287"/>
      <c r="AA33065" s="289"/>
    </row>
    <row r="33066" spans="23:27">
      <c r="W33066" s="288"/>
      <c r="X33066" s="287"/>
      <c r="AA33066" s="289"/>
    </row>
    <row r="33067" spans="23:27">
      <c r="W33067" s="288"/>
      <c r="X33067" s="287"/>
      <c r="AA33067" s="289"/>
    </row>
    <row r="33068" spans="23:27">
      <c r="W33068" s="288"/>
      <c r="X33068" s="287"/>
      <c r="AA33068" s="289"/>
    </row>
    <row r="33069" spans="23:27">
      <c r="W33069" s="288"/>
      <c r="X33069" s="287"/>
      <c r="AA33069" s="289"/>
    </row>
    <row r="33070" spans="23:27">
      <c r="W33070" s="288"/>
      <c r="X33070" s="287"/>
      <c r="AA33070" s="289"/>
    </row>
    <row r="33071" spans="23:27">
      <c r="W33071" s="288"/>
      <c r="X33071" s="287"/>
      <c r="AA33071" s="289"/>
    </row>
    <row r="33072" spans="23:27">
      <c r="W33072" s="288"/>
      <c r="X33072" s="287"/>
      <c r="AA33072" s="289"/>
    </row>
    <row r="33073" spans="23:27">
      <c r="W33073" s="288"/>
      <c r="X33073" s="287"/>
      <c r="AA33073" s="289"/>
    </row>
    <row r="33074" spans="23:27">
      <c r="W33074" s="288"/>
      <c r="X33074" s="287"/>
      <c r="AA33074" s="289"/>
    </row>
    <row r="33075" spans="23:27">
      <c r="W33075" s="288"/>
      <c r="X33075" s="287"/>
      <c r="AA33075" s="289"/>
    </row>
    <row r="33076" spans="23:27">
      <c r="W33076" s="288"/>
      <c r="X33076" s="287"/>
      <c r="AA33076" s="289"/>
    </row>
    <row r="33077" spans="23:27">
      <c r="W33077" s="288"/>
      <c r="X33077" s="287"/>
      <c r="AA33077" s="289"/>
    </row>
    <row r="33078" spans="23:27">
      <c r="W33078" s="288"/>
      <c r="X33078" s="287"/>
      <c r="AA33078" s="289"/>
    </row>
    <row r="33079" spans="23:27">
      <c r="W33079" s="288"/>
      <c r="X33079" s="287"/>
      <c r="AA33079" s="289"/>
    </row>
    <row r="33080" spans="23:27">
      <c r="W33080" s="288"/>
      <c r="X33080" s="287"/>
      <c r="AA33080" s="289"/>
    </row>
    <row r="33081" spans="23:27">
      <c r="W33081" s="288"/>
      <c r="X33081" s="287"/>
      <c r="AA33081" s="289"/>
    </row>
    <row r="33082" spans="23:27">
      <c r="W33082" s="288"/>
      <c r="X33082" s="287"/>
      <c r="AA33082" s="289"/>
    </row>
    <row r="33083" spans="23:27">
      <c r="W33083" s="288"/>
      <c r="X33083" s="287"/>
      <c r="AA33083" s="289"/>
    </row>
    <row r="33084" spans="23:27">
      <c r="W33084" s="288"/>
      <c r="X33084" s="287"/>
      <c r="AA33084" s="289"/>
    </row>
    <row r="33085" spans="23:27">
      <c r="W33085" s="288"/>
      <c r="X33085" s="287"/>
      <c r="AA33085" s="289"/>
    </row>
    <row r="33086" spans="23:27">
      <c r="W33086" s="288"/>
      <c r="X33086" s="287"/>
      <c r="AA33086" s="289"/>
    </row>
    <row r="33087" spans="23:27">
      <c r="W33087" s="288"/>
      <c r="X33087" s="287"/>
      <c r="AA33087" s="289"/>
    </row>
    <row r="33088" spans="23:27">
      <c r="W33088" s="288"/>
      <c r="X33088" s="287"/>
      <c r="AA33088" s="289"/>
    </row>
    <row r="33089" spans="23:27">
      <c r="W33089" s="288"/>
      <c r="X33089" s="287"/>
      <c r="AA33089" s="289"/>
    </row>
    <row r="33090" spans="23:27">
      <c r="W33090" s="288"/>
      <c r="X33090" s="287"/>
      <c r="AA33090" s="289"/>
    </row>
    <row r="33091" spans="23:27">
      <c r="W33091" s="288"/>
      <c r="X33091" s="287"/>
      <c r="AA33091" s="289"/>
    </row>
    <row r="33092" spans="23:27">
      <c r="W33092" s="288"/>
      <c r="X33092" s="287"/>
      <c r="AA33092" s="289"/>
    </row>
    <row r="33093" spans="23:27">
      <c r="W33093" s="288"/>
      <c r="X33093" s="287"/>
      <c r="AA33093" s="289"/>
    </row>
    <row r="33094" spans="23:27">
      <c r="W33094" s="288"/>
      <c r="X33094" s="287"/>
      <c r="AA33094" s="289"/>
    </row>
    <row r="33095" spans="23:27">
      <c r="W33095" s="288"/>
      <c r="X33095" s="287"/>
      <c r="AA33095" s="289"/>
    </row>
    <row r="33096" spans="23:27">
      <c r="W33096" s="288"/>
      <c r="X33096" s="287"/>
      <c r="AA33096" s="289"/>
    </row>
    <row r="33097" spans="23:27">
      <c r="W33097" s="288"/>
      <c r="X33097" s="287"/>
      <c r="AA33097" s="289"/>
    </row>
    <row r="33098" spans="23:27">
      <c r="W33098" s="288"/>
      <c r="X33098" s="287"/>
      <c r="AA33098" s="289"/>
    </row>
    <row r="33099" spans="23:27">
      <c r="W33099" s="288"/>
      <c r="X33099" s="287"/>
      <c r="AA33099" s="289"/>
    </row>
    <row r="33100" spans="23:27">
      <c r="W33100" s="288"/>
      <c r="X33100" s="287"/>
      <c r="AA33100" s="289"/>
    </row>
    <row r="33101" spans="23:27">
      <c r="W33101" s="288"/>
      <c r="X33101" s="287"/>
      <c r="AA33101" s="289"/>
    </row>
    <row r="33102" spans="23:27">
      <c r="W33102" s="288"/>
      <c r="X33102" s="287"/>
      <c r="AA33102" s="289"/>
    </row>
    <row r="33103" spans="23:27">
      <c r="W33103" s="288"/>
      <c r="X33103" s="287"/>
      <c r="AA33103" s="289"/>
    </row>
    <row r="33104" spans="23:27">
      <c r="W33104" s="288"/>
      <c r="X33104" s="287"/>
      <c r="AA33104" s="289"/>
    </row>
    <row r="33105" spans="23:27">
      <c r="W33105" s="288"/>
      <c r="X33105" s="287"/>
      <c r="AA33105" s="289"/>
    </row>
    <row r="33106" spans="23:27">
      <c r="W33106" s="288"/>
      <c r="X33106" s="287"/>
      <c r="AA33106" s="289"/>
    </row>
    <row r="33107" spans="23:27">
      <c r="W33107" s="288"/>
      <c r="X33107" s="287"/>
      <c r="AA33107" s="289"/>
    </row>
    <row r="33108" spans="23:27">
      <c r="W33108" s="288"/>
      <c r="X33108" s="287"/>
      <c r="AA33108" s="289"/>
    </row>
    <row r="33109" spans="23:27">
      <c r="W33109" s="288"/>
      <c r="X33109" s="287"/>
      <c r="AA33109" s="289"/>
    </row>
    <row r="33110" spans="23:27">
      <c r="W33110" s="288"/>
      <c r="X33110" s="287"/>
      <c r="AA33110" s="289"/>
    </row>
    <row r="33111" spans="23:27">
      <c r="W33111" s="288"/>
      <c r="X33111" s="287"/>
      <c r="AA33111" s="289"/>
    </row>
    <row r="33112" spans="23:27">
      <c r="W33112" s="288"/>
      <c r="X33112" s="287"/>
      <c r="AA33112" s="289"/>
    </row>
    <row r="33113" spans="23:27">
      <c r="W33113" s="288"/>
      <c r="X33113" s="287"/>
      <c r="AA33113" s="289"/>
    </row>
    <row r="33114" spans="23:27">
      <c r="W33114" s="288"/>
      <c r="X33114" s="287"/>
      <c r="AA33114" s="289"/>
    </row>
    <row r="33115" spans="23:27">
      <c r="W33115" s="288"/>
      <c r="X33115" s="287"/>
      <c r="AA33115" s="289"/>
    </row>
    <row r="33116" spans="23:27">
      <c r="W33116" s="288"/>
      <c r="X33116" s="287"/>
      <c r="AA33116" s="289"/>
    </row>
    <row r="33117" spans="23:27">
      <c r="W33117" s="288"/>
      <c r="X33117" s="287"/>
      <c r="AA33117" s="289"/>
    </row>
    <row r="33118" spans="23:27">
      <c r="W33118" s="288"/>
      <c r="X33118" s="287"/>
      <c r="AA33118" s="289"/>
    </row>
    <row r="33119" spans="23:27">
      <c r="W33119" s="288"/>
      <c r="X33119" s="287"/>
      <c r="AA33119" s="289"/>
    </row>
    <row r="33120" spans="23:27">
      <c r="W33120" s="288"/>
      <c r="X33120" s="287"/>
      <c r="AA33120" s="289"/>
    </row>
    <row r="33121" spans="23:27">
      <c r="W33121" s="288"/>
      <c r="X33121" s="287"/>
      <c r="AA33121" s="289"/>
    </row>
    <row r="33122" spans="23:27">
      <c r="W33122" s="288"/>
      <c r="X33122" s="287"/>
      <c r="AA33122" s="289"/>
    </row>
    <row r="33123" spans="23:27">
      <c r="W33123" s="288"/>
      <c r="X33123" s="287"/>
      <c r="AA33123" s="289"/>
    </row>
    <row r="33124" spans="23:27">
      <c r="W33124" s="288"/>
      <c r="X33124" s="287"/>
      <c r="AA33124" s="289"/>
    </row>
    <row r="33125" spans="23:27">
      <c r="W33125" s="288"/>
      <c r="X33125" s="287"/>
      <c r="AA33125" s="289"/>
    </row>
    <row r="33126" spans="23:27">
      <c r="W33126" s="288"/>
      <c r="X33126" s="287"/>
      <c r="AA33126" s="289"/>
    </row>
    <row r="33127" spans="23:27">
      <c r="W33127" s="288"/>
      <c r="X33127" s="287"/>
      <c r="AA33127" s="289"/>
    </row>
    <row r="33128" spans="23:27">
      <c r="W33128" s="288"/>
      <c r="X33128" s="287"/>
      <c r="AA33128" s="289"/>
    </row>
    <row r="33129" spans="23:27">
      <c r="W33129" s="288"/>
      <c r="X33129" s="287"/>
      <c r="AA33129" s="289"/>
    </row>
    <row r="33130" spans="23:27">
      <c r="W33130" s="288"/>
      <c r="X33130" s="287"/>
      <c r="AA33130" s="289"/>
    </row>
    <row r="33131" spans="23:27">
      <c r="W33131" s="288"/>
      <c r="X33131" s="287"/>
      <c r="AA33131" s="289"/>
    </row>
    <row r="33132" spans="23:27">
      <c r="W33132" s="288"/>
      <c r="X33132" s="287"/>
      <c r="AA33132" s="289"/>
    </row>
    <row r="33133" spans="23:27">
      <c r="W33133" s="288"/>
      <c r="X33133" s="287"/>
      <c r="AA33133" s="289"/>
    </row>
    <row r="33134" spans="23:27">
      <c r="W33134" s="288"/>
      <c r="X33134" s="287"/>
      <c r="AA33134" s="289"/>
    </row>
    <row r="33135" spans="23:27">
      <c r="W33135" s="288"/>
      <c r="X33135" s="287"/>
      <c r="AA33135" s="289"/>
    </row>
    <row r="33136" spans="23:27">
      <c r="W33136" s="288"/>
      <c r="X33136" s="287"/>
      <c r="AA33136" s="289"/>
    </row>
    <row r="33137" spans="23:27">
      <c r="W33137" s="288"/>
      <c r="X33137" s="287"/>
      <c r="AA33137" s="289"/>
    </row>
    <row r="33138" spans="23:27">
      <c r="W33138" s="288"/>
      <c r="X33138" s="287"/>
      <c r="AA33138" s="289"/>
    </row>
    <row r="33139" spans="23:27">
      <c r="W33139" s="288"/>
      <c r="X33139" s="287"/>
      <c r="AA33139" s="289"/>
    </row>
    <row r="33140" spans="23:27">
      <c r="W33140" s="288"/>
      <c r="X33140" s="287"/>
      <c r="AA33140" s="289"/>
    </row>
    <row r="33141" spans="23:27">
      <c r="W33141" s="288"/>
      <c r="X33141" s="287"/>
      <c r="AA33141" s="289"/>
    </row>
    <row r="33142" spans="23:27">
      <c r="W33142" s="288"/>
      <c r="X33142" s="287"/>
      <c r="AA33142" s="289"/>
    </row>
    <row r="33143" spans="23:27">
      <c r="W33143" s="288"/>
      <c r="X33143" s="287"/>
      <c r="AA33143" s="289"/>
    </row>
    <row r="33144" spans="23:27">
      <c r="W33144" s="288"/>
      <c r="X33144" s="287"/>
      <c r="AA33144" s="289"/>
    </row>
    <row r="33145" spans="23:27">
      <c r="W33145" s="288"/>
      <c r="X33145" s="287"/>
      <c r="AA33145" s="289"/>
    </row>
    <row r="33146" spans="23:27">
      <c r="W33146" s="288"/>
      <c r="X33146" s="287"/>
      <c r="AA33146" s="289"/>
    </row>
    <row r="33147" spans="23:27">
      <c r="W33147" s="288"/>
      <c r="X33147" s="287"/>
      <c r="AA33147" s="289"/>
    </row>
    <row r="33148" spans="23:27">
      <c r="W33148" s="288"/>
      <c r="X33148" s="287"/>
      <c r="AA33148" s="289"/>
    </row>
    <row r="33149" spans="23:27">
      <c r="W33149" s="288"/>
      <c r="X33149" s="287"/>
      <c r="AA33149" s="289"/>
    </row>
    <row r="33150" spans="23:27">
      <c r="W33150" s="288"/>
      <c r="X33150" s="287"/>
      <c r="AA33150" s="289"/>
    </row>
    <row r="33151" spans="23:27">
      <c r="W33151" s="288"/>
      <c r="X33151" s="287"/>
      <c r="AA33151" s="289"/>
    </row>
    <row r="33152" spans="23:27">
      <c r="W33152" s="288"/>
      <c r="X33152" s="287"/>
      <c r="AA33152" s="289"/>
    </row>
    <row r="33153" spans="23:27">
      <c r="W33153" s="288"/>
      <c r="X33153" s="287"/>
      <c r="AA33153" s="289"/>
    </row>
    <row r="33154" spans="23:27">
      <c r="W33154" s="288"/>
      <c r="X33154" s="287"/>
      <c r="AA33154" s="289"/>
    </row>
    <row r="33155" spans="23:27">
      <c r="W33155" s="288"/>
      <c r="X33155" s="287"/>
      <c r="AA33155" s="289"/>
    </row>
    <row r="33156" spans="23:27">
      <c r="W33156" s="288"/>
      <c r="X33156" s="287"/>
      <c r="AA33156" s="289"/>
    </row>
    <row r="33157" spans="23:27">
      <c r="W33157" s="288"/>
      <c r="X33157" s="287"/>
      <c r="AA33157" s="289"/>
    </row>
    <row r="33158" spans="23:27">
      <c r="W33158" s="288"/>
      <c r="X33158" s="287"/>
      <c r="AA33158" s="289"/>
    </row>
    <row r="33159" spans="23:27">
      <c r="W33159" s="288"/>
      <c r="X33159" s="287"/>
      <c r="AA33159" s="289"/>
    </row>
    <row r="33160" spans="23:27">
      <c r="W33160" s="288"/>
      <c r="X33160" s="287"/>
      <c r="AA33160" s="289"/>
    </row>
    <row r="33161" spans="23:27">
      <c r="W33161" s="288"/>
      <c r="X33161" s="287"/>
      <c r="AA33161" s="289"/>
    </row>
    <row r="33162" spans="23:27">
      <c r="W33162" s="288"/>
      <c r="X33162" s="287"/>
      <c r="AA33162" s="289"/>
    </row>
    <row r="33163" spans="23:27">
      <c r="W33163" s="288"/>
      <c r="X33163" s="287"/>
      <c r="AA33163" s="289"/>
    </row>
    <row r="33164" spans="23:27">
      <c r="W33164" s="288"/>
      <c r="X33164" s="287"/>
      <c r="AA33164" s="289"/>
    </row>
    <row r="33165" spans="23:27">
      <c r="W33165" s="288"/>
      <c r="X33165" s="287"/>
      <c r="AA33165" s="289"/>
    </row>
    <row r="33166" spans="23:27">
      <c r="W33166" s="288"/>
      <c r="X33166" s="287"/>
      <c r="AA33166" s="289"/>
    </row>
    <row r="33167" spans="23:27">
      <c r="W33167" s="288"/>
      <c r="X33167" s="287"/>
      <c r="AA33167" s="289"/>
    </row>
    <row r="33168" spans="23:27">
      <c r="W33168" s="288"/>
      <c r="X33168" s="287"/>
      <c r="AA33168" s="289"/>
    </row>
    <row r="33169" spans="23:27">
      <c r="W33169" s="288"/>
      <c r="X33169" s="287"/>
      <c r="AA33169" s="289"/>
    </row>
    <row r="33170" spans="23:27">
      <c r="W33170" s="288"/>
      <c r="X33170" s="287"/>
      <c r="AA33170" s="289"/>
    </row>
    <row r="33171" spans="23:27">
      <c r="W33171" s="288"/>
      <c r="X33171" s="287"/>
      <c r="AA33171" s="289"/>
    </row>
    <row r="33172" spans="23:27">
      <c r="W33172" s="288"/>
      <c r="X33172" s="287"/>
      <c r="AA33172" s="289"/>
    </row>
    <row r="33173" spans="23:27">
      <c r="W33173" s="288"/>
      <c r="X33173" s="287"/>
      <c r="AA33173" s="289"/>
    </row>
    <row r="33174" spans="23:27">
      <c r="W33174" s="288"/>
      <c r="X33174" s="287"/>
      <c r="AA33174" s="289"/>
    </row>
    <row r="33175" spans="23:27">
      <c r="W33175" s="288"/>
      <c r="X33175" s="287"/>
      <c r="AA33175" s="289"/>
    </row>
    <row r="33176" spans="23:27">
      <c r="W33176" s="288"/>
      <c r="X33176" s="287"/>
      <c r="AA33176" s="289"/>
    </row>
    <row r="33177" spans="23:27">
      <c r="W33177" s="288"/>
      <c r="X33177" s="287"/>
      <c r="AA33177" s="289"/>
    </row>
    <row r="33178" spans="23:27">
      <c r="W33178" s="288"/>
      <c r="X33178" s="287"/>
      <c r="AA33178" s="289"/>
    </row>
    <row r="33179" spans="23:27">
      <c r="W33179" s="288"/>
      <c r="X33179" s="287"/>
      <c r="AA33179" s="289"/>
    </row>
    <row r="33180" spans="23:27">
      <c r="W33180" s="288"/>
      <c r="X33180" s="287"/>
      <c r="AA33180" s="289"/>
    </row>
    <row r="33181" spans="23:27">
      <c r="W33181" s="288"/>
      <c r="X33181" s="287"/>
      <c r="AA33181" s="289"/>
    </row>
    <row r="33182" spans="23:27">
      <c r="W33182" s="288"/>
      <c r="X33182" s="287"/>
      <c r="AA33182" s="289"/>
    </row>
    <row r="33183" spans="23:27">
      <c r="W33183" s="288"/>
      <c r="X33183" s="287"/>
      <c r="AA33183" s="289"/>
    </row>
    <row r="33184" spans="23:27">
      <c r="W33184" s="288"/>
      <c r="X33184" s="287"/>
      <c r="AA33184" s="289"/>
    </row>
    <row r="33185" spans="23:27">
      <c r="W33185" s="288"/>
      <c r="X33185" s="287"/>
      <c r="AA33185" s="289"/>
    </row>
    <row r="33186" spans="23:27">
      <c r="W33186" s="288"/>
      <c r="X33186" s="287"/>
      <c r="AA33186" s="289"/>
    </row>
    <row r="33187" spans="23:27">
      <c r="W33187" s="288"/>
      <c r="X33187" s="287"/>
      <c r="AA33187" s="289"/>
    </row>
    <row r="33188" spans="23:27">
      <c r="W33188" s="288"/>
      <c r="X33188" s="287"/>
      <c r="AA33188" s="289"/>
    </row>
    <row r="33189" spans="23:27">
      <c r="W33189" s="288"/>
      <c r="X33189" s="287"/>
      <c r="AA33189" s="289"/>
    </row>
    <row r="33190" spans="23:27">
      <c r="W33190" s="288"/>
      <c r="X33190" s="287"/>
      <c r="AA33190" s="289"/>
    </row>
    <row r="33191" spans="23:27">
      <c r="W33191" s="288"/>
      <c r="X33191" s="287"/>
      <c r="AA33191" s="289"/>
    </row>
    <row r="33192" spans="23:27">
      <c r="W33192" s="288"/>
      <c r="X33192" s="287"/>
      <c r="AA33192" s="289"/>
    </row>
    <row r="33193" spans="23:27">
      <c r="W33193" s="288"/>
      <c r="X33193" s="287"/>
      <c r="AA33193" s="289"/>
    </row>
    <row r="33194" spans="23:27">
      <c r="W33194" s="288"/>
      <c r="X33194" s="287"/>
      <c r="AA33194" s="289"/>
    </row>
    <row r="33195" spans="23:27">
      <c r="W33195" s="288"/>
      <c r="X33195" s="287"/>
      <c r="AA33195" s="289"/>
    </row>
    <row r="33196" spans="23:27">
      <c r="W33196" s="288"/>
      <c r="X33196" s="287"/>
      <c r="AA33196" s="289"/>
    </row>
    <row r="33197" spans="23:27">
      <c r="W33197" s="288"/>
      <c r="X33197" s="287"/>
      <c r="AA33197" s="289"/>
    </row>
    <row r="33198" spans="23:27">
      <c r="W33198" s="288"/>
      <c r="X33198" s="287"/>
      <c r="AA33198" s="289"/>
    </row>
    <row r="33199" spans="23:27">
      <c r="W33199" s="288"/>
      <c r="X33199" s="287"/>
      <c r="AA33199" s="289"/>
    </row>
    <row r="33200" spans="23:27">
      <c r="W33200" s="288"/>
      <c r="X33200" s="287"/>
      <c r="AA33200" s="289"/>
    </row>
    <row r="33201" spans="23:27">
      <c r="W33201" s="288"/>
      <c r="X33201" s="287"/>
      <c r="AA33201" s="289"/>
    </row>
    <row r="33202" spans="23:27">
      <c r="W33202" s="288"/>
      <c r="X33202" s="287"/>
      <c r="AA33202" s="289"/>
    </row>
    <row r="33203" spans="23:27">
      <c r="W33203" s="288"/>
      <c r="X33203" s="287"/>
      <c r="AA33203" s="289"/>
    </row>
    <row r="33204" spans="23:27">
      <c r="W33204" s="288"/>
      <c r="X33204" s="287"/>
      <c r="AA33204" s="289"/>
    </row>
    <row r="33205" spans="23:27">
      <c r="W33205" s="288"/>
      <c r="X33205" s="287"/>
      <c r="AA33205" s="289"/>
    </row>
    <row r="33206" spans="23:27">
      <c r="W33206" s="288"/>
      <c r="X33206" s="287"/>
      <c r="AA33206" s="289"/>
    </row>
    <row r="33207" spans="23:27">
      <c r="W33207" s="288"/>
      <c r="X33207" s="287"/>
      <c r="AA33207" s="289"/>
    </row>
    <row r="33208" spans="23:27">
      <c r="W33208" s="288"/>
      <c r="X33208" s="287"/>
      <c r="AA33208" s="289"/>
    </row>
    <row r="33209" spans="23:27">
      <c r="W33209" s="288"/>
      <c r="X33209" s="287"/>
      <c r="AA33209" s="289"/>
    </row>
    <row r="33210" spans="23:27">
      <c r="W33210" s="288"/>
      <c r="X33210" s="287"/>
      <c r="AA33210" s="289"/>
    </row>
    <row r="33211" spans="23:27">
      <c r="W33211" s="288"/>
      <c r="X33211" s="287"/>
      <c r="AA33211" s="289"/>
    </row>
    <row r="33212" spans="23:27">
      <c r="W33212" s="288"/>
      <c r="X33212" s="287"/>
      <c r="AA33212" s="289"/>
    </row>
    <row r="33213" spans="23:27">
      <c r="W33213" s="288"/>
      <c r="X33213" s="287"/>
      <c r="AA33213" s="289"/>
    </row>
    <row r="33214" spans="23:27">
      <c r="W33214" s="288"/>
      <c r="X33214" s="287"/>
      <c r="AA33214" s="289"/>
    </row>
    <row r="33215" spans="23:27">
      <c r="W33215" s="288"/>
      <c r="X33215" s="287"/>
      <c r="AA33215" s="289"/>
    </row>
    <row r="33216" spans="23:27">
      <c r="W33216" s="288"/>
      <c r="X33216" s="287"/>
      <c r="AA33216" s="289"/>
    </row>
    <row r="33217" spans="23:27">
      <c r="W33217" s="288"/>
      <c r="X33217" s="287"/>
      <c r="AA33217" s="289"/>
    </row>
    <row r="33218" spans="23:27">
      <c r="W33218" s="288"/>
      <c r="X33218" s="287"/>
      <c r="AA33218" s="289"/>
    </row>
    <row r="33219" spans="23:27">
      <c r="W33219" s="288"/>
      <c r="X33219" s="287"/>
      <c r="AA33219" s="289"/>
    </row>
    <row r="33220" spans="23:27">
      <c r="W33220" s="288"/>
      <c r="X33220" s="287"/>
      <c r="AA33220" s="289"/>
    </row>
    <row r="33221" spans="23:27">
      <c r="W33221" s="288"/>
      <c r="X33221" s="287"/>
      <c r="AA33221" s="289"/>
    </row>
    <row r="33222" spans="23:27">
      <c r="W33222" s="288"/>
      <c r="X33222" s="287"/>
      <c r="AA33222" s="289"/>
    </row>
    <row r="33223" spans="23:27">
      <c r="W33223" s="288"/>
      <c r="X33223" s="287"/>
      <c r="AA33223" s="289"/>
    </row>
    <row r="33224" spans="23:27">
      <c r="W33224" s="288"/>
      <c r="X33224" s="287"/>
      <c r="AA33224" s="289"/>
    </row>
    <row r="33225" spans="23:27">
      <c r="W33225" s="288"/>
      <c r="X33225" s="287"/>
      <c r="AA33225" s="289"/>
    </row>
    <row r="33226" spans="23:27">
      <c r="W33226" s="288"/>
      <c r="X33226" s="287"/>
      <c r="AA33226" s="289"/>
    </row>
    <row r="33227" spans="23:27">
      <c r="W33227" s="288"/>
      <c r="X33227" s="287"/>
      <c r="AA33227" s="289"/>
    </row>
    <row r="33228" spans="23:27">
      <c r="W33228" s="288"/>
      <c r="X33228" s="287"/>
      <c r="AA33228" s="289"/>
    </row>
    <row r="33229" spans="23:27">
      <c r="W33229" s="288"/>
      <c r="X33229" s="287"/>
      <c r="AA33229" s="289"/>
    </row>
    <row r="33230" spans="23:27">
      <c r="W33230" s="288"/>
      <c r="X33230" s="287"/>
      <c r="AA33230" s="289"/>
    </row>
    <row r="33231" spans="23:27">
      <c r="W33231" s="288"/>
      <c r="X33231" s="287"/>
      <c r="AA33231" s="289"/>
    </row>
    <row r="33232" spans="23:27">
      <c r="W33232" s="288"/>
      <c r="X33232" s="287"/>
      <c r="AA33232" s="289"/>
    </row>
    <row r="33233" spans="23:27">
      <c r="W33233" s="288"/>
      <c r="X33233" s="287"/>
      <c r="AA33233" s="289"/>
    </row>
    <row r="33234" spans="23:27">
      <c r="W33234" s="288"/>
      <c r="X33234" s="287"/>
      <c r="AA33234" s="289"/>
    </row>
    <row r="33235" spans="23:27">
      <c r="W33235" s="288"/>
      <c r="X33235" s="287"/>
      <c r="AA33235" s="289"/>
    </row>
    <row r="33236" spans="23:27">
      <c r="W33236" s="288"/>
      <c r="X33236" s="287"/>
      <c r="AA33236" s="289"/>
    </row>
    <row r="33237" spans="23:27">
      <c r="W33237" s="288"/>
      <c r="X33237" s="287"/>
      <c r="AA33237" s="289"/>
    </row>
    <row r="33238" spans="23:27">
      <c r="W33238" s="288"/>
      <c r="X33238" s="287"/>
      <c r="AA33238" s="289"/>
    </row>
    <row r="33239" spans="23:27">
      <c r="W33239" s="288"/>
      <c r="X33239" s="287"/>
      <c r="AA33239" s="289"/>
    </row>
    <row r="33240" spans="23:27">
      <c r="W33240" s="288"/>
      <c r="X33240" s="287"/>
      <c r="AA33240" s="289"/>
    </row>
    <row r="33241" spans="23:27">
      <c r="W33241" s="288"/>
      <c r="X33241" s="287"/>
      <c r="AA33241" s="289"/>
    </row>
    <row r="33242" spans="23:27">
      <c r="W33242" s="288"/>
      <c r="X33242" s="287"/>
      <c r="AA33242" s="289"/>
    </row>
    <row r="33243" spans="23:27">
      <c r="W33243" s="288"/>
      <c r="X33243" s="287"/>
      <c r="AA33243" s="289"/>
    </row>
    <row r="33244" spans="23:27">
      <c r="W33244" s="288"/>
      <c r="X33244" s="287"/>
      <c r="AA33244" s="289"/>
    </row>
    <row r="33245" spans="23:27">
      <c r="W33245" s="288"/>
      <c r="X33245" s="287"/>
      <c r="AA33245" s="289"/>
    </row>
    <row r="33246" spans="23:27">
      <c r="W33246" s="288"/>
      <c r="X33246" s="287"/>
      <c r="AA33246" s="289"/>
    </row>
    <row r="33247" spans="23:27">
      <c r="W33247" s="288"/>
      <c r="X33247" s="287"/>
      <c r="AA33247" s="289"/>
    </row>
    <row r="33248" spans="23:27">
      <c r="W33248" s="288"/>
      <c r="X33248" s="287"/>
      <c r="AA33248" s="289"/>
    </row>
    <row r="33249" spans="23:27">
      <c r="W33249" s="288"/>
      <c r="X33249" s="287"/>
      <c r="AA33249" s="289"/>
    </row>
    <row r="33250" spans="23:27">
      <c r="W33250" s="288"/>
      <c r="X33250" s="287"/>
      <c r="AA33250" s="289"/>
    </row>
    <row r="33251" spans="23:27">
      <c r="W33251" s="288"/>
      <c r="X33251" s="287"/>
      <c r="AA33251" s="289"/>
    </row>
    <row r="33252" spans="23:27">
      <c r="W33252" s="288"/>
      <c r="X33252" s="287"/>
      <c r="AA33252" s="289"/>
    </row>
    <row r="33253" spans="23:27">
      <c r="W33253" s="288"/>
      <c r="X33253" s="287"/>
      <c r="AA33253" s="289"/>
    </row>
    <row r="33254" spans="23:27">
      <c r="W33254" s="288"/>
      <c r="X33254" s="287"/>
      <c r="AA33254" s="289"/>
    </row>
    <row r="33255" spans="23:27">
      <c r="W33255" s="288"/>
      <c r="X33255" s="287"/>
      <c r="AA33255" s="289"/>
    </row>
    <row r="33256" spans="23:27">
      <c r="W33256" s="288"/>
      <c r="X33256" s="287"/>
      <c r="AA33256" s="289"/>
    </row>
    <row r="33257" spans="23:27">
      <c r="W33257" s="288"/>
      <c r="X33257" s="287"/>
      <c r="AA33257" s="289"/>
    </row>
    <row r="33258" spans="23:27">
      <c r="W33258" s="288"/>
      <c r="X33258" s="287"/>
      <c r="AA33258" s="289"/>
    </row>
    <row r="33259" spans="23:27">
      <c r="W33259" s="288"/>
      <c r="X33259" s="287"/>
      <c r="AA33259" s="289"/>
    </row>
    <row r="33260" spans="23:27">
      <c r="W33260" s="288"/>
      <c r="X33260" s="287"/>
      <c r="AA33260" s="289"/>
    </row>
    <row r="33261" spans="23:27">
      <c r="W33261" s="288"/>
      <c r="X33261" s="287"/>
      <c r="AA33261" s="289"/>
    </row>
    <row r="33262" spans="23:27">
      <c r="W33262" s="288"/>
      <c r="X33262" s="287"/>
      <c r="AA33262" s="289"/>
    </row>
    <row r="33263" spans="23:27">
      <c r="W33263" s="288"/>
      <c r="X33263" s="287"/>
      <c r="AA33263" s="289"/>
    </row>
    <row r="33264" spans="23:27">
      <c r="W33264" s="288"/>
      <c r="X33264" s="287"/>
      <c r="AA33264" s="289"/>
    </row>
    <row r="33265" spans="23:27">
      <c r="W33265" s="288"/>
      <c r="X33265" s="287"/>
      <c r="AA33265" s="289"/>
    </row>
    <row r="33266" spans="23:27">
      <c r="W33266" s="288"/>
      <c r="X33266" s="287"/>
      <c r="AA33266" s="289"/>
    </row>
    <row r="33267" spans="23:27">
      <c r="W33267" s="288"/>
      <c r="X33267" s="287"/>
      <c r="AA33267" s="289"/>
    </row>
    <row r="33268" spans="23:27">
      <c r="W33268" s="288"/>
      <c r="X33268" s="287"/>
      <c r="AA33268" s="289"/>
    </row>
    <row r="33269" spans="23:27">
      <c r="W33269" s="288"/>
      <c r="X33269" s="287"/>
      <c r="AA33269" s="289"/>
    </row>
    <row r="33270" spans="23:27">
      <c r="W33270" s="288"/>
      <c r="X33270" s="287"/>
      <c r="AA33270" s="289"/>
    </row>
    <row r="33271" spans="23:27">
      <c r="W33271" s="288"/>
      <c r="X33271" s="287"/>
      <c r="AA33271" s="289"/>
    </row>
    <row r="33272" spans="23:27">
      <c r="W33272" s="288"/>
      <c r="X33272" s="287"/>
      <c r="AA33272" s="289"/>
    </row>
    <row r="33273" spans="23:27">
      <c r="W33273" s="288"/>
      <c r="X33273" s="287"/>
      <c r="AA33273" s="289"/>
    </row>
    <row r="33274" spans="23:27">
      <c r="W33274" s="288"/>
      <c r="X33274" s="287"/>
      <c r="AA33274" s="289"/>
    </row>
    <row r="33275" spans="23:27">
      <c r="W33275" s="288"/>
      <c r="X33275" s="287"/>
      <c r="AA33275" s="289"/>
    </row>
    <row r="33276" spans="23:27">
      <c r="W33276" s="288"/>
      <c r="X33276" s="287"/>
      <c r="AA33276" s="289"/>
    </row>
    <row r="33277" spans="23:27">
      <c r="W33277" s="288"/>
      <c r="X33277" s="287"/>
      <c r="AA33277" s="289"/>
    </row>
    <row r="33278" spans="23:27">
      <c r="W33278" s="288"/>
      <c r="X33278" s="287"/>
      <c r="AA33278" s="289"/>
    </row>
    <row r="33279" spans="23:27">
      <c r="W33279" s="288"/>
      <c r="X33279" s="287"/>
      <c r="AA33279" s="289"/>
    </row>
    <row r="33280" spans="23:27">
      <c r="W33280" s="288"/>
      <c r="X33280" s="287"/>
      <c r="AA33280" s="289"/>
    </row>
    <row r="33281" spans="23:27">
      <c r="W33281" s="288"/>
      <c r="X33281" s="287"/>
      <c r="AA33281" s="289"/>
    </row>
    <row r="33282" spans="23:27">
      <c r="W33282" s="288"/>
      <c r="X33282" s="287"/>
      <c r="AA33282" s="289"/>
    </row>
    <row r="33283" spans="23:27">
      <c r="W33283" s="288"/>
      <c r="X33283" s="287"/>
      <c r="AA33283" s="289"/>
    </row>
    <row r="33284" spans="23:27">
      <c r="W33284" s="288"/>
      <c r="X33284" s="287"/>
      <c r="AA33284" s="289"/>
    </row>
    <row r="33285" spans="23:27">
      <c r="W33285" s="288"/>
      <c r="X33285" s="287"/>
      <c r="AA33285" s="289"/>
    </row>
    <row r="33286" spans="23:27">
      <c r="W33286" s="288"/>
      <c r="X33286" s="287"/>
      <c r="AA33286" s="289"/>
    </row>
    <row r="33287" spans="23:27">
      <c r="W33287" s="288"/>
      <c r="X33287" s="287"/>
      <c r="AA33287" s="289"/>
    </row>
    <row r="33288" spans="23:27">
      <c r="W33288" s="288"/>
      <c r="X33288" s="287"/>
      <c r="AA33288" s="289"/>
    </row>
    <row r="33289" spans="23:27">
      <c r="W33289" s="288"/>
      <c r="X33289" s="287"/>
      <c r="AA33289" s="289"/>
    </row>
    <row r="33290" spans="23:27">
      <c r="W33290" s="288"/>
      <c r="X33290" s="287"/>
      <c r="AA33290" s="289"/>
    </row>
    <row r="33291" spans="23:27">
      <c r="W33291" s="288"/>
      <c r="X33291" s="287"/>
      <c r="AA33291" s="289"/>
    </row>
    <row r="33292" spans="23:27">
      <c r="W33292" s="288"/>
      <c r="X33292" s="287"/>
      <c r="AA33292" s="289"/>
    </row>
    <row r="33293" spans="23:27">
      <c r="W33293" s="288"/>
      <c r="X33293" s="287"/>
      <c r="AA33293" s="289"/>
    </row>
    <row r="33294" spans="23:27">
      <c r="W33294" s="288"/>
      <c r="X33294" s="287"/>
      <c r="AA33294" s="289"/>
    </row>
    <row r="33295" spans="23:27">
      <c r="W33295" s="288"/>
      <c r="X33295" s="287"/>
      <c r="AA33295" s="289"/>
    </row>
    <row r="33296" spans="23:27">
      <c r="W33296" s="288"/>
      <c r="X33296" s="287"/>
      <c r="AA33296" s="289"/>
    </row>
    <row r="33297" spans="23:27">
      <c r="W33297" s="288"/>
      <c r="X33297" s="287"/>
      <c r="AA33297" s="289"/>
    </row>
    <row r="33298" spans="23:27">
      <c r="W33298" s="288"/>
      <c r="X33298" s="287"/>
      <c r="AA33298" s="289"/>
    </row>
    <row r="33299" spans="23:27">
      <c r="W33299" s="288"/>
      <c r="X33299" s="287"/>
      <c r="AA33299" s="289"/>
    </row>
    <row r="33300" spans="23:27">
      <c r="W33300" s="288"/>
      <c r="X33300" s="287"/>
      <c r="AA33300" s="289"/>
    </row>
    <row r="33301" spans="23:27">
      <c r="W33301" s="288"/>
      <c r="X33301" s="287"/>
      <c r="AA33301" s="289"/>
    </row>
    <row r="33302" spans="23:27">
      <c r="W33302" s="288"/>
      <c r="X33302" s="287"/>
      <c r="AA33302" s="289"/>
    </row>
    <row r="33303" spans="23:27">
      <c r="W33303" s="288"/>
      <c r="X33303" s="287"/>
      <c r="AA33303" s="289"/>
    </row>
    <row r="33304" spans="23:27">
      <c r="W33304" s="288"/>
      <c r="X33304" s="287"/>
      <c r="AA33304" s="289"/>
    </row>
    <row r="33305" spans="23:27">
      <c r="W33305" s="288"/>
      <c r="X33305" s="287"/>
      <c r="AA33305" s="289"/>
    </row>
    <row r="33306" spans="23:27">
      <c r="W33306" s="288"/>
      <c r="X33306" s="287"/>
      <c r="AA33306" s="289"/>
    </row>
    <row r="33307" spans="23:27">
      <c r="W33307" s="288"/>
      <c r="X33307" s="287"/>
      <c r="AA33307" s="289"/>
    </row>
    <row r="33308" spans="23:27">
      <c r="W33308" s="288"/>
      <c r="X33308" s="287"/>
      <c r="AA33308" s="289"/>
    </row>
    <row r="33309" spans="23:27">
      <c r="W33309" s="288"/>
      <c r="X33309" s="287"/>
      <c r="AA33309" s="289"/>
    </row>
    <row r="33310" spans="23:27">
      <c r="W33310" s="288"/>
      <c r="X33310" s="287"/>
      <c r="AA33310" s="289"/>
    </row>
    <row r="33311" spans="23:27">
      <c r="W33311" s="288"/>
      <c r="X33311" s="287"/>
      <c r="AA33311" s="289"/>
    </row>
    <row r="33312" spans="23:27">
      <c r="W33312" s="288"/>
      <c r="X33312" s="287"/>
      <c r="AA33312" s="289"/>
    </row>
    <row r="33313" spans="23:27">
      <c r="W33313" s="288"/>
      <c r="X33313" s="287"/>
      <c r="AA33313" s="289"/>
    </row>
    <row r="33314" spans="23:27">
      <c r="W33314" s="288"/>
      <c r="X33314" s="287"/>
      <c r="AA33314" s="289"/>
    </row>
    <row r="33315" spans="23:27">
      <c r="W33315" s="288"/>
      <c r="X33315" s="287"/>
      <c r="AA33315" s="289"/>
    </row>
    <row r="33316" spans="23:27">
      <c r="W33316" s="288"/>
      <c r="X33316" s="287"/>
      <c r="AA33316" s="289"/>
    </row>
    <row r="33317" spans="23:27">
      <c r="W33317" s="288"/>
      <c r="X33317" s="287"/>
      <c r="AA33317" s="289"/>
    </row>
    <row r="33318" spans="23:27">
      <c r="W33318" s="288"/>
      <c r="X33318" s="287"/>
      <c r="AA33318" s="289"/>
    </row>
    <row r="33319" spans="23:27">
      <c r="W33319" s="288"/>
      <c r="X33319" s="287"/>
      <c r="AA33319" s="289"/>
    </row>
    <row r="33320" spans="23:27">
      <c r="W33320" s="288"/>
      <c r="X33320" s="287"/>
      <c r="AA33320" s="289"/>
    </row>
    <row r="33321" spans="23:27">
      <c r="W33321" s="288"/>
      <c r="X33321" s="287"/>
      <c r="AA33321" s="289"/>
    </row>
    <row r="33322" spans="23:27">
      <c r="W33322" s="288"/>
      <c r="X33322" s="287"/>
      <c r="AA33322" s="289"/>
    </row>
    <row r="33323" spans="23:27">
      <c r="W33323" s="288"/>
      <c r="X33323" s="287"/>
      <c r="AA33323" s="289"/>
    </row>
    <row r="33324" spans="23:27">
      <c r="W33324" s="288"/>
      <c r="X33324" s="287"/>
      <c r="AA33324" s="289"/>
    </row>
    <row r="33325" spans="23:27">
      <c r="W33325" s="288"/>
      <c r="X33325" s="287"/>
      <c r="AA33325" s="289"/>
    </row>
    <row r="33326" spans="23:27">
      <c r="W33326" s="288"/>
      <c r="X33326" s="287"/>
      <c r="AA33326" s="289"/>
    </row>
    <row r="33327" spans="23:27">
      <c r="W33327" s="288"/>
      <c r="X33327" s="287"/>
      <c r="AA33327" s="289"/>
    </row>
    <row r="33328" spans="23:27">
      <c r="W33328" s="288"/>
      <c r="X33328" s="287"/>
      <c r="AA33328" s="289"/>
    </row>
    <row r="33329" spans="23:27">
      <c r="W33329" s="288"/>
      <c r="X33329" s="287"/>
      <c r="AA33329" s="289"/>
    </row>
    <row r="33330" spans="23:27">
      <c r="W33330" s="288"/>
      <c r="X33330" s="287"/>
      <c r="AA33330" s="289"/>
    </row>
    <row r="33331" spans="23:27">
      <c r="W33331" s="288"/>
      <c r="X33331" s="287"/>
      <c r="AA33331" s="289"/>
    </row>
    <row r="33332" spans="23:27">
      <c r="W33332" s="288"/>
      <c r="X33332" s="287"/>
      <c r="AA33332" s="289"/>
    </row>
    <row r="33333" spans="23:27">
      <c r="W33333" s="288"/>
      <c r="X33333" s="287"/>
      <c r="AA33333" s="289"/>
    </row>
    <row r="33334" spans="23:27">
      <c r="W33334" s="288"/>
      <c r="X33334" s="287"/>
      <c r="AA33334" s="289"/>
    </row>
    <row r="33335" spans="23:27">
      <c r="W33335" s="288"/>
      <c r="X33335" s="287"/>
      <c r="AA33335" s="289"/>
    </row>
    <row r="33336" spans="23:27">
      <c r="W33336" s="288"/>
      <c r="X33336" s="287"/>
      <c r="AA33336" s="289"/>
    </row>
    <row r="33337" spans="23:27">
      <c r="W33337" s="288"/>
      <c r="X33337" s="287"/>
      <c r="AA33337" s="289"/>
    </row>
    <row r="33338" spans="23:27">
      <c r="W33338" s="288"/>
      <c r="X33338" s="287"/>
      <c r="AA33338" s="289"/>
    </row>
    <row r="33339" spans="23:27">
      <c r="W33339" s="288"/>
      <c r="X33339" s="287"/>
      <c r="AA33339" s="289"/>
    </row>
    <row r="33340" spans="23:27">
      <c r="W33340" s="288"/>
      <c r="X33340" s="287"/>
      <c r="AA33340" s="289"/>
    </row>
    <row r="33341" spans="23:27">
      <c r="W33341" s="288"/>
      <c r="X33341" s="287"/>
      <c r="AA33341" s="289"/>
    </row>
    <row r="33342" spans="23:27">
      <c r="W33342" s="288"/>
      <c r="X33342" s="287"/>
      <c r="AA33342" s="289"/>
    </row>
    <row r="33343" spans="23:27">
      <c r="W33343" s="288"/>
      <c r="X33343" s="287"/>
      <c r="AA33343" s="289"/>
    </row>
    <row r="33344" spans="23:27">
      <c r="W33344" s="288"/>
      <c r="X33344" s="287"/>
      <c r="AA33344" s="289"/>
    </row>
    <row r="33345" spans="23:27">
      <c r="W33345" s="288"/>
      <c r="X33345" s="287"/>
      <c r="AA33345" s="289"/>
    </row>
    <row r="33346" spans="23:27">
      <c r="W33346" s="288"/>
      <c r="X33346" s="287"/>
      <c r="AA33346" s="289"/>
    </row>
    <row r="33347" spans="23:27">
      <c r="W33347" s="288"/>
      <c r="X33347" s="287"/>
      <c r="AA33347" s="289"/>
    </row>
    <row r="33348" spans="23:27">
      <c r="W33348" s="288"/>
      <c r="X33348" s="287"/>
      <c r="AA33348" s="289"/>
    </row>
    <row r="33349" spans="23:27">
      <c r="W33349" s="288"/>
      <c r="X33349" s="287"/>
      <c r="AA33349" s="289"/>
    </row>
    <row r="33350" spans="23:27">
      <c r="W33350" s="288"/>
      <c r="X33350" s="287"/>
      <c r="AA33350" s="289"/>
    </row>
    <row r="33351" spans="23:27">
      <c r="W33351" s="288"/>
      <c r="X33351" s="287"/>
      <c r="AA33351" s="289"/>
    </row>
    <row r="33352" spans="23:27">
      <c r="W33352" s="288"/>
      <c r="X33352" s="287"/>
      <c r="AA33352" s="289"/>
    </row>
    <row r="33353" spans="23:27">
      <c r="W33353" s="288"/>
      <c r="X33353" s="287"/>
      <c r="AA33353" s="289"/>
    </row>
    <row r="33354" spans="23:27">
      <c r="W33354" s="288"/>
      <c r="X33354" s="287"/>
      <c r="AA33354" s="289"/>
    </row>
    <row r="33355" spans="23:27">
      <c r="W33355" s="288"/>
      <c r="X33355" s="287"/>
      <c r="AA33355" s="289"/>
    </row>
    <row r="33356" spans="23:27">
      <c r="W33356" s="288"/>
      <c r="X33356" s="287"/>
      <c r="AA33356" s="289"/>
    </row>
    <row r="33357" spans="23:27">
      <c r="W33357" s="288"/>
      <c r="X33357" s="287"/>
      <c r="AA33357" s="289"/>
    </row>
    <row r="33358" spans="23:27">
      <c r="W33358" s="288"/>
      <c r="X33358" s="287"/>
      <c r="AA33358" s="289"/>
    </row>
    <row r="33359" spans="23:27">
      <c r="W33359" s="288"/>
      <c r="X33359" s="287"/>
      <c r="AA33359" s="289"/>
    </row>
    <row r="33360" spans="23:27">
      <c r="W33360" s="288"/>
      <c r="X33360" s="287"/>
      <c r="AA33360" s="289"/>
    </row>
    <row r="33361" spans="23:27">
      <c r="W33361" s="288"/>
      <c r="X33361" s="287"/>
      <c r="AA33361" s="289"/>
    </row>
    <row r="33362" spans="23:27">
      <c r="W33362" s="288"/>
      <c r="X33362" s="287"/>
      <c r="AA33362" s="289"/>
    </row>
    <row r="33363" spans="23:27">
      <c r="W33363" s="288"/>
      <c r="X33363" s="287"/>
      <c r="AA33363" s="289"/>
    </row>
    <row r="33364" spans="23:27">
      <c r="W33364" s="288"/>
      <c r="X33364" s="287"/>
      <c r="AA33364" s="289"/>
    </row>
    <row r="33365" spans="23:27">
      <c r="W33365" s="288"/>
      <c r="X33365" s="287"/>
      <c r="AA33365" s="289"/>
    </row>
    <row r="33366" spans="23:27">
      <c r="W33366" s="288"/>
      <c r="X33366" s="287"/>
      <c r="AA33366" s="289"/>
    </row>
    <row r="33367" spans="23:27">
      <c r="W33367" s="288"/>
      <c r="X33367" s="287"/>
      <c r="AA33367" s="289"/>
    </row>
    <row r="33368" spans="23:27">
      <c r="W33368" s="288"/>
      <c r="X33368" s="287"/>
      <c r="AA33368" s="289"/>
    </row>
    <row r="33369" spans="23:27">
      <c r="W33369" s="288"/>
      <c r="X33369" s="287"/>
      <c r="AA33369" s="289"/>
    </row>
    <row r="33370" spans="23:27">
      <c r="W33370" s="288"/>
      <c r="X33370" s="287"/>
      <c r="AA33370" s="289"/>
    </row>
    <row r="33371" spans="23:27">
      <c r="W33371" s="288"/>
      <c r="X33371" s="287"/>
      <c r="AA33371" s="289"/>
    </row>
    <row r="33372" spans="23:27">
      <c r="W33372" s="288"/>
      <c r="X33372" s="287"/>
      <c r="AA33372" s="289"/>
    </row>
    <row r="33373" spans="23:27">
      <c r="W33373" s="288"/>
      <c r="X33373" s="287"/>
      <c r="AA33373" s="289"/>
    </row>
    <row r="33374" spans="23:27">
      <c r="W33374" s="288"/>
      <c r="X33374" s="287"/>
      <c r="AA33374" s="289"/>
    </row>
    <row r="33375" spans="23:27">
      <c r="W33375" s="288"/>
      <c r="X33375" s="287"/>
      <c r="AA33375" s="289"/>
    </row>
    <row r="33376" spans="23:27">
      <c r="W33376" s="288"/>
      <c r="X33376" s="287"/>
      <c r="AA33376" s="289"/>
    </row>
    <row r="33377" spans="23:27">
      <c r="W33377" s="288"/>
      <c r="X33377" s="287"/>
      <c r="AA33377" s="289"/>
    </row>
    <row r="33378" spans="23:27">
      <c r="W33378" s="288"/>
      <c r="X33378" s="287"/>
      <c r="AA33378" s="289"/>
    </row>
    <row r="33379" spans="23:27">
      <c r="W33379" s="288"/>
      <c r="X33379" s="287"/>
      <c r="AA33379" s="289"/>
    </row>
    <row r="33380" spans="23:27">
      <c r="W33380" s="288"/>
      <c r="X33380" s="287"/>
      <c r="AA33380" s="289"/>
    </row>
    <row r="33381" spans="23:27">
      <c r="W33381" s="288"/>
      <c r="X33381" s="287"/>
      <c r="AA33381" s="289"/>
    </row>
    <row r="33382" spans="23:27">
      <c r="W33382" s="288"/>
      <c r="X33382" s="287"/>
      <c r="AA33382" s="289"/>
    </row>
    <row r="33383" spans="23:27">
      <c r="W33383" s="288"/>
      <c r="X33383" s="287"/>
      <c r="AA33383" s="289"/>
    </row>
    <row r="33384" spans="23:27">
      <c r="W33384" s="288"/>
      <c r="X33384" s="287"/>
      <c r="AA33384" s="289"/>
    </row>
    <row r="33385" spans="23:27">
      <c r="W33385" s="288"/>
      <c r="X33385" s="287"/>
      <c r="AA33385" s="289"/>
    </row>
    <row r="33386" spans="23:27">
      <c r="W33386" s="288"/>
      <c r="X33386" s="287"/>
      <c r="AA33386" s="289"/>
    </row>
    <row r="33387" spans="23:27">
      <c r="W33387" s="288"/>
      <c r="X33387" s="287"/>
      <c r="AA33387" s="289"/>
    </row>
    <row r="33388" spans="23:27">
      <c r="W33388" s="288"/>
      <c r="X33388" s="287"/>
      <c r="AA33388" s="289"/>
    </row>
    <row r="33389" spans="23:27">
      <c r="W33389" s="288"/>
      <c r="X33389" s="287"/>
      <c r="AA33389" s="289"/>
    </row>
    <row r="33390" spans="23:27">
      <c r="W33390" s="288"/>
      <c r="X33390" s="287"/>
      <c r="AA33390" s="289"/>
    </row>
    <row r="33391" spans="23:27">
      <c r="W33391" s="288"/>
      <c r="X33391" s="287"/>
      <c r="AA33391" s="289"/>
    </row>
    <row r="33392" spans="23:27">
      <c r="W33392" s="288"/>
      <c r="X33392" s="287"/>
      <c r="AA33392" s="289"/>
    </row>
    <row r="33393" spans="23:27">
      <c r="W33393" s="288"/>
      <c r="X33393" s="287"/>
      <c r="AA33393" s="289"/>
    </row>
    <row r="33394" spans="23:27">
      <c r="W33394" s="288"/>
      <c r="X33394" s="287"/>
      <c r="AA33394" s="289"/>
    </row>
    <row r="33395" spans="23:27">
      <c r="W33395" s="288"/>
      <c r="X33395" s="287"/>
      <c r="AA33395" s="289"/>
    </row>
    <row r="33396" spans="23:27">
      <c r="W33396" s="288"/>
      <c r="X33396" s="287"/>
      <c r="AA33396" s="289"/>
    </row>
    <row r="33397" spans="23:27">
      <c r="W33397" s="288"/>
      <c r="X33397" s="287"/>
      <c r="AA33397" s="289"/>
    </row>
    <row r="33398" spans="23:27">
      <c r="W33398" s="288"/>
      <c r="X33398" s="287"/>
      <c r="AA33398" s="289"/>
    </row>
    <row r="33399" spans="23:27">
      <c r="W33399" s="288"/>
      <c r="X33399" s="287"/>
      <c r="AA33399" s="289"/>
    </row>
    <row r="33400" spans="23:27">
      <c r="W33400" s="288"/>
      <c r="X33400" s="287"/>
      <c r="AA33400" s="289"/>
    </row>
    <row r="33401" spans="23:27">
      <c r="W33401" s="288"/>
      <c r="X33401" s="287"/>
      <c r="AA33401" s="289"/>
    </row>
    <row r="33402" spans="23:27">
      <c r="W33402" s="288"/>
      <c r="X33402" s="287"/>
      <c r="AA33402" s="289"/>
    </row>
    <row r="33403" spans="23:27">
      <c r="W33403" s="288"/>
      <c r="X33403" s="287"/>
      <c r="AA33403" s="289"/>
    </row>
    <row r="33404" spans="23:27">
      <c r="W33404" s="288"/>
      <c r="X33404" s="287"/>
      <c r="AA33404" s="289"/>
    </row>
    <row r="33405" spans="23:27">
      <c r="W33405" s="288"/>
      <c r="X33405" s="287"/>
      <c r="AA33405" s="289"/>
    </row>
    <row r="33406" spans="23:27">
      <c r="W33406" s="288"/>
      <c r="X33406" s="287"/>
      <c r="AA33406" s="289"/>
    </row>
    <row r="33407" spans="23:27">
      <c r="W33407" s="288"/>
      <c r="X33407" s="287"/>
      <c r="AA33407" s="289"/>
    </row>
    <row r="33408" spans="23:27">
      <c r="W33408" s="288"/>
      <c r="X33408" s="287"/>
      <c r="AA33408" s="289"/>
    </row>
    <row r="33409" spans="23:27">
      <c r="W33409" s="288"/>
      <c r="X33409" s="287"/>
      <c r="AA33409" s="289"/>
    </row>
    <row r="33410" spans="23:27">
      <c r="W33410" s="288"/>
      <c r="X33410" s="287"/>
      <c r="AA33410" s="289"/>
    </row>
    <row r="33411" spans="23:27">
      <c r="W33411" s="288"/>
      <c r="X33411" s="287"/>
      <c r="AA33411" s="289"/>
    </row>
    <row r="33412" spans="23:27">
      <c r="W33412" s="288"/>
      <c r="X33412" s="287"/>
      <c r="AA33412" s="289"/>
    </row>
    <row r="33413" spans="23:27">
      <c r="W33413" s="288"/>
      <c r="X33413" s="287"/>
      <c r="AA33413" s="289"/>
    </row>
    <row r="33414" spans="23:27">
      <c r="W33414" s="288"/>
      <c r="X33414" s="287"/>
      <c r="AA33414" s="289"/>
    </row>
    <row r="33415" spans="23:27">
      <c r="W33415" s="288"/>
      <c r="X33415" s="287"/>
      <c r="AA33415" s="289"/>
    </row>
    <row r="33416" spans="23:27">
      <c r="W33416" s="288"/>
      <c r="X33416" s="287"/>
      <c r="AA33416" s="289"/>
    </row>
    <row r="33417" spans="23:27">
      <c r="W33417" s="288"/>
      <c r="X33417" s="287"/>
      <c r="AA33417" s="289"/>
    </row>
    <row r="33418" spans="23:27">
      <c r="W33418" s="288"/>
      <c r="X33418" s="287"/>
      <c r="AA33418" s="289"/>
    </row>
    <row r="33419" spans="23:27">
      <c r="W33419" s="288"/>
      <c r="X33419" s="287"/>
      <c r="AA33419" s="289"/>
    </row>
    <row r="33420" spans="23:27">
      <c r="W33420" s="288"/>
      <c r="X33420" s="287"/>
      <c r="AA33420" s="289"/>
    </row>
    <row r="33421" spans="23:27">
      <c r="W33421" s="288"/>
      <c r="X33421" s="287"/>
      <c r="AA33421" s="289"/>
    </row>
    <row r="33422" spans="23:27">
      <c r="W33422" s="288"/>
      <c r="X33422" s="287"/>
      <c r="AA33422" s="289"/>
    </row>
    <row r="33423" spans="23:27">
      <c r="W33423" s="288"/>
      <c r="X33423" s="287"/>
      <c r="AA33423" s="289"/>
    </row>
    <row r="33424" spans="23:27">
      <c r="W33424" s="288"/>
      <c r="X33424" s="287"/>
      <c r="AA33424" s="289"/>
    </row>
    <row r="33425" spans="23:27">
      <c r="W33425" s="288"/>
      <c r="X33425" s="287"/>
      <c r="AA33425" s="289"/>
    </row>
    <row r="33426" spans="23:27">
      <c r="W33426" s="288"/>
      <c r="X33426" s="287"/>
      <c r="AA33426" s="289"/>
    </row>
    <row r="33427" spans="23:27">
      <c r="W33427" s="288"/>
      <c r="X33427" s="287"/>
      <c r="AA33427" s="289"/>
    </row>
    <row r="33428" spans="23:27">
      <c r="W33428" s="288"/>
      <c r="X33428" s="287"/>
      <c r="AA33428" s="289"/>
    </row>
    <row r="33429" spans="23:27">
      <c r="W33429" s="288"/>
      <c r="X33429" s="287"/>
      <c r="AA33429" s="289"/>
    </row>
    <row r="33430" spans="23:27">
      <c r="W33430" s="288"/>
      <c r="X33430" s="287"/>
      <c r="AA33430" s="289"/>
    </row>
    <row r="33431" spans="23:27">
      <c r="W33431" s="288"/>
      <c r="X33431" s="287"/>
      <c r="AA33431" s="289"/>
    </row>
    <row r="33432" spans="23:27">
      <c r="W33432" s="288"/>
      <c r="X33432" s="287"/>
      <c r="AA33432" s="289"/>
    </row>
    <row r="33433" spans="23:27">
      <c r="W33433" s="288"/>
      <c r="X33433" s="287"/>
      <c r="AA33433" s="289"/>
    </row>
    <row r="33434" spans="23:27">
      <c r="W33434" s="288"/>
      <c r="X33434" s="287"/>
      <c r="AA33434" s="289"/>
    </row>
    <row r="33435" spans="23:27">
      <c r="W33435" s="288"/>
      <c r="X33435" s="287"/>
      <c r="AA33435" s="289"/>
    </row>
    <row r="33436" spans="23:27">
      <c r="W33436" s="288"/>
      <c r="X33436" s="287"/>
      <c r="AA33436" s="289"/>
    </row>
    <row r="33437" spans="23:27">
      <c r="W33437" s="288"/>
      <c r="X33437" s="287"/>
      <c r="AA33437" s="289"/>
    </row>
    <row r="33438" spans="23:27">
      <c r="W33438" s="288"/>
      <c r="X33438" s="287"/>
      <c r="AA33438" s="289"/>
    </row>
    <row r="33439" spans="23:27">
      <c r="W33439" s="288"/>
      <c r="X33439" s="287"/>
      <c r="AA33439" s="289"/>
    </row>
    <row r="33440" spans="23:27">
      <c r="W33440" s="288"/>
      <c r="X33440" s="287"/>
      <c r="AA33440" s="289"/>
    </row>
    <row r="33441" spans="23:27">
      <c r="W33441" s="288"/>
      <c r="X33441" s="287"/>
      <c r="AA33441" s="289"/>
    </row>
    <row r="33442" spans="23:27">
      <c r="W33442" s="288"/>
      <c r="X33442" s="287"/>
      <c r="AA33442" s="289"/>
    </row>
    <row r="33443" spans="23:27">
      <c r="W33443" s="288"/>
      <c r="X33443" s="287"/>
      <c r="AA33443" s="289"/>
    </row>
    <row r="33444" spans="23:27">
      <c r="W33444" s="288"/>
      <c r="X33444" s="287"/>
      <c r="AA33444" s="289"/>
    </row>
    <row r="33445" spans="23:27">
      <c r="W33445" s="288"/>
      <c r="X33445" s="287"/>
      <c r="AA33445" s="289"/>
    </row>
    <row r="33446" spans="23:27">
      <c r="W33446" s="288"/>
      <c r="X33446" s="287"/>
      <c r="AA33446" s="289"/>
    </row>
    <row r="33447" spans="23:27">
      <c r="W33447" s="288"/>
      <c r="X33447" s="287"/>
      <c r="AA33447" s="289"/>
    </row>
    <row r="33448" spans="23:27">
      <c r="W33448" s="288"/>
      <c r="X33448" s="287"/>
      <c r="AA33448" s="289"/>
    </row>
    <row r="33449" spans="23:27">
      <c r="W33449" s="288"/>
      <c r="X33449" s="287"/>
      <c r="AA33449" s="289"/>
    </row>
    <row r="33450" spans="23:27">
      <c r="W33450" s="288"/>
      <c r="X33450" s="287"/>
      <c r="AA33450" s="289"/>
    </row>
    <row r="33451" spans="23:27">
      <c r="W33451" s="288"/>
      <c r="X33451" s="287"/>
      <c r="AA33451" s="289"/>
    </row>
    <row r="33452" spans="23:27">
      <c r="W33452" s="288"/>
      <c r="X33452" s="287"/>
      <c r="AA33452" s="289"/>
    </row>
    <row r="33453" spans="23:27">
      <c r="W33453" s="288"/>
      <c r="X33453" s="287"/>
      <c r="AA33453" s="289"/>
    </row>
    <row r="33454" spans="23:27">
      <c r="W33454" s="288"/>
      <c r="X33454" s="287"/>
      <c r="AA33454" s="289"/>
    </row>
    <row r="33455" spans="23:27">
      <c r="W33455" s="288"/>
      <c r="X33455" s="287"/>
      <c r="AA33455" s="289"/>
    </row>
    <row r="33456" spans="23:27">
      <c r="W33456" s="288"/>
      <c r="X33456" s="287"/>
      <c r="AA33456" s="289"/>
    </row>
    <row r="33457" spans="23:27">
      <c r="W33457" s="288"/>
      <c r="X33457" s="287"/>
      <c r="AA33457" s="289"/>
    </row>
    <row r="33458" spans="23:27">
      <c r="W33458" s="288"/>
      <c r="X33458" s="287"/>
      <c r="AA33458" s="289"/>
    </row>
    <row r="33459" spans="23:27">
      <c r="W33459" s="288"/>
      <c r="X33459" s="287"/>
      <c r="AA33459" s="289"/>
    </row>
    <row r="33460" spans="23:27">
      <c r="W33460" s="288"/>
      <c r="X33460" s="287"/>
      <c r="AA33460" s="289"/>
    </row>
    <row r="33461" spans="23:27">
      <c r="W33461" s="288"/>
      <c r="X33461" s="287"/>
      <c r="AA33461" s="289"/>
    </row>
    <row r="33462" spans="23:27">
      <c r="W33462" s="288"/>
      <c r="X33462" s="287"/>
      <c r="AA33462" s="289"/>
    </row>
    <row r="33463" spans="23:27">
      <c r="W33463" s="288"/>
      <c r="X33463" s="287"/>
      <c r="AA33463" s="289"/>
    </row>
    <row r="33464" spans="23:27">
      <c r="W33464" s="288"/>
      <c r="X33464" s="287"/>
      <c r="AA33464" s="289"/>
    </row>
    <row r="33465" spans="23:27">
      <c r="W33465" s="288"/>
      <c r="X33465" s="287"/>
      <c r="AA33465" s="289"/>
    </row>
    <row r="33466" spans="23:27">
      <c r="W33466" s="288"/>
      <c r="X33466" s="287"/>
      <c r="AA33466" s="289"/>
    </row>
    <row r="33467" spans="23:27">
      <c r="W33467" s="288"/>
      <c r="X33467" s="287"/>
      <c r="AA33467" s="289"/>
    </row>
    <row r="33468" spans="23:27">
      <c r="W33468" s="288"/>
      <c r="X33468" s="287"/>
      <c r="AA33468" s="289"/>
    </row>
    <row r="33469" spans="23:27">
      <c r="W33469" s="288"/>
      <c r="X33469" s="287"/>
      <c r="AA33469" s="289"/>
    </row>
    <row r="33470" spans="23:27">
      <c r="W33470" s="288"/>
      <c r="X33470" s="287"/>
      <c r="AA33470" s="289"/>
    </row>
    <row r="33471" spans="23:27">
      <c r="W33471" s="288"/>
      <c r="X33471" s="287"/>
      <c r="AA33471" s="289"/>
    </row>
    <row r="33472" spans="23:27">
      <c r="W33472" s="288"/>
      <c r="X33472" s="287"/>
      <c r="AA33472" s="289"/>
    </row>
    <row r="33473" spans="23:27">
      <c r="W33473" s="288"/>
      <c r="X33473" s="287"/>
      <c r="AA33473" s="289"/>
    </row>
    <row r="33474" spans="23:27">
      <c r="W33474" s="288"/>
      <c r="X33474" s="287"/>
      <c r="AA33474" s="289"/>
    </row>
    <row r="33475" spans="23:27">
      <c r="W33475" s="288"/>
      <c r="X33475" s="287"/>
      <c r="AA33475" s="289"/>
    </row>
    <row r="33476" spans="23:27">
      <c r="W33476" s="288"/>
      <c r="X33476" s="287"/>
      <c r="AA33476" s="289"/>
    </row>
    <row r="33477" spans="23:27">
      <c r="W33477" s="288"/>
      <c r="X33477" s="287"/>
      <c r="AA33477" s="289"/>
    </row>
    <row r="33478" spans="23:27">
      <c r="W33478" s="288"/>
      <c r="X33478" s="287"/>
      <c r="AA33478" s="289"/>
    </row>
    <row r="33479" spans="23:27">
      <c r="W33479" s="288"/>
      <c r="X33479" s="287"/>
      <c r="AA33479" s="289"/>
    </row>
    <row r="33480" spans="23:27">
      <c r="W33480" s="288"/>
      <c r="X33480" s="287"/>
      <c r="AA33480" s="289"/>
    </row>
    <row r="33481" spans="23:27">
      <c r="W33481" s="288"/>
      <c r="X33481" s="287"/>
      <c r="AA33481" s="289"/>
    </row>
    <row r="33482" spans="23:27">
      <c r="W33482" s="288"/>
      <c r="X33482" s="287"/>
      <c r="AA33482" s="289"/>
    </row>
    <row r="33483" spans="23:27">
      <c r="W33483" s="288"/>
      <c r="X33483" s="287"/>
      <c r="AA33483" s="289"/>
    </row>
    <row r="33484" spans="23:27">
      <c r="W33484" s="288"/>
      <c r="X33484" s="287"/>
      <c r="AA33484" s="289"/>
    </row>
    <row r="33485" spans="23:27">
      <c r="W33485" s="288"/>
      <c r="X33485" s="287"/>
      <c r="AA33485" s="289"/>
    </row>
    <row r="33486" spans="23:27">
      <c r="W33486" s="288"/>
      <c r="X33486" s="287"/>
      <c r="AA33486" s="289"/>
    </row>
    <row r="33487" spans="23:27">
      <c r="W33487" s="288"/>
      <c r="X33487" s="287"/>
      <c r="AA33487" s="289"/>
    </row>
    <row r="33488" spans="23:27">
      <c r="W33488" s="288"/>
      <c r="X33488" s="287"/>
      <c r="AA33488" s="289"/>
    </row>
    <row r="33489" spans="23:27">
      <c r="W33489" s="288"/>
      <c r="X33489" s="287"/>
      <c r="AA33489" s="289"/>
    </row>
    <row r="33490" spans="23:27">
      <c r="W33490" s="288"/>
      <c r="X33490" s="287"/>
      <c r="AA33490" s="289"/>
    </row>
    <row r="33491" spans="23:27">
      <c r="W33491" s="288"/>
      <c r="X33491" s="287"/>
      <c r="AA33491" s="289"/>
    </row>
    <row r="33492" spans="23:27">
      <c r="W33492" s="288"/>
      <c r="X33492" s="287"/>
      <c r="AA33492" s="289"/>
    </row>
    <row r="33493" spans="23:27">
      <c r="W33493" s="288"/>
      <c r="X33493" s="287"/>
      <c r="AA33493" s="289"/>
    </row>
    <row r="33494" spans="23:27">
      <c r="W33494" s="288"/>
      <c r="X33494" s="287"/>
      <c r="AA33494" s="289"/>
    </row>
    <row r="33495" spans="23:27">
      <c r="W33495" s="288"/>
      <c r="X33495" s="287"/>
      <c r="AA33495" s="289"/>
    </row>
    <row r="33496" spans="23:27">
      <c r="W33496" s="288"/>
      <c r="X33496" s="287"/>
      <c r="AA33496" s="289"/>
    </row>
    <row r="33497" spans="23:27">
      <c r="W33497" s="288"/>
      <c r="X33497" s="287"/>
      <c r="AA33497" s="289"/>
    </row>
    <row r="33498" spans="23:27">
      <c r="W33498" s="288"/>
      <c r="X33498" s="287"/>
      <c r="AA33498" s="289"/>
    </row>
    <row r="33499" spans="23:27">
      <c r="W33499" s="288"/>
      <c r="X33499" s="287"/>
      <c r="AA33499" s="289"/>
    </row>
    <row r="33500" spans="23:27">
      <c r="W33500" s="288"/>
      <c r="X33500" s="287"/>
      <c r="AA33500" s="289"/>
    </row>
    <row r="33501" spans="23:27">
      <c r="W33501" s="288"/>
      <c r="X33501" s="287"/>
      <c r="AA33501" s="289"/>
    </row>
    <row r="33502" spans="23:27">
      <c r="W33502" s="288"/>
      <c r="X33502" s="287"/>
      <c r="AA33502" s="289"/>
    </row>
    <row r="33503" spans="23:27">
      <c r="W33503" s="288"/>
      <c r="X33503" s="287"/>
      <c r="AA33503" s="289"/>
    </row>
    <row r="33504" spans="23:27">
      <c r="W33504" s="288"/>
      <c r="X33504" s="287"/>
      <c r="AA33504" s="289"/>
    </row>
    <row r="33505" spans="23:27">
      <c r="W33505" s="288"/>
      <c r="X33505" s="287"/>
      <c r="AA33505" s="289"/>
    </row>
    <row r="33506" spans="23:27">
      <c r="W33506" s="288"/>
      <c r="X33506" s="287"/>
      <c r="AA33506" s="289"/>
    </row>
    <row r="33507" spans="23:27">
      <c r="W33507" s="288"/>
      <c r="X33507" s="287"/>
      <c r="AA33507" s="289"/>
    </row>
    <row r="33508" spans="23:27">
      <c r="W33508" s="288"/>
      <c r="X33508" s="287"/>
      <c r="AA33508" s="289"/>
    </row>
    <row r="33509" spans="23:27">
      <c r="W33509" s="288"/>
      <c r="X33509" s="287"/>
      <c r="AA33509" s="289"/>
    </row>
    <row r="33510" spans="23:27">
      <c r="W33510" s="288"/>
      <c r="X33510" s="287"/>
      <c r="AA33510" s="289"/>
    </row>
    <row r="33511" spans="23:27">
      <c r="W33511" s="288"/>
      <c r="X33511" s="287"/>
      <c r="AA33511" s="289"/>
    </row>
    <row r="33512" spans="23:27">
      <c r="W33512" s="288"/>
      <c r="X33512" s="287"/>
      <c r="AA33512" s="289"/>
    </row>
    <row r="33513" spans="23:27">
      <c r="W33513" s="288"/>
      <c r="X33513" s="287"/>
      <c r="AA33513" s="289"/>
    </row>
    <row r="33514" spans="23:27">
      <c r="W33514" s="288"/>
      <c r="X33514" s="287"/>
      <c r="AA33514" s="289"/>
    </row>
    <row r="33515" spans="23:27">
      <c r="W33515" s="288"/>
      <c r="X33515" s="287"/>
      <c r="AA33515" s="289"/>
    </row>
    <row r="33516" spans="23:27">
      <c r="W33516" s="288"/>
      <c r="X33516" s="287"/>
      <c r="AA33516" s="289"/>
    </row>
    <row r="33517" spans="23:27">
      <c r="W33517" s="288"/>
      <c r="X33517" s="287"/>
      <c r="AA33517" s="289"/>
    </row>
    <row r="33518" spans="23:27">
      <c r="W33518" s="288"/>
      <c r="X33518" s="287"/>
      <c r="AA33518" s="289"/>
    </row>
    <row r="33519" spans="23:27">
      <c r="W33519" s="288"/>
      <c r="X33519" s="287"/>
      <c r="AA33519" s="289"/>
    </row>
    <row r="33520" spans="23:27">
      <c r="W33520" s="288"/>
      <c r="X33520" s="287"/>
      <c r="AA33520" s="289"/>
    </row>
    <row r="33521" spans="23:27">
      <c r="W33521" s="288"/>
      <c r="X33521" s="287"/>
      <c r="AA33521" s="289"/>
    </row>
    <row r="33522" spans="23:27">
      <c r="W33522" s="288"/>
      <c r="X33522" s="287"/>
      <c r="AA33522" s="289"/>
    </row>
    <row r="33523" spans="23:27">
      <c r="W33523" s="288"/>
      <c r="X33523" s="287"/>
      <c r="AA33523" s="289"/>
    </row>
    <row r="33524" spans="23:27">
      <c r="W33524" s="288"/>
      <c r="X33524" s="287"/>
      <c r="AA33524" s="289"/>
    </row>
    <row r="33525" spans="23:27">
      <c r="W33525" s="288"/>
      <c r="X33525" s="287"/>
      <c r="AA33525" s="289"/>
    </row>
    <row r="33526" spans="23:27">
      <c r="W33526" s="288"/>
      <c r="X33526" s="287"/>
      <c r="AA33526" s="289"/>
    </row>
    <row r="33527" spans="23:27">
      <c r="W33527" s="288"/>
      <c r="X33527" s="287"/>
      <c r="AA33527" s="289"/>
    </row>
    <row r="33528" spans="23:27">
      <c r="W33528" s="288"/>
      <c r="X33528" s="287"/>
      <c r="AA33528" s="289"/>
    </row>
    <row r="33529" spans="23:27">
      <c r="W33529" s="288"/>
      <c r="X33529" s="287"/>
      <c r="AA33529" s="289"/>
    </row>
    <row r="33530" spans="23:27">
      <c r="W33530" s="288"/>
      <c r="X33530" s="287"/>
      <c r="AA33530" s="289"/>
    </row>
    <row r="33531" spans="23:27">
      <c r="W33531" s="288"/>
      <c r="X33531" s="287"/>
      <c r="AA33531" s="289"/>
    </row>
    <row r="33532" spans="23:27">
      <c r="W33532" s="288"/>
      <c r="X33532" s="287"/>
      <c r="AA33532" s="289"/>
    </row>
    <row r="33533" spans="23:27">
      <c r="W33533" s="288"/>
      <c r="X33533" s="287"/>
      <c r="AA33533" s="289"/>
    </row>
    <row r="33534" spans="23:27">
      <c r="W33534" s="288"/>
      <c r="X33534" s="287"/>
      <c r="AA33534" s="289"/>
    </row>
    <row r="33535" spans="23:27">
      <c r="W33535" s="288"/>
      <c r="X33535" s="287"/>
      <c r="AA33535" s="289"/>
    </row>
    <row r="33536" spans="23:27">
      <c r="W33536" s="288"/>
      <c r="X33536" s="287"/>
      <c r="AA33536" s="289"/>
    </row>
    <row r="33537" spans="23:27">
      <c r="W33537" s="288"/>
      <c r="X33537" s="287"/>
      <c r="AA33537" s="289"/>
    </row>
    <row r="33538" spans="23:27">
      <c r="W33538" s="288"/>
      <c r="X33538" s="287"/>
      <c r="AA33538" s="289"/>
    </row>
    <row r="33539" spans="23:27">
      <c r="W33539" s="288"/>
      <c r="X33539" s="287"/>
      <c r="AA33539" s="289"/>
    </row>
    <row r="33540" spans="23:27">
      <c r="W33540" s="288"/>
      <c r="X33540" s="287"/>
      <c r="AA33540" s="289"/>
    </row>
    <row r="33541" spans="23:27">
      <c r="W33541" s="288"/>
      <c r="X33541" s="287"/>
      <c r="AA33541" s="289"/>
    </row>
    <row r="33542" spans="23:27">
      <c r="W33542" s="288"/>
      <c r="X33542" s="287"/>
      <c r="AA33542" s="289"/>
    </row>
    <row r="33543" spans="23:27">
      <c r="W33543" s="288"/>
      <c r="X33543" s="287"/>
      <c r="AA33543" s="289"/>
    </row>
    <row r="33544" spans="23:27">
      <c r="W33544" s="288"/>
      <c r="X33544" s="287"/>
      <c r="AA33544" s="289"/>
    </row>
    <row r="33545" spans="23:27">
      <c r="W33545" s="288"/>
      <c r="X33545" s="287"/>
      <c r="AA33545" s="289"/>
    </row>
    <row r="33546" spans="23:27">
      <c r="W33546" s="288"/>
      <c r="X33546" s="287"/>
      <c r="AA33546" s="289"/>
    </row>
    <row r="33547" spans="23:27">
      <c r="W33547" s="288"/>
      <c r="X33547" s="287"/>
      <c r="AA33547" s="289"/>
    </row>
    <row r="33548" spans="23:27">
      <c r="W33548" s="288"/>
      <c r="X33548" s="287"/>
      <c r="AA33548" s="289"/>
    </row>
    <row r="33549" spans="23:27">
      <c r="W33549" s="288"/>
      <c r="X33549" s="287"/>
      <c r="AA33549" s="289"/>
    </row>
    <row r="33550" spans="23:27">
      <c r="W33550" s="288"/>
      <c r="X33550" s="287"/>
      <c r="AA33550" s="289"/>
    </row>
    <row r="33551" spans="23:27">
      <c r="W33551" s="288"/>
      <c r="X33551" s="287"/>
      <c r="AA33551" s="289"/>
    </row>
    <row r="33552" spans="23:27">
      <c r="W33552" s="288"/>
      <c r="X33552" s="287"/>
      <c r="AA33552" s="289"/>
    </row>
    <row r="33553" spans="23:27">
      <c r="W33553" s="288"/>
      <c r="X33553" s="287"/>
      <c r="AA33553" s="289"/>
    </row>
    <row r="33554" spans="23:27">
      <c r="W33554" s="288"/>
      <c r="X33554" s="287"/>
      <c r="AA33554" s="289"/>
    </row>
    <row r="33555" spans="23:27">
      <c r="W33555" s="288"/>
      <c r="X33555" s="287"/>
      <c r="AA33555" s="289"/>
    </row>
    <row r="33556" spans="23:27">
      <c r="W33556" s="288"/>
      <c r="X33556" s="287"/>
      <c r="AA33556" s="289"/>
    </row>
    <row r="33557" spans="23:27">
      <c r="W33557" s="288"/>
      <c r="X33557" s="287"/>
      <c r="AA33557" s="289"/>
    </row>
    <row r="33558" spans="23:27">
      <c r="W33558" s="288"/>
      <c r="X33558" s="287"/>
      <c r="AA33558" s="289"/>
    </row>
    <row r="33559" spans="23:27">
      <c r="W33559" s="288"/>
      <c r="X33559" s="287"/>
      <c r="AA33559" s="289"/>
    </row>
    <row r="33560" spans="23:27">
      <c r="W33560" s="288"/>
      <c r="X33560" s="287"/>
      <c r="AA33560" s="289"/>
    </row>
    <row r="33561" spans="23:27">
      <c r="W33561" s="288"/>
      <c r="X33561" s="287"/>
      <c r="AA33561" s="289"/>
    </row>
    <row r="33562" spans="23:27">
      <c r="W33562" s="288"/>
      <c r="X33562" s="287"/>
      <c r="AA33562" s="289"/>
    </row>
    <row r="33563" spans="23:27">
      <c r="W33563" s="288"/>
      <c r="X33563" s="287"/>
      <c r="AA33563" s="289"/>
    </row>
    <row r="33564" spans="23:27">
      <c r="W33564" s="288"/>
      <c r="X33564" s="287"/>
      <c r="AA33564" s="289"/>
    </row>
    <row r="33565" spans="23:27">
      <c r="W33565" s="288"/>
      <c r="X33565" s="287"/>
      <c r="AA33565" s="289"/>
    </row>
    <row r="33566" spans="23:27">
      <c r="W33566" s="288"/>
      <c r="X33566" s="287"/>
      <c r="AA33566" s="289"/>
    </row>
    <row r="33567" spans="23:27">
      <c r="W33567" s="288"/>
      <c r="X33567" s="287"/>
      <c r="AA33567" s="289"/>
    </row>
    <row r="33568" spans="23:27">
      <c r="W33568" s="288"/>
      <c r="X33568" s="287"/>
      <c r="AA33568" s="289"/>
    </row>
    <row r="33569" spans="23:27">
      <c r="W33569" s="288"/>
      <c r="X33569" s="287"/>
      <c r="AA33569" s="289"/>
    </row>
    <row r="33570" spans="23:27">
      <c r="W33570" s="288"/>
      <c r="X33570" s="287"/>
      <c r="AA33570" s="289"/>
    </row>
    <row r="33571" spans="23:27">
      <c r="W33571" s="288"/>
      <c r="X33571" s="287"/>
      <c r="AA33571" s="289"/>
    </row>
    <row r="33572" spans="23:27">
      <c r="W33572" s="288"/>
      <c r="X33572" s="287"/>
      <c r="AA33572" s="289"/>
    </row>
    <row r="33573" spans="23:27">
      <c r="W33573" s="288"/>
      <c r="X33573" s="287"/>
      <c r="AA33573" s="289"/>
    </row>
    <row r="33574" spans="23:27">
      <c r="W33574" s="288"/>
      <c r="X33574" s="287"/>
      <c r="AA33574" s="289"/>
    </row>
    <row r="33575" spans="23:27">
      <c r="W33575" s="288"/>
      <c r="X33575" s="287"/>
      <c r="AA33575" s="289"/>
    </row>
    <row r="33576" spans="23:27">
      <c r="W33576" s="288"/>
      <c r="X33576" s="287"/>
      <c r="AA33576" s="289"/>
    </row>
    <row r="33577" spans="23:27">
      <c r="W33577" s="288"/>
      <c r="X33577" s="287"/>
      <c r="AA33577" s="289"/>
    </row>
    <row r="33578" spans="23:27">
      <c r="W33578" s="288"/>
      <c r="X33578" s="287"/>
      <c r="AA33578" s="289"/>
    </row>
    <row r="33579" spans="23:27">
      <c r="W33579" s="288"/>
      <c r="X33579" s="287"/>
      <c r="AA33579" s="289"/>
    </row>
    <row r="33580" spans="23:27">
      <c r="W33580" s="288"/>
      <c r="X33580" s="287"/>
      <c r="AA33580" s="289"/>
    </row>
    <row r="33581" spans="23:27">
      <c r="W33581" s="288"/>
      <c r="X33581" s="287"/>
      <c r="AA33581" s="289"/>
    </row>
    <row r="33582" spans="23:27">
      <c r="W33582" s="288"/>
      <c r="X33582" s="287"/>
      <c r="AA33582" s="289"/>
    </row>
    <row r="33583" spans="23:27">
      <c r="W33583" s="288"/>
      <c r="X33583" s="287"/>
      <c r="AA33583" s="289"/>
    </row>
    <row r="33584" spans="23:27">
      <c r="W33584" s="288"/>
      <c r="X33584" s="287"/>
      <c r="AA33584" s="289"/>
    </row>
    <row r="33585" spans="23:27">
      <c r="W33585" s="288"/>
      <c r="X33585" s="287"/>
      <c r="AA33585" s="289"/>
    </row>
    <row r="33586" spans="23:27">
      <c r="W33586" s="288"/>
      <c r="X33586" s="287"/>
      <c r="AA33586" s="289"/>
    </row>
    <row r="33587" spans="23:27">
      <c r="W33587" s="288"/>
      <c r="X33587" s="287"/>
      <c r="AA33587" s="289"/>
    </row>
    <row r="33588" spans="23:27">
      <c r="W33588" s="288"/>
      <c r="X33588" s="287"/>
      <c r="AA33588" s="289"/>
    </row>
    <row r="33589" spans="23:27">
      <c r="W33589" s="288"/>
      <c r="X33589" s="287"/>
      <c r="AA33589" s="289"/>
    </row>
    <row r="33590" spans="23:27">
      <c r="W33590" s="288"/>
      <c r="X33590" s="287"/>
      <c r="AA33590" s="289"/>
    </row>
    <row r="33591" spans="23:27">
      <c r="W33591" s="288"/>
      <c r="X33591" s="287"/>
      <c r="AA33591" s="289"/>
    </row>
    <row r="33592" spans="23:27">
      <c r="W33592" s="288"/>
      <c r="X33592" s="287"/>
      <c r="AA33592" s="289"/>
    </row>
    <row r="33593" spans="23:27">
      <c r="W33593" s="288"/>
      <c r="X33593" s="287"/>
      <c r="AA33593" s="289"/>
    </row>
    <row r="33594" spans="23:27">
      <c r="W33594" s="288"/>
      <c r="X33594" s="287"/>
      <c r="AA33594" s="289"/>
    </row>
    <row r="33595" spans="23:27">
      <c r="W33595" s="288"/>
      <c r="X33595" s="287"/>
      <c r="AA33595" s="289"/>
    </row>
    <row r="33596" spans="23:27">
      <c r="W33596" s="288"/>
      <c r="X33596" s="287"/>
      <c r="AA33596" s="289"/>
    </row>
    <row r="33597" spans="23:27">
      <c r="W33597" s="288"/>
      <c r="X33597" s="287"/>
      <c r="AA33597" s="289"/>
    </row>
    <row r="33598" spans="23:27">
      <c r="W33598" s="288"/>
      <c r="X33598" s="287"/>
      <c r="AA33598" s="289"/>
    </row>
    <row r="33599" spans="23:27">
      <c r="W33599" s="288"/>
      <c r="X33599" s="287"/>
      <c r="AA33599" s="289"/>
    </row>
    <row r="33600" spans="23:27">
      <c r="W33600" s="288"/>
      <c r="X33600" s="287"/>
      <c r="AA33600" s="289"/>
    </row>
    <row r="33601" spans="23:27">
      <c r="W33601" s="288"/>
      <c r="X33601" s="287"/>
      <c r="AA33601" s="289"/>
    </row>
    <row r="33602" spans="23:27">
      <c r="W33602" s="288"/>
      <c r="X33602" s="287"/>
      <c r="AA33602" s="289"/>
    </row>
    <row r="33603" spans="23:27">
      <c r="W33603" s="288"/>
      <c r="X33603" s="287"/>
      <c r="AA33603" s="289"/>
    </row>
    <row r="33604" spans="23:27">
      <c r="W33604" s="288"/>
      <c r="X33604" s="287"/>
      <c r="AA33604" s="289"/>
    </row>
    <row r="33605" spans="23:27">
      <c r="W33605" s="288"/>
      <c r="X33605" s="287"/>
      <c r="AA33605" s="289"/>
    </row>
    <row r="33606" spans="23:27">
      <c r="W33606" s="288"/>
      <c r="X33606" s="287"/>
      <c r="AA33606" s="289"/>
    </row>
    <row r="33607" spans="23:27">
      <c r="W33607" s="288"/>
      <c r="X33607" s="287"/>
      <c r="AA33607" s="289"/>
    </row>
    <row r="33608" spans="23:27">
      <c r="W33608" s="288"/>
      <c r="X33608" s="287"/>
      <c r="AA33608" s="289"/>
    </row>
    <row r="33609" spans="23:27">
      <c r="W33609" s="288"/>
      <c r="X33609" s="287"/>
      <c r="AA33609" s="289"/>
    </row>
    <row r="33610" spans="23:27">
      <c r="W33610" s="288"/>
      <c r="X33610" s="287"/>
      <c r="AA33610" s="289"/>
    </row>
    <row r="33611" spans="23:27">
      <c r="W33611" s="288"/>
      <c r="X33611" s="287"/>
      <c r="AA33611" s="289"/>
    </row>
    <row r="33612" spans="23:27">
      <c r="W33612" s="288"/>
      <c r="X33612" s="287"/>
      <c r="AA33612" s="289"/>
    </row>
    <row r="33613" spans="23:27">
      <c r="W33613" s="288"/>
      <c r="X33613" s="287"/>
      <c r="AA33613" s="289"/>
    </row>
    <row r="33614" spans="23:27">
      <c r="W33614" s="288"/>
      <c r="X33614" s="287"/>
      <c r="AA33614" s="289"/>
    </row>
    <row r="33615" spans="23:27">
      <c r="W33615" s="288"/>
      <c r="X33615" s="287"/>
      <c r="AA33615" s="289"/>
    </row>
    <row r="33616" spans="23:27">
      <c r="W33616" s="288"/>
      <c r="X33616" s="287"/>
      <c r="AA33616" s="289"/>
    </row>
    <row r="33617" spans="23:27">
      <c r="W33617" s="288"/>
      <c r="X33617" s="287"/>
      <c r="AA33617" s="289"/>
    </row>
    <row r="33618" spans="23:27">
      <c r="W33618" s="288"/>
      <c r="X33618" s="287"/>
      <c r="AA33618" s="289"/>
    </row>
    <row r="33619" spans="23:27">
      <c r="W33619" s="288"/>
      <c r="X33619" s="287"/>
      <c r="AA33619" s="289"/>
    </row>
    <row r="33620" spans="23:27">
      <c r="W33620" s="288"/>
      <c r="X33620" s="287"/>
      <c r="AA33620" s="289"/>
    </row>
    <row r="33621" spans="23:27">
      <c r="W33621" s="288"/>
      <c r="X33621" s="287"/>
      <c r="AA33621" s="289"/>
    </row>
    <row r="33622" spans="23:27">
      <c r="W33622" s="288"/>
      <c r="X33622" s="287"/>
      <c r="AA33622" s="289"/>
    </row>
    <row r="33623" spans="23:27">
      <c r="W33623" s="288"/>
      <c r="X33623" s="287"/>
      <c r="AA33623" s="289"/>
    </row>
    <row r="33624" spans="23:27">
      <c r="W33624" s="288"/>
      <c r="X33624" s="287"/>
      <c r="AA33624" s="289"/>
    </row>
    <row r="33625" spans="23:27">
      <c r="W33625" s="288"/>
      <c r="X33625" s="287"/>
      <c r="AA33625" s="289"/>
    </row>
    <row r="33626" spans="23:27">
      <c r="W33626" s="288"/>
      <c r="X33626" s="287"/>
      <c r="AA33626" s="289"/>
    </row>
    <row r="33627" spans="23:27">
      <c r="W33627" s="288"/>
      <c r="X33627" s="287"/>
      <c r="AA33627" s="289"/>
    </row>
    <row r="33628" spans="23:27">
      <c r="W33628" s="288"/>
      <c r="X33628" s="287"/>
      <c r="AA33628" s="289"/>
    </row>
    <row r="33629" spans="23:27">
      <c r="W33629" s="288"/>
      <c r="X33629" s="287"/>
      <c r="AA33629" s="289"/>
    </row>
    <row r="33630" spans="23:27">
      <c r="W33630" s="288"/>
      <c r="X33630" s="287"/>
      <c r="AA33630" s="289"/>
    </row>
    <row r="33631" spans="23:27">
      <c r="W33631" s="288"/>
      <c r="X33631" s="287"/>
      <c r="AA33631" s="289"/>
    </row>
    <row r="33632" spans="23:27">
      <c r="W33632" s="288"/>
      <c r="X33632" s="287"/>
      <c r="AA33632" s="289"/>
    </row>
    <row r="33633" spans="23:27">
      <c r="W33633" s="288"/>
      <c r="X33633" s="287"/>
      <c r="AA33633" s="289"/>
    </row>
    <row r="33634" spans="23:27">
      <c r="W33634" s="288"/>
      <c r="X33634" s="287"/>
      <c r="AA33634" s="289"/>
    </row>
    <row r="33635" spans="23:27">
      <c r="W33635" s="288"/>
      <c r="X33635" s="287"/>
      <c r="AA33635" s="289"/>
    </row>
    <row r="33636" spans="23:27">
      <c r="W33636" s="288"/>
      <c r="X33636" s="287"/>
      <c r="AA33636" s="289"/>
    </row>
    <row r="33637" spans="23:27">
      <c r="W33637" s="288"/>
      <c r="X33637" s="287"/>
      <c r="AA33637" s="289"/>
    </row>
    <row r="33638" spans="23:27">
      <c r="W33638" s="288"/>
      <c r="X33638" s="287"/>
      <c r="AA33638" s="289"/>
    </row>
    <row r="33639" spans="23:27">
      <c r="W33639" s="288"/>
      <c r="X33639" s="287"/>
      <c r="AA33639" s="289"/>
    </row>
    <row r="33640" spans="23:27">
      <c r="W33640" s="288"/>
      <c r="X33640" s="287"/>
      <c r="AA33640" s="289"/>
    </row>
    <row r="33641" spans="23:27">
      <c r="W33641" s="288"/>
      <c r="X33641" s="287"/>
      <c r="AA33641" s="289"/>
    </row>
    <row r="33642" spans="23:27">
      <c r="W33642" s="288"/>
      <c r="X33642" s="287"/>
      <c r="AA33642" s="289"/>
    </row>
    <row r="33643" spans="23:27">
      <c r="W33643" s="288"/>
      <c r="X33643" s="287"/>
      <c r="AA33643" s="289"/>
    </row>
    <row r="33644" spans="23:27">
      <c r="W33644" s="288"/>
      <c r="X33644" s="287"/>
      <c r="AA33644" s="289"/>
    </row>
    <row r="33645" spans="23:27">
      <c r="W33645" s="288"/>
      <c r="X33645" s="287"/>
      <c r="AA33645" s="289"/>
    </row>
    <row r="33646" spans="23:27">
      <c r="W33646" s="288"/>
      <c r="X33646" s="287"/>
      <c r="AA33646" s="289"/>
    </row>
    <row r="33647" spans="23:27">
      <c r="W33647" s="288"/>
      <c r="X33647" s="287"/>
      <c r="AA33647" s="289"/>
    </row>
    <row r="33648" spans="23:27">
      <c r="W33648" s="288"/>
      <c r="X33648" s="287"/>
      <c r="AA33648" s="289"/>
    </row>
    <row r="33649" spans="23:27">
      <c r="W33649" s="288"/>
      <c r="X33649" s="287"/>
      <c r="AA33649" s="289"/>
    </row>
    <row r="33650" spans="23:27">
      <c r="W33650" s="288"/>
      <c r="X33650" s="287"/>
      <c r="AA33650" s="289"/>
    </row>
    <row r="33651" spans="23:27">
      <c r="W33651" s="288"/>
      <c r="X33651" s="287"/>
      <c r="AA33651" s="289"/>
    </row>
    <row r="33652" spans="23:27">
      <c r="W33652" s="288"/>
      <c r="X33652" s="287"/>
      <c r="AA33652" s="289"/>
    </row>
    <row r="33653" spans="23:27">
      <c r="W33653" s="288"/>
      <c r="X33653" s="287"/>
      <c r="AA33653" s="289"/>
    </row>
    <row r="33654" spans="23:27">
      <c r="W33654" s="288"/>
      <c r="X33654" s="287"/>
      <c r="AA33654" s="289"/>
    </row>
    <row r="33655" spans="23:27">
      <c r="W33655" s="288"/>
      <c r="X33655" s="287"/>
      <c r="AA33655" s="289"/>
    </row>
    <row r="33656" spans="23:27">
      <c r="W33656" s="288"/>
      <c r="X33656" s="287"/>
      <c r="AA33656" s="289"/>
    </row>
    <row r="33657" spans="23:27">
      <c r="W33657" s="288"/>
      <c r="X33657" s="287"/>
      <c r="AA33657" s="289"/>
    </row>
    <row r="33658" spans="23:27">
      <c r="W33658" s="288"/>
      <c r="X33658" s="287"/>
      <c r="AA33658" s="289"/>
    </row>
    <row r="33659" spans="23:27">
      <c r="W33659" s="288"/>
      <c r="X33659" s="287"/>
      <c r="AA33659" s="289"/>
    </row>
    <row r="33660" spans="23:27">
      <c r="W33660" s="288"/>
      <c r="X33660" s="287"/>
      <c r="AA33660" s="289"/>
    </row>
    <row r="33661" spans="23:27">
      <c r="W33661" s="288"/>
      <c r="X33661" s="287"/>
      <c r="AA33661" s="289"/>
    </row>
    <row r="33662" spans="23:27">
      <c r="W33662" s="288"/>
      <c r="X33662" s="287"/>
      <c r="AA33662" s="289"/>
    </row>
    <row r="33663" spans="23:27">
      <c r="W33663" s="288"/>
      <c r="X33663" s="287"/>
      <c r="AA33663" s="289"/>
    </row>
    <row r="33664" spans="23:27">
      <c r="W33664" s="288"/>
      <c r="X33664" s="287"/>
      <c r="AA33664" s="289"/>
    </row>
    <row r="33665" spans="23:27">
      <c r="W33665" s="288"/>
      <c r="X33665" s="287"/>
      <c r="AA33665" s="289"/>
    </row>
    <row r="33666" spans="23:27">
      <c r="W33666" s="288"/>
      <c r="X33666" s="287"/>
      <c r="AA33666" s="289"/>
    </row>
    <row r="33667" spans="23:27">
      <c r="W33667" s="288"/>
      <c r="X33667" s="287"/>
      <c r="AA33667" s="289"/>
    </row>
    <row r="33668" spans="23:27">
      <c r="W33668" s="288"/>
      <c r="X33668" s="287"/>
      <c r="AA33668" s="289"/>
    </row>
    <row r="33669" spans="23:27">
      <c r="W33669" s="288"/>
      <c r="X33669" s="287"/>
      <c r="AA33669" s="289"/>
    </row>
    <row r="33670" spans="23:27">
      <c r="W33670" s="288"/>
      <c r="X33670" s="287"/>
      <c r="AA33670" s="289"/>
    </row>
    <row r="33671" spans="23:27">
      <c r="W33671" s="288"/>
      <c r="X33671" s="287"/>
      <c r="AA33671" s="289"/>
    </row>
    <row r="33672" spans="23:27">
      <c r="W33672" s="288"/>
      <c r="X33672" s="287"/>
      <c r="AA33672" s="289"/>
    </row>
    <row r="33673" spans="23:27">
      <c r="W33673" s="288"/>
      <c r="X33673" s="287"/>
      <c r="AA33673" s="289"/>
    </row>
    <row r="33674" spans="23:27">
      <c r="W33674" s="288"/>
      <c r="X33674" s="287"/>
      <c r="AA33674" s="289"/>
    </row>
    <row r="33675" spans="23:27">
      <c r="W33675" s="288"/>
      <c r="X33675" s="287"/>
      <c r="AA33675" s="289"/>
    </row>
    <row r="33676" spans="23:27">
      <c r="W33676" s="288"/>
      <c r="X33676" s="287"/>
      <c r="AA33676" s="289"/>
    </row>
    <row r="33677" spans="23:27">
      <c r="W33677" s="288"/>
      <c r="X33677" s="287"/>
      <c r="AA33677" s="289"/>
    </row>
    <row r="33678" spans="23:27">
      <c r="W33678" s="288"/>
      <c r="X33678" s="287"/>
      <c r="AA33678" s="289"/>
    </row>
    <row r="33679" spans="23:27">
      <c r="W33679" s="288"/>
      <c r="X33679" s="287"/>
      <c r="AA33679" s="289"/>
    </row>
    <row r="33680" spans="23:27">
      <c r="W33680" s="288"/>
      <c r="X33680" s="287"/>
      <c r="AA33680" s="289"/>
    </row>
    <row r="33681" spans="23:27">
      <c r="W33681" s="288"/>
      <c r="X33681" s="287"/>
      <c r="AA33681" s="289"/>
    </row>
    <row r="33682" spans="23:27">
      <c r="W33682" s="288"/>
      <c r="X33682" s="287"/>
      <c r="AA33682" s="289"/>
    </row>
    <row r="33683" spans="23:27">
      <c r="W33683" s="288"/>
      <c r="X33683" s="287"/>
      <c r="AA33683" s="289"/>
    </row>
    <row r="33684" spans="23:27">
      <c r="W33684" s="288"/>
      <c r="X33684" s="287"/>
      <c r="AA33684" s="289"/>
    </row>
    <row r="33685" spans="23:27">
      <c r="W33685" s="288"/>
      <c r="X33685" s="287"/>
      <c r="AA33685" s="289"/>
    </row>
    <row r="33686" spans="23:27">
      <c r="W33686" s="288"/>
      <c r="X33686" s="287"/>
      <c r="AA33686" s="289"/>
    </row>
    <row r="33687" spans="23:27">
      <c r="W33687" s="288"/>
      <c r="X33687" s="287"/>
      <c r="AA33687" s="289"/>
    </row>
    <row r="33688" spans="23:27">
      <c r="W33688" s="288"/>
      <c r="X33688" s="287"/>
      <c r="AA33688" s="289"/>
    </row>
    <row r="33689" spans="23:27">
      <c r="W33689" s="288"/>
      <c r="X33689" s="287"/>
      <c r="AA33689" s="289"/>
    </row>
    <row r="33690" spans="23:27">
      <c r="W33690" s="288"/>
      <c r="X33690" s="287"/>
      <c r="AA33690" s="289"/>
    </row>
    <row r="33691" spans="23:27">
      <c r="W33691" s="288"/>
      <c r="X33691" s="287"/>
      <c r="AA33691" s="289"/>
    </row>
    <row r="33692" spans="23:27">
      <c r="W33692" s="288"/>
      <c r="X33692" s="287"/>
      <c r="AA33692" s="289"/>
    </row>
    <row r="33693" spans="23:27">
      <c r="W33693" s="288"/>
      <c r="X33693" s="287"/>
      <c r="AA33693" s="289"/>
    </row>
    <row r="33694" spans="23:27">
      <c r="W33694" s="288"/>
      <c r="X33694" s="287"/>
      <c r="AA33694" s="289"/>
    </row>
    <row r="33695" spans="23:27">
      <c r="W33695" s="288"/>
      <c r="X33695" s="287"/>
      <c r="AA33695" s="289"/>
    </row>
    <row r="33696" spans="23:27">
      <c r="W33696" s="288"/>
      <c r="X33696" s="287"/>
      <c r="AA33696" s="289"/>
    </row>
    <row r="33697" spans="23:27">
      <c r="W33697" s="288"/>
      <c r="X33697" s="287"/>
      <c r="AA33697" s="289"/>
    </row>
    <row r="33698" spans="23:27">
      <c r="W33698" s="288"/>
      <c r="X33698" s="287"/>
      <c r="AA33698" s="289"/>
    </row>
    <row r="33699" spans="23:27">
      <c r="W33699" s="288"/>
      <c r="X33699" s="287"/>
      <c r="AA33699" s="289"/>
    </row>
    <row r="33700" spans="23:27">
      <c r="W33700" s="288"/>
      <c r="X33700" s="287"/>
      <c r="AA33700" s="289"/>
    </row>
    <row r="33701" spans="23:27">
      <c r="W33701" s="288"/>
      <c r="X33701" s="287"/>
      <c r="AA33701" s="289"/>
    </row>
    <row r="33702" spans="23:27">
      <c r="W33702" s="288"/>
      <c r="X33702" s="287"/>
      <c r="AA33702" s="289"/>
    </row>
    <row r="33703" spans="23:27">
      <c r="W33703" s="288"/>
      <c r="X33703" s="287"/>
      <c r="AA33703" s="289"/>
    </row>
    <row r="33704" spans="23:27">
      <c r="W33704" s="288"/>
      <c r="X33704" s="287"/>
      <c r="AA33704" s="289"/>
    </row>
    <row r="33705" spans="23:27">
      <c r="W33705" s="288"/>
      <c r="X33705" s="287"/>
      <c r="AA33705" s="289"/>
    </row>
    <row r="33706" spans="23:27">
      <c r="W33706" s="288"/>
      <c r="X33706" s="287"/>
      <c r="AA33706" s="289"/>
    </row>
    <row r="33707" spans="23:27">
      <c r="W33707" s="288"/>
      <c r="X33707" s="287"/>
      <c r="AA33707" s="289"/>
    </row>
    <row r="33708" spans="23:27">
      <c r="W33708" s="288"/>
      <c r="X33708" s="287"/>
      <c r="AA33708" s="289"/>
    </row>
    <row r="33709" spans="23:27">
      <c r="W33709" s="288"/>
      <c r="X33709" s="287"/>
      <c r="AA33709" s="289"/>
    </row>
    <row r="33710" spans="23:27">
      <c r="W33710" s="288"/>
      <c r="X33710" s="287"/>
      <c r="AA33710" s="289"/>
    </row>
    <row r="33711" spans="23:27">
      <c r="W33711" s="288"/>
      <c r="X33711" s="287"/>
      <c r="AA33711" s="289"/>
    </row>
    <row r="33712" spans="23:27">
      <c r="W33712" s="288"/>
      <c r="X33712" s="287"/>
      <c r="AA33712" s="289"/>
    </row>
    <row r="33713" spans="23:27">
      <c r="W33713" s="288"/>
      <c r="X33713" s="287"/>
      <c r="AA33713" s="289"/>
    </row>
    <row r="33714" spans="23:27">
      <c r="W33714" s="288"/>
      <c r="X33714" s="287"/>
      <c r="AA33714" s="289"/>
    </row>
    <row r="33715" spans="23:27">
      <c r="W33715" s="288"/>
      <c r="X33715" s="287"/>
      <c r="AA33715" s="289"/>
    </row>
    <row r="33716" spans="23:27">
      <c r="W33716" s="288"/>
      <c r="X33716" s="287"/>
      <c r="AA33716" s="289"/>
    </row>
    <row r="33717" spans="23:27">
      <c r="W33717" s="288"/>
      <c r="X33717" s="287"/>
      <c r="AA33717" s="289"/>
    </row>
    <row r="33718" spans="23:27">
      <c r="W33718" s="288"/>
      <c r="X33718" s="287"/>
      <c r="AA33718" s="289"/>
    </row>
    <row r="33719" spans="23:27">
      <c r="W33719" s="288"/>
      <c r="X33719" s="287"/>
      <c r="AA33719" s="289"/>
    </row>
    <row r="33720" spans="23:27">
      <c r="W33720" s="288"/>
      <c r="X33720" s="287"/>
      <c r="AA33720" s="289"/>
    </row>
    <row r="33721" spans="23:27">
      <c r="W33721" s="288"/>
      <c r="X33721" s="287"/>
      <c r="AA33721" s="289"/>
    </row>
    <row r="33722" spans="23:27">
      <c r="W33722" s="288"/>
      <c r="X33722" s="287"/>
      <c r="AA33722" s="289"/>
    </row>
    <row r="33723" spans="23:27">
      <c r="W33723" s="288"/>
      <c r="X33723" s="287"/>
      <c r="AA33723" s="289"/>
    </row>
    <row r="33724" spans="23:27">
      <c r="W33724" s="288"/>
      <c r="X33724" s="287"/>
      <c r="AA33724" s="289"/>
    </row>
    <row r="33725" spans="23:27">
      <c r="W33725" s="288"/>
      <c r="X33725" s="287"/>
      <c r="AA33725" s="289"/>
    </row>
    <row r="33726" spans="23:27">
      <c r="W33726" s="288"/>
      <c r="X33726" s="287"/>
      <c r="AA33726" s="289"/>
    </row>
    <row r="33727" spans="23:27">
      <c r="W33727" s="288"/>
      <c r="X33727" s="287"/>
      <c r="AA33727" s="289"/>
    </row>
    <row r="33728" spans="23:27">
      <c r="W33728" s="288"/>
      <c r="X33728" s="287"/>
      <c r="AA33728" s="289"/>
    </row>
    <row r="33729" spans="23:27">
      <c r="W33729" s="288"/>
      <c r="X33729" s="287"/>
      <c r="AA33729" s="289"/>
    </row>
    <row r="33730" spans="23:27">
      <c r="W33730" s="288"/>
      <c r="X33730" s="287"/>
      <c r="AA33730" s="289"/>
    </row>
    <row r="33731" spans="23:27">
      <c r="W33731" s="288"/>
      <c r="X33731" s="287"/>
      <c r="AA33731" s="289"/>
    </row>
    <row r="33732" spans="23:27">
      <c r="W33732" s="288"/>
      <c r="X33732" s="287"/>
      <c r="AA33732" s="289"/>
    </row>
    <row r="33733" spans="23:27">
      <c r="W33733" s="288"/>
      <c r="X33733" s="287"/>
      <c r="AA33733" s="289"/>
    </row>
    <row r="33734" spans="23:27">
      <c r="W33734" s="288"/>
      <c r="X33734" s="287"/>
      <c r="AA33734" s="289"/>
    </row>
    <row r="33735" spans="23:27">
      <c r="W33735" s="288"/>
      <c r="X33735" s="287"/>
      <c r="AA33735" s="289"/>
    </row>
    <row r="33736" spans="23:27">
      <c r="W33736" s="288"/>
      <c r="X33736" s="287"/>
      <c r="AA33736" s="289"/>
    </row>
    <row r="33737" spans="23:27">
      <c r="W33737" s="288"/>
      <c r="X33737" s="287"/>
      <c r="AA33737" s="289"/>
    </row>
    <row r="33738" spans="23:27">
      <c r="W33738" s="288"/>
      <c r="X33738" s="287"/>
      <c r="AA33738" s="289"/>
    </row>
    <row r="33739" spans="23:27">
      <c r="W33739" s="288"/>
      <c r="X33739" s="287"/>
      <c r="AA33739" s="289"/>
    </row>
    <row r="33740" spans="23:27">
      <c r="W33740" s="288"/>
      <c r="X33740" s="287"/>
      <c r="AA33740" s="289"/>
    </row>
    <row r="33741" spans="23:27">
      <c r="W33741" s="288"/>
      <c r="X33741" s="287"/>
      <c r="AA33741" s="289"/>
    </row>
    <row r="33742" spans="23:27">
      <c r="W33742" s="288"/>
      <c r="X33742" s="287"/>
      <c r="AA33742" s="289"/>
    </row>
    <row r="33743" spans="23:27">
      <c r="W33743" s="288"/>
      <c r="X33743" s="287"/>
      <c r="AA33743" s="289"/>
    </row>
    <row r="33744" spans="23:27">
      <c r="W33744" s="288"/>
      <c r="X33744" s="287"/>
      <c r="AA33744" s="289"/>
    </row>
    <row r="33745" spans="23:27">
      <c r="W33745" s="288"/>
      <c r="X33745" s="287"/>
      <c r="AA33745" s="289"/>
    </row>
    <row r="33746" spans="23:27">
      <c r="W33746" s="288"/>
      <c r="X33746" s="287"/>
      <c r="AA33746" s="289"/>
    </row>
    <row r="33747" spans="23:27">
      <c r="W33747" s="288"/>
      <c r="X33747" s="287"/>
      <c r="AA33747" s="289"/>
    </row>
    <row r="33748" spans="23:27">
      <c r="W33748" s="288"/>
      <c r="X33748" s="287"/>
      <c r="AA33748" s="289"/>
    </row>
    <row r="33749" spans="23:27">
      <c r="W33749" s="288"/>
      <c r="X33749" s="287"/>
      <c r="AA33749" s="289"/>
    </row>
    <row r="33750" spans="23:27">
      <c r="W33750" s="288"/>
      <c r="X33750" s="287"/>
      <c r="AA33750" s="289"/>
    </row>
    <row r="33751" spans="23:27">
      <c r="W33751" s="288"/>
      <c r="X33751" s="287"/>
      <c r="AA33751" s="289"/>
    </row>
    <row r="33752" spans="23:27">
      <c r="W33752" s="288"/>
      <c r="X33752" s="287"/>
      <c r="AA33752" s="289"/>
    </row>
    <row r="33753" spans="23:27">
      <c r="W33753" s="288"/>
      <c r="X33753" s="287"/>
      <c r="AA33753" s="289"/>
    </row>
    <row r="33754" spans="23:27">
      <c r="W33754" s="288"/>
      <c r="X33754" s="287"/>
      <c r="AA33754" s="289"/>
    </row>
    <row r="33755" spans="23:27">
      <c r="W33755" s="288"/>
      <c r="X33755" s="287"/>
      <c r="AA33755" s="289"/>
    </row>
    <row r="33756" spans="23:27">
      <c r="W33756" s="288"/>
      <c r="X33756" s="287"/>
      <c r="AA33756" s="289"/>
    </row>
    <row r="33757" spans="23:27">
      <c r="W33757" s="288"/>
      <c r="X33757" s="287"/>
      <c r="AA33757" s="289"/>
    </row>
    <row r="33758" spans="23:27">
      <c r="W33758" s="288"/>
      <c r="X33758" s="287"/>
      <c r="AA33758" s="289"/>
    </row>
    <row r="33759" spans="23:27">
      <c r="W33759" s="288"/>
      <c r="X33759" s="287"/>
      <c r="AA33759" s="289"/>
    </row>
    <row r="33760" spans="23:27">
      <c r="W33760" s="288"/>
      <c r="X33760" s="287"/>
      <c r="AA33760" s="289"/>
    </row>
    <row r="33761" spans="23:27">
      <c r="W33761" s="288"/>
      <c r="X33761" s="287"/>
      <c r="AA33761" s="289"/>
    </row>
    <row r="33762" spans="23:27">
      <c r="W33762" s="288"/>
      <c r="X33762" s="287"/>
      <c r="AA33762" s="289"/>
    </row>
    <row r="33763" spans="23:27">
      <c r="W33763" s="288"/>
      <c r="X33763" s="287"/>
      <c r="AA33763" s="289"/>
    </row>
    <row r="33764" spans="23:27">
      <c r="W33764" s="288"/>
      <c r="X33764" s="287"/>
      <c r="AA33764" s="289"/>
    </row>
    <row r="33765" spans="23:27">
      <c r="W33765" s="288"/>
      <c r="X33765" s="287"/>
      <c r="AA33765" s="289"/>
    </row>
    <row r="33766" spans="23:27">
      <c r="W33766" s="288"/>
      <c r="X33766" s="287"/>
      <c r="AA33766" s="289"/>
    </row>
    <row r="33767" spans="23:27">
      <c r="W33767" s="288"/>
      <c r="X33767" s="287"/>
      <c r="AA33767" s="289"/>
    </row>
    <row r="33768" spans="23:27">
      <c r="W33768" s="288"/>
      <c r="X33768" s="287"/>
      <c r="AA33768" s="289"/>
    </row>
    <row r="33769" spans="23:27">
      <c r="W33769" s="288"/>
      <c r="X33769" s="287"/>
      <c r="AA33769" s="289"/>
    </row>
    <row r="33770" spans="23:27">
      <c r="W33770" s="288"/>
      <c r="X33770" s="287"/>
      <c r="AA33770" s="289"/>
    </row>
    <row r="33771" spans="23:27">
      <c r="W33771" s="288"/>
      <c r="X33771" s="287"/>
      <c r="AA33771" s="289"/>
    </row>
    <row r="33772" spans="23:27">
      <c r="W33772" s="288"/>
      <c r="X33772" s="287"/>
      <c r="AA33772" s="289"/>
    </row>
    <row r="33773" spans="23:27">
      <c r="W33773" s="288"/>
      <c r="X33773" s="287"/>
      <c r="AA33773" s="289"/>
    </row>
    <row r="33774" spans="23:27">
      <c r="W33774" s="288"/>
      <c r="X33774" s="287"/>
      <c r="AA33774" s="289"/>
    </row>
    <row r="33775" spans="23:27">
      <c r="W33775" s="288"/>
      <c r="X33775" s="287"/>
      <c r="AA33775" s="289"/>
    </row>
    <row r="33776" spans="23:27">
      <c r="W33776" s="288"/>
      <c r="X33776" s="287"/>
      <c r="AA33776" s="289"/>
    </row>
    <row r="33777" spans="23:27">
      <c r="W33777" s="288"/>
      <c r="X33777" s="287"/>
      <c r="AA33777" s="289"/>
    </row>
    <row r="33778" spans="23:27">
      <c r="W33778" s="288"/>
      <c r="X33778" s="287"/>
      <c r="AA33778" s="289"/>
    </row>
    <row r="33779" spans="23:27">
      <c r="W33779" s="288"/>
      <c r="X33779" s="287"/>
      <c r="AA33779" s="289"/>
    </row>
    <row r="33780" spans="23:27">
      <c r="W33780" s="288"/>
      <c r="X33780" s="287"/>
      <c r="AA33780" s="289"/>
    </row>
    <row r="33781" spans="23:27">
      <c r="W33781" s="288"/>
      <c r="X33781" s="287"/>
      <c r="AA33781" s="289"/>
    </row>
    <row r="33782" spans="23:27">
      <c r="W33782" s="288"/>
      <c r="X33782" s="287"/>
      <c r="AA33782" s="289"/>
    </row>
    <row r="33783" spans="23:27">
      <c r="W33783" s="288"/>
      <c r="X33783" s="287"/>
      <c r="AA33783" s="289"/>
    </row>
    <row r="33784" spans="23:27">
      <c r="W33784" s="288"/>
      <c r="X33784" s="287"/>
      <c r="AA33784" s="289"/>
    </row>
    <row r="33785" spans="23:27">
      <c r="W33785" s="288"/>
      <c r="X33785" s="287"/>
      <c r="AA33785" s="289"/>
    </row>
    <row r="33786" spans="23:27">
      <c r="W33786" s="288"/>
      <c r="X33786" s="287"/>
      <c r="AA33786" s="289"/>
    </row>
    <row r="33787" spans="23:27">
      <c r="W33787" s="288"/>
      <c r="X33787" s="287"/>
      <c r="AA33787" s="289"/>
    </row>
    <row r="33788" spans="23:27">
      <c r="W33788" s="288"/>
      <c r="X33788" s="287"/>
      <c r="AA33788" s="289"/>
    </row>
    <row r="33789" spans="23:27">
      <c r="W33789" s="288"/>
      <c r="X33789" s="287"/>
      <c r="AA33789" s="289"/>
    </row>
    <row r="33790" spans="23:27">
      <c r="W33790" s="288"/>
      <c r="X33790" s="287"/>
      <c r="AA33790" s="289"/>
    </row>
    <row r="33791" spans="23:27">
      <c r="W33791" s="288"/>
      <c r="X33791" s="287"/>
      <c r="AA33791" s="289"/>
    </row>
    <row r="33792" spans="23:27">
      <c r="W33792" s="288"/>
      <c r="X33792" s="287"/>
      <c r="AA33792" s="289"/>
    </row>
    <row r="33793" spans="23:27">
      <c r="W33793" s="288"/>
      <c r="X33793" s="287"/>
      <c r="AA33793" s="289"/>
    </row>
    <row r="33794" spans="23:27">
      <c r="W33794" s="288"/>
      <c r="X33794" s="287"/>
      <c r="AA33794" s="289"/>
    </row>
    <row r="33795" spans="23:27">
      <c r="W33795" s="288"/>
      <c r="X33795" s="287"/>
      <c r="AA33795" s="289"/>
    </row>
    <row r="33796" spans="23:27">
      <c r="W33796" s="288"/>
      <c r="X33796" s="287"/>
      <c r="AA33796" s="289"/>
    </row>
    <row r="33797" spans="23:27">
      <c r="W33797" s="288"/>
      <c r="X33797" s="287"/>
      <c r="AA33797" s="289"/>
    </row>
    <row r="33798" spans="23:27">
      <c r="W33798" s="288"/>
      <c r="X33798" s="287"/>
      <c r="AA33798" s="289"/>
    </row>
    <row r="33799" spans="23:27">
      <c r="W33799" s="288"/>
      <c r="X33799" s="287"/>
      <c r="AA33799" s="289"/>
    </row>
    <row r="33800" spans="23:27">
      <c r="W33800" s="288"/>
      <c r="X33800" s="287"/>
      <c r="AA33800" s="289"/>
    </row>
    <row r="33801" spans="23:27">
      <c r="W33801" s="288"/>
      <c r="X33801" s="287"/>
      <c r="AA33801" s="289"/>
    </row>
    <row r="33802" spans="23:27">
      <c r="W33802" s="288"/>
      <c r="X33802" s="287"/>
      <c r="AA33802" s="289"/>
    </row>
    <row r="33803" spans="23:27">
      <c r="W33803" s="288"/>
      <c r="X33803" s="287"/>
      <c r="AA33803" s="289"/>
    </row>
    <row r="33804" spans="23:27">
      <c r="W33804" s="288"/>
      <c r="X33804" s="287"/>
      <c r="AA33804" s="289"/>
    </row>
    <row r="33805" spans="23:27">
      <c r="W33805" s="288"/>
      <c r="X33805" s="287"/>
      <c r="AA33805" s="289"/>
    </row>
    <row r="33806" spans="23:27">
      <c r="W33806" s="288"/>
      <c r="X33806" s="287"/>
      <c r="AA33806" s="289"/>
    </row>
    <row r="33807" spans="23:27">
      <c r="W33807" s="288"/>
      <c r="X33807" s="287"/>
      <c r="AA33807" s="289"/>
    </row>
    <row r="33808" spans="23:27">
      <c r="W33808" s="288"/>
      <c r="X33808" s="287"/>
      <c r="AA33808" s="289"/>
    </row>
    <row r="33809" spans="23:27">
      <c r="W33809" s="288"/>
      <c r="X33809" s="287"/>
      <c r="AA33809" s="289"/>
    </row>
    <row r="33810" spans="23:27">
      <c r="W33810" s="288"/>
      <c r="X33810" s="287"/>
      <c r="AA33810" s="289"/>
    </row>
    <row r="33811" spans="23:27">
      <c r="W33811" s="288"/>
      <c r="X33811" s="287"/>
      <c r="AA33811" s="289"/>
    </row>
    <row r="33812" spans="23:27">
      <c r="W33812" s="288"/>
      <c r="X33812" s="287"/>
      <c r="AA33812" s="289"/>
    </row>
    <row r="33813" spans="23:27">
      <c r="W33813" s="288"/>
      <c r="X33813" s="287"/>
      <c r="AA33813" s="289"/>
    </row>
    <row r="33814" spans="23:27">
      <c r="W33814" s="288"/>
      <c r="X33814" s="287"/>
      <c r="AA33814" s="289"/>
    </row>
    <row r="33815" spans="23:27">
      <c r="W33815" s="288"/>
      <c r="X33815" s="287"/>
      <c r="AA33815" s="289"/>
    </row>
    <row r="33816" spans="23:27">
      <c r="W33816" s="288"/>
      <c r="X33816" s="287"/>
      <c r="AA33816" s="289"/>
    </row>
    <row r="33817" spans="23:27">
      <c r="W33817" s="288"/>
      <c r="X33817" s="287"/>
      <c r="AA33817" s="289"/>
    </row>
    <row r="33818" spans="23:27">
      <c r="W33818" s="288"/>
      <c r="X33818" s="287"/>
      <c r="AA33818" s="289"/>
    </row>
    <row r="33819" spans="23:27">
      <c r="W33819" s="288"/>
      <c r="X33819" s="287"/>
      <c r="AA33819" s="289"/>
    </row>
    <row r="33820" spans="23:27">
      <c r="W33820" s="288"/>
      <c r="X33820" s="287"/>
      <c r="AA33820" s="289"/>
    </row>
    <row r="33821" spans="23:27">
      <c r="W33821" s="288"/>
      <c r="X33821" s="287"/>
      <c r="AA33821" s="289"/>
    </row>
    <row r="33822" spans="23:27">
      <c r="W33822" s="288"/>
      <c r="X33822" s="287"/>
      <c r="AA33822" s="289"/>
    </row>
    <row r="33823" spans="23:27">
      <c r="W33823" s="288"/>
      <c r="X33823" s="287"/>
      <c r="AA33823" s="289"/>
    </row>
    <row r="33824" spans="23:27">
      <c r="W33824" s="288"/>
      <c r="X33824" s="287"/>
      <c r="AA33824" s="289"/>
    </row>
    <row r="33825" spans="23:27">
      <c r="W33825" s="288"/>
      <c r="X33825" s="287"/>
      <c r="AA33825" s="289"/>
    </row>
    <row r="33826" spans="23:27">
      <c r="W33826" s="288"/>
      <c r="X33826" s="287"/>
      <c r="AA33826" s="289"/>
    </row>
    <row r="33827" spans="23:27">
      <c r="W33827" s="288"/>
      <c r="X33827" s="287"/>
      <c r="AA33827" s="289"/>
    </row>
    <row r="33828" spans="23:27">
      <c r="W33828" s="288"/>
      <c r="X33828" s="287"/>
      <c r="AA33828" s="289"/>
    </row>
    <row r="33829" spans="23:27">
      <c r="W33829" s="288"/>
      <c r="X33829" s="287"/>
      <c r="AA33829" s="289"/>
    </row>
    <row r="33830" spans="23:27">
      <c r="W33830" s="288"/>
      <c r="X33830" s="287"/>
      <c r="AA33830" s="289"/>
    </row>
    <row r="33831" spans="23:27">
      <c r="W33831" s="288"/>
      <c r="X33831" s="287"/>
      <c r="AA33831" s="289"/>
    </row>
    <row r="33832" spans="23:27">
      <c r="W33832" s="288"/>
      <c r="X33832" s="287"/>
      <c r="AA33832" s="289"/>
    </row>
    <row r="33833" spans="23:27">
      <c r="W33833" s="288"/>
      <c r="X33833" s="287"/>
      <c r="AA33833" s="289"/>
    </row>
    <row r="33834" spans="23:27">
      <c r="W33834" s="288"/>
      <c r="X33834" s="287"/>
      <c r="AA33834" s="289"/>
    </row>
    <row r="33835" spans="23:27">
      <c r="W33835" s="288"/>
      <c r="X33835" s="287"/>
      <c r="AA33835" s="289"/>
    </row>
    <row r="33836" spans="23:27">
      <c r="W33836" s="288"/>
      <c r="X33836" s="287"/>
      <c r="AA33836" s="289"/>
    </row>
    <row r="33837" spans="23:27">
      <c r="W33837" s="288"/>
      <c r="X33837" s="287"/>
      <c r="AA33837" s="289"/>
    </row>
    <row r="33838" spans="23:27">
      <c r="W33838" s="288"/>
      <c r="X33838" s="287"/>
      <c r="AA33838" s="289"/>
    </row>
    <row r="33839" spans="23:27">
      <c r="W33839" s="288"/>
      <c r="X33839" s="287"/>
      <c r="AA33839" s="289"/>
    </row>
    <row r="33840" spans="23:27">
      <c r="W33840" s="288"/>
      <c r="X33840" s="287"/>
      <c r="AA33840" s="289"/>
    </row>
    <row r="33841" spans="23:27">
      <c r="W33841" s="288"/>
      <c r="X33841" s="287"/>
      <c r="AA33841" s="289"/>
    </row>
    <row r="33842" spans="23:27">
      <c r="W33842" s="288"/>
      <c r="X33842" s="287"/>
      <c r="AA33842" s="289"/>
    </row>
    <row r="33843" spans="23:27">
      <c r="W33843" s="288"/>
      <c r="X33843" s="287"/>
      <c r="AA33843" s="289"/>
    </row>
    <row r="33844" spans="23:27">
      <c r="W33844" s="288"/>
      <c r="X33844" s="287"/>
      <c r="AA33844" s="289"/>
    </row>
    <row r="33845" spans="23:27">
      <c r="W33845" s="288"/>
      <c r="X33845" s="287"/>
      <c r="AA33845" s="289"/>
    </row>
    <row r="33846" spans="23:27">
      <c r="W33846" s="288"/>
      <c r="X33846" s="287"/>
      <c r="AA33846" s="289"/>
    </row>
    <row r="33847" spans="23:27">
      <c r="W33847" s="288"/>
      <c r="X33847" s="287"/>
      <c r="AA33847" s="289"/>
    </row>
    <row r="33848" spans="23:27">
      <c r="W33848" s="288"/>
      <c r="X33848" s="287"/>
      <c r="AA33848" s="289"/>
    </row>
    <row r="33849" spans="23:27">
      <c r="W33849" s="288"/>
      <c r="X33849" s="287"/>
      <c r="AA33849" s="289"/>
    </row>
    <row r="33850" spans="23:27">
      <c r="W33850" s="288"/>
      <c r="X33850" s="287"/>
      <c r="AA33850" s="289"/>
    </row>
    <row r="33851" spans="23:27">
      <c r="W33851" s="288"/>
      <c r="X33851" s="287"/>
      <c r="AA33851" s="289"/>
    </row>
    <row r="33852" spans="23:27">
      <c r="W33852" s="288"/>
      <c r="X33852" s="287"/>
      <c r="AA33852" s="289"/>
    </row>
    <row r="33853" spans="23:27">
      <c r="W33853" s="288"/>
      <c r="X33853" s="287"/>
      <c r="AA33853" s="289"/>
    </row>
    <row r="33854" spans="23:27">
      <c r="W33854" s="288"/>
      <c r="X33854" s="287"/>
      <c r="AA33854" s="289"/>
    </row>
    <row r="33855" spans="23:27">
      <c r="W33855" s="288"/>
      <c r="X33855" s="287"/>
      <c r="AA33855" s="289"/>
    </row>
    <row r="33856" spans="23:27">
      <c r="W33856" s="288"/>
      <c r="X33856" s="287"/>
      <c r="AA33856" s="289"/>
    </row>
    <row r="33857" spans="23:27">
      <c r="W33857" s="288"/>
      <c r="X33857" s="287"/>
      <c r="AA33857" s="289"/>
    </row>
    <row r="33858" spans="23:27">
      <c r="W33858" s="288"/>
      <c r="X33858" s="287"/>
      <c r="AA33858" s="289"/>
    </row>
    <row r="33859" spans="23:27">
      <c r="W33859" s="288"/>
      <c r="X33859" s="287"/>
      <c r="AA33859" s="289"/>
    </row>
    <row r="33860" spans="23:27">
      <c r="W33860" s="288"/>
      <c r="X33860" s="287"/>
      <c r="AA33860" s="289"/>
    </row>
    <row r="33861" spans="23:27">
      <c r="W33861" s="288"/>
      <c r="X33861" s="287"/>
      <c r="AA33861" s="289"/>
    </row>
    <row r="33862" spans="23:27">
      <c r="W33862" s="288"/>
      <c r="X33862" s="287"/>
      <c r="AA33862" s="289"/>
    </row>
    <row r="33863" spans="23:27">
      <c r="W33863" s="288"/>
      <c r="X33863" s="287"/>
      <c r="AA33863" s="289"/>
    </row>
    <row r="33864" spans="23:27">
      <c r="W33864" s="288"/>
      <c r="X33864" s="287"/>
      <c r="AA33864" s="289"/>
    </row>
    <row r="33865" spans="23:27">
      <c r="W33865" s="288"/>
      <c r="X33865" s="287"/>
      <c r="AA33865" s="289"/>
    </row>
    <row r="33866" spans="23:27">
      <c r="W33866" s="288"/>
      <c r="X33866" s="287"/>
      <c r="AA33866" s="289"/>
    </row>
    <row r="33867" spans="23:27">
      <c r="W33867" s="288"/>
      <c r="X33867" s="287"/>
      <c r="AA33867" s="289"/>
    </row>
    <row r="33868" spans="23:27">
      <c r="W33868" s="288"/>
      <c r="X33868" s="287"/>
      <c r="AA33868" s="289"/>
    </row>
    <row r="33869" spans="23:27">
      <c r="W33869" s="288"/>
      <c r="X33869" s="287"/>
      <c r="AA33869" s="289"/>
    </row>
    <row r="33870" spans="23:27">
      <c r="W33870" s="288"/>
      <c r="X33870" s="287"/>
      <c r="AA33870" s="289"/>
    </row>
    <row r="33871" spans="23:27">
      <c r="W33871" s="288"/>
      <c r="X33871" s="287"/>
      <c r="AA33871" s="289"/>
    </row>
    <row r="33872" spans="23:27">
      <c r="W33872" s="288"/>
      <c r="X33872" s="287"/>
      <c r="AA33872" s="289"/>
    </row>
    <row r="33873" spans="23:27">
      <c r="W33873" s="288"/>
      <c r="X33873" s="287"/>
      <c r="AA33873" s="289"/>
    </row>
    <row r="33874" spans="23:27">
      <c r="W33874" s="288"/>
      <c r="X33874" s="287"/>
      <c r="AA33874" s="289"/>
    </row>
    <row r="33875" spans="23:27">
      <c r="W33875" s="288"/>
      <c r="X33875" s="287"/>
      <c r="AA33875" s="289"/>
    </row>
    <row r="33876" spans="23:27">
      <c r="W33876" s="288"/>
      <c r="X33876" s="287"/>
      <c r="AA33876" s="289"/>
    </row>
    <row r="33877" spans="23:27">
      <c r="W33877" s="288"/>
      <c r="X33877" s="287"/>
      <c r="AA33877" s="289"/>
    </row>
    <row r="33878" spans="23:27">
      <c r="W33878" s="288"/>
      <c r="X33878" s="287"/>
      <c r="AA33878" s="289"/>
    </row>
    <row r="33879" spans="23:27">
      <c r="W33879" s="288"/>
      <c r="X33879" s="287"/>
      <c r="AA33879" s="289"/>
    </row>
    <row r="33880" spans="23:27">
      <c r="W33880" s="288"/>
      <c r="X33880" s="287"/>
      <c r="AA33880" s="289"/>
    </row>
    <row r="33881" spans="23:27">
      <c r="W33881" s="288"/>
      <c r="X33881" s="287"/>
      <c r="AA33881" s="289"/>
    </row>
    <row r="33882" spans="23:27">
      <c r="W33882" s="288"/>
      <c r="X33882" s="287"/>
      <c r="AA33882" s="289"/>
    </row>
    <row r="33883" spans="23:27">
      <c r="W33883" s="288"/>
      <c r="X33883" s="287"/>
      <c r="AA33883" s="289"/>
    </row>
    <row r="33884" spans="23:27">
      <c r="W33884" s="288"/>
      <c r="X33884" s="287"/>
      <c r="AA33884" s="289"/>
    </row>
    <row r="33885" spans="23:27">
      <c r="W33885" s="288"/>
      <c r="X33885" s="287"/>
      <c r="AA33885" s="289"/>
    </row>
    <row r="33886" spans="23:27">
      <c r="W33886" s="288"/>
      <c r="X33886" s="287"/>
      <c r="AA33886" s="289"/>
    </row>
    <row r="33887" spans="23:27">
      <c r="W33887" s="288"/>
      <c r="X33887" s="287"/>
      <c r="AA33887" s="289"/>
    </row>
    <row r="33888" spans="23:27">
      <c r="W33888" s="288"/>
      <c r="X33888" s="287"/>
      <c r="AA33888" s="289"/>
    </row>
    <row r="33889" spans="23:27">
      <c r="W33889" s="288"/>
      <c r="X33889" s="287"/>
      <c r="AA33889" s="289"/>
    </row>
    <row r="33890" spans="23:27">
      <c r="W33890" s="288"/>
      <c r="X33890" s="287"/>
      <c r="AA33890" s="289"/>
    </row>
    <row r="33891" spans="23:27">
      <c r="W33891" s="288"/>
      <c r="X33891" s="287"/>
      <c r="AA33891" s="289"/>
    </row>
    <row r="33892" spans="23:27">
      <c r="W33892" s="288"/>
      <c r="X33892" s="287"/>
      <c r="AA33892" s="289"/>
    </row>
    <row r="33893" spans="23:27">
      <c r="W33893" s="288"/>
      <c r="X33893" s="287"/>
      <c r="AA33893" s="289"/>
    </row>
    <row r="33894" spans="23:27">
      <c r="W33894" s="288"/>
      <c r="X33894" s="287"/>
      <c r="AA33894" s="289"/>
    </row>
    <row r="33895" spans="23:27">
      <c r="W33895" s="288"/>
      <c r="X33895" s="287"/>
      <c r="AA33895" s="289"/>
    </row>
    <row r="33896" spans="23:27">
      <c r="W33896" s="288"/>
      <c r="X33896" s="287"/>
      <c r="AA33896" s="289"/>
    </row>
    <row r="33897" spans="23:27">
      <c r="W33897" s="288"/>
      <c r="X33897" s="287"/>
      <c r="AA33897" s="289"/>
    </row>
    <row r="33898" spans="23:27">
      <c r="W33898" s="288"/>
      <c r="X33898" s="287"/>
      <c r="AA33898" s="289"/>
    </row>
    <row r="33899" spans="23:27">
      <c r="W33899" s="288"/>
      <c r="X33899" s="287"/>
      <c r="AA33899" s="289"/>
    </row>
    <row r="33900" spans="23:27">
      <c r="W33900" s="288"/>
      <c r="X33900" s="287"/>
      <c r="AA33900" s="289"/>
    </row>
    <row r="33901" spans="23:27">
      <c r="W33901" s="288"/>
      <c r="X33901" s="287"/>
      <c r="AA33901" s="289"/>
    </row>
    <row r="33902" spans="23:27">
      <c r="W33902" s="288"/>
      <c r="X33902" s="287"/>
      <c r="AA33902" s="289"/>
    </row>
    <row r="33903" spans="23:27">
      <c r="W33903" s="288"/>
      <c r="X33903" s="287"/>
      <c r="AA33903" s="289"/>
    </row>
    <row r="33904" spans="23:27">
      <c r="W33904" s="288"/>
      <c r="X33904" s="287"/>
      <c r="AA33904" s="289"/>
    </row>
    <row r="33905" spans="23:27">
      <c r="W33905" s="288"/>
      <c r="X33905" s="287"/>
      <c r="AA33905" s="289"/>
    </row>
    <row r="33906" spans="23:27">
      <c r="W33906" s="288"/>
      <c r="X33906" s="287"/>
      <c r="AA33906" s="289"/>
    </row>
    <row r="33907" spans="23:27">
      <c r="W33907" s="288"/>
      <c r="X33907" s="287"/>
      <c r="AA33907" s="289"/>
    </row>
    <row r="33908" spans="23:27">
      <c r="W33908" s="288"/>
      <c r="X33908" s="287"/>
      <c r="AA33908" s="289"/>
    </row>
    <row r="33909" spans="23:27">
      <c r="W33909" s="288"/>
      <c r="X33909" s="287"/>
      <c r="AA33909" s="289"/>
    </row>
    <row r="33910" spans="23:27">
      <c r="W33910" s="288"/>
      <c r="X33910" s="287"/>
      <c r="AA33910" s="289"/>
    </row>
    <row r="33911" spans="23:27">
      <c r="W33911" s="288"/>
      <c r="X33911" s="287"/>
      <c r="AA33911" s="289"/>
    </row>
    <row r="33912" spans="23:27">
      <c r="W33912" s="288"/>
      <c r="X33912" s="287"/>
      <c r="AA33912" s="289"/>
    </row>
    <row r="33913" spans="23:27">
      <c r="W33913" s="288"/>
      <c r="X33913" s="287"/>
      <c r="AA33913" s="289"/>
    </row>
    <row r="33914" spans="23:27">
      <c r="W33914" s="288"/>
      <c r="X33914" s="287"/>
      <c r="AA33914" s="289"/>
    </row>
    <row r="33915" spans="23:27">
      <c r="W33915" s="288"/>
      <c r="X33915" s="287"/>
      <c r="AA33915" s="289"/>
    </row>
    <row r="33916" spans="23:27">
      <c r="W33916" s="288"/>
      <c r="X33916" s="287"/>
      <c r="AA33916" s="289"/>
    </row>
    <row r="33917" spans="23:27">
      <c r="W33917" s="288"/>
      <c r="X33917" s="287"/>
      <c r="AA33917" s="289"/>
    </row>
    <row r="33918" spans="23:27">
      <c r="W33918" s="288"/>
      <c r="X33918" s="287"/>
      <c r="AA33918" s="289"/>
    </row>
    <row r="33919" spans="23:27">
      <c r="W33919" s="288"/>
      <c r="X33919" s="287"/>
      <c r="AA33919" s="289"/>
    </row>
    <row r="33920" spans="23:27">
      <c r="W33920" s="288"/>
      <c r="X33920" s="287"/>
      <c r="AA33920" s="289"/>
    </row>
    <row r="33921" spans="23:27">
      <c r="W33921" s="288"/>
      <c r="X33921" s="287"/>
      <c r="AA33921" s="289"/>
    </row>
    <row r="33922" spans="23:27">
      <c r="W33922" s="288"/>
      <c r="X33922" s="287"/>
      <c r="AA33922" s="289"/>
    </row>
    <row r="33923" spans="23:27">
      <c r="W33923" s="288"/>
      <c r="X33923" s="287"/>
      <c r="AA33923" s="289"/>
    </row>
    <row r="33924" spans="23:27">
      <c r="W33924" s="288"/>
      <c r="X33924" s="287"/>
      <c r="AA33924" s="289"/>
    </row>
    <row r="33925" spans="23:27">
      <c r="W33925" s="288"/>
      <c r="X33925" s="287"/>
      <c r="AA33925" s="289"/>
    </row>
    <row r="33926" spans="23:27">
      <c r="W33926" s="288"/>
      <c r="X33926" s="287"/>
      <c r="AA33926" s="289"/>
    </row>
    <row r="33927" spans="23:27">
      <c r="W33927" s="288"/>
      <c r="X33927" s="287"/>
      <c r="AA33927" s="289"/>
    </row>
    <row r="33928" spans="23:27">
      <c r="W33928" s="288"/>
      <c r="X33928" s="287"/>
      <c r="AA33928" s="289"/>
    </row>
    <row r="33929" spans="23:27">
      <c r="W33929" s="288"/>
      <c r="X33929" s="287"/>
      <c r="AA33929" s="289"/>
    </row>
    <row r="33930" spans="23:27">
      <c r="W33930" s="288"/>
      <c r="X33930" s="287"/>
      <c r="AA33930" s="289"/>
    </row>
    <row r="33931" spans="23:27">
      <c r="W33931" s="288"/>
      <c r="X33931" s="287"/>
      <c r="AA33931" s="289"/>
    </row>
    <row r="33932" spans="23:27">
      <c r="W33932" s="288"/>
      <c r="X33932" s="287"/>
      <c r="AA33932" s="289"/>
    </row>
    <row r="33933" spans="23:27">
      <c r="W33933" s="288"/>
      <c r="X33933" s="287"/>
      <c r="AA33933" s="289"/>
    </row>
    <row r="33934" spans="23:27">
      <c r="W33934" s="288"/>
      <c r="X33934" s="287"/>
      <c r="AA33934" s="289"/>
    </row>
    <row r="33935" spans="23:27">
      <c r="W33935" s="288"/>
      <c r="X33935" s="287"/>
      <c r="AA33935" s="289"/>
    </row>
    <row r="33936" spans="23:27">
      <c r="W33936" s="288"/>
      <c r="X33936" s="287"/>
      <c r="AA33936" s="289"/>
    </row>
    <row r="33937" spans="23:27">
      <c r="W33937" s="288"/>
      <c r="X33937" s="287"/>
      <c r="AA33937" s="289"/>
    </row>
    <row r="33938" spans="23:27">
      <c r="W33938" s="288"/>
      <c r="X33938" s="287"/>
      <c r="AA33938" s="289"/>
    </row>
    <row r="33939" spans="23:27">
      <c r="W33939" s="288"/>
      <c r="X33939" s="287"/>
      <c r="AA33939" s="289"/>
    </row>
    <row r="33940" spans="23:27">
      <c r="W33940" s="288"/>
      <c r="X33940" s="287"/>
      <c r="AA33940" s="289"/>
    </row>
    <row r="33941" spans="23:27">
      <c r="W33941" s="288"/>
      <c r="X33941" s="287"/>
      <c r="AA33941" s="289"/>
    </row>
    <row r="33942" spans="23:27">
      <c r="W33942" s="288"/>
      <c r="X33942" s="287"/>
      <c r="AA33942" s="289"/>
    </row>
    <row r="33943" spans="23:27">
      <c r="W33943" s="288"/>
      <c r="X33943" s="287"/>
      <c r="AA33943" s="289"/>
    </row>
    <row r="33944" spans="23:27">
      <c r="W33944" s="288"/>
      <c r="X33944" s="287"/>
      <c r="AA33944" s="289"/>
    </row>
    <row r="33945" spans="23:27">
      <c r="W33945" s="288"/>
      <c r="X33945" s="287"/>
      <c r="AA33945" s="289"/>
    </row>
    <row r="33946" spans="23:27">
      <c r="W33946" s="288"/>
      <c r="X33946" s="287"/>
      <c r="AA33946" s="289"/>
    </row>
    <row r="33947" spans="23:27">
      <c r="W33947" s="288"/>
      <c r="X33947" s="287"/>
      <c r="AA33947" s="289"/>
    </row>
    <row r="33948" spans="23:27">
      <c r="W33948" s="288"/>
      <c r="X33948" s="287"/>
      <c r="AA33948" s="289"/>
    </row>
    <row r="33949" spans="23:27">
      <c r="W33949" s="288"/>
      <c r="X33949" s="287"/>
      <c r="AA33949" s="289"/>
    </row>
    <row r="33950" spans="23:27">
      <c r="W33950" s="288"/>
      <c r="X33950" s="287"/>
      <c r="AA33950" s="289"/>
    </row>
    <row r="33951" spans="23:27">
      <c r="W33951" s="288"/>
      <c r="X33951" s="287"/>
      <c r="AA33951" s="289"/>
    </row>
    <row r="33952" spans="23:27">
      <c r="W33952" s="288"/>
      <c r="X33952" s="287"/>
      <c r="AA33952" s="289"/>
    </row>
    <row r="33953" spans="23:27">
      <c r="W33953" s="288"/>
      <c r="X33953" s="287"/>
      <c r="AA33953" s="289"/>
    </row>
    <row r="33954" spans="23:27">
      <c r="W33954" s="288"/>
      <c r="X33954" s="287"/>
      <c r="AA33954" s="289"/>
    </row>
    <row r="33955" spans="23:27">
      <c r="W33955" s="288"/>
      <c r="X33955" s="287"/>
      <c r="AA33955" s="289"/>
    </row>
    <row r="33956" spans="23:27">
      <c r="W33956" s="288"/>
      <c r="X33956" s="287"/>
      <c r="AA33956" s="289"/>
    </row>
    <row r="33957" spans="23:27">
      <c r="W33957" s="288"/>
      <c r="X33957" s="287"/>
      <c r="AA33957" s="289"/>
    </row>
    <row r="33958" spans="23:27">
      <c r="W33958" s="288"/>
      <c r="X33958" s="287"/>
      <c r="AA33958" s="289"/>
    </row>
    <row r="33959" spans="23:27">
      <c r="W33959" s="288"/>
      <c r="X33959" s="287"/>
      <c r="AA33959" s="289"/>
    </row>
    <row r="33960" spans="23:27">
      <c r="W33960" s="288"/>
      <c r="X33960" s="287"/>
      <c r="AA33960" s="289"/>
    </row>
    <row r="33961" spans="23:27">
      <c r="W33961" s="288"/>
      <c r="X33961" s="287"/>
      <c r="AA33961" s="289"/>
    </row>
    <row r="33962" spans="23:27">
      <c r="W33962" s="288"/>
      <c r="X33962" s="287"/>
      <c r="AA33962" s="289"/>
    </row>
    <row r="33963" spans="23:27">
      <c r="W33963" s="288"/>
      <c r="X33963" s="287"/>
      <c r="AA33963" s="289"/>
    </row>
    <row r="33964" spans="23:27">
      <c r="W33964" s="288"/>
      <c r="X33964" s="287"/>
      <c r="AA33964" s="289"/>
    </row>
    <row r="33965" spans="23:27">
      <c r="W33965" s="288"/>
      <c r="X33965" s="287"/>
      <c r="AA33965" s="289"/>
    </row>
    <row r="33966" spans="23:27">
      <c r="W33966" s="288"/>
      <c r="X33966" s="287"/>
      <c r="AA33966" s="289"/>
    </row>
    <row r="33967" spans="23:27">
      <c r="W33967" s="288"/>
      <c r="X33967" s="287"/>
      <c r="AA33967" s="289"/>
    </row>
    <row r="33968" spans="23:27">
      <c r="W33968" s="288"/>
      <c r="X33968" s="287"/>
      <c r="AA33968" s="289"/>
    </row>
    <row r="33969" spans="23:27">
      <c r="W33969" s="288"/>
      <c r="X33969" s="287"/>
      <c r="AA33969" s="289"/>
    </row>
    <row r="33970" spans="23:27">
      <c r="W33970" s="288"/>
      <c r="X33970" s="287"/>
      <c r="AA33970" s="289"/>
    </row>
    <row r="33971" spans="23:27">
      <c r="W33971" s="288"/>
      <c r="X33971" s="287"/>
      <c r="AA33971" s="289"/>
    </row>
    <row r="33972" spans="23:27">
      <c r="W33972" s="288"/>
      <c r="X33972" s="287"/>
      <c r="AA33972" s="289"/>
    </row>
    <row r="33973" spans="23:27">
      <c r="W33973" s="288"/>
      <c r="X33973" s="287"/>
      <c r="AA33973" s="289"/>
    </row>
    <row r="33974" spans="23:27">
      <c r="W33974" s="288"/>
      <c r="X33974" s="287"/>
      <c r="AA33974" s="289"/>
    </row>
    <row r="33975" spans="23:27">
      <c r="W33975" s="288"/>
      <c r="X33975" s="287"/>
      <c r="AA33975" s="289"/>
    </row>
    <row r="33976" spans="23:27">
      <c r="W33976" s="288"/>
      <c r="X33976" s="287"/>
      <c r="AA33976" s="289"/>
    </row>
    <row r="33977" spans="23:27">
      <c r="W33977" s="288"/>
      <c r="X33977" s="287"/>
      <c r="AA33977" s="289"/>
    </row>
    <row r="33978" spans="23:27">
      <c r="W33978" s="288"/>
      <c r="X33978" s="287"/>
      <c r="AA33978" s="289"/>
    </row>
    <row r="33979" spans="23:27">
      <c r="W33979" s="288"/>
      <c r="X33979" s="287"/>
      <c r="AA33979" s="289"/>
    </row>
    <row r="33980" spans="23:27">
      <c r="W33980" s="288"/>
      <c r="X33980" s="287"/>
      <c r="AA33980" s="289"/>
    </row>
    <row r="33981" spans="23:27">
      <c r="W33981" s="288"/>
      <c r="X33981" s="287"/>
      <c r="AA33981" s="289"/>
    </row>
    <row r="33982" spans="23:27">
      <c r="W33982" s="288"/>
      <c r="X33982" s="287"/>
      <c r="AA33982" s="289"/>
    </row>
    <row r="33983" spans="23:27">
      <c r="W33983" s="288"/>
      <c r="X33983" s="287"/>
      <c r="AA33983" s="289"/>
    </row>
    <row r="33984" spans="23:27">
      <c r="W33984" s="288"/>
      <c r="X33984" s="287"/>
      <c r="AA33984" s="289"/>
    </row>
    <row r="33985" spans="23:27">
      <c r="W33985" s="288"/>
      <c r="X33985" s="287"/>
      <c r="AA33985" s="289"/>
    </row>
    <row r="33986" spans="23:27">
      <c r="W33986" s="288"/>
      <c r="X33986" s="287"/>
      <c r="AA33986" s="289"/>
    </row>
    <row r="33987" spans="23:27">
      <c r="W33987" s="288"/>
      <c r="X33987" s="287"/>
      <c r="AA33987" s="289"/>
    </row>
    <row r="33988" spans="23:27">
      <c r="W33988" s="288"/>
      <c r="X33988" s="287"/>
      <c r="AA33988" s="289"/>
    </row>
    <row r="33989" spans="23:27">
      <c r="W33989" s="288"/>
      <c r="X33989" s="287"/>
      <c r="AA33989" s="289"/>
    </row>
    <row r="33990" spans="23:27">
      <c r="W33990" s="288"/>
      <c r="X33990" s="287"/>
      <c r="AA33990" s="289"/>
    </row>
    <row r="33991" spans="23:27">
      <c r="W33991" s="288"/>
      <c r="X33991" s="287"/>
      <c r="AA33991" s="289"/>
    </row>
    <row r="33992" spans="23:27">
      <c r="W33992" s="288"/>
      <c r="X33992" s="287"/>
      <c r="AA33992" s="289"/>
    </row>
    <row r="33993" spans="23:27">
      <c r="W33993" s="288"/>
      <c r="X33993" s="287"/>
      <c r="AA33993" s="289"/>
    </row>
    <row r="33994" spans="23:27">
      <c r="W33994" s="288"/>
      <c r="X33994" s="287"/>
      <c r="AA33994" s="289"/>
    </row>
    <row r="33995" spans="23:27">
      <c r="W33995" s="288"/>
      <c r="X33995" s="287"/>
      <c r="AA33995" s="289"/>
    </row>
    <row r="33996" spans="23:27">
      <c r="W33996" s="288"/>
      <c r="X33996" s="287"/>
      <c r="AA33996" s="289"/>
    </row>
    <row r="33997" spans="23:27">
      <c r="W33997" s="288"/>
      <c r="X33997" s="287"/>
      <c r="AA33997" s="289"/>
    </row>
    <row r="33998" spans="23:27">
      <c r="W33998" s="288"/>
      <c r="X33998" s="287"/>
      <c r="AA33998" s="289"/>
    </row>
    <row r="33999" spans="23:27">
      <c r="W33999" s="288"/>
      <c r="X33999" s="287"/>
      <c r="AA33999" s="289"/>
    </row>
    <row r="34000" spans="23:27">
      <c r="W34000" s="288"/>
      <c r="X34000" s="287"/>
      <c r="AA34000" s="289"/>
    </row>
    <row r="34001" spans="23:27">
      <c r="W34001" s="288"/>
      <c r="X34001" s="287"/>
      <c r="AA34001" s="289"/>
    </row>
    <row r="34002" spans="23:27">
      <c r="W34002" s="288"/>
      <c r="X34002" s="287"/>
      <c r="AA34002" s="289"/>
    </row>
    <row r="34003" spans="23:27">
      <c r="W34003" s="288"/>
      <c r="X34003" s="287"/>
      <c r="AA34003" s="289"/>
    </row>
    <row r="34004" spans="23:27">
      <c r="W34004" s="288"/>
      <c r="X34004" s="287"/>
      <c r="AA34004" s="289"/>
    </row>
    <row r="34005" spans="23:27">
      <c r="W34005" s="288"/>
      <c r="X34005" s="287"/>
      <c r="AA34005" s="289"/>
    </row>
    <row r="34006" spans="23:27">
      <c r="W34006" s="288"/>
      <c r="X34006" s="287"/>
      <c r="AA34006" s="289"/>
    </row>
    <row r="34007" spans="23:27">
      <c r="W34007" s="288"/>
      <c r="X34007" s="287"/>
      <c r="AA34007" s="289"/>
    </row>
    <row r="34008" spans="23:27">
      <c r="W34008" s="288"/>
      <c r="X34008" s="287"/>
      <c r="AA34008" s="289"/>
    </row>
    <row r="34009" spans="23:27">
      <c r="W34009" s="288"/>
      <c r="X34009" s="287"/>
      <c r="AA34009" s="289"/>
    </row>
    <row r="34010" spans="23:27">
      <c r="W34010" s="288"/>
      <c r="X34010" s="287"/>
      <c r="AA34010" s="289"/>
    </row>
    <row r="34011" spans="23:27">
      <c r="W34011" s="288"/>
      <c r="X34011" s="287"/>
      <c r="AA34011" s="289"/>
    </row>
    <row r="34012" spans="23:27">
      <c r="W34012" s="288"/>
      <c r="X34012" s="287"/>
      <c r="AA34012" s="289"/>
    </row>
    <row r="34013" spans="23:27">
      <c r="W34013" s="288"/>
      <c r="X34013" s="287"/>
      <c r="AA34013" s="289"/>
    </row>
    <row r="34014" spans="23:27">
      <c r="W34014" s="288"/>
      <c r="X34014" s="287"/>
      <c r="AA34014" s="289"/>
    </row>
    <row r="34015" spans="23:27">
      <c r="W34015" s="288"/>
      <c r="X34015" s="287"/>
      <c r="AA34015" s="289"/>
    </row>
    <row r="34016" spans="23:27">
      <c r="W34016" s="288"/>
      <c r="X34016" s="287"/>
      <c r="AA34016" s="289"/>
    </row>
    <row r="34017" spans="23:27">
      <c r="W34017" s="288"/>
      <c r="X34017" s="287"/>
      <c r="AA34017" s="289"/>
    </row>
    <row r="34018" spans="23:27">
      <c r="W34018" s="288"/>
      <c r="X34018" s="287"/>
      <c r="AA34018" s="289"/>
    </row>
    <row r="34019" spans="23:27">
      <c r="W34019" s="288"/>
      <c r="X34019" s="287"/>
      <c r="AA34019" s="289"/>
    </row>
    <row r="34020" spans="23:27">
      <c r="W34020" s="288"/>
      <c r="X34020" s="287"/>
      <c r="AA34020" s="289"/>
    </row>
    <row r="34021" spans="23:27">
      <c r="W34021" s="288"/>
      <c r="X34021" s="287"/>
      <c r="AA34021" s="289"/>
    </row>
    <row r="34022" spans="23:27">
      <c r="W34022" s="288"/>
      <c r="X34022" s="287"/>
      <c r="AA34022" s="289"/>
    </row>
    <row r="34023" spans="23:27">
      <c r="W34023" s="288"/>
      <c r="X34023" s="287"/>
      <c r="AA34023" s="289"/>
    </row>
    <row r="34024" spans="23:27">
      <c r="W34024" s="288"/>
      <c r="X34024" s="287"/>
      <c r="AA34024" s="289"/>
    </row>
    <row r="34025" spans="23:27">
      <c r="W34025" s="288"/>
      <c r="X34025" s="287"/>
      <c r="AA34025" s="289"/>
    </row>
    <row r="34026" spans="23:27">
      <c r="W34026" s="288"/>
      <c r="X34026" s="287"/>
      <c r="AA34026" s="289"/>
    </row>
    <row r="34027" spans="23:27">
      <c r="W34027" s="288"/>
      <c r="X34027" s="287"/>
      <c r="AA34027" s="289"/>
    </row>
    <row r="34028" spans="23:27">
      <c r="W34028" s="288"/>
      <c r="X34028" s="287"/>
      <c r="AA34028" s="289"/>
    </row>
    <row r="34029" spans="23:27">
      <c r="W34029" s="288"/>
      <c r="X34029" s="287"/>
      <c r="AA34029" s="289"/>
    </row>
    <row r="34030" spans="23:27">
      <c r="W34030" s="288"/>
      <c r="X34030" s="287"/>
      <c r="AA34030" s="289"/>
    </row>
    <row r="34031" spans="23:27">
      <c r="W34031" s="288"/>
      <c r="X34031" s="287"/>
      <c r="AA34031" s="289"/>
    </row>
    <row r="34032" spans="23:27">
      <c r="W34032" s="288"/>
      <c r="X34032" s="287"/>
      <c r="AA34032" s="289"/>
    </row>
    <row r="34033" spans="23:27">
      <c r="W34033" s="288"/>
      <c r="X34033" s="287"/>
      <c r="AA34033" s="289"/>
    </row>
    <row r="34034" spans="23:27">
      <c r="W34034" s="288"/>
      <c r="X34034" s="287"/>
      <c r="AA34034" s="289"/>
    </row>
    <row r="34035" spans="23:27">
      <c r="W34035" s="288"/>
      <c r="X34035" s="287"/>
      <c r="AA34035" s="289"/>
    </row>
    <row r="34036" spans="23:27">
      <c r="W34036" s="288"/>
      <c r="X34036" s="287"/>
      <c r="AA34036" s="289"/>
    </row>
    <row r="34037" spans="23:27">
      <c r="W34037" s="288"/>
      <c r="X34037" s="287"/>
      <c r="AA34037" s="289"/>
    </row>
    <row r="34038" spans="23:27">
      <c r="W34038" s="288"/>
      <c r="X34038" s="287"/>
      <c r="AA34038" s="289"/>
    </row>
    <row r="34039" spans="23:27">
      <c r="W34039" s="288"/>
      <c r="X34039" s="287"/>
      <c r="AA34039" s="289"/>
    </row>
    <row r="34040" spans="23:27">
      <c r="W34040" s="288"/>
      <c r="X34040" s="287"/>
      <c r="AA34040" s="289"/>
    </row>
    <row r="34041" spans="23:27">
      <c r="W34041" s="288"/>
      <c r="X34041" s="287"/>
      <c r="AA34041" s="289"/>
    </row>
    <row r="34042" spans="23:27">
      <c r="W34042" s="288"/>
      <c r="X34042" s="287"/>
      <c r="AA34042" s="289"/>
    </row>
    <row r="34043" spans="23:27">
      <c r="W34043" s="288"/>
      <c r="X34043" s="287"/>
      <c r="AA34043" s="289"/>
    </row>
    <row r="34044" spans="23:27">
      <c r="W34044" s="288"/>
      <c r="X34044" s="287"/>
      <c r="AA34044" s="289"/>
    </row>
    <row r="34045" spans="23:27">
      <c r="W34045" s="288"/>
      <c r="X34045" s="287"/>
      <c r="AA34045" s="289"/>
    </row>
    <row r="34046" spans="23:27">
      <c r="W34046" s="288"/>
      <c r="X34046" s="287"/>
      <c r="AA34046" s="289"/>
    </row>
    <row r="34047" spans="23:27">
      <c r="W34047" s="288"/>
      <c r="X34047" s="287"/>
      <c r="AA34047" s="289"/>
    </row>
    <row r="34048" spans="23:27">
      <c r="W34048" s="288"/>
      <c r="X34048" s="287"/>
      <c r="AA34048" s="289"/>
    </row>
    <row r="34049" spans="23:27">
      <c r="W34049" s="288"/>
      <c r="X34049" s="287"/>
      <c r="AA34049" s="289"/>
    </row>
    <row r="34050" spans="23:27">
      <c r="W34050" s="288"/>
      <c r="X34050" s="287"/>
      <c r="AA34050" s="289"/>
    </row>
    <row r="34051" spans="23:27">
      <c r="W34051" s="288"/>
      <c r="X34051" s="287"/>
      <c r="AA34051" s="289"/>
    </row>
    <row r="34052" spans="23:27">
      <c r="W34052" s="288"/>
      <c r="X34052" s="287"/>
      <c r="AA34052" s="289"/>
    </row>
    <row r="34053" spans="23:27">
      <c r="W34053" s="288"/>
      <c r="X34053" s="287"/>
      <c r="AA34053" s="289"/>
    </row>
    <row r="34054" spans="23:27">
      <c r="W34054" s="288"/>
      <c r="X34054" s="287"/>
      <c r="AA34054" s="289"/>
    </row>
    <row r="34055" spans="23:27">
      <c r="W34055" s="288"/>
      <c r="X34055" s="287"/>
      <c r="AA34055" s="289"/>
    </row>
    <row r="34056" spans="23:27">
      <c r="W34056" s="288"/>
      <c r="X34056" s="287"/>
      <c r="AA34056" s="289"/>
    </row>
    <row r="34057" spans="23:27">
      <c r="W34057" s="288"/>
      <c r="X34057" s="287"/>
      <c r="AA34057" s="289"/>
    </row>
    <row r="34058" spans="23:27">
      <c r="W34058" s="288"/>
      <c r="X34058" s="287"/>
      <c r="AA34058" s="289"/>
    </row>
    <row r="34059" spans="23:27">
      <c r="W34059" s="288"/>
      <c r="X34059" s="287"/>
      <c r="AA34059" s="289"/>
    </row>
    <row r="34060" spans="23:27">
      <c r="W34060" s="288"/>
      <c r="X34060" s="287"/>
      <c r="AA34060" s="289"/>
    </row>
    <row r="34061" spans="23:27">
      <c r="W34061" s="288"/>
      <c r="X34061" s="287"/>
      <c r="AA34061" s="289"/>
    </row>
    <row r="34062" spans="23:27">
      <c r="W34062" s="288"/>
      <c r="X34062" s="287"/>
      <c r="AA34062" s="289"/>
    </row>
    <row r="34063" spans="23:27">
      <c r="W34063" s="288"/>
      <c r="X34063" s="287"/>
      <c r="AA34063" s="289"/>
    </row>
    <row r="34064" spans="23:27">
      <c r="W34064" s="288"/>
      <c r="X34064" s="287"/>
      <c r="AA34064" s="289"/>
    </row>
    <row r="34065" spans="23:27">
      <c r="W34065" s="288"/>
      <c r="X34065" s="287"/>
      <c r="AA34065" s="289"/>
    </row>
    <row r="34066" spans="23:27">
      <c r="W34066" s="288"/>
      <c r="X34066" s="287"/>
      <c r="AA34066" s="289"/>
    </row>
    <row r="34067" spans="23:27">
      <c r="W34067" s="288"/>
      <c r="X34067" s="287"/>
      <c r="AA34067" s="289"/>
    </row>
    <row r="34068" spans="23:27">
      <c r="W34068" s="288"/>
      <c r="X34068" s="287"/>
      <c r="AA34068" s="289"/>
    </row>
    <row r="34069" spans="23:27">
      <c r="W34069" s="288"/>
      <c r="X34069" s="287"/>
      <c r="AA34069" s="289"/>
    </row>
    <row r="34070" spans="23:27">
      <c r="W34070" s="288"/>
      <c r="X34070" s="287"/>
      <c r="AA34070" s="289"/>
    </row>
    <row r="34071" spans="23:27">
      <c r="W34071" s="288"/>
      <c r="X34071" s="287"/>
      <c r="AA34071" s="289"/>
    </row>
    <row r="34072" spans="23:27">
      <c r="W34072" s="288"/>
      <c r="X34072" s="287"/>
      <c r="AA34072" s="289"/>
    </row>
    <row r="34073" spans="23:27">
      <c r="W34073" s="288"/>
      <c r="X34073" s="287"/>
      <c r="AA34073" s="289"/>
    </row>
    <row r="34074" spans="23:27">
      <c r="W34074" s="288"/>
      <c r="X34074" s="287"/>
      <c r="AA34074" s="289"/>
    </row>
    <row r="34075" spans="23:27">
      <c r="W34075" s="288"/>
      <c r="X34075" s="287"/>
      <c r="AA34075" s="289"/>
    </row>
    <row r="34076" spans="23:27">
      <c r="W34076" s="288"/>
      <c r="X34076" s="287"/>
      <c r="AA34076" s="289"/>
    </row>
    <row r="34077" spans="23:27">
      <c r="W34077" s="288"/>
      <c r="X34077" s="287"/>
      <c r="AA34077" s="289"/>
    </row>
    <row r="34078" spans="23:27">
      <c r="W34078" s="288"/>
      <c r="X34078" s="287"/>
      <c r="AA34078" s="289"/>
    </row>
    <row r="34079" spans="23:27">
      <c r="W34079" s="288"/>
      <c r="X34079" s="287"/>
      <c r="AA34079" s="289"/>
    </row>
    <row r="34080" spans="23:27">
      <c r="W34080" s="288"/>
      <c r="X34080" s="287"/>
      <c r="AA34080" s="289"/>
    </row>
    <row r="34081" spans="23:27">
      <c r="W34081" s="288"/>
      <c r="X34081" s="287"/>
      <c r="AA34081" s="289"/>
    </row>
    <row r="34082" spans="23:27">
      <c r="W34082" s="288"/>
      <c r="X34082" s="287"/>
      <c r="AA34082" s="289"/>
    </row>
    <row r="34083" spans="23:27">
      <c r="W34083" s="288"/>
      <c r="X34083" s="287"/>
      <c r="AA34083" s="289"/>
    </row>
    <row r="34084" spans="23:27">
      <c r="W34084" s="288"/>
      <c r="X34084" s="287"/>
      <c r="AA34084" s="289"/>
    </row>
    <row r="34085" spans="23:27">
      <c r="W34085" s="288"/>
      <c r="X34085" s="287"/>
      <c r="AA34085" s="289"/>
    </row>
    <row r="34086" spans="23:27">
      <c r="W34086" s="288"/>
      <c r="X34086" s="287"/>
      <c r="AA34086" s="289"/>
    </row>
    <row r="34087" spans="23:27">
      <c r="W34087" s="288"/>
      <c r="X34087" s="287"/>
      <c r="AA34087" s="289"/>
    </row>
    <row r="34088" spans="23:27">
      <c r="W34088" s="288"/>
      <c r="X34088" s="287"/>
      <c r="AA34088" s="289"/>
    </row>
    <row r="34089" spans="23:27">
      <c r="W34089" s="288"/>
      <c r="X34089" s="287"/>
      <c r="AA34089" s="289"/>
    </row>
    <row r="34090" spans="23:27">
      <c r="W34090" s="288"/>
      <c r="X34090" s="287"/>
      <c r="AA34090" s="289"/>
    </row>
    <row r="34091" spans="23:27">
      <c r="W34091" s="288"/>
      <c r="X34091" s="287"/>
      <c r="AA34091" s="289"/>
    </row>
    <row r="34092" spans="23:27">
      <c r="W34092" s="288"/>
      <c r="X34092" s="287"/>
      <c r="AA34092" s="289"/>
    </row>
    <row r="34093" spans="23:27">
      <c r="W34093" s="288"/>
      <c r="X34093" s="287"/>
      <c r="AA34093" s="289"/>
    </row>
    <row r="34094" spans="23:27">
      <c r="W34094" s="288"/>
      <c r="X34094" s="287"/>
      <c r="AA34094" s="289"/>
    </row>
    <row r="34095" spans="23:27">
      <c r="W34095" s="288"/>
      <c r="X34095" s="287"/>
      <c r="AA34095" s="289"/>
    </row>
    <row r="34096" spans="23:27">
      <c r="W34096" s="288"/>
      <c r="X34096" s="287"/>
      <c r="AA34096" s="289"/>
    </row>
    <row r="34097" spans="23:27">
      <c r="W34097" s="288"/>
      <c r="X34097" s="287"/>
      <c r="AA34097" s="289"/>
    </row>
    <row r="34098" spans="23:27">
      <c r="W34098" s="288"/>
      <c r="X34098" s="287"/>
      <c r="AA34098" s="289"/>
    </row>
    <row r="34099" spans="23:27">
      <c r="W34099" s="288"/>
      <c r="X34099" s="287"/>
      <c r="AA34099" s="289"/>
    </row>
    <row r="34100" spans="23:27">
      <c r="W34100" s="288"/>
      <c r="X34100" s="287"/>
      <c r="AA34100" s="289"/>
    </row>
    <row r="34101" spans="23:27">
      <c r="W34101" s="288"/>
      <c r="X34101" s="287"/>
      <c r="AA34101" s="289"/>
    </row>
    <row r="34102" spans="23:27">
      <c r="W34102" s="288"/>
      <c r="X34102" s="287"/>
      <c r="AA34102" s="289"/>
    </row>
    <row r="34103" spans="23:27">
      <c r="W34103" s="288"/>
      <c r="X34103" s="287"/>
      <c r="AA34103" s="289"/>
    </row>
    <row r="34104" spans="23:27">
      <c r="W34104" s="288"/>
      <c r="X34104" s="287"/>
      <c r="AA34104" s="289"/>
    </row>
    <row r="34105" spans="23:27">
      <c r="W34105" s="288"/>
      <c r="X34105" s="287"/>
      <c r="AA34105" s="289"/>
    </row>
    <row r="34106" spans="23:27">
      <c r="W34106" s="288"/>
      <c r="X34106" s="287"/>
      <c r="AA34106" s="289"/>
    </row>
    <row r="34107" spans="23:27">
      <c r="W34107" s="288"/>
      <c r="X34107" s="287"/>
      <c r="AA34107" s="289"/>
    </row>
    <row r="34108" spans="23:27">
      <c r="W34108" s="288"/>
      <c r="X34108" s="287"/>
      <c r="AA34108" s="289"/>
    </row>
    <row r="34109" spans="23:27">
      <c r="W34109" s="288"/>
      <c r="X34109" s="287"/>
      <c r="AA34109" s="289"/>
    </row>
    <row r="34110" spans="23:27">
      <c r="W34110" s="288"/>
      <c r="X34110" s="287"/>
      <c r="AA34110" s="289"/>
    </row>
    <row r="34111" spans="23:27">
      <c r="W34111" s="288"/>
      <c r="X34111" s="287"/>
      <c r="AA34111" s="289"/>
    </row>
    <row r="34112" spans="23:27">
      <c r="W34112" s="288"/>
      <c r="X34112" s="287"/>
      <c r="AA34112" s="289"/>
    </row>
    <row r="34113" spans="23:27">
      <c r="W34113" s="288"/>
      <c r="X34113" s="287"/>
      <c r="AA34113" s="289"/>
    </row>
    <row r="34114" spans="23:27">
      <c r="W34114" s="288"/>
      <c r="X34114" s="287"/>
      <c r="AA34114" s="289"/>
    </row>
    <row r="34115" spans="23:27">
      <c r="W34115" s="288"/>
      <c r="X34115" s="287"/>
      <c r="AA34115" s="289"/>
    </row>
    <row r="34116" spans="23:27">
      <c r="W34116" s="288"/>
      <c r="X34116" s="287"/>
      <c r="AA34116" s="289"/>
    </row>
    <row r="34117" spans="23:27">
      <c r="W34117" s="288"/>
      <c r="X34117" s="287"/>
      <c r="AA34117" s="289"/>
    </row>
    <row r="34118" spans="23:27">
      <c r="W34118" s="288"/>
      <c r="X34118" s="287"/>
      <c r="AA34118" s="289"/>
    </row>
    <row r="34119" spans="23:27">
      <c r="W34119" s="288"/>
      <c r="X34119" s="287"/>
      <c r="AA34119" s="289"/>
    </row>
    <row r="34120" spans="23:27">
      <c r="W34120" s="288"/>
      <c r="X34120" s="287"/>
      <c r="AA34120" s="289"/>
    </row>
    <row r="34121" spans="23:27">
      <c r="W34121" s="288"/>
      <c r="X34121" s="287"/>
      <c r="AA34121" s="289"/>
    </row>
    <row r="34122" spans="23:27">
      <c r="W34122" s="288"/>
      <c r="X34122" s="287"/>
      <c r="AA34122" s="289"/>
    </row>
    <row r="34123" spans="23:27">
      <c r="W34123" s="288"/>
      <c r="X34123" s="287"/>
      <c r="AA34123" s="289"/>
    </row>
    <row r="34124" spans="23:27">
      <c r="W34124" s="288"/>
      <c r="X34124" s="287"/>
      <c r="AA34124" s="289"/>
    </row>
    <row r="34125" spans="23:27">
      <c r="W34125" s="288"/>
      <c r="X34125" s="287"/>
      <c r="AA34125" s="289"/>
    </row>
    <row r="34126" spans="23:27">
      <c r="W34126" s="288"/>
      <c r="X34126" s="287"/>
      <c r="AA34126" s="289"/>
    </row>
    <row r="34127" spans="23:27">
      <c r="W34127" s="288"/>
      <c r="X34127" s="287"/>
      <c r="AA34127" s="289"/>
    </row>
    <row r="34128" spans="23:27">
      <c r="W34128" s="288"/>
      <c r="X34128" s="287"/>
      <c r="AA34128" s="289"/>
    </row>
    <row r="34129" spans="23:27">
      <c r="W34129" s="288"/>
      <c r="X34129" s="287"/>
      <c r="AA34129" s="289"/>
    </row>
    <row r="34130" spans="23:27">
      <c r="W34130" s="288"/>
      <c r="X34130" s="287"/>
      <c r="AA34130" s="289"/>
    </row>
    <row r="34131" spans="23:27">
      <c r="W34131" s="288"/>
      <c r="X34131" s="287"/>
      <c r="AA34131" s="289"/>
    </row>
    <row r="34132" spans="23:27">
      <c r="W34132" s="288"/>
      <c r="X34132" s="287"/>
      <c r="AA34132" s="289"/>
    </row>
    <row r="34133" spans="23:27">
      <c r="W34133" s="288"/>
      <c r="X34133" s="287"/>
      <c r="AA34133" s="289"/>
    </row>
    <row r="34134" spans="23:27">
      <c r="W34134" s="288"/>
      <c r="X34134" s="287"/>
      <c r="AA34134" s="289"/>
    </row>
    <row r="34135" spans="23:27">
      <c r="W34135" s="288"/>
      <c r="X34135" s="287"/>
      <c r="AA34135" s="289"/>
    </row>
    <row r="34136" spans="23:27">
      <c r="W34136" s="288"/>
      <c r="X34136" s="287"/>
      <c r="AA34136" s="289"/>
    </row>
    <row r="34137" spans="23:27">
      <c r="W34137" s="288"/>
      <c r="X34137" s="287"/>
      <c r="AA34137" s="289"/>
    </row>
    <row r="34138" spans="23:27">
      <c r="W34138" s="288"/>
      <c r="X34138" s="287"/>
      <c r="AA34138" s="289"/>
    </row>
    <row r="34139" spans="23:27">
      <c r="W34139" s="288"/>
      <c r="X34139" s="287"/>
      <c r="AA34139" s="289"/>
    </row>
    <row r="34140" spans="23:27">
      <c r="W34140" s="288"/>
      <c r="X34140" s="287"/>
      <c r="AA34140" s="289"/>
    </row>
    <row r="34141" spans="23:27">
      <c r="W34141" s="288"/>
      <c r="X34141" s="287"/>
      <c r="AA34141" s="289"/>
    </row>
    <row r="34142" spans="23:27">
      <c r="W34142" s="288"/>
      <c r="X34142" s="287"/>
      <c r="AA34142" s="289"/>
    </row>
    <row r="34143" spans="23:27">
      <c r="W34143" s="288"/>
      <c r="X34143" s="287"/>
      <c r="AA34143" s="289"/>
    </row>
    <row r="34144" spans="23:27">
      <c r="W34144" s="288"/>
      <c r="X34144" s="287"/>
      <c r="AA34144" s="289"/>
    </row>
    <row r="34145" spans="23:27">
      <c r="W34145" s="288"/>
      <c r="X34145" s="287"/>
      <c r="AA34145" s="289"/>
    </row>
    <row r="34146" spans="23:27">
      <c r="W34146" s="288"/>
      <c r="X34146" s="287"/>
      <c r="AA34146" s="289"/>
    </row>
    <row r="34147" spans="23:27">
      <c r="W34147" s="288"/>
      <c r="X34147" s="287"/>
      <c r="AA34147" s="289"/>
    </row>
    <row r="34148" spans="23:27">
      <c r="W34148" s="288"/>
      <c r="X34148" s="287"/>
      <c r="AA34148" s="289"/>
    </row>
    <row r="34149" spans="23:27">
      <c r="W34149" s="288"/>
      <c r="X34149" s="287"/>
      <c r="AA34149" s="289"/>
    </row>
    <row r="34150" spans="23:27">
      <c r="W34150" s="288"/>
      <c r="X34150" s="287"/>
      <c r="AA34150" s="289"/>
    </row>
    <row r="34151" spans="23:27">
      <c r="W34151" s="288"/>
      <c r="X34151" s="287"/>
      <c r="AA34151" s="289"/>
    </row>
    <row r="34152" spans="23:27">
      <c r="W34152" s="288"/>
      <c r="X34152" s="287"/>
      <c r="AA34152" s="289"/>
    </row>
    <row r="34153" spans="23:27">
      <c r="W34153" s="288"/>
      <c r="X34153" s="287"/>
      <c r="AA34153" s="289"/>
    </row>
    <row r="34154" spans="23:27">
      <c r="W34154" s="288"/>
      <c r="X34154" s="287"/>
      <c r="AA34154" s="289"/>
    </row>
    <row r="34155" spans="23:27">
      <c r="W34155" s="288"/>
      <c r="X34155" s="287"/>
      <c r="AA34155" s="289"/>
    </row>
    <row r="34156" spans="23:27">
      <c r="W34156" s="288"/>
      <c r="X34156" s="287"/>
      <c r="AA34156" s="289"/>
    </row>
    <row r="34157" spans="23:27">
      <c r="W34157" s="288"/>
      <c r="X34157" s="287"/>
      <c r="AA34157" s="289"/>
    </row>
    <row r="34158" spans="23:27">
      <c r="W34158" s="288"/>
      <c r="X34158" s="287"/>
      <c r="AA34158" s="289"/>
    </row>
    <row r="34159" spans="23:27">
      <c r="W34159" s="288"/>
      <c r="X34159" s="287"/>
      <c r="AA34159" s="289"/>
    </row>
    <row r="34160" spans="23:27">
      <c r="W34160" s="288"/>
      <c r="X34160" s="287"/>
      <c r="AA34160" s="289"/>
    </row>
    <row r="34161" spans="23:27">
      <c r="W34161" s="288"/>
      <c r="X34161" s="287"/>
      <c r="AA34161" s="289"/>
    </row>
    <row r="34162" spans="23:27">
      <c r="W34162" s="288"/>
      <c r="X34162" s="287"/>
      <c r="AA34162" s="289"/>
    </row>
    <row r="34163" spans="23:27">
      <c r="W34163" s="288"/>
      <c r="X34163" s="287"/>
      <c r="AA34163" s="289"/>
    </row>
    <row r="34164" spans="23:27">
      <c r="W34164" s="288"/>
      <c r="X34164" s="287"/>
      <c r="AA34164" s="289"/>
    </row>
    <row r="34165" spans="23:27">
      <c r="W34165" s="288"/>
      <c r="X34165" s="287"/>
      <c r="AA34165" s="289"/>
    </row>
    <row r="34166" spans="23:27">
      <c r="W34166" s="288"/>
      <c r="X34166" s="287"/>
      <c r="AA34166" s="289"/>
    </row>
    <row r="34167" spans="23:27">
      <c r="W34167" s="288"/>
      <c r="X34167" s="287"/>
      <c r="AA34167" s="289"/>
    </row>
    <row r="34168" spans="23:27">
      <c r="W34168" s="288"/>
      <c r="X34168" s="287"/>
      <c r="AA34168" s="289"/>
    </row>
    <row r="34169" spans="23:27">
      <c r="W34169" s="288"/>
      <c r="X34169" s="287"/>
      <c r="AA34169" s="289"/>
    </row>
    <row r="34170" spans="23:27">
      <c r="W34170" s="288"/>
      <c r="X34170" s="287"/>
      <c r="AA34170" s="289"/>
    </row>
    <row r="34171" spans="23:27">
      <c r="W34171" s="288"/>
      <c r="X34171" s="287"/>
      <c r="AA34171" s="289"/>
    </row>
    <row r="34172" spans="23:27">
      <c r="W34172" s="288"/>
      <c r="X34172" s="287"/>
      <c r="AA34172" s="289"/>
    </row>
    <row r="34173" spans="23:27">
      <c r="W34173" s="288"/>
      <c r="X34173" s="287"/>
      <c r="AA34173" s="289"/>
    </row>
    <row r="34174" spans="23:27">
      <c r="W34174" s="288"/>
      <c r="X34174" s="287"/>
      <c r="AA34174" s="289"/>
    </row>
    <row r="34175" spans="23:27">
      <c r="W34175" s="288"/>
      <c r="X34175" s="287"/>
      <c r="AA34175" s="289"/>
    </row>
    <row r="34176" spans="23:27">
      <c r="W34176" s="288"/>
      <c r="X34176" s="287"/>
      <c r="AA34176" s="289"/>
    </row>
    <row r="34177" spans="23:27">
      <c r="W34177" s="288"/>
      <c r="X34177" s="287"/>
      <c r="AA34177" s="289"/>
    </row>
    <row r="34178" spans="23:27">
      <c r="W34178" s="288"/>
      <c r="X34178" s="287"/>
      <c r="AA34178" s="289"/>
    </row>
    <row r="34179" spans="23:27">
      <c r="W34179" s="288"/>
      <c r="X34179" s="287"/>
      <c r="AA34179" s="289"/>
    </row>
    <row r="34180" spans="23:27">
      <c r="W34180" s="288"/>
      <c r="X34180" s="287"/>
      <c r="AA34180" s="289"/>
    </row>
    <row r="34181" spans="23:27">
      <c r="W34181" s="288"/>
      <c r="X34181" s="287"/>
      <c r="AA34181" s="289"/>
    </row>
    <row r="34182" spans="23:27">
      <c r="W34182" s="288"/>
      <c r="X34182" s="287"/>
      <c r="AA34182" s="289"/>
    </row>
    <row r="34183" spans="23:27">
      <c r="W34183" s="288"/>
      <c r="X34183" s="287"/>
      <c r="AA34183" s="289"/>
    </row>
    <row r="34184" spans="23:27">
      <c r="W34184" s="288"/>
      <c r="X34184" s="287"/>
      <c r="AA34184" s="289"/>
    </row>
    <row r="34185" spans="23:27">
      <c r="W34185" s="288"/>
      <c r="X34185" s="287"/>
      <c r="AA34185" s="289"/>
    </row>
    <row r="34186" spans="23:27">
      <c r="W34186" s="288"/>
      <c r="X34186" s="287"/>
      <c r="AA34186" s="289"/>
    </row>
    <row r="34187" spans="23:27">
      <c r="W34187" s="288"/>
      <c r="X34187" s="287"/>
      <c r="AA34187" s="289"/>
    </row>
    <row r="34188" spans="23:27">
      <c r="W34188" s="288"/>
      <c r="X34188" s="287"/>
      <c r="AA34188" s="289"/>
    </row>
    <row r="34189" spans="23:27">
      <c r="W34189" s="288"/>
      <c r="X34189" s="287"/>
      <c r="AA34189" s="289"/>
    </row>
    <row r="34190" spans="23:27">
      <c r="W34190" s="288"/>
      <c r="X34190" s="287"/>
      <c r="AA34190" s="289"/>
    </row>
    <row r="34191" spans="23:27">
      <c r="W34191" s="288"/>
      <c r="X34191" s="287"/>
      <c r="AA34191" s="289"/>
    </row>
    <row r="34192" spans="23:27">
      <c r="W34192" s="288"/>
      <c r="X34192" s="287"/>
      <c r="AA34192" s="289"/>
    </row>
    <row r="34193" spans="23:27">
      <c r="W34193" s="288"/>
      <c r="X34193" s="287"/>
      <c r="AA34193" s="289"/>
    </row>
    <row r="34194" spans="23:27">
      <c r="W34194" s="288"/>
      <c r="X34194" s="287"/>
      <c r="AA34194" s="289"/>
    </row>
    <row r="34195" spans="23:27">
      <c r="W34195" s="288"/>
      <c r="X34195" s="287"/>
      <c r="AA34195" s="289"/>
    </row>
    <row r="34196" spans="23:27">
      <c r="W34196" s="288"/>
      <c r="X34196" s="287"/>
      <c r="AA34196" s="289"/>
    </row>
    <row r="34197" spans="23:27">
      <c r="W34197" s="288"/>
      <c r="X34197" s="287"/>
      <c r="AA34197" s="289"/>
    </row>
    <row r="34198" spans="23:27">
      <c r="W34198" s="288"/>
      <c r="X34198" s="287"/>
      <c r="AA34198" s="289"/>
    </row>
    <row r="34199" spans="23:27">
      <c r="W34199" s="288"/>
      <c r="X34199" s="287"/>
      <c r="AA34199" s="289"/>
    </row>
    <row r="34200" spans="23:27">
      <c r="W34200" s="288"/>
      <c r="X34200" s="287"/>
      <c r="AA34200" s="289"/>
    </row>
    <row r="34201" spans="23:27">
      <c r="W34201" s="288"/>
      <c r="X34201" s="287"/>
      <c r="AA34201" s="289"/>
    </row>
    <row r="34202" spans="23:27">
      <c r="W34202" s="288"/>
      <c r="X34202" s="287"/>
      <c r="AA34202" s="289"/>
    </row>
    <row r="34203" spans="23:27">
      <c r="W34203" s="288"/>
      <c r="X34203" s="287"/>
      <c r="AA34203" s="289"/>
    </row>
    <row r="34204" spans="23:27">
      <c r="W34204" s="288"/>
      <c r="X34204" s="287"/>
      <c r="AA34204" s="289"/>
    </row>
    <row r="34205" spans="23:27">
      <c r="W34205" s="288"/>
      <c r="X34205" s="287"/>
      <c r="AA34205" s="289"/>
    </row>
    <row r="34206" spans="23:27">
      <c r="W34206" s="288"/>
      <c r="X34206" s="287"/>
      <c r="AA34206" s="289"/>
    </row>
    <row r="34207" spans="23:27">
      <c r="W34207" s="288"/>
      <c r="X34207" s="287"/>
      <c r="AA34207" s="289"/>
    </row>
    <row r="34208" spans="23:27">
      <c r="W34208" s="288"/>
      <c r="X34208" s="287"/>
      <c r="AA34208" s="289"/>
    </row>
    <row r="34209" spans="23:27">
      <c r="W34209" s="288"/>
      <c r="X34209" s="287"/>
      <c r="AA34209" s="289"/>
    </row>
    <row r="34210" spans="23:27">
      <c r="W34210" s="288"/>
      <c r="X34210" s="287"/>
      <c r="AA34210" s="289"/>
    </row>
    <row r="34211" spans="23:27">
      <c r="W34211" s="288"/>
      <c r="X34211" s="287"/>
      <c r="AA34211" s="289"/>
    </row>
    <row r="34212" spans="23:27">
      <c r="W34212" s="288"/>
      <c r="X34212" s="287"/>
      <c r="AA34212" s="289"/>
    </row>
    <row r="34213" spans="23:27">
      <c r="W34213" s="288"/>
      <c r="X34213" s="287"/>
      <c r="AA34213" s="289"/>
    </row>
    <row r="34214" spans="23:27">
      <c r="W34214" s="288"/>
      <c r="X34214" s="287"/>
      <c r="AA34214" s="289"/>
    </row>
    <row r="34215" spans="23:27">
      <c r="W34215" s="288"/>
      <c r="X34215" s="287"/>
      <c r="AA34215" s="289"/>
    </row>
    <row r="34216" spans="23:27">
      <c r="W34216" s="288"/>
      <c r="X34216" s="287"/>
      <c r="AA34216" s="289"/>
    </row>
    <row r="34217" spans="23:27">
      <c r="W34217" s="288"/>
      <c r="X34217" s="287"/>
      <c r="AA34217" s="289"/>
    </row>
    <row r="34218" spans="23:27">
      <c r="W34218" s="288"/>
      <c r="X34218" s="287"/>
      <c r="AA34218" s="289"/>
    </row>
    <row r="34219" spans="23:27">
      <c r="W34219" s="288"/>
      <c r="X34219" s="287"/>
      <c r="AA34219" s="289"/>
    </row>
    <row r="34220" spans="23:27">
      <c r="W34220" s="288"/>
      <c r="X34220" s="287"/>
      <c r="AA34220" s="289"/>
    </row>
    <row r="34221" spans="23:27">
      <c r="W34221" s="288"/>
      <c r="X34221" s="287"/>
      <c r="AA34221" s="289"/>
    </row>
    <row r="34222" spans="23:27">
      <c r="W34222" s="288"/>
      <c r="X34222" s="287"/>
      <c r="AA34222" s="289"/>
    </row>
    <row r="34223" spans="23:27">
      <c r="W34223" s="288"/>
      <c r="X34223" s="287"/>
      <c r="AA34223" s="289"/>
    </row>
    <row r="34224" spans="23:27">
      <c r="W34224" s="288"/>
      <c r="X34224" s="287"/>
      <c r="AA34224" s="289"/>
    </row>
    <row r="34225" spans="23:27">
      <c r="W34225" s="288"/>
      <c r="X34225" s="287"/>
      <c r="AA34225" s="289"/>
    </row>
    <row r="34226" spans="23:27">
      <c r="W34226" s="288"/>
      <c r="X34226" s="287"/>
      <c r="AA34226" s="289"/>
    </row>
    <row r="34227" spans="23:27">
      <c r="W34227" s="288"/>
      <c r="X34227" s="287"/>
      <c r="AA34227" s="289"/>
    </row>
    <row r="34228" spans="23:27">
      <c r="W34228" s="288"/>
      <c r="X34228" s="287"/>
      <c r="AA34228" s="289"/>
    </row>
    <row r="34229" spans="23:27">
      <c r="W34229" s="288"/>
      <c r="X34229" s="287"/>
      <c r="AA34229" s="289"/>
    </row>
    <row r="34230" spans="23:27">
      <c r="W34230" s="288"/>
      <c r="X34230" s="287"/>
      <c r="AA34230" s="289"/>
    </row>
    <row r="34231" spans="23:27">
      <c r="W34231" s="288"/>
      <c r="X34231" s="287"/>
      <c r="AA34231" s="289"/>
    </row>
    <row r="34232" spans="23:27">
      <c r="W34232" s="288"/>
      <c r="X34232" s="287"/>
      <c r="AA34232" s="289"/>
    </row>
    <row r="34233" spans="23:27">
      <c r="W34233" s="288"/>
      <c r="X34233" s="287"/>
      <c r="AA34233" s="289"/>
    </row>
    <row r="34234" spans="23:27">
      <c r="W34234" s="288"/>
      <c r="X34234" s="287"/>
      <c r="AA34234" s="289"/>
    </row>
    <row r="34235" spans="23:27">
      <c r="W34235" s="288"/>
      <c r="X34235" s="287"/>
      <c r="AA34235" s="289"/>
    </row>
    <row r="34236" spans="23:27">
      <c r="W34236" s="288"/>
      <c r="X34236" s="287"/>
      <c r="AA34236" s="289"/>
    </row>
    <row r="34237" spans="23:27">
      <c r="W34237" s="288"/>
      <c r="X34237" s="287"/>
      <c r="AA34237" s="289"/>
    </row>
    <row r="34238" spans="23:27">
      <c r="W34238" s="288"/>
      <c r="X34238" s="287"/>
      <c r="AA34238" s="289"/>
    </row>
    <row r="34239" spans="23:27">
      <c r="W34239" s="288"/>
      <c r="X34239" s="287"/>
      <c r="AA34239" s="289"/>
    </row>
    <row r="34240" spans="23:27">
      <c r="W34240" s="288"/>
      <c r="X34240" s="287"/>
      <c r="AA34240" s="289"/>
    </row>
    <row r="34241" spans="23:27">
      <c r="W34241" s="288"/>
      <c r="X34241" s="287"/>
      <c r="AA34241" s="289"/>
    </row>
    <row r="34242" spans="23:27">
      <c r="W34242" s="288"/>
      <c r="X34242" s="287"/>
      <c r="AA34242" s="289"/>
    </row>
    <row r="34243" spans="23:27">
      <c r="W34243" s="288"/>
      <c r="X34243" s="287"/>
      <c r="AA34243" s="289"/>
    </row>
    <row r="34244" spans="23:27">
      <c r="W34244" s="288"/>
      <c r="X34244" s="287"/>
      <c r="AA34244" s="289"/>
    </row>
    <row r="34245" spans="23:27">
      <c r="W34245" s="288"/>
      <c r="X34245" s="287"/>
      <c r="AA34245" s="289"/>
    </row>
    <row r="34246" spans="23:27">
      <c r="W34246" s="288"/>
      <c r="X34246" s="287"/>
      <c r="AA34246" s="289"/>
    </row>
    <row r="34247" spans="23:27">
      <c r="W34247" s="288"/>
      <c r="X34247" s="287"/>
      <c r="AA34247" s="289"/>
    </row>
    <row r="34248" spans="23:27">
      <c r="W34248" s="288"/>
      <c r="X34248" s="287"/>
      <c r="AA34248" s="289"/>
    </row>
    <row r="34249" spans="23:27">
      <c r="W34249" s="288"/>
      <c r="X34249" s="287"/>
      <c r="AA34249" s="289"/>
    </row>
    <row r="34250" spans="23:27">
      <c r="W34250" s="288"/>
      <c r="X34250" s="287"/>
      <c r="AA34250" s="289"/>
    </row>
    <row r="34251" spans="23:27">
      <c r="W34251" s="288"/>
      <c r="X34251" s="287"/>
      <c r="AA34251" s="289"/>
    </row>
    <row r="34252" spans="23:27">
      <c r="W34252" s="288"/>
      <c r="X34252" s="287"/>
      <c r="AA34252" s="289"/>
    </row>
    <row r="34253" spans="23:27">
      <c r="W34253" s="288"/>
      <c r="X34253" s="287"/>
      <c r="AA34253" s="289"/>
    </row>
    <row r="34254" spans="23:27">
      <c r="W34254" s="288"/>
      <c r="X34254" s="287"/>
      <c r="AA34254" s="289"/>
    </row>
    <row r="34255" spans="23:27">
      <c r="W34255" s="288"/>
      <c r="X34255" s="287"/>
      <c r="AA34255" s="289"/>
    </row>
    <row r="34256" spans="23:27">
      <c r="W34256" s="288"/>
      <c r="X34256" s="287"/>
      <c r="AA34256" s="289"/>
    </row>
    <row r="34257" spans="23:27">
      <c r="W34257" s="288"/>
      <c r="X34257" s="287"/>
      <c r="AA34257" s="289"/>
    </row>
    <row r="34258" spans="23:27">
      <c r="W34258" s="288"/>
      <c r="X34258" s="287"/>
      <c r="AA34258" s="289"/>
    </row>
    <row r="34259" spans="23:27">
      <c r="W34259" s="288"/>
      <c r="X34259" s="287"/>
      <c r="AA34259" s="289"/>
    </row>
    <row r="34260" spans="23:27">
      <c r="W34260" s="288"/>
      <c r="X34260" s="287"/>
      <c r="AA34260" s="289"/>
    </row>
    <row r="34261" spans="23:27">
      <c r="W34261" s="288"/>
      <c r="X34261" s="287"/>
      <c r="AA34261" s="289"/>
    </row>
    <row r="34262" spans="23:27">
      <c r="W34262" s="288"/>
      <c r="X34262" s="287"/>
      <c r="AA34262" s="289"/>
    </row>
    <row r="34263" spans="23:27">
      <c r="W34263" s="288"/>
      <c r="X34263" s="287"/>
      <c r="AA34263" s="289"/>
    </row>
    <row r="34264" spans="23:27">
      <c r="W34264" s="288"/>
      <c r="X34264" s="287"/>
      <c r="AA34264" s="289"/>
    </row>
    <row r="34265" spans="23:27">
      <c r="W34265" s="288"/>
      <c r="X34265" s="287"/>
      <c r="AA34265" s="289"/>
    </row>
    <row r="34266" spans="23:27">
      <c r="W34266" s="288"/>
      <c r="X34266" s="287"/>
      <c r="AA34266" s="289"/>
    </row>
    <row r="34267" spans="23:27">
      <c r="W34267" s="288"/>
      <c r="X34267" s="287"/>
      <c r="AA34267" s="289"/>
    </row>
    <row r="34268" spans="23:27">
      <c r="W34268" s="288"/>
      <c r="X34268" s="287"/>
      <c r="AA34268" s="289"/>
    </row>
    <row r="34269" spans="23:27">
      <c r="W34269" s="288"/>
      <c r="X34269" s="287"/>
      <c r="AA34269" s="289"/>
    </row>
    <row r="34270" spans="23:27">
      <c r="W34270" s="288"/>
      <c r="X34270" s="287"/>
      <c r="AA34270" s="289"/>
    </row>
    <row r="34271" spans="23:27">
      <c r="W34271" s="288"/>
      <c r="X34271" s="287"/>
      <c r="AA34271" s="289"/>
    </row>
    <row r="34272" spans="23:27">
      <c r="W34272" s="288"/>
      <c r="X34272" s="287"/>
      <c r="AA34272" s="289"/>
    </row>
    <row r="34273" spans="23:27">
      <c r="W34273" s="288"/>
      <c r="X34273" s="287"/>
      <c r="AA34273" s="289"/>
    </row>
    <row r="34274" spans="23:27">
      <c r="W34274" s="288"/>
      <c r="X34274" s="287"/>
      <c r="AA34274" s="289"/>
    </row>
    <row r="34275" spans="23:27">
      <c r="W34275" s="288"/>
      <c r="X34275" s="287"/>
      <c r="AA34275" s="289"/>
    </row>
    <row r="34276" spans="23:27">
      <c r="W34276" s="288"/>
      <c r="X34276" s="287"/>
      <c r="AA34276" s="289"/>
    </row>
    <row r="34277" spans="23:27">
      <c r="W34277" s="288"/>
      <c r="X34277" s="287"/>
      <c r="AA34277" s="289"/>
    </row>
    <row r="34278" spans="23:27">
      <c r="W34278" s="288"/>
      <c r="X34278" s="287"/>
      <c r="AA34278" s="289"/>
    </row>
    <row r="34279" spans="23:27">
      <c r="W34279" s="288"/>
      <c r="X34279" s="287"/>
      <c r="AA34279" s="289"/>
    </row>
    <row r="34280" spans="23:27">
      <c r="W34280" s="288"/>
      <c r="X34280" s="287"/>
      <c r="AA34280" s="289"/>
    </row>
    <row r="34281" spans="23:27">
      <c r="W34281" s="288"/>
      <c r="X34281" s="287"/>
      <c r="AA34281" s="289"/>
    </row>
    <row r="34282" spans="23:27">
      <c r="W34282" s="288"/>
      <c r="X34282" s="287"/>
      <c r="AA34282" s="289"/>
    </row>
    <row r="34283" spans="23:27">
      <c r="W34283" s="288"/>
      <c r="X34283" s="287"/>
      <c r="AA34283" s="289"/>
    </row>
    <row r="34284" spans="23:27">
      <c r="W34284" s="288"/>
      <c r="X34284" s="287"/>
      <c r="AA34284" s="289"/>
    </row>
    <row r="34285" spans="23:27">
      <c r="W34285" s="288"/>
      <c r="X34285" s="287"/>
      <c r="AA34285" s="289"/>
    </row>
    <row r="34286" spans="23:27">
      <c r="W34286" s="288"/>
      <c r="X34286" s="287"/>
      <c r="AA34286" s="289"/>
    </row>
    <row r="34287" spans="23:27">
      <c r="W34287" s="288"/>
      <c r="X34287" s="287"/>
      <c r="AA34287" s="289"/>
    </row>
    <row r="34288" spans="23:27">
      <c r="W34288" s="288"/>
      <c r="X34288" s="287"/>
      <c r="AA34288" s="289"/>
    </row>
    <row r="34289" spans="23:27">
      <c r="W34289" s="288"/>
      <c r="X34289" s="287"/>
      <c r="AA34289" s="289"/>
    </row>
    <row r="34290" spans="23:27">
      <c r="W34290" s="288"/>
      <c r="X34290" s="287"/>
      <c r="AA34290" s="289"/>
    </row>
    <row r="34291" spans="23:27">
      <c r="W34291" s="288"/>
      <c r="X34291" s="287"/>
      <c r="AA34291" s="289"/>
    </row>
    <row r="34292" spans="23:27">
      <c r="W34292" s="288"/>
      <c r="X34292" s="287"/>
      <c r="AA34292" s="289"/>
    </row>
    <row r="34293" spans="23:27">
      <c r="W34293" s="288"/>
      <c r="X34293" s="287"/>
      <c r="AA34293" s="289"/>
    </row>
    <row r="34294" spans="23:27">
      <c r="W34294" s="288"/>
      <c r="X34294" s="287"/>
      <c r="AA34294" s="289"/>
    </row>
    <row r="34295" spans="23:27">
      <c r="W34295" s="288"/>
      <c r="X34295" s="287"/>
      <c r="AA34295" s="289"/>
    </row>
    <row r="34296" spans="23:27">
      <c r="W34296" s="288"/>
      <c r="X34296" s="287"/>
      <c r="AA34296" s="289"/>
    </row>
    <row r="34297" spans="23:27">
      <c r="W34297" s="288"/>
      <c r="X34297" s="287"/>
      <c r="AA34297" s="289"/>
    </row>
    <row r="34298" spans="23:27">
      <c r="W34298" s="288"/>
      <c r="X34298" s="287"/>
      <c r="AA34298" s="289"/>
    </row>
    <row r="34299" spans="23:27">
      <c r="W34299" s="288"/>
      <c r="X34299" s="287"/>
      <c r="AA34299" s="289"/>
    </row>
    <row r="34300" spans="23:27">
      <c r="W34300" s="288"/>
      <c r="X34300" s="287"/>
      <c r="AA34300" s="289"/>
    </row>
    <row r="34301" spans="23:27">
      <c r="W34301" s="288"/>
      <c r="X34301" s="287"/>
      <c r="AA34301" s="289"/>
    </row>
    <row r="34302" spans="23:27">
      <c r="W34302" s="288"/>
      <c r="X34302" s="287"/>
      <c r="AA34302" s="289"/>
    </row>
    <row r="34303" spans="23:27">
      <c r="W34303" s="288"/>
      <c r="X34303" s="287"/>
      <c r="AA34303" s="289"/>
    </row>
    <row r="34304" spans="23:27">
      <c r="W34304" s="288"/>
      <c r="X34304" s="287"/>
      <c r="AA34304" s="289"/>
    </row>
    <row r="34305" spans="23:27">
      <c r="W34305" s="288"/>
      <c r="X34305" s="287"/>
      <c r="AA34305" s="289"/>
    </row>
    <row r="34306" spans="23:27">
      <c r="W34306" s="288"/>
      <c r="X34306" s="287"/>
      <c r="AA34306" s="289"/>
    </row>
    <row r="34307" spans="23:27">
      <c r="W34307" s="288"/>
      <c r="X34307" s="287"/>
      <c r="AA34307" s="289"/>
    </row>
    <row r="34308" spans="23:27">
      <c r="W34308" s="288"/>
      <c r="X34308" s="287"/>
      <c r="AA34308" s="289"/>
    </row>
    <row r="34309" spans="23:27">
      <c r="W34309" s="288"/>
      <c r="X34309" s="287"/>
      <c r="AA34309" s="289"/>
    </row>
    <row r="34310" spans="23:27">
      <c r="W34310" s="288"/>
      <c r="X34310" s="287"/>
      <c r="AA34310" s="289"/>
    </row>
    <row r="34311" spans="23:27">
      <c r="W34311" s="288"/>
      <c r="X34311" s="287"/>
      <c r="AA34311" s="289"/>
    </row>
    <row r="34312" spans="23:27">
      <c r="W34312" s="288"/>
      <c r="X34312" s="287"/>
      <c r="AA34312" s="289"/>
    </row>
    <row r="34313" spans="23:27">
      <c r="W34313" s="288"/>
      <c r="X34313" s="287"/>
      <c r="AA34313" s="289"/>
    </row>
    <row r="34314" spans="23:27">
      <c r="W34314" s="288"/>
      <c r="X34314" s="287"/>
      <c r="AA34314" s="289"/>
    </row>
    <row r="34315" spans="23:27">
      <c r="W34315" s="288"/>
      <c r="X34315" s="287"/>
      <c r="AA34315" s="289"/>
    </row>
    <row r="34316" spans="23:27">
      <c r="W34316" s="288"/>
      <c r="X34316" s="287"/>
      <c r="AA34316" s="289"/>
    </row>
    <row r="34317" spans="23:27">
      <c r="W34317" s="288"/>
      <c r="X34317" s="287"/>
      <c r="AA34317" s="289"/>
    </row>
    <row r="34318" spans="23:27">
      <c r="W34318" s="288"/>
      <c r="X34318" s="287"/>
      <c r="AA34318" s="289"/>
    </row>
    <row r="34319" spans="23:27">
      <c r="W34319" s="288"/>
      <c r="X34319" s="287"/>
      <c r="AA34319" s="289"/>
    </row>
    <row r="34320" spans="23:27">
      <c r="W34320" s="288"/>
      <c r="X34320" s="287"/>
      <c r="AA34320" s="289"/>
    </row>
    <row r="34321" spans="23:27">
      <c r="W34321" s="288"/>
      <c r="X34321" s="287"/>
      <c r="AA34321" s="289"/>
    </row>
    <row r="34322" spans="23:27">
      <c r="W34322" s="288"/>
      <c r="X34322" s="287"/>
      <c r="AA34322" s="289"/>
    </row>
    <row r="34323" spans="23:27">
      <c r="W34323" s="288"/>
      <c r="X34323" s="287"/>
      <c r="AA34323" s="289"/>
    </row>
    <row r="34324" spans="23:27">
      <c r="W34324" s="288"/>
      <c r="X34324" s="287"/>
      <c r="AA34324" s="289"/>
    </row>
    <row r="34325" spans="23:27">
      <c r="W34325" s="288"/>
      <c r="X34325" s="287"/>
      <c r="AA34325" s="289"/>
    </row>
    <row r="34326" spans="23:27">
      <c r="W34326" s="288"/>
      <c r="X34326" s="287"/>
      <c r="AA34326" s="289"/>
    </row>
    <row r="34327" spans="23:27">
      <c r="W34327" s="288"/>
      <c r="X34327" s="287"/>
      <c r="AA34327" s="289"/>
    </row>
    <row r="34328" spans="23:27">
      <c r="W34328" s="288"/>
      <c r="X34328" s="287"/>
      <c r="AA34328" s="289"/>
    </row>
    <row r="34329" spans="23:27">
      <c r="W34329" s="288"/>
      <c r="X34329" s="287"/>
      <c r="AA34329" s="289"/>
    </row>
    <row r="34330" spans="23:27">
      <c r="W34330" s="288"/>
      <c r="X34330" s="287"/>
      <c r="AA34330" s="289"/>
    </row>
    <row r="34331" spans="23:27">
      <c r="W34331" s="288"/>
      <c r="X34331" s="287"/>
      <c r="AA34331" s="289"/>
    </row>
    <row r="34332" spans="23:27">
      <c r="W34332" s="288"/>
      <c r="X34332" s="287"/>
      <c r="AA34332" s="289"/>
    </row>
    <row r="34333" spans="23:27">
      <c r="W34333" s="288"/>
      <c r="X34333" s="287"/>
      <c r="AA34333" s="289"/>
    </row>
    <row r="34334" spans="23:27">
      <c r="W34334" s="288"/>
      <c r="X34334" s="287"/>
      <c r="AA34334" s="289"/>
    </row>
    <row r="34335" spans="23:27">
      <c r="W34335" s="288"/>
      <c r="X34335" s="287"/>
      <c r="AA34335" s="289"/>
    </row>
    <row r="34336" spans="23:27">
      <c r="W34336" s="288"/>
      <c r="X34336" s="287"/>
      <c r="AA34336" s="289"/>
    </row>
    <row r="34337" spans="23:27">
      <c r="W34337" s="288"/>
      <c r="X34337" s="287"/>
      <c r="AA34337" s="289"/>
    </row>
    <row r="34338" spans="23:27">
      <c r="W34338" s="288"/>
      <c r="X34338" s="287"/>
      <c r="AA34338" s="289"/>
    </row>
    <row r="34339" spans="23:27">
      <c r="W34339" s="288"/>
      <c r="X34339" s="287"/>
      <c r="AA34339" s="289"/>
    </row>
    <row r="34340" spans="23:27">
      <c r="W34340" s="288"/>
      <c r="X34340" s="287"/>
      <c r="AA34340" s="289"/>
    </row>
    <row r="34341" spans="23:27">
      <c r="W34341" s="288"/>
      <c r="X34341" s="287"/>
      <c r="AA34341" s="289"/>
    </row>
    <row r="34342" spans="23:27">
      <c r="W34342" s="288"/>
      <c r="X34342" s="287"/>
      <c r="AA34342" s="289"/>
    </row>
    <row r="34343" spans="23:27">
      <c r="W34343" s="288"/>
      <c r="X34343" s="287"/>
      <c r="AA34343" s="289"/>
    </row>
    <row r="34344" spans="23:27">
      <c r="W34344" s="288"/>
      <c r="X34344" s="287"/>
      <c r="AA34344" s="289"/>
    </row>
    <row r="34345" spans="23:27">
      <c r="W34345" s="288"/>
      <c r="X34345" s="287"/>
      <c r="AA34345" s="289"/>
    </row>
    <row r="34346" spans="23:27">
      <c r="W34346" s="288"/>
      <c r="X34346" s="287"/>
      <c r="AA34346" s="289"/>
    </row>
    <row r="34347" spans="23:27">
      <c r="W34347" s="288"/>
      <c r="X34347" s="287"/>
      <c r="AA34347" s="289"/>
    </row>
    <row r="34348" spans="23:27">
      <c r="W34348" s="288"/>
      <c r="X34348" s="287"/>
      <c r="AA34348" s="289"/>
    </row>
    <row r="34349" spans="23:27">
      <c r="W34349" s="288"/>
      <c r="X34349" s="287"/>
      <c r="AA34349" s="289"/>
    </row>
    <row r="34350" spans="23:27">
      <c r="W34350" s="288"/>
      <c r="X34350" s="287"/>
      <c r="AA34350" s="289"/>
    </row>
    <row r="34351" spans="23:27">
      <c r="W34351" s="288"/>
      <c r="X34351" s="287"/>
      <c r="AA34351" s="289"/>
    </row>
    <row r="34352" spans="23:27">
      <c r="W34352" s="288"/>
      <c r="X34352" s="287"/>
      <c r="AA34352" s="289"/>
    </row>
    <row r="34353" spans="23:27">
      <c r="W34353" s="288"/>
      <c r="X34353" s="287"/>
      <c r="AA34353" s="289"/>
    </row>
    <row r="34354" spans="23:27">
      <c r="W34354" s="288"/>
      <c r="X34354" s="287"/>
      <c r="AA34354" s="289"/>
    </row>
    <row r="34355" spans="23:27">
      <c r="W34355" s="288"/>
      <c r="X34355" s="287"/>
      <c r="AA34355" s="289"/>
    </row>
    <row r="34356" spans="23:27">
      <c r="W34356" s="288"/>
      <c r="X34356" s="287"/>
      <c r="AA34356" s="289"/>
    </row>
    <row r="34357" spans="23:27">
      <c r="W34357" s="288"/>
      <c r="X34357" s="287"/>
      <c r="AA34357" s="289"/>
    </row>
    <row r="34358" spans="23:27">
      <c r="W34358" s="288"/>
      <c r="X34358" s="287"/>
      <c r="AA34358" s="289"/>
    </row>
    <row r="34359" spans="23:27">
      <c r="W34359" s="288"/>
      <c r="X34359" s="287"/>
      <c r="AA34359" s="289"/>
    </row>
    <row r="34360" spans="23:27">
      <c r="W34360" s="288"/>
      <c r="X34360" s="287"/>
      <c r="AA34360" s="289"/>
    </row>
    <row r="34361" spans="23:27">
      <c r="W34361" s="288"/>
      <c r="X34361" s="287"/>
      <c r="AA34361" s="289"/>
    </row>
    <row r="34362" spans="23:27">
      <c r="W34362" s="288"/>
      <c r="X34362" s="287"/>
      <c r="AA34362" s="289"/>
    </row>
    <row r="34363" spans="23:27">
      <c r="W34363" s="288"/>
      <c r="X34363" s="287"/>
      <c r="AA34363" s="289"/>
    </row>
    <row r="34364" spans="23:27">
      <c r="W34364" s="288"/>
      <c r="X34364" s="287"/>
      <c r="AA34364" s="289"/>
    </row>
    <row r="34365" spans="23:27">
      <c r="W34365" s="288"/>
      <c r="X34365" s="287"/>
      <c r="AA34365" s="289"/>
    </row>
    <row r="34366" spans="23:27">
      <c r="W34366" s="288"/>
      <c r="X34366" s="287"/>
      <c r="AA34366" s="289"/>
    </row>
    <row r="34367" spans="23:27">
      <c r="W34367" s="288"/>
      <c r="X34367" s="287"/>
      <c r="AA34367" s="289"/>
    </row>
    <row r="34368" spans="23:27">
      <c r="W34368" s="288"/>
      <c r="X34368" s="287"/>
      <c r="AA34368" s="289"/>
    </row>
    <row r="34369" spans="23:27">
      <c r="W34369" s="288"/>
      <c r="X34369" s="287"/>
      <c r="AA34369" s="289"/>
    </row>
    <row r="34370" spans="23:27">
      <c r="W34370" s="288"/>
      <c r="X34370" s="287"/>
      <c r="AA34370" s="289"/>
    </row>
    <row r="34371" spans="23:27">
      <c r="W34371" s="288"/>
      <c r="X34371" s="287"/>
      <c r="AA34371" s="289"/>
    </row>
    <row r="34372" spans="23:27">
      <c r="W34372" s="288"/>
      <c r="X34372" s="287"/>
      <c r="AA34372" s="289"/>
    </row>
    <row r="34373" spans="23:27">
      <c r="W34373" s="288"/>
      <c r="X34373" s="287"/>
      <c r="AA34373" s="289"/>
    </row>
    <row r="34374" spans="23:27">
      <c r="W34374" s="288"/>
      <c r="X34374" s="287"/>
      <c r="AA34374" s="289"/>
    </row>
    <row r="34375" spans="23:27">
      <c r="W34375" s="288"/>
      <c r="X34375" s="287"/>
      <c r="AA34375" s="289"/>
    </row>
    <row r="34376" spans="23:27">
      <c r="W34376" s="288"/>
      <c r="X34376" s="287"/>
      <c r="AA34376" s="289"/>
    </row>
    <row r="34377" spans="23:27">
      <c r="W34377" s="288"/>
      <c r="X34377" s="287"/>
      <c r="AA34377" s="289"/>
    </row>
    <row r="34378" spans="23:27">
      <c r="W34378" s="288"/>
      <c r="X34378" s="287"/>
      <c r="AA34378" s="289"/>
    </row>
    <row r="34379" spans="23:27">
      <c r="W34379" s="288"/>
      <c r="X34379" s="287"/>
      <c r="AA34379" s="289"/>
    </row>
    <row r="34380" spans="23:27">
      <c r="W34380" s="288"/>
      <c r="X34380" s="287"/>
      <c r="AA34380" s="289"/>
    </row>
    <row r="34381" spans="23:27">
      <c r="W34381" s="288"/>
      <c r="X34381" s="287"/>
      <c r="AA34381" s="289"/>
    </row>
    <row r="34382" spans="23:27">
      <c r="W34382" s="288"/>
      <c r="X34382" s="287"/>
      <c r="AA34382" s="289"/>
    </row>
    <row r="34383" spans="23:27">
      <c r="W34383" s="288"/>
      <c r="X34383" s="287"/>
      <c r="AA34383" s="289"/>
    </row>
    <row r="34384" spans="23:27">
      <c r="W34384" s="288"/>
      <c r="X34384" s="287"/>
      <c r="AA34384" s="289"/>
    </row>
    <row r="34385" spans="23:27">
      <c r="W34385" s="288"/>
      <c r="X34385" s="287"/>
      <c r="AA34385" s="289"/>
    </row>
    <row r="34386" spans="23:27">
      <c r="W34386" s="288"/>
      <c r="X34386" s="287"/>
      <c r="AA34386" s="289"/>
    </row>
    <row r="34387" spans="23:27">
      <c r="W34387" s="288"/>
      <c r="X34387" s="287"/>
      <c r="AA34387" s="289"/>
    </row>
    <row r="34388" spans="23:27">
      <c r="W34388" s="288"/>
      <c r="X34388" s="287"/>
      <c r="AA34388" s="289"/>
    </row>
    <row r="34389" spans="23:27">
      <c r="W34389" s="288"/>
      <c r="X34389" s="287"/>
      <c r="AA34389" s="289"/>
    </row>
    <row r="34390" spans="23:27">
      <c r="W34390" s="288"/>
      <c r="X34390" s="287"/>
      <c r="AA34390" s="289"/>
    </row>
    <row r="34391" spans="23:27">
      <c r="W34391" s="288"/>
      <c r="X34391" s="287"/>
      <c r="AA34391" s="289"/>
    </row>
    <row r="34392" spans="23:27">
      <c r="W34392" s="288"/>
      <c r="X34392" s="287"/>
      <c r="AA34392" s="289"/>
    </row>
    <row r="34393" spans="23:27">
      <c r="W34393" s="288"/>
      <c r="X34393" s="287"/>
      <c r="AA34393" s="289"/>
    </row>
    <row r="34394" spans="23:27">
      <c r="W34394" s="288"/>
      <c r="X34394" s="287"/>
      <c r="AA34394" s="289"/>
    </row>
    <row r="34395" spans="23:27">
      <c r="W34395" s="288"/>
      <c r="X34395" s="287"/>
      <c r="AA34395" s="289"/>
    </row>
    <row r="34396" spans="23:27">
      <c r="W34396" s="288"/>
      <c r="X34396" s="287"/>
      <c r="AA34396" s="289"/>
    </row>
    <row r="34397" spans="23:27">
      <c r="W34397" s="288"/>
      <c r="X34397" s="287"/>
      <c r="AA34397" s="289"/>
    </row>
    <row r="34398" spans="23:27">
      <c r="W34398" s="288"/>
      <c r="X34398" s="287"/>
      <c r="AA34398" s="289"/>
    </row>
    <row r="34399" spans="23:27">
      <c r="W34399" s="288"/>
      <c r="X34399" s="287"/>
      <c r="AA34399" s="289"/>
    </row>
    <row r="34400" spans="23:27">
      <c r="W34400" s="288"/>
      <c r="X34400" s="287"/>
      <c r="AA34400" s="289"/>
    </row>
    <row r="34401" spans="23:27">
      <c r="W34401" s="288"/>
      <c r="X34401" s="287"/>
      <c r="AA34401" s="289"/>
    </row>
    <row r="34402" spans="23:27">
      <c r="W34402" s="288"/>
      <c r="X34402" s="287"/>
      <c r="AA34402" s="289"/>
    </row>
    <row r="34403" spans="23:27">
      <c r="W34403" s="288"/>
      <c r="X34403" s="287"/>
      <c r="AA34403" s="289"/>
    </row>
    <row r="34404" spans="23:27">
      <c r="W34404" s="288"/>
      <c r="X34404" s="287"/>
      <c r="AA34404" s="289"/>
    </row>
    <row r="34405" spans="23:27">
      <c r="W34405" s="288"/>
      <c r="X34405" s="287"/>
      <c r="AA34405" s="289"/>
    </row>
    <row r="34406" spans="23:27">
      <c r="W34406" s="288"/>
      <c r="X34406" s="287"/>
      <c r="AA34406" s="289"/>
    </row>
    <row r="34407" spans="23:27">
      <c r="W34407" s="288"/>
      <c r="X34407" s="287"/>
      <c r="AA34407" s="289"/>
    </row>
    <row r="34408" spans="23:27">
      <c r="W34408" s="288"/>
      <c r="X34408" s="287"/>
      <c r="AA34408" s="289"/>
    </row>
    <row r="34409" spans="23:27">
      <c r="W34409" s="288"/>
      <c r="X34409" s="287"/>
      <c r="AA34409" s="289"/>
    </row>
    <row r="34410" spans="23:27">
      <c r="W34410" s="288"/>
      <c r="X34410" s="287"/>
      <c r="AA34410" s="289"/>
    </row>
    <row r="34411" spans="23:27">
      <c r="W34411" s="288"/>
      <c r="X34411" s="287"/>
      <c r="AA34411" s="289"/>
    </row>
    <row r="34412" spans="23:27">
      <c r="W34412" s="288"/>
      <c r="X34412" s="287"/>
      <c r="AA34412" s="289"/>
    </row>
    <row r="34413" spans="23:27">
      <c r="W34413" s="288"/>
      <c r="X34413" s="287"/>
      <c r="AA34413" s="289"/>
    </row>
    <row r="34414" spans="23:27">
      <c r="W34414" s="288"/>
      <c r="X34414" s="287"/>
      <c r="AA34414" s="289"/>
    </row>
    <row r="34415" spans="23:27">
      <c r="W34415" s="288"/>
      <c r="X34415" s="287"/>
      <c r="AA34415" s="289"/>
    </row>
    <row r="34416" spans="23:27">
      <c r="W34416" s="288"/>
      <c r="X34416" s="287"/>
      <c r="AA34416" s="289"/>
    </row>
    <row r="34417" spans="23:27">
      <c r="W34417" s="288"/>
      <c r="X34417" s="287"/>
      <c r="AA34417" s="289"/>
    </row>
    <row r="34418" spans="23:27">
      <c r="W34418" s="288"/>
      <c r="X34418" s="287"/>
      <c r="AA34418" s="289"/>
    </row>
    <row r="34419" spans="23:27">
      <c r="W34419" s="288"/>
      <c r="X34419" s="287"/>
      <c r="AA34419" s="289"/>
    </row>
    <row r="34420" spans="23:27">
      <c r="W34420" s="288"/>
      <c r="X34420" s="287"/>
      <c r="AA34420" s="289"/>
    </row>
    <row r="34421" spans="23:27">
      <c r="W34421" s="288"/>
      <c r="X34421" s="287"/>
      <c r="AA34421" s="289"/>
    </row>
    <row r="34422" spans="23:27">
      <c r="W34422" s="288"/>
      <c r="X34422" s="287"/>
      <c r="AA34422" s="289"/>
    </row>
    <row r="34423" spans="23:27">
      <c r="W34423" s="288"/>
      <c r="X34423" s="287"/>
      <c r="AA34423" s="289"/>
    </row>
    <row r="34424" spans="23:27">
      <c r="W34424" s="288"/>
      <c r="X34424" s="287"/>
      <c r="AA34424" s="289"/>
    </row>
    <row r="34425" spans="23:27">
      <c r="W34425" s="288"/>
      <c r="X34425" s="287"/>
      <c r="AA34425" s="289"/>
    </row>
    <row r="34426" spans="23:27">
      <c r="W34426" s="288"/>
      <c r="X34426" s="287"/>
      <c r="AA34426" s="289"/>
    </row>
    <row r="34427" spans="23:27">
      <c r="W34427" s="288"/>
      <c r="X34427" s="287"/>
      <c r="AA34427" s="289"/>
    </row>
    <row r="34428" spans="23:27">
      <c r="W34428" s="288"/>
      <c r="X34428" s="287"/>
      <c r="AA34428" s="289"/>
    </row>
    <row r="34429" spans="23:27">
      <c r="W34429" s="288"/>
      <c r="X34429" s="287"/>
      <c r="AA34429" s="289"/>
    </row>
    <row r="34430" spans="23:27">
      <c r="W34430" s="288"/>
      <c r="X34430" s="287"/>
      <c r="AA34430" s="289"/>
    </row>
    <row r="34431" spans="23:27">
      <c r="W34431" s="288"/>
      <c r="X34431" s="287"/>
      <c r="AA34431" s="289"/>
    </row>
    <row r="34432" spans="23:27">
      <c r="W34432" s="288"/>
      <c r="X34432" s="287"/>
      <c r="AA34432" s="289"/>
    </row>
    <row r="34433" spans="23:27">
      <c r="W34433" s="288"/>
      <c r="X34433" s="287"/>
      <c r="AA34433" s="289"/>
    </row>
    <row r="34434" spans="23:27">
      <c r="W34434" s="288"/>
      <c r="X34434" s="287"/>
      <c r="AA34434" s="289"/>
    </row>
    <row r="34435" spans="23:27">
      <c r="W34435" s="288"/>
      <c r="X34435" s="287"/>
      <c r="AA34435" s="289"/>
    </row>
    <row r="34436" spans="23:27">
      <c r="W34436" s="288"/>
      <c r="X34436" s="287"/>
      <c r="AA34436" s="289"/>
    </row>
    <row r="34437" spans="23:27">
      <c r="W34437" s="288"/>
      <c r="X34437" s="287"/>
      <c r="AA34437" s="289"/>
    </row>
    <row r="34438" spans="23:27">
      <c r="W34438" s="288"/>
      <c r="X34438" s="287"/>
      <c r="AA34438" s="289"/>
    </row>
    <row r="34439" spans="23:27">
      <c r="W34439" s="288"/>
      <c r="X34439" s="287"/>
      <c r="AA34439" s="289"/>
    </row>
    <row r="34440" spans="23:27">
      <c r="W34440" s="288"/>
      <c r="X34440" s="287"/>
      <c r="AA34440" s="289"/>
    </row>
    <row r="34441" spans="23:27">
      <c r="W34441" s="288"/>
      <c r="X34441" s="287"/>
      <c r="AA34441" s="289"/>
    </row>
    <row r="34442" spans="23:27">
      <c r="W34442" s="288"/>
      <c r="X34442" s="287"/>
      <c r="AA34442" s="289"/>
    </row>
    <row r="34443" spans="23:27">
      <c r="W34443" s="288"/>
      <c r="X34443" s="287"/>
      <c r="AA34443" s="289"/>
    </row>
    <row r="34444" spans="23:27">
      <c r="W34444" s="288"/>
      <c r="X34444" s="287"/>
      <c r="AA34444" s="289"/>
    </row>
    <row r="34445" spans="23:27">
      <c r="W34445" s="288"/>
      <c r="X34445" s="287"/>
      <c r="AA34445" s="289"/>
    </row>
    <row r="34446" spans="23:27">
      <c r="W34446" s="288"/>
      <c r="X34446" s="287"/>
      <c r="AA34446" s="289"/>
    </row>
    <row r="34447" spans="23:27">
      <c r="W34447" s="288"/>
      <c r="X34447" s="287"/>
      <c r="AA34447" s="289"/>
    </row>
    <row r="34448" spans="23:27">
      <c r="W34448" s="288"/>
      <c r="X34448" s="287"/>
      <c r="AA34448" s="289"/>
    </row>
    <row r="34449" spans="23:27">
      <c r="W34449" s="288"/>
      <c r="X34449" s="287"/>
      <c r="AA34449" s="289"/>
    </row>
    <row r="34450" spans="23:27">
      <c r="W34450" s="288"/>
      <c r="X34450" s="287"/>
      <c r="AA34450" s="289"/>
    </row>
    <row r="34451" spans="23:27">
      <c r="W34451" s="288"/>
      <c r="X34451" s="287"/>
      <c r="AA34451" s="289"/>
    </row>
    <row r="34452" spans="23:27">
      <c r="W34452" s="288"/>
      <c r="X34452" s="287"/>
      <c r="AA34452" s="289"/>
    </row>
    <row r="34453" spans="23:27">
      <c r="W34453" s="288"/>
      <c r="X34453" s="287"/>
      <c r="AA34453" s="289"/>
    </row>
    <row r="34454" spans="23:27">
      <c r="W34454" s="288"/>
      <c r="X34454" s="287"/>
      <c r="AA34454" s="289"/>
    </row>
    <row r="34455" spans="23:27">
      <c r="W34455" s="288"/>
      <c r="X34455" s="287"/>
      <c r="AA34455" s="289"/>
    </row>
    <row r="34456" spans="23:27">
      <c r="W34456" s="288"/>
      <c r="X34456" s="287"/>
      <c r="AA34456" s="289"/>
    </row>
    <row r="34457" spans="23:27">
      <c r="W34457" s="288"/>
      <c r="X34457" s="287"/>
      <c r="AA34457" s="289"/>
    </row>
    <row r="34458" spans="23:27">
      <c r="W34458" s="288"/>
      <c r="X34458" s="287"/>
      <c r="AA34458" s="289"/>
    </row>
    <row r="34459" spans="23:27">
      <c r="W34459" s="288"/>
      <c r="X34459" s="287"/>
      <c r="AA34459" s="289"/>
    </row>
    <row r="34460" spans="23:27">
      <c r="W34460" s="288"/>
      <c r="X34460" s="287"/>
      <c r="AA34460" s="289"/>
    </row>
    <row r="34461" spans="23:27">
      <c r="W34461" s="288"/>
      <c r="X34461" s="287"/>
      <c r="AA34461" s="289"/>
    </row>
    <row r="34462" spans="23:27">
      <c r="W34462" s="288"/>
      <c r="X34462" s="287"/>
      <c r="AA34462" s="289"/>
    </row>
    <row r="34463" spans="23:27">
      <c r="W34463" s="288"/>
      <c r="X34463" s="287"/>
      <c r="AA34463" s="289"/>
    </row>
    <row r="34464" spans="23:27">
      <c r="W34464" s="288"/>
      <c r="X34464" s="287"/>
      <c r="AA34464" s="289"/>
    </row>
    <row r="34465" spans="23:27">
      <c r="W34465" s="288"/>
      <c r="X34465" s="287"/>
      <c r="AA34465" s="289"/>
    </row>
    <row r="34466" spans="23:27">
      <c r="W34466" s="288"/>
      <c r="X34466" s="287"/>
      <c r="AA34466" s="289"/>
    </row>
    <row r="34467" spans="23:27">
      <c r="W34467" s="288"/>
      <c r="X34467" s="287"/>
      <c r="AA34467" s="289"/>
    </row>
    <row r="34468" spans="23:27">
      <c r="W34468" s="288"/>
      <c r="X34468" s="287"/>
      <c r="AA34468" s="289"/>
    </row>
    <row r="34469" spans="23:27">
      <c r="W34469" s="288"/>
      <c r="X34469" s="287"/>
      <c r="AA34469" s="289"/>
    </row>
    <row r="34470" spans="23:27">
      <c r="W34470" s="288"/>
      <c r="X34470" s="287"/>
      <c r="AA34470" s="289"/>
    </row>
    <row r="34471" spans="23:27">
      <c r="W34471" s="288"/>
      <c r="X34471" s="287"/>
      <c r="AA34471" s="289"/>
    </row>
    <row r="34472" spans="23:27">
      <c r="W34472" s="288"/>
      <c r="X34472" s="287"/>
      <c r="AA34472" s="289"/>
    </row>
    <row r="34473" spans="23:27">
      <c r="W34473" s="288"/>
      <c r="X34473" s="287"/>
      <c r="AA34473" s="289"/>
    </row>
    <row r="34474" spans="23:27">
      <c r="W34474" s="288"/>
      <c r="X34474" s="287"/>
      <c r="AA34474" s="289"/>
    </row>
    <row r="34475" spans="23:27">
      <c r="W34475" s="288"/>
      <c r="X34475" s="287"/>
      <c r="AA34475" s="289"/>
    </row>
    <row r="34476" spans="23:27">
      <c r="W34476" s="288"/>
      <c r="X34476" s="287"/>
      <c r="AA34476" s="289"/>
    </row>
    <row r="34477" spans="23:27">
      <c r="W34477" s="288"/>
      <c r="X34477" s="287"/>
      <c r="AA34477" s="289"/>
    </row>
    <row r="34478" spans="23:27">
      <c r="W34478" s="288"/>
      <c r="X34478" s="287"/>
      <c r="AA34478" s="289"/>
    </row>
    <row r="34479" spans="23:27">
      <c r="W34479" s="288"/>
      <c r="X34479" s="287"/>
      <c r="AA34479" s="289"/>
    </row>
    <row r="34480" spans="23:27">
      <c r="W34480" s="288"/>
      <c r="X34480" s="287"/>
      <c r="AA34480" s="289"/>
    </row>
    <row r="34481" spans="23:27">
      <c r="W34481" s="288"/>
      <c r="X34481" s="287"/>
      <c r="AA34481" s="289"/>
    </row>
    <row r="34482" spans="23:27">
      <c r="W34482" s="288"/>
      <c r="X34482" s="287"/>
      <c r="AA34482" s="289"/>
    </row>
    <row r="34483" spans="23:27">
      <c r="W34483" s="288"/>
      <c r="X34483" s="287"/>
      <c r="AA34483" s="289"/>
    </row>
    <row r="34484" spans="23:27">
      <c r="W34484" s="288"/>
      <c r="X34484" s="287"/>
      <c r="AA34484" s="289"/>
    </row>
    <row r="34485" spans="23:27">
      <c r="W34485" s="288"/>
      <c r="X34485" s="287"/>
      <c r="AA34485" s="289"/>
    </row>
    <row r="34486" spans="23:27">
      <c r="W34486" s="288"/>
      <c r="X34486" s="287"/>
      <c r="AA34486" s="289"/>
    </row>
    <row r="34487" spans="23:27">
      <c r="W34487" s="288"/>
      <c r="X34487" s="287"/>
      <c r="AA34487" s="289"/>
    </row>
    <row r="34488" spans="23:27">
      <c r="W34488" s="288"/>
      <c r="X34488" s="287"/>
      <c r="AA34488" s="289"/>
    </row>
    <row r="34489" spans="23:27">
      <c r="W34489" s="288"/>
      <c r="X34489" s="287"/>
      <c r="AA34489" s="289"/>
    </row>
    <row r="34490" spans="23:27">
      <c r="W34490" s="288"/>
      <c r="X34490" s="287"/>
      <c r="AA34490" s="289"/>
    </row>
    <row r="34491" spans="23:27">
      <c r="W34491" s="288"/>
      <c r="X34491" s="287"/>
      <c r="AA34491" s="289"/>
    </row>
    <row r="34492" spans="23:27">
      <c r="W34492" s="288"/>
      <c r="X34492" s="287"/>
      <c r="AA34492" s="289"/>
    </row>
    <row r="34493" spans="23:27">
      <c r="W34493" s="288"/>
      <c r="X34493" s="287"/>
      <c r="AA34493" s="289"/>
    </row>
    <row r="34494" spans="23:27">
      <c r="W34494" s="288"/>
      <c r="X34494" s="287"/>
      <c r="AA34494" s="289"/>
    </row>
    <row r="34495" spans="23:27">
      <c r="W34495" s="288"/>
      <c r="X34495" s="287"/>
      <c r="AA34495" s="289"/>
    </row>
    <row r="34496" spans="23:27">
      <c r="W34496" s="288"/>
      <c r="X34496" s="287"/>
      <c r="AA34496" s="289"/>
    </row>
    <row r="34497" spans="23:27">
      <c r="W34497" s="288"/>
      <c r="X34497" s="287"/>
      <c r="AA34497" s="289"/>
    </row>
    <row r="34498" spans="23:27">
      <c r="W34498" s="288"/>
      <c r="X34498" s="287"/>
      <c r="AA34498" s="289"/>
    </row>
    <row r="34499" spans="23:27">
      <c r="W34499" s="288"/>
      <c r="X34499" s="287"/>
      <c r="AA34499" s="289"/>
    </row>
    <row r="34500" spans="23:27">
      <c r="W34500" s="288"/>
      <c r="X34500" s="287"/>
      <c r="AA34500" s="289"/>
    </row>
    <row r="34501" spans="23:27">
      <c r="W34501" s="288"/>
      <c r="X34501" s="287"/>
      <c r="AA34501" s="289"/>
    </row>
    <row r="34502" spans="23:27">
      <c r="W34502" s="288"/>
      <c r="X34502" s="287"/>
      <c r="AA34502" s="289"/>
    </row>
    <row r="34503" spans="23:27">
      <c r="W34503" s="288"/>
      <c r="X34503" s="287"/>
      <c r="AA34503" s="289"/>
    </row>
    <row r="34504" spans="23:27">
      <c r="W34504" s="288"/>
      <c r="X34504" s="287"/>
      <c r="AA34504" s="289"/>
    </row>
    <row r="34505" spans="23:27">
      <c r="W34505" s="288"/>
      <c r="X34505" s="287"/>
      <c r="AA34505" s="289"/>
    </row>
    <row r="34506" spans="23:27">
      <c r="W34506" s="288"/>
      <c r="X34506" s="287"/>
      <c r="AA34506" s="289"/>
    </row>
    <row r="34507" spans="23:27">
      <c r="W34507" s="288"/>
      <c r="X34507" s="287"/>
      <c r="AA34507" s="289"/>
    </row>
    <row r="34508" spans="23:27">
      <c r="W34508" s="288"/>
      <c r="X34508" s="287"/>
      <c r="AA34508" s="289"/>
    </row>
    <row r="34509" spans="23:27">
      <c r="W34509" s="288"/>
      <c r="X34509" s="287"/>
      <c r="AA34509" s="289"/>
    </row>
    <row r="34510" spans="23:27">
      <c r="W34510" s="288"/>
      <c r="X34510" s="287"/>
      <c r="AA34510" s="289"/>
    </row>
    <row r="34511" spans="23:27">
      <c r="W34511" s="288"/>
      <c r="X34511" s="287"/>
      <c r="AA34511" s="289"/>
    </row>
    <row r="34512" spans="23:27">
      <c r="W34512" s="288"/>
      <c r="X34512" s="287"/>
      <c r="AA34512" s="289"/>
    </row>
    <row r="34513" spans="23:27">
      <c r="W34513" s="288"/>
      <c r="X34513" s="287"/>
      <c r="AA34513" s="289"/>
    </row>
    <row r="34514" spans="23:27">
      <c r="W34514" s="288"/>
      <c r="X34514" s="287"/>
      <c r="AA34514" s="289"/>
    </row>
    <row r="34515" spans="23:27">
      <c r="W34515" s="288"/>
      <c r="X34515" s="287"/>
      <c r="AA34515" s="289"/>
    </row>
    <row r="34516" spans="23:27">
      <c r="W34516" s="288"/>
      <c r="X34516" s="287"/>
      <c r="AA34516" s="289"/>
    </row>
    <row r="34517" spans="23:27">
      <c r="W34517" s="288"/>
      <c r="X34517" s="287"/>
      <c r="AA34517" s="289"/>
    </row>
    <row r="34518" spans="23:27">
      <c r="W34518" s="288"/>
      <c r="X34518" s="287"/>
      <c r="AA34518" s="289"/>
    </row>
    <row r="34519" spans="23:27">
      <c r="W34519" s="288"/>
      <c r="X34519" s="287"/>
      <c r="AA34519" s="289"/>
    </row>
    <row r="34520" spans="23:27">
      <c r="W34520" s="288"/>
      <c r="X34520" s="287"/>
      <c r="AA34520" s="289"/>
    </row>
    <row r="34521" spans="23:27">
      <c r="W34521" s="288"/>
      <c r="X34521" s="287"/>
      <c r="AA34521" s="289"/>
    </row>
    <row r="34522" spans="23:27">
      <c r="W34522" s="288"/>
      <c r="X34522" s="287"/>
      <c r="AA34522" s="289"/>
    </row>
    <row r="34523" spans="23:27">
      <c r="W34523" s="288"/>
      <c r="X34523" s="287"/>
      <c r="AA34523" s="289"/>
    </row>
    <row r="34524" spans="23:27">
      <c r="W34524" s="288"/>
      <c r="X34524" s="287"/>
      <c r="AA34524" s="289"/>
    </row>
    <row r="34525" spans="23:27">
      <c r="W34525" s="288"/>
      <c r="X34525" s="287"/>
      <c r="AA34525" s="289"/>
    </row>
    <row r="34526" spans="23:27">
      <c r="W34526" s="288"/>
      <c r="X34526" s="287"/>
      <c r="AA34526" s="289"/>
    </row>
    <row r="34527" spans="23:27">
      <c r="W34527" s="288"/>
      <c r="X34527" s="287"/>
      <c r="AA34527" s="289"/>
    </row>
    <row r="34528" spans="23:27">
      <c r="W34528" s="288"/>
      <c r="X34528" s="287"/>
      <c r="AA34528" s="289"/>
    </row>
    <row r="34529" spans="23:27">
      <c r="W34529" s="288"/>
      <c r="X34529" s="287"/>
      <c r="AA34529" s="289"/>
    </row>
    <row r="34530" spans="23:27">
      <c r="W34530" s="288"/>
      <c r="X34530" s="287"/>
      <c r="AA34530" s="289"/>
    </row>
    <row r="34531" spans="23:27">
      <c r="W34531" s="288"/>
      <c r="X34531" s="287"/>
      <c r="AA34531" s="289"/>
    </row>
    <row r="34532" spans="23:27">
      <c r="W34532" s="288"/>
      <c r="X34532" s="287"/>
      <c r="AA34532" s="289"/>
    </row>
    <row r="34533" spans="23:27">
      <c r="W34533" s="288"/>
      <c r="X34533" s="287"/>
      <c r="AA34533" s="289"/>
    </row>
    <row r="34534" spans="23:27">
      <c r="W34534" s="288"/>
      <c r="X34534" s="287"/>
      <c r="AA34534" s="289"/>
    </row>
    <row r="34535" spans="23:27">
      <c r="W34535" s="288"/>
      <c r="X34535" s="287"/>
      <c r="AA34535" s="289"/>
    </row>
    <row r="34536" spans="23:27">
      <c r="W34536" s="288"/>
      <c r="X34536" s="287"/>
      <c r="AA34536" s="289"/>
    </row>
    <row r="34537" spans="23:27">
      <c r="W34537" s="288"/>
      <c r="X34537" s="287"/>
      <c r="AA34537" s="289"/>
    </row>
    <row r="34538" spans="23:27">
      <c r="W34538" s="288"/>
      <c r="X34538" s="287"/>
      <c r="AA34538" s="289"/>
    </row>
    <row r="34539" spans="23:27">
      <c r="W34539" s="288"/>
      <c r="X34539" s="287"/>
      <c r="AA34539" s="289"/>
    </row>
    <row r="34540" spans="23:27">
      <c r="W34540" s="288"/>
      <c r="X34540" s="287"/>
      <c r="AA34540" s="289"/>
    </row>
    <row r="34541" spans="23:27">
      <c r="W34541" s="288"/>
      <c r="X34541" s="287"/>
      <c r="AA34541" s="289"/>
    </row>
    <row r="34542" spans="23:27">
      <c r="W34542" s="288"/>
      <c r="X34542" s="287"/>
      <c r="AA34542" s="289"/>
    </row>
    <row r="34543" spans="23:27">
      <c r="W34543" s="288"/>
      <c r="X34543" s="287"/>
      <c r="AA34543" s="289"/>
    </row>
    <row r="34544" spans="23:27">
      <c r="W34544" s="288"/>
      <c r="X34544" s="287"/>
      <c r="AA34544" s="289"/>
    </row>
    <row r="34545" spans="23:27">
      <c r="W34545" s="288"/>
      <c r="X34545" s="287"/>
      <c r="AA34545" s="289"/>
    </row>
    <row r="34546" spans="23:27">
      <c r="W34546" s="288"/>
      <c r="X34546" s="287"/>
      <c r="AA34546" s="289"/>
    </row>
    <row r="34547" spans="23:27">
      <c r="W34547" s="288"/>
      <c r="X34547" s="287"/>
      <c r="AA34547" s="289"/>
    </row>
    <row r="34548" spans="23:27">
      <c r="W34548" s="288"/>
      <c r="X34548" s="287"/>
      <c r="AA34548" s="289"/>
    </row>
    <row r="34549" spans="23:27">
      <c r="W34549" s="288"/>
      <c r="X34549" s="287"/>
      <c r="AA34549" s="289"/>
    </row>
    <row r="34550" spans="23:27">
      <c r="W34550" s="288"/>
      <c r="X34550" s="287"/>
      <c r="AA34550" s="289"/>
    </row>
    <row r="34551" spans="23:27">
      <c r="W34551" s="288"/>
      <c r="X34551" s="287"/>
      <c r="AA34551" s="289"/>
    </row>
    <row r="34552" spans="23:27">
      <c r="W34552" s="288"/>
      <c r="X34552" s="287"/>
      <c r="AA34552" s="289"/>
    </row>
    <row r="34553" spans="23:27">
      <c r="W34553" s="288"/>
      <c r="X34553" s="287"/>
      <c r="AA34553" s="289"/>
    </row>
    <row r="34554" spans="23:27">
      <c r="W34554" s="288"/>
      <c r="X34554" s="287"/>
      <c r="AA34554" s="289"/>
    </row>
    <row r="34555" spans="23:27">
      <c r="W34555" s="288"/>
      <c r="X34555" s="287"/>
      <c r="AA34555" s="289"/>
    </row>
    <row r="34556" spans="23:27">
      <c r="W34556" s="288"/>
      <c r="X34556" s="287"/>
      <c r="AA34556" s="289"/>
    </row>
    <row r="34557" spans="23:27">
      <c r="W34557" s="288"/>
      <c r="X34557" s="287"/>
      <c r="AA34557" s="289"/>
    </row>
    <row r="34558" spans="23:27">
      <c r="W34558" s="288"/>
      <c r="X34558" s="287"/>
      <c r="AA34558" s="289"/>
    </row>
    <row r="34559" spans="23:27">
      <c r="W34559" s="288"/>
      <c r="X34559" s="287"/>
      <c r="AA34559" s="289"/>
    </row>
    <row r="34560" spans="23:27">
      <c r="W34560" s="288"/>
      <c r="X34560" s="287"/>
      <c r="AA34560" s="289"/>
    </row>
    <row r="34561" spans="23:27">
      <c r="W34561" s="288"/>
      <c r="X34561" s="287"/>
      <c r="AA34561" s="289"/>
    </row>
    <row r="34562" spans="23:27">
      <c r="W34562" s="288"/>
      <c r="X34562" s="287"/>
      <c r="AA34562" s="289"/>
    </row>
    <row r="34563" spans="23:27">
      <c r="W34563" s="288"/>
      <c r="X34563" s="287"/>
      <c r="AA34563" s="289"/>
    </row>
    <row r="34564" spans="23:27">
      <c r="W34564" s="288"/>
      <c r="X34564" s="287"/>
      <c r="AA34564" s="289"/>
    </row>
    <row r="34565" spans="23:27">
      <c r="W34565" s="288"/>
      <c r="X34565" s="287"/>
      <c r="AA34565" s="289"/>
    </row>
    <row r="34566" spans="23:27">
      <c r="W34566" s="288"/>
      <c r="X34566" s="287"/>
      <c r="AA34566" s="289"/>
    </row>
    <row r="34567" spans="23:27">
      <c r="W34567" s="288"/>
      <c r="X34567" s="287"/>
      <c r="AA34567" s="289"/>
    </row>
    <row r="34568" spans="23:27">
      <c r="W34568" s="288"/>
      <c r="X34568" s="287"/>
      <c r="AA34568" s="289"/>
    </row>
    <row r="34569" spans="23:27">
      <c r="W34569" s="288"/>
      <c r="X34569" s="287"/>
      <c r="AA34569" s="289"/>
    </row>
    <row r="34570" spans="23:27">
      <c r="W34570" s="288"/>
      <c r="X34570" s="287"/>
      <c r="AA34570" s="289"/>
    </row>
    <row r="34571" spans="23:27">
      <c r="W34571" s="288"/>
      <c r="X34571" s="287"/>
      <c r="AA34571" s="289"/>
    </row>
    <row r="34572" spans="23:27">
      <c r="W34572" s="288"/>
      <c r="X34572" s="287"/>
      <c r="AA34572" s="289"/>
    </row>
    <row r="34573" spans="23:27">
      <c r="W34573" s="288"/>
      <c r="X34573" s="287"/>
      <c r="AA34573" s="289"/>
    </row>
    <row r="34574" spans="23:27">
      <c r="W34574" s="288"/>
      <c r="X34574" s="287"/>
      <c r="AA34574" s="289"/>
    </row>
    <row r="34575" spans="23:27">
      <c r="W34575" s="288"/>
      <c r="X34575" s="287"/>
      <c r="AA34575" s="289"/>
    </row>
    <row r="34576" spans="23:27">
      <c r="W34576" s="288"/>
      <c r="X34576" s="287"/>
      <c r="AA34576" s="289"/>
    </row>
    <row r="34577" spans="23:27">
      <c r="W34577" s="288"/>
      <c r="X34577" s="287"/>
      <c r="AA34577" s="289"/>
    </row>
    <row r="34578" spans="23:27">
      <c r="W34578" s="288"/>
      <c r="X34578" s="287"/>
      <c r="AA34578" s="289"/>
    </row>
    <row r="34579" spans="23:27">
      <c r="W34579" s="288"/>
      <c r="X34579" s="287"/>
      <c r="AA34579" s="289"/>
    </row>
    <row r="34580" spans="23:27">
      <c r="W34580" s="288"/>
      <c r="X34580" s="287"/>
      <c r="AA34580" s="289"/>
    </row>
    <row r="34581" spans="23:27">
      <c r="W34581" s="288"/>
      <c r="X34581" s="287"/>
      <c r="AA34581" s="289"/>
    </row>
    <row r="34582" spans="23:27">
      <c r="W34582" s="288"/>
      <c r="X34582" s="287"/>
      <c r="AA34582" s="289"/>
    </row>
    <row r="34583" spans="23:27">
      <c r="W34583" s="288"/>
      <c r="X34583" s="287"/>
      <c r="AA34583" s="289"/>
    </row>
    <row r="34584" spans="23:27">
      <c r="W34584" s="288"/>
      <c r="X34584" s="287"/>
      <c r="AA34584" s="289"/>
    </row>
    <row r="34585" spans="23:27">
      <c r="W34585" s="288"/>
      <c r="X34585" s="287"/>
      <c r="AA34585" s="289"/>
    </row>
    <row r="34586" spans="23:27">
      <c r="W34586" s="288"/>
      <c r="X34586" s="287"/>
      <c r="AA34586" s="289"/>
    </row>
    <row r="34587" spans="23:27">
      <c r="W34587" s="288"/>
      <c r="X34587" s="287"/>
      <c r="AA34587" s="289"/>
    </row>
    <row r="34588" spans="23:27">
      <c r="W34588" s="288"/>
      <c r="X34588" s="287"/>
      <c r="AA34588" s="289"/>
    </row>
    <row r="34589" spans="23:27">
      <c r="W34589" s="288"/>
      <c r="X34589" s="287"/>
      <c r="AA34589" s="289"/>
    </row>
    <row r="34590" spans="23:27">
      <c r="W34590" s="288"/>
      <c r="X34590" s="287"/>
      <c r="AA34590" s="289"/>
    </row>
    <row r="34591" spans="23:27">
      <c r="W34591" s="288"/>
      <c r="X34591" s="287"/>
      <c r="AA34591" s="289"/>
    </row>
    <row r="34592" spans="23:27">
      <c r="W34592" s="288"/>
      <c r="X34592" s="287"/>
      <c r="AA34592" s="289"/>
    </row>
    <row r="34593" spans="23:27">
      <c r="W34593" s="288"/>
      <c r="X34593" s="287"/>
      <c r="AA34593" s="289"/>
    </row>
    <row r="34594" spans="23:27">
      <c r="W34594" s="288"/>
      <c r="X34594" s="287"/>
      <c r="AA34594" s="289"/>
    </row>
    <row r="34595" spans="23:27">
      <c r="W34595" s="288"/>
      <c r="X34595" s="287"/>
      <c r="AA34595" s="289"/>
    </row>
    <row r="34596" spans="23:27">
      <c r="W34596" s="288"/>
      <c r="X34596" s="287"/>
      <c r="AA34596" s="289"/>
    </row>
    <row r="34597" spans="23:27">
      <c r="W34597" s="288"/>
      <c r="X34597" s="287"/>
      <c r="AA34597" s="289"/>
    </row>
    <row r="34598" spans="23:27">
      <c r="W34598" s="288"/>
      <c r="X34598" s="287"/>
      <c r="AA34598" s="289"/>
    </row>
    <row r="34599" spans="23:27">
      <c r="W34599" s="288"/>
      <c r="X34599" s="287"/>
      <c r="AA34599" s="289"/>
    </row>
    <row r="34600" spans="23:27">
      <c r="W34600" s="288"/>
      <c r="X34600" s="287"/>
      <c r="AA34600" s="289"/>
    </row>
    <row r="34601" spans="23:27">
      <c r="W34601" s="288"/>
      <c r="X34601" s="287"/>
      <c r="AA34601" s="289"/>
    </row>
    <row r="34602" spans="23:27">
      <c r="W34602" s="288"/>
      <c r="X34602" s="287"/>
      <c r="AA34602" s="289"/>
    </row>
    <row r="34603" spans="23:27">
      <c r="W34603" s="288"/>
      <c r="X34603" s="287"/>
      <c r="AA34603" s="289"/>
    </row>
    <row r="34604" spans="23:27">
      <c r="W34604" s="288"/>
      <c r="X34604" s="287"/>
      <c r="AA34604" s="289"/>
    </row>
    <row r="34605" spans="23:27">
      <c r="W34605" s="288"/>
      <c r="X34605" s="287"/>
      <c r="AA34605" s="289"/>
    </row>
    <row r="34606" spans="23:27">
      <c r="W34606" s="288"/>
      <c r="X34606" s="287"/>
      <c r="AA34606" s="289"/>
    </row>
    <row r="34607" spans="23:27">
      <c r="W34607" s="288"/>
      <c r="X34607" s="287"/>
      <c r="AA34607" s="289"/>
    </row>
    <row r="34608" spans="23:27">
      <c r="W34608" s="288"/>
      <c r="X34608" s="287"/>
      <c r="AA34608" s="289"/>
    </row>
    <row r="34609" spans="23:27">
      <c r="W34609" s="288"/>
      <c r="X34609" s="287"/>
      <c r="AA34609" s="289"/>
    </row>
    <row r="34610" spans="23:27">
      <c r="W34610" s="288"/>
      <c r="X34610" s="287"/>
      <c r="AA34610" s="289"/>
    </row>
    <row r="34611" spans="23:27">
      <c r="W34611" s="288"/>
      <c r="X34611" s="287"/>
      <c r="AA34611" s="289"/>
    </row>
    <row r="34612" spans="23:27">
      <c r="W34612" s="288"/>
      <c r="X34612" s="287"/>
      <c r="AA34612" s="289"/>
    </row>
    <row r="34613" spans="23:27">
      <c r="W34613" s="288"/>
      <c r="X34613" s="287"/>
      <c r="AA34613" s="289"/>
    </row>
    <row r="34614" spans="23:27">
      <c r="W34614" s="288"/>
      <c r="X34614" s="287"/>
      <c r="AA34614" s="289"/>
    </row>
    <row r="34615" spans="23:27">
      <c r="W34615" s="288"/>
      <c r="X34615" s="287"/>
      <c r="AA34615" s="289"/>
    </row>
    <row r="34616" spans="23:27">
      <c r="W34616" s="288"/>
      <c r="X34616" s="287"/>
      <c r="AA34616" s="289"/>
    </row>
    <row r="34617" spans="23:27">
      <c r="W34617" s="288"/>
      <c r="X34617" s="287"/>
      <c r="AA34617" s="289"/>
    </row>
    <row r="34618" spans="23:27">
      <c r="W34618" s="288"/>
      <c r="X34618" s="287"/>
      <c r="AA34618" s="289"/>
    </row>
    <row r="34619" spans="23:27">
      <c r="W34619" s="288"/>
      <c r="X34619" s="287"/>
      <c r="AA34619" s="289"/>
    </row>
    <row r="34620" spans="23:27">
      <c r="W34620" s="288"/>
      <c r="X34620" s="287"/>
      <c r="AA34620" s="289"/>
    </row>
    <row r="34621" spans="23:27">
      <c r="W34621" s="288"/>
      <c r="X34621" s="287"/>
      <c r="AA34621" s="289"/>
    </row>
    <row r="34622" spans="23:27">
      <c r="W34622" s="288"/>
      <c r="X34622" s="287"/>
      <c r="AA34622" s="289"/>
    </row>
    <row r="34623" spans="23:27">
      <c r="W34623" s="288"/>
      <c r="X34623" s="287"/>
      <c r="AA34623" s="289"/>
    </row>
    <row r="34624" spans="23:27">
      <c r="W34624" s="288"/>
      <c r="X34624" s="287"/>
      <c r="AA34624" s="289"/>
    </row>
    <row r="34625" spans="23:27">
      <c r="W34625" s="288"/>
      <c r="X34625" s="287"/>
      <c r="AA34625" s="289"/>
    </row>
    <row r="34626" spans="23:27">
      <c r="W34626" s="288"/>
      <c r="X34626" s="287"/>
      <c r="AA34626" s="289"/>
    </row>
    <row r="34627" spans="23:27">
      <c r="W34627" s="288"/>
      <c r="X34627" s="287"/>
      <c r="AA34627" s="289"/>
    </row>
    <row r="34628" spans="23:27">
      <c r="W34628" s="288"/>
      <c r="X34628" s="287"/>
      <c r="AA34628" s="289"/>
    </row>
    <row r="34629" spans="23:27">
      <c r="W34629" s="288"/>
      <c r="X34629" s="287"/>
      <c r="AA34629" s="289"/>
    </row>
    <row r="34630" spans="23:27">
      <c r="W34630" s="288"/>
      <c r="X34630" s="287"/>
      <c r="AA34630" s="289"/>
    </row>
    <row r="34631" spans="23:27">
      <c r="W34631" s="288"/>
      <c r="X34631" s="287"/>
      <c r="AA34631" s="289"/>
    </row>
    <row r="34632" spans="23:27">
      <c r="W34632" s="288"/>
      <c r="X34632" s="287"/>
      <c r="AA34632" s="289"/>
    </row>
    <row r="34633" spans="23:27">
      <c r="W34633" s="288"/>
      <c r="X34633" s="287"/>
      <c r="AA34633" s="289"/>
    </row>
    <row r="34634" spans="23:27">
      <c r="W34634" s="288"/>
      <c r="X34634" s="287"/>
      <c r="AA34634" s="289"/>
    </row>
    <row r="34635" spans="23:27">
      <c r="W34635" s="288"/>
      <c r="X34635" s="287"/>
      <c r="AA34635" s="289"/>
    </row>
    <row r="34636" spans="23:27">
      <c r="W34636" s="288"/>
      <c r="X34636" s="287"/>
      <c r="AA34636" s="289"/>
    </row>
    <row r="34637" spans="23:27">
      <c r="W34637" s="288"/>
      <c r="X34637" s="287"/>
      <c r="AA34637" s="289"/>
    </row>
    <row r="34638" spans="23:27">
      <c r="W34638" s="288"/>
      <c r="X34638" s="287"/>
      <c r="AA34638" s="289"/>
    </row>
    <row r="34639" spans="23:27">
      <c r="W34639" s="288"/>
      <c r="X34639" s="287"/>
      <c r="AA34639" s="289"/>
    </row>
    <row r="34640" spans="23:27">
      <c r="W34640" s="288"/>
      <c r="X34640" s="287"/>
      <c r="AA34640" s="289"/>
    </row>
    <row r="34641" spans="23:27">
      <c r="W34641" s="288"/>
      <c r="X34641" s="287"/>
      <c r="AA34641" s="289"/>
    </row>
    <row r="34642" spans="23:27">
      <c r="W34642" s="288"/>
      <c r="X34642" s="287"/>
      <c r="AA34642" s="289"/>
    </row>
    <row r="34643" spans="23:27">
      <c r="W34643" s="288"/>
      <c r="X34643" s="287"/>
      <c r="AA34643" s="289"/>
    </row>
    <row r="34644" spans="23:27">
      <c r="W34644" s="288"/>
      <c r="X34644" s="287"/>
      <c r="AA34644" s="289"/>
    </row>
    <row r="34645" spans="23:27">
      <c r="W34645" s="288"/>
      <c r="X34645" s="287"/>
      <c r="AA34645" s="289"/>
    </row>
    <row r="34646" spans="23:27">
      <c r="W34646" s="288"/>
      <c r="X34646" s="287"/>
      <c r="AA34646" s="289"/>
    </row>
    <row r="34647" spans="23:27">
      <c r="W34647" s="288"/>
      <c r="X34647" s="287"/>
      <c r="AA34647" s="289"/>
    </row>
    <row r="34648" spans="23:27">
      <c r="W34648" s="288"/>
      <c r="X34648" s="287"/>
      <c r="AA34648" s="289"/>
    </row>
    <row r="34649" spans="23:27">
      <c r="W34649" s="288"/>
      <c r="X34649" s="287"/>
      <c r="AA34649" s="289"/>
    </row>
    <row r="34650" spans="23:27">
      <c r="W34650" s="288"/>
      <c r="X34650" s="287"/>
      <c r="AA34650" s="289"/>
    </row>
    <row r="34651" spans="23:27">
      <c r="W34651" s="288"/>
      <c r="X34651" s="287"/>
      <c r="AA34651" s="289"/>
    </row>
    <row r="34652" spans="23:27">
      <c r="W34652" s="288"/>
      <c r="X34652" s="287"/>
      <c r="AA34652" s="289"/>
    </row>
    <row r="34653" spans="23:27">
      <c r="W34653" s="288"/>
      <c r="X34653" s="287"/>
      <c r="AA34653" s="289"/>
    </row>
    <row r="34654" spans="23:27">
      <c r="W34654" s="288"/>
      <c r="X34654" s="287"/>
      <c r="AA34654" s="289"/>
    </row>
    <row r="34655" spans="23:27">
      <c r="W34655" s="288"/>
      <c r="X34655" s="287"/>
      <c r="AA34655" s="289"/>
    </row>
    <row r="34656" spans="23:27">
      <c r="W34656" s="288"/>
      <c r="X34656" s="287"/>
      <c r="AA34656" s="289"/>
    </row>
    <row r="34657" spans="23:27">
      <c r="W34657" s="288"/>
      <c r="X34657" s="287"/>
      <c r="AA34657" s="289"/>
    </row>
    <row r="34658" spans="23:27">
      <c r="W34658" s="288"/>
      <c r="X34658" s="287"/>
      <c r="AA34658" s="289"/>
    </row>
    <row r="34659" spans="23:27">
      <c r="W34659" s="288"/>
      <c r="X34659" s="287"/>
      <c r="AA34659" s="289"/>
    </row>
    <row r="34660" spans="23:27">
      <c r="W34660" s="288"/>
      <c r="X34660" s="287"/>
      <c r="AA34660" s="289"/>
    </row>
    <row r="34661" spans="23:27">
      <c r="W34661" s="288"/>
      <c r="X34661" s="287"/>
      <c r="AA34661" s="289"/>
    </row>
    <row r="34662" spans="23:27">
      <c r="W34662" s="288"/>
      <c r="X34662" s="287"/>
      <c r="AA34662" s="289"/>
    </row>
    <row r="34663" spans="23:27">
      <c r="W34663" s="288"/>
      <c r="X34663" s="287"/>
      <c r="AA34663" s="289"/>
    </row>
    <row r="34664" spans="23:27">
      <c r="W34664" s="288"/>
      <c r="X34664" s="287"/>
      <c r="AA34664" s="289"/>
    </row>
    <row r="34665" spans="23:27">
      <c r="W34665" s="288"/>
      <c r="X34665" s="287"/>
      <c r="AA34665" s="289"/>
    </row>
    <row r="34666" spans="23:27">
      <c r="W34666" s="288"/>
      <c r="X34666" s="287"/>
      <c r="AA34666" s="289"/>
    </row>
    <row r="34667" spans="23:27">
      <c r="W34667" s="288"/>
      <c r="X34667" s="287"/>
      <c r="AA34667" s="289"/>
    </row>
    <row r="34668" spans="23:27">
      <c r="W34668" s="288"/>
      <c r="X34668" s="287"/>
      <c r="AA34668" s="289"/>
    </row>
    <row r="34669" spans="23:27">
      <c r="W34669" s="288"/>
      <c r="X34669" s="287"/>
      <c r="AA34669" s="289"/>
    </row>
    <row r="34670" spans="23:27">
      <c r="W34670" s="288"/>
      <c r="X34670" s="287"/>
      <c r="AA34670" s="289"/>
    </row>
    <row r="34671" spans="23:27">
      <c r="W34671" s="288"/>
      <c r="X34671" s="287"/>
      <c r="AA34671" s="289"/>
    </row>
    <row r="34672" spans="23:27">
      <c r="W34672" s="288"/>
      <c r="X34672" s="287"/>
      <c r="AA34672" s="289"/>
    </row>
    <row r="34673" spans="23:27">
      <c r="W34673" s="288"/>
      <c r="X34673" s="287"/>
      <c r="AA34673" s="289"/>
    </row>
    <row r="34674" spans="23:27">
      <c r="W34674" s="288"/>
      <c r="X34674" s="287"/>
      <c r="AA34674" s="289"/>
    </row>
    <row r="34675" spans="23:27">
      <c r="W34675" s="288"/>
      <c r="X34675" s="287"/>
      <c r="AA34675" s="289"/>
    </row>
    <row r="34676" spans="23:27">
      <c r="W34676" s="288"/>
      <c r="X34676" s="287"/>
      <c r="AA34676" s="289"/>
    </row>
    <row r="34677" spans="23:27">
      <c r="W34677" s="288"/>
      <c r="X34677" s="287"/>
      <c r="AA34677" s="289"/>
    </row>
    <row r="34678" spans="23:27">
      <c r="W34678" s="288"/>
      <c r="X34678" s="287"/>
      <c r="AA34678" s="289"/>
    </row>
    <row r="34679" spans="23:27">
      <c r="W34679" s="288"/>
      <c r="X34679" s="287"/>
      <c r="AA34679" s="289"/>
    </row>
    <row r="34680" spans="23:27">
      <c r="W34680" s="288"/>
      <c r="X34680" s="287"/>
      <c r="AA34680" s="289"/>
    </row>
    <row r="34681" spans="23:27">
      <c r="W34681" s="288"/>
      <c r="X34681" s="287"/>
      <c r="AA34681" s="289"/>
    </row>
    <row r="34682" spans="23:27">
      <c r="W34682" s="288"/>
      <c r="X34682" s="287"/>
      <c r="AA34682" s="289"/>
    </row>
    <row r="34683" spans="23:27">
      <c r="W34683" s="288"/>
      <c r="X34683" s="287"/>
      <c r="AA34683" s="289"/>
    </row>
    <row r="34684" spans="23:27">
      <c r="W34684" s="288"/>
      <c r="X34684" s="287"/>
      <c r="AA34684" s="289"/>
    </row>
    <row r="34685" spans="23:27">
      <c r="W34685" s="288"/>
      <c r="X34685" s="287"/>
      <c r="AA34685" s="289"/>
    </row>
    <row r="34686" spans="23:27">
      <c r="W34686" s="288"/>
      <c r="X34686" s="287"/>
      <c r="AA34686" s="289"/>
    </row>
    <row r="34687" spans="23:27">
      <c r="W34687" s="288"/>
      <c r="X34687" s="287"/>
      <c r="AA34687" s="289"/>
    </row>
    <row r="34688" spans="23:27">
      <c r="W34688" s="288"/>
      <c r="X34688" s="287"/>
      <c r="AA34688" s="289"/>
    </row>
    <row r="34689" spans="23:27">
      <c r="W34689" s="288"/>
      <c r="X34689" s="287"/>
      <c r="AA34689" s="289"/>
    </row>
    <row r="34690" spans="23:27">
      <c r="W34690" s="288"/>
      <c r="X34690" s="287"/>
      <c r="AA34690" s="289"/>
    </row>
    <row r="34691" spans="23:27">
      <c r="W34691" s="288"/>
      <c r="X34691" s="287"/>
      <c r="AA34691" s="289"/>
    </row>
    <row r="34692" spans="23:27">
      <c r="W34692" s="288"/>
      <c r="X34692" s="287"/>
      <c r="AA34692" s="289"/>
    </row>
    <row r="34693" spans="23:27">
      <c r="W34693" s="288"/>
      <c r="X34693" s="287"/>
      <c r="AA34693" s="289"/>
    </row>
    <row r="34694" spans="23:27">
      <c r="W34694" s="288"/>
      <c r="X34694" s="287"/>
      <c r="AA34694" s="289"/>
    </row>
    <row r="34695" spans="23:27">
      <c r="W34695" s="288"/>
      <c r="X34695" s="287"/>
      <c r="AA34695" s="289"/>
    </row>
    <row r="34696" spans="23:27">
      <c r="W34696" s="288"/>
      <c r="X34696" s="287"/>
      <c r="AA34696" s="289"/>
    </row>
    <row r="34697" spans="23:27">
      <c r="W34697" s="288"/>
      <c r="X34697" s="287"/>
      <c r="AA34697" s="289"/>
    </row>
    <row r="34698" spans="23:27">
      <c r="W34698" s="288"/>
      <c r="X34698" s="287"/>
      <c r="AA34698" s="289"/>
    </row>
    <row r="34699" spans="23:27">
      <c r="W34699" s="288"/>
      <c r="X34699" s="287"/>
      <c r="AA34699" s="289"/>
    </row>
    <row r="34700" spans="23:27">
      <c r="W34700" s="288"/>
      <c r="X34700" s="287"/>
      <c r="AA34700" s="289"/>
    </row>
    <row r="34701" spans="23:27">
      <c r="W34701" s="288"/>
      <c r="X34701" s="287"/>
      <c r="AA34701" s="289"/>
    </row>
    <row r="34702" spans="23:27">
      <c r="W34702" s="288"/>
      <c r="X34702" s="287"/>
      <c r="AA34702" s="289"/>
    </row>
    <row r="34703" spans="23:27">
      <c r="W34703" s="288"/>
      <c r="X34703" s="287"/>
      <c r="AA34703" s="289"/>
    </row>
    <row r="34704" spans="23:27">
      <c r="W34704" s="288"/>
      <c r="X34704" s="287"/>
      <c r="AA34704" s="289"/>
    </row>
    <row r="34705" spans="23:27">
      <c r="W34705" s="288"/>
      <c r="X34705" s="287"/>
      <c r="AA34705" s="289"/>
    </row>
    <row r="34706" spans="23:27">
      <c r="W34706" s="288"/>
      <c r="X34706" s="287"/>
      <c r="AA34706" s="289"/>
    </row>
    <row r="34707" spans="23:27">
      <c r="W34707" s="288"/>
      <c r="X34707" s="287"/>
      <c r="AA34707" s="289"/>
    </row>
    <row r="34708" spans="23:27">
      <c r="W34708" s="288"/>
      <c r="X34708" s="287"/>
      <c r="AA34708" s="289"/>
    </row>
    <row r="34709" spans="23:27">
      <c r="W34709" s="288"/>
      <c r="X34709" s="287"/>
      <c r="AA34709" s="289"/>
    </row>
    <row r="34710" spans="23:27">
      <c r="W34710" s="288"/>
      <c r="X34710" s="287"/>
      <c r="AA34710" s="289"/>
    </row>
    <row r="34711" spans="23:27">
      <c r="W34711" s="288"/>
      <c r="X34711" s="287"/>
      <c r="AA34711" s="289"/>
    </row>
    <row r="34712" spans="23:27">
      <c r="W34712" s="288"/>
      <c r="X34712" s="287"/>
      <c r="AA34712" s="289"/>
    </row>
    <row r="34713" spans="23:27">
      <c r="W34713" s="288"/>
      <c r="X34713" s="287"/>
      <c r="AA34713" s="289"/>
    </row>
    <row r="34714" spans="23:27">
      <c r="W34714" s="288"/>
      <c r="X34714" s="287"/>
      <c r="AA34714" s="289"/>
    </row>
    <row r="34715" spans="23:27">
      <c r="W34715" s="288"/>
      <c r="X34715" s="287"/>
      <c r="AA34715" s="289"/>
    </row>
    <row r="34716" spans="23:27">
      <c r="W34716" s="288"/>
      <c r="X34716" s="287"/>
      <c r="AA34716" s="289"/>
    </row>
    <row r="34717" spans="23:27">
      <c r="W34717" s="288"/>
      <c r="X34717" s="287"/>
      <c r="AA34717" s="289"/>
    </row>
    <row r="34718" spans="23:27">
      <c r="W34718" s="288"/>
      <c r="X34718" s="287"/>
      <c r="AA34718" s="289"/>
    </row>
    <row r="34719" spans="23:27">
      <c r="W34719" s="288"/>
      <c r="X34719" s="287"/>
      <c r="AA34719" s="289"/>
    </row>
    <row r="34720" spans="23:27">
      <c r="W34720" s="288"/>
      <c r="X34720" s="287"/>
      <c r="AA34720" s="289"/>
    </row>
    <row r="34721" spans="23:27">
      <c r="W34721" s="288"/>
      <c r="X34721" s="287"/>
      <c r="AA34721" s="289"/>
    </row>
    <row r="34722" spans="23:27">
      <c r="W34722" s="288"/>
      <c r="X34722" s="287"/>
      <c r="AA34722" s="289"/>
    </row>
    <row r="34723" spans="23:27">
      <c r="W34723" s="288"/>
      <c r="X34723" s="287"/>
      <c r="AA34723" s="289"/>
    </row>
    <row r="34724" spans="23:27">
      <c r="W34724" s="288"/>
      <c r="X34724" s="287"/>
      <c r="AA34724" s="289"/>
    </row>
    <row r="34725" spans="23:27">
      <c r="W34725" s="288"/>
      <c r="X34725" s="287"/>
      <c r="AA34725" s="289"/>
    </row>
    <row r="34726" spans="23:27">
      <c r="W34726" s="288"/>
      <c r="X34726" s="287"/>
      <c r="AA34726" s="289"/>
    </row>
    <row r="34727" spans="23:27">
      <c r="W34727" s="288"/>
      <c r="X34727" s="287"/>
      <c r="AA34727" s="289"/>
    </row>
    <row r="34728" spans="23:27">
      <c r="W34728" s="288"/>
      <c r="X34728" s="287"/>
      <c r="AA34728" s="289"/>
    </row>
    <row r="34729" spans="23:27">
      <c r="W34729" s="288"/>
      <c r="X34729" s="287"/>
      <c r="AA34729" s="289"/>
    </row>
    <row r="34730" spans="23:27">
      <c r="W34730" s="288"/>
      <c r="X34730" s="287"/>
      <c r="AA34730" s="289"/>
    </row>
    <row r="34731" spans="23:27">
      <c r="W34731" s="288"/>
      <c r="X34731" s="287"/>
      <c r="AA34731" s="289"/>
    </row>
    <row r="34732" spans="23:27">
      <c r="W34732" s="288"/>
      <c r="X34732" s="287"/>
      <c r="AA34732" s="289"/>
    </row>
    <row r="34733" spans="23:27">
      <c r="W34733" s="288"/>
      <c r="X34733" s="287"/>
      <c r="AA34733" s="289"/>
    </row>
    <row r="34734" spans="23:27">
      <c r="W34734" s="288"/>
      <c r="X34734" s="287"/>
      <c r="AA34734" s="289"/>
    </row>
    <row r="34735" spans="23:27">
      <c r="W34735" s="288"/>
      <c r="X34735" s="287"/>
      <c r="AA34735" s="289"/>
    </row>
    <row r="34736" spans="23:27">
      <c r="W34736" s="288"/>
      <c r="X34736" s="287"/>
      <c r="AA34736" s="289"/>
    </row>
    <row r="34737" spans="23:27">
      <c r="W34737" s="288"/>
      <c r="X34737" s="287"/>
      <c r="AA34737" s="289"/>
    </row>
    <row r="34738" spans="23:27">
      <c r="W34738" s="288"/>
      <c r="X34738" s="287"/>
      <c r="AA34738" s="289"/>
    </row>
    <row r="34739" spans="23:27">
      <c r="W34739" s="288"/>
      <c r="X34739" s="287"/>
      <c r="AA34739" s="289"/>
    </row>
    <row r="34740" spans="23:27">
      <c r="W34740" s="288"/>
      <c r="X34740" s="287"/>
      <c r="AA34740" s="289"/>
    </row>
    <row r="34741" spans="23:27">
      <c r="W34741" s="288"/>
      <c r="X34741" s="287"/>
      <c r="AA34741" s="289"/>
    </row>
    <row r="34742" spans="23:27">
      <c r="W34742" s="288"/>
      <c r="X34742" s="287"/>
      <c r="AA34742" s="289"/>
    </row>
    <row r="34743" spans="23:27">
      <c r="W34743" s="288"/>
      <c r="X34743" s="287"/>
      <c r="AA34743" s="289"/>
    </row>
    <row r="34744" spans="23:27">
      <c r="W34744" s="288"/>
      <c r="X34744" s="287"/>
      <c r="AA34744" s="289"/>
    </row>
    <row r="34745" spans="23:27">
      <c r="W34745" s="288"/>
      <c r="X34745" s="287"/>
      <c r="AA34745" s="289"/>
    </row>
    <row r="34746" spans="23:27">
      <c r="W34746" s="288"/>
      <c r="X34746" s="287"/>
      <c r="AA34746" s="289"/>
    </row>
    <row r="34747" spans="23:27">
      <c r="W34747" s="288"/>
      <c r="X34747" s="287"/>
      <c r="AA34747" s="289"/>
    </row>
    <row r="34748" spans="23:27">
      <c r="W34748" s="288"/>
      <c r="X34748" s="287"/>
      <c r="AA34748" s="289"/>
    </row>
    <row r="34749" spans="23:27">
      <c r="W34749" s="288"/>
      <c r="X34749" s="287"/>
      <c r="AA34749" s="289"/>
    </row>
    <row r="34750" spans="23:27">
      <c r="W34750" s="288"/>
      <c r="X34750" s="287"/>
      <c r="AA34750" s="289"/>
    </row>
    <row r="34751" spans="23:27">
      <c r="W34751" s="288"/>
      <c r="X34751" s="287"/>
      <c r="AA34751" s="289"/>
    </row>
    <row r="34752" spans="23:27">
      <c r="W34752" s="288"/>
      <c r="X34752" s="287"/>
      <c r="AA34752" s="289"/>
    </row>
    <row r="34753" spans="23:27">
      <c r="W34753" s="288"/>
      <c r="X34753" s="287"/>
      <c r="AA34753" s="289"/>
    </row>
    <row r="34754" spans="23:27">
      <c r="W34754" s="288"/>
      <c r="X34754" s="287"/>
      <c r="AA34754" s="289"/>
    </row>
    <row r="34755" spans="23:27">
      <c r="W34755" s="288"/>
      <c r="X34755" s="287"/>
      <c r="AA34755" s="289"/>
    </row>
    <row r="34756" spans="23:27">
      <c r="W34756" s="288"/>
      <c r="X34756" s="287"/>
      <c r="AA34756" s="289"/>
    </row>
    <row r="34757" spans="23:27">
      <c r="W34757" s="288"/>
      <c r="X34757" s="287"/>
      <c r="AA34757" s="289"/>
    </row>
    <row r="34758" spans="23:27">
      <c r="W34758" s="288"/>
      <c r="X34758" s="287"/>
      <c r="AA34758" s="289"/>
    </row>
    <row r="34759" spans="23:27">
      <c r="W34759" s="288"/>
      <c r="X34759" s="287"/>
      <c r="AA34759" s="289"/>
    </row>
    <row r="34760" spans="23:27">
      <c r="W34760" s="288"/>
      <c r="X34760" s="287"/>
      <c r="AA34760" s="289"/>
    </row>
    <row r="34761" spans="23:27">
      <c r="W34761" s="288"/>
      <c r="X34761" s="287"/>
      <c r="AA34761" s="289"/>
    </row>
    <row r="34762" spans="23:27">
      <c r="W34762" s="288"/>
      <c r="X34762" s="287"/>
      <c r="AA34762" s="289"/>
    </row>
    <row r="34763" spans="23:27">
      <c r="W34763" s="288"/>
      <c r="X34763" s="287"/>
      <c r="AA34763" s="289"/>
    </row>
    <row r="34764" spans="23:27">
      <c r="W34764" s="288"/>
      <c r="X34764" s="287"/>
      <c r="AA34764" s="289"/>
    </row>
    <row r="34765" spans="23:27">
      <c r="W34765" s="288"/>
      <c r="X34765" s="287"/>
      <c r="AA34765" s="289"/>
    </row>
    <row r="34766" spans="23:27">
      <c r="W34766" s="288"/>
      <c r="X34766" s="287"/>
      <c r="AA34766" s="289"/>
    </row>
    <row r="34767" spans="23:27">
      <c r="W34767" s="288"/>
      <c r="X34767" s="287"/>
      <c r="AA34767" s="289"/>
    </row>
    <row r="34768" spans="23:27">
      <c r="W34768" s="288"/>
      <c r="X34768" s="287"/>
      <c r="AA34768" s="289"/>
    </row>
    <row r="34769" spans="23:27">
      <c r="W34769" s="288"/>
      <c r="X34769" s="287"/>
      <c r="AA34769" s="289"/>
    </row>
    <row r="34770" spans="23:27">
      <c r="W34770" s="288"/>
      <c r="X34770" s="287"/>
      <c r="AA34770" s="289"/>
    </row>
    <row r="34771" spans="23:27">
      <c r="W34771" s="288"/>
      <c r="X34771" s="287"/>
      <c r="AA34771" s="289"/>
    </row>
    <row r="34772" spans="23:27">
      <c r="W34772" s="288"/>
      <c r="X34772" s="287"/>
      <c r="AA34772" s="289"/>
    </row>
    <row r="34773" spans="23:27">
      <c r="W34773" s="288"/>
      <c r="X34773" s="287"/>
      <c r="AA34773" s="289"/>
    </row>
    <row r="34774" spans="23:27">
      <c r="W34774" s="288"/>
      <c r="X34774" s="287"/>
      <c r="AA34774" s="289"/>
    </row>
    <row r="34775" spans="23:27">
      <c r="W34775" s="288"/>
      <c r="X34775" s="287"/>
      <c r="AA34775" s="289"/>
    </row>
    <row r="34776" spans="23:27">
      <c r="W34776" s="288"/>
      <c r="X34776" s="287"/>
      <c r="AA34776" s="289"/>
    </row>
    <row r="34777" spans="23:27">
      <c r="W34777" s="288"/>
      <c r="X34777" s="287"/>
      <c r="AA34777" s="289"/>
    </row>
    <row r="34778" spans="23:27">
      <c r="W34778" s="288"/>
      <c r="X34778" s="287"/>
      <c r="AA34778" s="289"/>
    </row>
    <row r="34779" spans="23:27">
      <c r="W34779" s="288"/>
      <c r="X34779" s="287"/>
      <c r="AA34779" s="289"/>
    </row>
    <row r="34780" spans="23:27">
      <c r="W34780" s="288"/>
      <c r="X34780" s="287"/>
      <c r="AA34780" s="289"/>
    </row>
    <row r="34781" spans="23:27">
      <c r="W34781" s="288"/>
      <c r="X34781" s="287"/>
      <c r="AA34781" s="289"/>
    </row>
    <row r="34782" spans="23:27">
      <c r="W34782" s="288"/>
      <c r="X34782" s="287"/>
      <c r="AA34782" s="289"/>
    </row>
    <row r="34783" spans="23:27">
      <c r="W34783" s="288"/>
      <c r="X34783" s="287"/>
      <c r="AA34783" s="289"/>
    </row>
    <row r="34784" spans="23:27">
      <c r="W34784" s="288"/>
      <c r="X34784" s="287"/>
      <c r="AA34784" s="289"/>
    </row>
    <row r="34785" spans="23:27">
      <c r="W34785" s="288"/>
      <c r="X34785" s="287"/>
      <c r="AA34785" s="289"/>
    </row>
    <row r="34786" spans="23:27">
      <c r="W34786" s="288"/>
      <c r="X34786" s="287"/>
      <c r="AA34786" s="289"/>
    </row>
    <row r="34787" spans="23:27">
      <c r="W34787" s="288"/>
      <c r="X34787" s="287"/>
      <c r="AA34787" s="289"/>
    </row>
    <row r="34788" spans="23:27">
      <c r="W34788" s="288"/>
      <c r="X34788" s="287"/>
      <c r="AA34788" s="289"/>
    </row>
    <row r="34789" spans="23:27">
      <c r="W34789" s="288"/>
      <c r="X34789" s="287"/>
      <c r="AA34789" s="289"/>
    </row>
    <row r="34790" spans="23:27">
      <c r="W34790" s="288"/>
      <c r="X34790" s="287"/>
      <c r="AA34790" s="289"/>
    </row>
    <row r="34791" spans="23:27">
      <c r="W34791" s="288"/>
      <c r="X34791" s="287"/>
      <c r="AA34791" s="289"/>
    </row>
    <row r="34792" spans="23:27">
      <c r="W34792" s="288"/>
      <c r="X34792" s="287"/>
      <c r="AA34792" s="289"/>
    </row>
    <row r="34793" spans="23:27">
      <c r="W34793" s="288"/>
      <c r="X34793" s="287"/>
      <c r="AA34793" s="289"/>
    </row>
    <row r="34794" spans="23:27">
      <c r="W34794" s="288"/>
      <c r="X34794" s="287"/>
      <c r="AA34794" s="289"/>
    </row>
    <row r="34795" spans="23:27">
      <c r="W34795" s="288"/>
      <c r="X34795" s="287"/>
      <c r="AA34795" s="289"/>
    </row>
    <row r="34796" spans="23:27">
      <c r="W34796" s="288"/>
      <c r="X34796" s="287"/>
      <c r="AA34796" s="289"/>
    </row>
    <row r="34797" spans="23:27">
      <c r="W34797" s="288"/>
      <c r="X34797" s="287"/>
      <c r="AA34797" s="289"/>
    </row>
    <row r="34798" spans="23:27">
      <c r="W34798" s="288"/>
      <c r="X34798" s="287"/>
      <c r="AA34798" s="289"/>
    </row>
    <row r="34799" spans="23:27">
      <c r="W34799" s="288"/>
      <c r="X34799" s="287"/>
      <c r="AA34799" s="289"/>
    </row>
    <row r="34800" spans="23:27">
      <c r="W34800" s="288"/>
      <c r="X34800" s="287"/>
      <c r="AA34800" s="289"/>
    </row>
    <row r="34801" spans="23:27">
      <c r="W34801" s="288"/>
      <c r="X34801" s="287"/>
      <c r="AA34801" s="289"/>
    </row>
    <row r="34802" spans="23:27">
      <c r="W34802" s="288"/>
      <c r="X34802" s="287"/>
      <c r="AA34802" s="289"/>
    </row>
    <row r="34803" spans="23:27">
      <c r="W34803" s="288"/>
      <c r="X34803" s="287"/>
      <c r="AA34803" s="289"/>
    </row>
    <row r="34804" spans="23:27">
      <c r="W34804" s="288"/>
      <c r="X34804" s="287"/>
      <c r="AA34804" s="289"/>
    </row>
    <row r="34805" spans="23:27">
      <c r="W34805" s="288"/>
      <c r="X34805" s="287"/>
      <c r="AA34805" s="289"/>
    </row>
    <row r="34806" spans="23:27">
      <c r="W34806" s="288"/>
      <c r="X34806" s="287"/>
      <c r="AA34806" s="289"/>
    </row>
    <row r="34807" spans="23:27">
      <c r="W34807" s="288"/>
      <c r="X34807" s="287"/>
      <c r="AA34807" s="289"/>
    </row>
    <row r="34808" spans="23:27">
      <c r="W34808" s="288"/>
      <c r="X34808" s="287"/>
      <c r="AA34808" s="289"/>
    </row>
    <row r="34809" spans="23:27">
      <c r="W34809" s="288"/>
      <c r="X34809" s="287"/>
      <c r="AA34809" s="289"/>
    </row>
    <row r="34810" spans="23:27">
      <c r="W34810" s="288"/>
      <c r="X34810" s="287"/>
      <c r="AA34810" s="289"/>
    </row>
    <row r="34811" spans="23:27">
      <c r="W34811" s="288"/>
      <c r="X34811" s="287"/>
      <c r="AA34811" s="289"/>
    </row>
    <row r="34812" spans="23:27">
      <c r="W34812" s="288"/>
      <c r="X34812" s="287"/>
      <c r="AA34812" s="289"/>
    </row>
    <row r="34813" spans="23:27">
      <c r="W34813" s="288"/>
      <c r="X34813" s="287"/>
      <c r="AA34813" s="289"/>
    </row>
    <row r="34814" spans="23:27">
      <c r="W34814" s="288"/>
      <c r="X34814" s="287"/>
      <c r="AA34814" s="289"/>
    </row>
    <row r="34815" spans="23:27">
      <c r="W34815" s="288"/>
      <c r="X34815" s="287"/>
      <c r="AA34815" s="289"/>
    </row>
    <row r="34816" spans="23:27">
      <c r="W34816" s="288"/>
      <c r="X34816" s="287"/>
      <c r="AA34816" s="289"/>
    </row>
    <row r="34817" spans="23:27">
      <c r="W34817" s="288"/>
      <c r="X34817" s="287"/>
      <c r="AA34817" s="289"/>
    </row>
    <row r="34818" spans="23:27">
      <c r="W34818" s="288"/>
      <c r="X34818" s="287"/>
      <c r="AA34818" s="289"/>
    </row>
    <row r="34819" spans="23:27">
      <c r="W34819" s="288"/>
      <c r="X34819" s="287"/>
      <c r="AA34819" s="289"/>
    </row>
    <row r="34820" spans="23:27">
      <c r="W34820" s="288"/>
      <c r="X34820" s="287"/>
      <c r="AA34820" s="289"/>
    </row>
    <row r="34821" spans="23:27">
      <c r="W34821" s="288"/>
      <c r="X34821" s="287"/>
      <c r="AA34821" s="289"/>
    </row>
    <row r="34822" spans="23:27">
      <c r="W34822" s="288"/>
      <c r="X34822" s="287"/>
      <c r="AA34822" s="289"/>
    </row>
    <row r="34823" spans="23:27">
      <c r="W34823" s="288"/>
      <c r="X34823" s="287"/>
      <c r="AA34823" s="289"/>
    </row>
    <row r="34824" spans="23:27">
      <c r="W34824" s="288"/>
      <c r="X34824" s="287"/>
      <c r="AA34824" s="289"/>
    </row>
    <row r="34825" spans="23:27">
      <c r="W34825" s="288"/>
      <c r="X34825" s="287"/>
      <c r="AA34825" s="289"/>
    </row>
    <row r="34826" spans="23:27">
      <c r="W34826" s="288"/>
      <c r="X34826" s="287"/>
      <c r="AA34826" s="289"/>
    </row>
    <row r="34827" spans="23:27">
      <c r="W34827" s="288"/>
      <c r="X34827" s="287"/>
      <c r="AA34827" s="289"/>
    </row>
    <row r="34828" spans="23:27">
      <c r="W34828" s="288"/>
      <c r="X34828" s="287"/>
      <c r="AA34828" s="289"/>
    </row>
    <row r="34829" spans="23:27">
      <c r="W34829" s="288"/>
      <c r="X34829" s="287"/>
      <c r="AA34829" s="289"/>
    </row>
    <row r="34830" spans="23:27">
      <c r="W34830" s="288"/>
      <c r="X34830" s="287"/>
      <c r="AA34830" s="289"/>
    </row>
    <row r="34831" spans="23:27">
      <c r="W34831" s="288"/>
      <c r="X34831" s="287"/>
      <c r="AA34831" s="289"/>
    </row>
    <row r="34832" spans="23:27">
      <c r="W34832" s="288"/>
      <c r="X34832" s="287"/>
      <c r="AA34832" s="289"/>
    </row>
    <row r="34833" spans="23:27">
      <c r="W34833" s="288"/>
      <c r="X34833" s="287"/>
      <c r="AA34833" s="289"/>
    </row>
    <row r="34834" spans="23:27">
      <c r="W34834" s="288"/>
      <c r="X34834" s="287"/>
      <c r="AA34834" s="289"/>
    </row>
    <row r="34835" spans="23:27">
      <c r="W34835" s="288"/>
      <c r="X34835" s="287"/>
      <c r="AA34835" s="289"/>
    </row>
    <row r="34836" spans="23:27">
      <c r="W34836" s="288"/>
      <c r="X34836" s="287"/>
      <c r="AA34836" s="289"/>
    </row>
    <row r="34837" spans="23:27">
      <c r="W34837" s="288"/>
      <c r="X34837" s="287"/>
      <c r="AA34837" s="289"/>
    </row>
    <row r="34838" spans="23:27">
      <c r="W34838" s="288"/>
      <c r="X34838" s="287"/>
      <c r="AA34838" s="289"/>
    </row>
    <row r="34839" spans="23:27">
      <c r="W34839" s="288"/>
      <c r="X34839" s="287"/>
      <c r="AA34839" s="289"/>
    </row>
    <row r="34840" spans="23:27">
      <c r="W34840" s="288"/>
      <c r="X34840" s="287"/>
      <c r="AA34840" s="289"/>
    </row>
    <row r="34841" spans="23:27">
      <c r="W34841" s="288"/>
      <c r="X34841" s="287"/>
      <c r="AA34841" s="289"/>
    </row>
    <row r="34842" spans="23:27">
      <c r="W34842" s="288"/>
      <c r="X34842" s="287"/>
      <c r="AA34842" s="289"/>
    </row>
    <row r="34843" spans="23:27">
      <c r="W34843" s="288"/>
      <c r="X34843" s="287"/>
      <c r="AA34843" s="289"/>
    </row>
    <row r="34844" spans="23:27">
      <c r="W34844" s="288"/>
      <c r="X34844" s="287"/>
      <c r="AA34844" s="289"/>
    </row>
    <row r="34845" spans="23:27">
      <c r="W34845" s="288"/>
      <c r="X34845" s="287"/>
      <c r="AA34845" s="289"/>
    </row>
    <row r="34846" spans="23:27">
      <c r="W34846" s="288"/>
      <c r="X34846" s="287"/>
      <c r="AA34846" s="289"/>
    </row>
    <row r="34847" spans="23:27">
      <c r="W34847" s="288"/>
      <c r="X34847" s="287"/>
      <c r="AA34847" s="289"/>
    </row>
    <row r="34848" spans="23:27">
      <c r="W34848" s="288"/>
      <c r="X34848" s="287"/>
      <c r="AA34848" s="289"/>
    </row>
    <row r="34849" spans="23:27">
      <c r="W34849" s="288"/>
      <c r="X34849" s="287"/>
      <c r="AA34849" s="289"/>
    </row>
    <row r="34850" spans="23:27">
      <c r="W34850" s="288"/>
      <c r="X34850" s="287"/>
      <c r="AA34850" s="289"/>
    </row>
    <row r="34851" spans="23:27">
      <c r="W34851" s="288"/>
      <c r="X34851" s="287"/>
      <c r="AA34851" s="289"/>
    </row>
    <row r="34852" spans="23:27">
      <c r="W34852" s="288"/>
      <c r="X34852" s="287"/>
      <c r="AA34852" s="289"/>
    </row>
    <row r="34853" spans="23:27">
      <c r="W34853" s="288"/>
      <c r="X34853" s="287"/>
      <c r="AA34853" s="289"/>
    </row>
    <row r="34854" spans="23:27">
      <c r="W34854" s="288"/>
      <c r="X34854" s="287"/>
      <c r="AA34854" s="289"/>
    </row>
    <row r="34855" spans="23:27">
      <c r="W34855" s="288"/>
      <c r="X34855" s="287"/>
      <c r="AA34855" s="289"/>
    </row>
    <row r="34856" spans="23:27">
      <c r="W34856" s="288"/>
      <c r="X34856" s="287"/>
      <c r="AA34856" s="289"/>
    </row>
    <row r="34857" spans="23:27">
      <c r="W34857" s="288"/>
      <c r="X34857" s="287"/>
      <c r="AA34857" s="289"/>
    </row>
    <row r="34858" spans="23:27">
      <c r="W34858" s="288"/>
      <c r="X34858" s="287"/>
      <c r="AA34858" s="289"/>
    </row>
    <row r="34859" spans="23:27">
      <c r="W34859" s="288"/>
      <c r="X34859" s="287"/>
      <c r="AA34859" s="289"/>
    </row>
    <row r="34860" spans="23:27">
      <c r="W34860" s="288"/>
      <c r="X34860" s="287"/>
      <c r="AA34860" s="289"/>
    </row>
    <row r="34861" spans="23:27">
      <c r="W34861" s="288"/>
      <c r="X34861" s="287"/>
      <c r="AA34861" s="289"/>
    </row>
    <row r="34862" spans="23:27">
      <c r="W34862" s="288"/>
      <c r="X34862" s="287"/>
      <c r="AA34862" s="289"/>
    </row>
    <row r="34863" spans="23:27">
      <c r="W34863" s="288"/>
      <c r="X34863" s="287"/>
      <c r="AA34863" s="289"/>
    </row>
    <row r="34864" spans="23:27">
      <c r="W34864" s="288"/>
      <c r="X34864" s="287"/>
      <c r="AA34864" s="289"/>
    </row>
    <row r="34865" spans="23:27">
      <c r="W34865" s="288"/>
      <c r="X34865" s="287"/>
      <c r="AA34865" s="289"/>
    </row>
    <row r="34866" spans="23:27">
      <c r="W34866" s="288"/>
      <c r="X34866" s="287"/>
      <c r="AA34866" s="289"/>
    </row>
    <row r="34867" spans="23:27">
      <c r="W34867" s="288"/>
      <c r="X34867" s="287"/>
      <c r="AA34867" s="289"/>
    </row>
    <row r="34868" spans="23:27">
      <c r="W34868" s="288"/>
      <c r="X34868" s="287"/>
      <c r="AA34868" s="289"/>
    </row>
    <row r="34869" spans="23:27">
      <c r="W34869" s="288"/>
      <c r="X34869" s="287"/>
      <c r="AA34869" s="289"/>
    </row>
    <row r="34870" spans="23:27">
      <c r="W34870" s="288"/>
      <c r="X34870" s="287"/>
      <c r="AA34870" s="289"/>
    </row>
    <row r="34871" spans="23:27">
      <c r="W34871" s="288"/>
      <c r="X34871" s="287"/>
      <c r="AA34871" s="289"/>
    </row>
    <row r="34872" spans="23:27">
      <c r="W34872" s="288"/>
      <c r="X34872" s="287"/>
      <c r="AA34872" s="289"/>
    </row>
    <row r="34873" spans="23:27">
      <c r="W34873" s="288"/>
      <c r="X34873" s="287"/>
      <c r="AA34873" s="289"/>
    </row>
    <row r="34874" spans="23:27">
      <c r="W34874" s="288"/>
      <c r="X34874" s="287"/>
      <c r="AA34874" s="289"/>
    </row>
    <row r="34875" spans="23:27">
      <c r="W34875" s="288"/>
      <c r="X34875" s="287"/>
      <c r="AA34875" s="289"/>
    </row>
    <row r="34876" spans="23:27">
      <c r="W34876" s="288"/>
      <c r="X34876" s="287"/>
      <c r="AA34876" s="289"/>
    </row>
    <row r="34877" spans="23:27">
      <c r="W34877" s="288"/>
      <c r="X34877" s="287"/>
      <c r="AA34877" s="289"/>
    </row>
    <row r="34878" spans="23:27">
      <c r="W34878" s="288"/>
      <c r="X34878" s="287"/>
      <c r="AA34878" s="289"/>
    </row>
    <row r="34879" spans="23:27">
      <c r="W34879" s="288"/>
      <c r="X34879" s="287"/>
      <c r="AA34879" s="289"/>
    </row>
    <row r="34880" spans="23:27">
      <c r="W34880" s="288"/>
      <c r="X34880" s="287"/>
      <c r="AA34880" s="289"/>
    </row>
    <row r="34881" spans="23:27">
      <c r="W34881" s="288"/>
      <c r="X34881" s="287"/>
      <c r="AA34881" s="289"/>
    </row>
    <row r="34882" spans="23:27">
      <c r="W34882" s="288"/>
      <c r="X34882" s="287"/>
      <c r="AA34882" s="289"/>
    </row>
    <row r="34883" spans="23:27">
      <c r="W34883" s="288"/>
      <c r="X34883" s="287"/>
      <c r="AA34883" s="289"/>
    </row>
    <row r="34884" spans="23:27">
      <c r="W34884" s="288"/>
      <c r="X34884" s="287"/>
      <c r="AA34884" s="289"/>
    </row>
    <row r="34885" spans="23:27">
      <c r="W34885" s="288"/>
      <c r="X34885" s="287"/>
      <c r="AA34885" s="289"/>
    </row>
    <row r="34886" spans="23:27">
      <c r="W34886" s="288"/>
      <c r="X34886" s="287"/>
      <c r="AA34886" s="289"/>
    </row>
    <row r="34887" spans="23:27">
      <c r="W34887" s="288"/>
      <c r="X34887" s="287"/>
      <c r="AA34887" s="289"/>
    </row>
    <row r="34888" spans="23:27">
      <c r="W34888" s="288"/>
      <c r="X34888" s="287"/>
      <c r="AA34888" s="289"/>
    </row>
    <row r="34889" spans="23:27">
      <c r="W34889" s="288"/>
      <c r="X34889" s="287"/>
      <c r="AA34889" s="289"/>
    </row>
    <row r="34890" spans="23:27">
      <c r="W34890" s="288"/>
      <c r="X34890" s="287"/>
      <c r="AA34890" s="289"/>
    </row>
    <row r="34891" spans="23:27">
      <c r="W34891" s="288"/>
      <c r="X34891" s="287"/>
      <c r="AA34891" s="289"/>
    </row>
    <row r="34892" spans="23:27">
      <c r="W34892" s="288"/>
      <c r="X34892" s="287"/>
      <c r="AA34892" s="289"/>
    </row>
    <row r="34893" spans="23:27">
      <c r="W34893" s="288"/>
      <c r="X34893" s="287"/>
      <c r="AA34893" s="289"/>
    </row>
    <row r="34894" spans="23:27">
      <c r="W34894" s="288"/>
      <c r="X34894" s="287"/>
      <c r="AA34894" s="289"/>
    </row>
    <row r="34895" spans="23:27">
      <c r="W34895" s="288"/>
      <c r="X34895" s="287"/>
      <c r="AA34895" s="289"/>
    </row>
    <row r="34896" spans="23:27">
      <c r="W34896" s="288"/>
      <c r="X34896" s="287"/>
      <c r="AA34896" s="289"/>
    </row>
    <row r="34897" spans="23:27">
      <c r="W34897" s="288"/>
      <c r="X34897" s="287"/>
      <c r="AA34897" s="289"/>
    </row>
    <row r="34898" spans="23:27">
      <c r="W34898" s="288"/>
      <c r="X34898" s="287"/>
      <c r="AA34898" s="289"/>
    </row>
    <row r="34899" spans="23:27">
      <c r="W34899" s="288"/>
      <c r="X34899" s="287"/>
      <c r="AA34899" s="289"/>
    </row>
    <row r="34900" spans="23:27">
      <c r="W34900" s="288"/>
      <c r="X34900" s="287"/>
      <c r="AA34900" s="289"/>
    </row>
    <row r="34901" spans="23:27">
      <c r="W34901" s="288"/>
      <c r="X34901" s="287"/>
      <c r="AA34901" s="289"/>
    </row>
    <row r="34902" spans="23:27">
      <c r="W34902" s="288"/>
      <c r="X34902" s="287"/>
      <c r="AA34902" s="289"/>
    </row>
    <row r="34903" spans="23:27">
      <c r="W34903" s="288"/>
      <c r="X34903" s="287"/>
      <c r="AA34903" s="289"/>
    </row>
    <row r="34904" spans="23:27">
      <c r="W34904" s="288"/>
      <c r="X34904" s="287"/>
      <c r="AA34904" s="289"/>
    </row>
    <row r="34905" spans="23:27">
      <c r="W34905" s="288"/>
      <c r="X34905" s="287"/>
      <c r="AA34905" s="289"/>
    </row>
    <row r="34906" spans="23:27">
      <c r="W34906" s="288"/>
      <c r="X34906" s="287"/>
      <c r="AA34906" s="289"/>
    </row>
    <row r="34907" spans="23:27">
      <c r="W34907" s="288"/>
      <c r="X34907" s="287"/>
      <c r="AA34907" s="289"/>
    </row>
    <row r="34908" spans="23:27">
      <c r="W34908" s="288"/>
      <c r="X34908" s="287"/>
      <c r="AA34908" s="289"/>
    </row>
    <row r="34909" spans="23:27">
      <c r="W34909" s="288"/>
      <c r="X34909" s="287"/>
      <c r="AA34909" s="289"/>
    </row>
    <row r="34910" spans="23:27">
      <c r="W34910" s="288"/>
      <c r="X34910" s="287"/>
      <c r="AA34910" s="289"/>
    </row>
    <row r="34911" spans="23:27">
      <c r="W34911" s="288"/>
      <c r="X34911" s="287"/>
      <c r="AA34911" s="289"/>
    </row>
    <row r="34912" spans="23:27">
      <c r="W34912" s="288"/>
      <c r="X34912" s="287"/>
      <c r="AA34912" s="289"/>
    </row>
    <row r="34913" spans="23:27">
      <c r="W34913" s="288"/>
      <c r="X34913" s="287"/>
      <c r="AA34913" s="289"/>
    </row>
    <row r="34914" spans="23:27">
      <c r="W34914" s="288"/>
      <c r="X34914" s="287"/>
      <c r="AA34914" s="289"/>
    </row>
    <row r="34915" spans="23:27">
      <c r="W34915" s="288"/>
      <c r="X34915" s="287"/>
      <c r="AA34915" s="289"/>
    </row>
    <row r="34916" spans="23:27">
      <c r="W34916" s="288"/>
      <c r="X34916" s="287"/>
      <c r="AA34916" s="289"/>
    </row>
    <row r="34917" spans="23:27">
      <c r="W34917" s="288"/>
      <c r="X34917" s="287"/>
      <c r="AA34917" s="289"/>
    </row>
    <row r="34918" spans="23:27">
      <c r="W34918" s="288"/>
      <c r="X34918" s="287"/>
      <c r="AA34918" s="289"/>
    </row>
    <row r="34919" spans="23:27">
      <c r="W34919" s="288"/>
      <c r="X34919" s="287"/>
      <c r="AA34919" s="289"/>
    </row>
    <row r="34920" spans="23:27">
      <c r="W34920" s="288"/>
      <c r="X34920" s="287"/>
      <c r="AA34920" s="289"/>
    </row>
    <row r="34921" spans="23:27">
      <c r="W34921" s="288"/>
      <c r="X34921" s="287"/>
      <c r="AA34921" s="289"/>
    </row>
    <row r="34922" spans="23:27">
      <c r="W34922" s="288"/>
      <c r="X34922" s="287"/>
      <c r="AA34922" s="289"/>
    </row>
    <row r="34923" spans="23:27">
      <c r="W34923" s="288"/>
      <c r="X34923" s="287"/>
      <c r="AA34923" s="289"/>
    </row>
    <row r="34924" spans="23:27">
      <c r="W34924" s="288"/>
      <c r="X34924" s="287"/>
      <c r="AA34924" s="289"/>
    </row>
    <row r="34925" spans="23:27">
      <c r="W34925" s="288"/>
      <c r="X34925" s="287"/>
      <c r="AA34925" s="289"/>
    </row>
    <row r="34926" spans="23:27">
      <c r="W34926" s="288"/>
      <c r="X34926" s="287"/>
      <c r="AA34926" s="289"/>
    </row>
    <row r="34927" spans="23:27">
      <c r="W34927" s="288"/>
      <c r="X34927" s="287"/>
      <c r="AA34927" s="289"/>
    </row>
    <row r="34928" spans="23:27">
      <c r="W34928" s="288"/>
      <c r="X34928" s="287"/>
      <c r="AA34928" s="289"/>
    </row>
    <row r="34929" spans="23:27">
      <c r="W34929" s="288"/>
      <c r="X34929" s="287"/>
      <c r="AA34929" s="289"/>
    </row>
    <row r="34930" spans="23:27">
      <c r="W34930" s="288"/>
      <c r="X34930" s="287"/>
      <c r="AA34930" s="289"/>
    </row>
    <row r="34931" spans="23:27">
      <c r="W34931" s="288"/>
      <c r="X34931" s="287"/>
      <c r="AA34931" s="289"/>
    </row>
    <row r="34932" spans="23:27">
      <c r="W34932" s="288"/>
      <c r="X34932" s="287"/>
      <c r="AA34932" s="289"/>
    </row>
    <row r="34933" spans="23:27">
      <c r="W34933" s="288"/>
      <c r="X34933" s="287"/>
      <c r="AA34933" s="289"/>
    </row>
    <row r="34934" spans="23:27">
      <c r="W34934" s="288"/>
      <c r="X34934" s="287"/>
      <c r="AA34934" s="289"/>
    </row>
    <row r="34935" spans="23:27">
      <c r="W34935" s="288"/>
      <c r="X34935" s="287"/>
      <c r="AA34935" s="289"/>
    </row>
    <row r="34936" spans="23:27">
      <c r="W34936" s="288"/>
      <c r="X34936" s="287"/>
      <c r="AA34936" s="289"/>
    </row>
    <row r="34937" spans="23:27">
      <c r="W34937" s="288"/>
      <c r="X34937" s="287"/>
      <c r="AA34937" s="289"/>
    </row>
    <row r="34938" spans="23:27">
      <c r="W34938" s="288"/>
      <c r="X34938" s="287"/>
      <c r="AA34938" s="289"/>
    </row>
    <row r="34939" spans="23:27">
      <c r="W34939" s="288"/>
      <c r="X34939" s="287"/>
      <c r="AA34939" s="289"/>
    </row>
    <row r="34940" spans="23:27">
      <c r="W34940" s="288"/>
      <c r="X34940" s="287"/>
      <c r="AA34940" s="289"/>
    </row>
    <row r="34941" spans="23:27">
      <c r="W34941" s="288"/>
      <c r="X34941" s="287"/>
      <c r="AA34941" s="289"/>
    </row>
    <row r="34942" spans="23:27">
      <c r="W34942" s="288"/>
      <c r="X34942" s="287"/>
      <c r="AA34942" s="289"/>
    </row>
    <row r="34943" spans="23:27">
      <c r="W34943" s="288"/>
      <c r="X34943" s="287"/>
      <c r="AA34943" s="289"/>
    </row>
    <row r="34944" spans="23:27">
      <c r="W34944" s="288"/>
      <c r="X34944" s="287"/>
      <c r="AA34944" s="289"/>
    </row>
    <row r="34945" spans="23:27">
      <c r="W34945" s="288"/>
      <c r="X34945" s="287"/>
      <c r="AA34945" s="289"/>
    </row>
    <row r="34946" spans="23:27">
      <c r="W34946" s="288"/>
      <c r="X34946" s="287"/>
      <c r="AA34946" s="289"/>
    </row>
    <row r="34947" spans="23:27">
      <c r="W34947" s="288"/>
      <c r="X34947" s="287"/>
      <c r="AA34947" s="289"/>
    </row>
    <row r="34948" spans="23:27">
      <c r="W34948" s="288"/>
      <c r="X34948" s="287"/>
      <c r="AA34948" s="289"/>
    </row>
    <row r="34949" spans="23:27">
      <c r="W34949" s="288"/>
      <c r="X34949" s="287"/>
      <c r="AA34949" s="289"/>
    </row>
    <row r="34950" spans="23:27">
      <c r="W34950" s="288"/>
      <c r="X34950" s="287"/>
      <c r="AA34950" s="289"/>
    </row>
    <row r="34951" spans="23:27">
      <c r="W34951" s="288"/>
      <c r="X34951" s="287"/>
      <c r="AA34951" s="289"/>
    </row>
    <row r="34952" spans="23:27">
      <c r="W34952" s="288"/>
      <c r="X34952" s="287"/>
      <c r="AA34952" s="289"/>
    </row>
    <row r="34953" spans="23:27">
      <c r="W34953" s="288"/>
      <c r="X34953" s="287"/>
      <c r="AA34953" s="289"/>
    </row>
    <row r="34954" spans="23:27">
      <c r="W34954" s="288"/>
      <c r="X34954" s="287"/>
      <c r="AA34954" s="289"/>
    </row>
    <row r="34955" spans="23:27">
      <c r="W34955" s="288"/>
      <c r="X34955" s="287"/>
      <c r="AA34955" s="289"/>
    </row>
    <row r="34956" spans="23:27">
      <c r="W34956" s="288"/>
      <c r="X34956" s="287"/>
      <c r="AA34956" s="289"/>
    </row>
    <row r="34957" spans="23:27">
      <c r="W34957" s="288"/>
      <c r="X34957" s="287"/>
      <c r="AA34957" s="289"/>
    </row>
    <row r="34958" spans="23:27">
      <c r="W34958" s="288"/>
      <c r="X34958" s="287"/>
      <c r="AA34958" s="289"/>
    </row>
    <row r="34959" spans="23:27">
      <c r="W34959" s="288"/>
      <c r="X34959" s="287"/>
      <c r="AA34959" s="289"/>
    </row>
    <row r="34960" spans="23:27">
      <c r="W34960" s="288"/>
      <c r="X34960" s="287"/>
      <c r="AA34960" s="289"/>
    </row>
    <row r="34961" spans="23:27">
      <c r="W34961" s="288"/>
      <c r="X34961" s="287"/>
      <c r="AA34961" s="289"/>
    </row>
    <row r="34962" spans="23:27">
      <c r="W34962" s="288"/>
      <c r="X34962" s="287"/>
      <c r="AA34962" s="289"/>
    </row>
    <row r="34963" spans="23:27">
      <c r="W34963" s="288"/>
      <c r="X34963" s="287"/>
      <c r="AA34963" s="289"/>
    </row>
    <row r="34964" spans="23:27">
      <c r="W34964" s="288"/>
      <c r="X34964" s="287"/>
      <c r="AA34964" s="289"/>
    </row>
    <row r="34965" spans="23:27">
      <c r="W34965" s="288"/>
      <c r="X34965" s="287"/>
      <c r="AA34965" s="289"/>
    </row>
    <row r="34966" spans="23:27">
      <c r="W34966" s="288"/>
      <c r="X34966" s="287"/>
      <c r="AA34966" s="289"/>
    </row>
    <row r="34967" spans="23:27">
      <c r="W34967" s="288"/>
      <c r="X34967" s="287"/>
      <c r="AA34967" s="289"/>
    </row>
    <row r="34968" spans="23:27">
      <c r="W34968" s="288"/>
      <c r="X34968" s="287"/>
      <c r="AA34968" s="289"/>
    </row>
    <row r="34969" spans="23:27">
      <c r="W34969" s="288"/>
      <c r="X34969" s="287"/>
      <c r="AA34969" s="289"/>
    </row>
    <row r="34970" spans="23:27">
      <c r="W34970" s="288"/>
      <c r="X34970" s="287"/>
      <c r="AA34970" s="289"/>
    </row>
    <row r="34971" spans="23:27">
      <c r="W34971" s="288"/>
      <c r="X34971" s="287"/>
      <c r="AA34971" s="289"/>
    </row>
    <row r="34972" spans="23:27">
      <c r="W34972" s="288"/>
      <c r="X34972" s="287"/>
      <c r="AA34972" s="289"/>
    </row>
    <row r="34973" spans="23:27">
      <c r="W34973" s="288"/>
      <c r="X34973" s="287"/>
      <c r="AA34973" s="289"/>
    </row>
    <row r="34974" spans="23:27">
      <c r="W34974" s="288"/>
      <c r="X34974" s="287"/>
      <c r="AA34974" s="289"/>
    </row>
    <row r="34975" spans="23:27">
      <c r="W34975" s="288"/>
      <c r="X34975" s="287"/>
      <c r="AA34975" s="289"/>
    </row>
    <row r="34976" spans="23:27">
      <c r="W34976" s="288"/>
      <c r="X34976" s="287"/>
      <c r="AA34976" s="289"/>
    </row>
    <row r="34977" spans="23:27">
      <c r="W34977" s="288"/>
      <c r="X34977" s="287"/>
      <c r="AA34977" s="289"/>
    </row>
    <row r="34978" spans="23:27">
      <c r="W34978" s="288"/>
      <c r="X34978" s="287"/>
      <c r="AA34978" s="289"/>
    </row>
    <row r="34979" spans="23:27">
      <c r="W34979" s="288"/>
      <c r="X34979" s="287"/>
      <c r="AA34979" s="289"/>
    </row>
    <row r="34980" spans="23:27">
      <c r="W34980" s="288"/>
      <c r="X34980" s="287"/>
      <c r="AA34980" s="289"/>
    </row>
    <row r="34981" spans="23:27">
      <c r="W34981" s="288"/>
      <c r="X34981" s="287"/>
      <c r="AA34981" s="289"/>
    </row>
    <row r="34982" spans="23:27">
      <c r="W34982" s="288"/>
      <c r="X34982" s="287"/>
      <c r="AA34982" s="289"/>
    </row>
    <row r="34983" spans="23:27">
      <c r="W34983" s="288"/>
      <c r="X34983" s="287"/>
      <c r="AA34983" s="289"/>
    </row>
    <row r="34984" spans="23:27">
      <c r="W34984" s="288"/>
      <c r="X34984" s="287"/>
      <c r="AA34984" s="289"/>
    </row>
    <row r="34985" spans="23:27">
      <c r="W34985" s="288"/>
      <c r="X34985" s="287"/>
      <c r="AA34985" s="289"/>
    </row>
    <row r="34986" spans="23:27">
      <c r="W34986" s="288"/>
      <c r="X34986" s="287"/>
      <c r="AA34986" s="289"/>
    </row>
    <row r="34987" spans="23:27">
      <c r="W34987" s="288"/>
      <c r="X34987" s="287"/>
      <c r="AA34987" s="289"/>
    </row>
    <row r="34988" spans="23:27">
      <c r="W34988" s="288"/>
      <c r="X34988" s="287"/>
      <c r="AA34988" s="289"/>
    </row>
    <row r="34989" spans="23:27">
      <c r="W34989" s="288"/>
      <c r="X34989" s="287"/>
      <c r="AA34989" s="289"/>
    </row>
    <row r="34990" spans="23:27">
      <c r="W34990" s="288"/>
      <c r="X34990" s="287"/>
      <c r="AA34990" s="289"/>
    </row>
    <row r="34991" spans="23:27">
      <c r="W34991" s="288"/>
      <c r="X34991" s="287"/>
      <c r="AA34991" s="289"/>
    </row>
    <row r="34992" spans="23:27">
      <c r="W34992" s="288"/>
      <c r="X34992" s="287"/>
      <c r="AA34992" s="289"/>
    </row>
    <row r="34993" spans="23:27">
      <c r="W34993" s="288"/>
      <c r="X34993" s="287"/>
      <c r="AA34993" s="289"/>
    </row>
    <row r="34994" spans="23:27">
      <c r="W34994" s="288"/>
      <c r="X34994" s="287"/>
      <c r="AA34994" s="289"/>
    </row>
    <row r="34995" spans="23:27">
      <c r="W34995" s="288"/>
      <c r="X34995" s="287"/>
      <c r="AA34995" s="289"/>
    </row>
    <row r="34996" spans="23:27">
      <c r="W34996" s="288"/>
      <c r="X34996" s="287"/>
      <c r="AA34996" s="289"/>
    </row>
    <row r="34997" spans="23:27">
      <c r="W34997" s="288"/>
      <c r="X34997" s="287"/>
      <c r="AA34997" s="289"/>
    </row>
    <row r="34998" spans="23:27">
      <c r="W34998" s="288"/>
      <c r="X34998" s="287"/>
      <c r="AA34998" s="289"/>
    </row>
    <row r="34999" spans="23:27">
      <c r="W34999" s="288"/>
      <c r="X34999" s="287"/>
      <c r="AA34999" s="289"/>
    </row>
    <row r="35000" spans="23:27">
      <c r="W35000" s="288"/>
      <c r="X35000" s="287"/>
      <c r="AA35000" s="289"/>
    </row>
    <row r="35001" spans="23:27">
      <c r="W35001" s="288"/>
      <c r="X35001" s="287"/>
      <c r="AA35001" s="289"/>
    </row>
    <row r="35002" spans="23:27">
      <c r="W35002" s="288"/>
      <c r="X35002" s="287"/>
      <c r="AA35002" s="289"/>
    </row>
    <row r="35003" spans="23:27">
      <c r="W35003" s="288"/>
      <c r="X35003" s="287"/>
      <c r="AA35003" s="289"/>
    </row>
    <row r="35004" spans="23:27">
      <c r="W35004" s="288"/>
      <c r="X35004" s="287"/>
      <c r="AA35004" s="289"/>
    </row>
    <row r="35005" spans="23:27">
      <c r="W35005" s="288"/>
      <c r="X35005" s="287"/>
      <c r="AA35005" s="289"/>
    </row>
    <row r="35006" spans="23:27">
      <c r="W35006" s="288"/>
      <c r="X35006" s="287"/>
      <c r="AA35006" s="289"/>
    </row>
    <row r="35007" spans="23:27">
      <c r="W35007" s="288"/>
      <c r="X35007" s="287"/>
      <c r="AA35007" s="289"/>
    </row>
    <row r="35008" spans="23:27">
      <c r="W35008" s="288"/>
      <c r="X35008" s="287"/>
      <c r="AA35008" s="289"/>
    </row>
    <row r="35009" spans="23:27">
      <c r="W35009" s="288"/>
      <c r="X35009" s="287"/>
      <c r="AA35009" s="289"/>
    </row>
    <row r="35010" spans="23:27">
      <c r="W35010" s="288"/>
      <c r="X35010" s="287"/>
      <c r="AA35010" s="289"/>
    </row>
    <row r="35011" spans="23:27">
      <c r="W35011" s="288"/>
      <c r="X35011" s="287"/>
      <c r="AA35011" s="289"/>
    </row>
    <row r="35012" spans="23:27">
      <c r="W35012" s="288"/>
      <c r="X35012" s="287"/>
      <c r="AA35012" s="289"/>
    </row>
    <row r="35013" spans="23:27">
      <c r="W35013" s="288"/>
      <c r="X35013" s="287"/>
      <c r="AA35013" s="289"/>
    </row>
    <row r="35014" spans="23:27">
      <c r="W35014" s="288"/>
      <c r="X35014" s="287"/>
      <c r="AA35014" s="289"/>
    </row>
    <row r="35015" spans="23:27">
      <c r="W35015" s="288"/>
      <c r="X35015" s="287"/>
      <c r="AA35015" s="289"/>
    </row>
    <row r="35016" spans="23:27">
      <c r="W35016" s="288"/>
      <c r="X35016" s="287"/>
      <c r="AA35016" s="289"/>
    </row>
    <row r="35017" spans="23:27">
      <c r="W35017" s="288"/>
      <c r="X35017" s="287"/>
      <c r="AA35017" s="289"/>
    </row>
    <row r="35018" spans="23:27">
      <c r="W35018" s="288"/>
      <c r="X35018" s="287"/>
      <c r="AA35018" s="289"/>
    </row>
    <row r="35019" spans="23:27">
      <c r="W35019" s="288"/>
      <c r="X35019" s="287"/>
      <c r="AA35019" s="289"/>
    </row>
    <row r="35020" spans="23:27">
      <c r="W35020" s="288"/>
      <c r="X35020" s="287"/>
      <c r="AA35020" s="289"/>
    </row>
    <row r="35021" spans="23:27">
      <c r="W35021" s="288"/>
      <c r="X35021" s="287"/>
      <c r="AA35021" s="289"/>
    </row>
    <row r="35022" spans="23:27">
      <c r="W35022" s="288"/>
      <c r="X35022" s="287"/>
      <c r="AA35022" s="289"/>
    </row>
    <row r="35023" spans="23:27">
      <c r="W35023" s="288"/>
      <c r="X35023" s="287"/>
      <c r="AA35023" s="289"/>
    </row>
    <row r="35024" spans="23:27">
      <c r="W35024" s="288"/>
      <c r="X35024" s="287"/>
      <c r="AA35024" s="289"/>
    </row>
    <row r="35025" spans="23:27">
      <c r="W35025" s="288"/>
      <c r="X35025" s="287"/>
      <c r="AA35025" s="289"/>
    </row>
    <row r="35026" spans="23:27">
      <c r="W35026" s="288"/>
      <c r="X35026" s="287"/>
      <c r="AA35026" s="289"/>
    </row>
    <row r="35027" spans="23:27">
      <c r="W35027" s="288"/>
      <c r="X35027" s="287"/>
      <c r="AA35027" s="289"/>
    </row>
    <row r="35028" spans="23:27">
      <c r="W35028" s="288"/>
      <c r="X35028" s="287"/>
      <c r="AA35028" s="289"/>
    </row>
    <row r="35029" spans="23:27">
      <c r="W35029" s="288"/>
      <c r="X35029" s="287"/>
      <c r="AA35029" s="289"/>
    </row>
    <row r="35030" spans="23:27">
      <c r="W35030" s="288"/>
      <c r="X35030" s="287"/>
      <c r="AA35030" s="289"/>
    </row>
    <row r="35031" spans="23:27">
      <c r="W35031" s="288"/>
      <c r="X35031" s="287"/>
      <c r="AA35031" s="289"/>
    </row>
    <row r="35032" spans="23:27">
      <c r="W35032" s="288"/>
      <c r="X35032" s="287"/>
      <c r="AA35032" s="289"/>
    </row>
    <row r="35033" spans="23:27">
      <c r="W35033" s="288"/>
      <c r="X35033" s="287"/>
      <c r="AA35033" s="289"/>
    </row>
    <row r="35034" spans="23:27">
      <c r="W35034" s="288"/>
      <c r="X35034" s="287"/>
      <c r="AA35034" s="289"/>
    </row>
    <row r="35035" spans="23:27">
      <c r="W35035" s="288"/>
      <c r="X35035" s="287"/>
      <c r="AA35035" s="289"/>
    </row>
    <row r="35036" spans="23:27">
      <c r="W35036" s="288"/>
      <c r="X35036" s="287"/>
      <c r="AA35036" s="289"/>
    </row>
    <row r="35037" spans="23:27">
      <c r="W35037" s="288"/>
      <c r="X35037" s="287"/>
      <c r="AA35037" s="289"/>
    </row>
    <row r="35038" spans="23:27">
      <c r="W35038" s="288"/>
      <c r="X35038" s="287"/>
      <c r="AA35038" s="289"/>
    </row>
    <row r="35039" spans="23:27">
      <c r="W35039" s="288"/>
      <c r="X35039" s="287"/>
      <c r="AA35039" s="289"/>
    </row>
    <row r="35040" spans="23:27">
      <c r="W35040" s="288"/>
      <c r="X35040" s="287"/>
      <c r="AA35040" s="289"/>
    </row>
    <row r="35041" spans="23:27">
      <c r="W35041" s="288"/>
      <c r="X35041" s="287"/>
      <c r="AA35041" s="289"/>
    </row>
    <row r="35042" spans="23:27">
      <c r="W35042" s="288"/>
      <c r="X35042" s="287"/>
      <c r="AA35042" s="289"/>
    </row>
    <row r="35043" spans="23:27">
      <c r="W35043" s="288"/>
      <c r="X35043" s="287"/>
      <c r="AA35043" s="289"/>
    </row>
    <row r="35044" spans="23:27">
      <c r="W35044" s="288"/>
      <c r="X35044" s="287"/>
      <c r="AA35044" s="289"/>
    </row>
    <row r="35045" spans="23:27">
      <c r="W35045" s="288"/>
      <c r="X35045" s="287"/>
      <c r="AA35045" s="289"/>
    </row>
    <row r="35046" spans="23:27">
      <c r="W35046" s="288"/>
      <c r="X35046" s="287"/>
      <c r="AA35046" s="289"/>
    </row>
    <row r="35047" spans="23:27">
      <c r="W35047" s="288"/>
      <c r="X35047" s="287"/>
      <c r="AA35047" s="289"/>
    </row>
    <row r="35048" spans="23:27">
      <c r="W35048" s="288"/>
      <c r="X35048" s="287"/>
      <c r="AA35048" s="289"/>
    </row>
    <row r="35049" spans="23:27">
      <c r="W35049" s="288"/>
      <c r="X35049" s="287"/>
      <c r="AA35049" s="289"/>
    </row>
    <row r="35050" spans="23:27">
      <c r="W35050" s="288"/>
      <c r="X35050" s="287"/>
      <c r="AA35050" s="289"/>
    </row>
    <row r="35051" spans="23:27">
      <c r="W35051" s="288"/>
      <c r="X35051" s="287"/>
      <c r="AA35051" s="289"/>
    </row>
    <row r="35052" spans="23:27">
      <c r="W35052" s="288"/>
      <c r="X35052" s="287"/>
      <c r="AA35052" s="289"/>
    </row>
    <row r="35053" spans="23:27">
      <c r="W35053" s="288"/>
      <c r="X35053" s="287"/>
      <c r="AA35053" s="289"/>
    </row>
    <row r="35054" spans="23:27">
      <c r="W35054" s="288"/>
      <c r="X35054" s="287"/>
      <c r="AA35054" s="289"/>
    </row>
    <row r="35055" spans="23:27">
      <c r="W35055" s="288"/>
      <c r="X35055" s="287"/>
      <c r="AA35055" s="289"/>
    </row>
    <row r="35056" spans="23:27">
      <c r="W35056" s="288"/>
      <c r="X35056" s="287"/>
      <c r="AA35056" s="289"/>
    </row>
    <row r="35057" spans="23:27">
      <c r="W35057" s="288"/>
      <c r="X35057" s="287"/>
      <c r="AA35057" s="289"/>
    </row>
    <row r="35058" spans="23:27">
      <c r="W35058" s="288"/>
      <c r="X35058" s="287"/>
      <c r="AA35058" s="289"/>
    </row>
    <row r="35059" spans="23:27">
      <c r="W35059" s="288"/>
      <c r="X35059" s="287"/>
      <c r="AA35059" s="289"/>
    </row>
    <row r="35060" spans="23:27">
      <c r="W35060" s="288"/>
      <c r="X35060" s="287"/>
      <c r="AA35060" s="289"/>
    </row>
    <row r="35061" spans="23:27">
      <c r="W35061" s="288"/>
      <c r="X35061" s="287"/>
      <c r="AA35061" s="289"/>
    </row>
    <row r="35062" spans="23:27">
      <c r="W35062" s="288"/>
      <c r="X35062" s="287"/>
      <c r="AA35062" s="289"/>
    </row>
    <row r="35063" spans="23:27">
      <c r="W35063" s="288"/>
      <c r="X35063" s="287"/>
      <c r="AA35063" s="289"/>
    </row>
    <row r="35064" spans="23:27">
      <c r="W35064" s="288"/>
      <c r="X35064" s="287"/>
      <c r="AA35064" s="289"/>
    </row>
    <row r="35065" spans="23:27">
      <c r="W35065" s="288"/>
      <c r="X35065" s="287"/>
      <c r="AA35065" s="289"/>
    </row>
    <row r="35066" spans="23:27">
      <c r="W35066" s="288"/>
      <c r="X35066" s="287"/>
      <c r="AA35066" s="289"/>
    </row>
    <row r="35067" spans="23:27">
      <c r="W35067" s="288"/>
      <c r="X35067" s="287"/>
      <c r="AA35067" s="289"/>
    </row>
    <row r="35068" spans="23:27">
      <c r="W35068" s="288"/>
      <c r="X35068" s="287"/>
      <c r="AA35068" s="289"/>
    </row>
    <row r="35069" spans="23:27">
      <c r="W35069" s="288"/>
      <c r="X35069" s="287"/>
      <c r="AA35069" s="289"/>
    </row>
    <row r="35070" spans="23:27">
      <c r="W35070" s="288"/>
      <c r="X35070" s="287"/>
      <c r="AA35070" s="289"/>
    </row>
    <row r="35071" spans="23:27">
      <c r="W35071" s="288"/>
      <c r="X35071" s="287"/>
      <c r="AA35071" s="289"/>
    </row>
    <row r="35072" spans="23:27">
      <c r="W35072" s="288"/>
      <c r="X35072" s="287"/>
      <c r="AA35072" s="289"/>
    </row>
    <row r="35073" spans="23:27">
      <c r="W35073" s="288"/>
      <c r="X35073" s="287"/>
      <c r="AA35073" s="289"/>
    </row>
    <row r="35074" spans="23:27">
      <c r="W35074" s="288"/>
      <c r="X35074" s="287"/>
      <c r="AA35074" s="289"/>
    </row>
    <row r="35075" spans="23:27">
      <c r="W35075" s="288"/>
      <c r="X35075" s="287"/>
      <c r="AA35075" s="289"/>
    </row>
    <row r="35076" spans="23:27">
      <c r="W35076" s="288"/>
      <c r="X35076" s="287"/>
      <c r="AA35076" s="289"/>
    </row>
    <row r="35077" spans="23:27">
      <c r="W35077" s="288"/>
      <c r="X35077" s="287"/>
      <c r="AA35077" s="289"/>
    </row>
    <row r="35078" spans="23:27">
      <c r="W35078" s="288"/>
      <c r="X35078" s="287"/>
      <c r="AA35078" s="289"/>
    </row>
    <row r="35079" spans="23:27">
      <c r="W35079" s="288"/>
      <c r="X35079" s="287"/>
      <c r="AA35079" s="289"/>
    </row>
    <row r="35080" spans="23:27">
      <c r="W35080" s="288"/>
      <c r="X35080" s="287"/>
      <c r="AA35080" s="289"/>
    </row>
    <row r="35081" spans="23:27">
      <c r="W35081" s="288"/>
      <c r="X35081" s="287"/>
      <c r="AA35081" s="289"/>
    </row>
    <row r="35082" spans="23:27">
      <c r="W35082" s="288"/>
      <c r="X35082" s="287"/>
      <c r="AA35082" s="289"/>
    </row>
    <row r="35083" spans="23:27">
      <c r="W35083" s="288"/>
      <c r="X35083" s="287"/>
      <c r="AA35083" s="289"/>
    </row>
    <row r="35084" spans="23:27">
      <c r="W35084" s="288"/>
      <c r="X35084" s="287"/>
      <c r="AA35084" s="289"/>
    </row>
    <row r="35085" spans="23:27">
      <c r="W35085" s="288"/>
      <c r="X35085" s="287"/>
      <c r="AA35085" s="289"/>
    </row>
    <row r="35086" spans="23:27">
      <c r="W35086" s="288"/>
      <c r="X35086" s="287"/>
      <c r="AA35086" s="289"/>
    </row>
    <row r="35087" spans="23:27">
      <c r="W35087" s="288"/>
      <c r="X35087" s="287"/>
      <c r="AA35087" s="289"/>
    </row>
    <row r="35088" spans="23:27">
      <c r="W35088" s="288"/>
      <c r="X35088" s="287"/>
      <c r="AA35088" s="289"/>
    </row>
    <row r="35089" spans="23:27">
      <c r="W35089" s="288"/>
      <c r="X35089" s="287"/>
      <c r="AA35089" s="289"/>
    </row>
    <row r="35090" spans="23:27">
      <c r="W35090" s="288"/>
      <c r="X35090" s="287"/>
      <c r="AA35090" s="289"/>
    </row>
    <row r="35091" spans="23:27">
      <c r="W35091" s="288"/>
      <c r="X35091" s="287"/>
      <c r="AA35091" s="289"/>
    </row>
    <row r="35092" spans="23:27">
      <c r="W35092" s="288"/>
      <c r="X35092" s="287"/>
      <c r="AA35092" s="289"/>
    </row>
    <row r="35093" spans="23:27">
      <c r="W35093" s="288"/>
      <c r="X35093" s="287"/>
      <c r="AA35093" s="289"/>
    </row>
    <row r="35094" spans="23:27">
      <c r="W35094" s="288"/>
      <c r="X35094" s="287"/>
      <c r="AA35094" s="289"/>
    </row>
    <row r="35095" spans="23:27">
      <c r="W35095" s="288"/>
      <c r="X35095" s="287"/>
      <c r="AA35095" s="289"/>
    </row>
    <row r="35096" spans="23:27">
      <c r="W35096" s="288"/>
      <c r="X35096" s="287"/>
      <c r="AA35096" s="289"/>
    </row>
    <row r="35097" spans="23:27">
      <c r="W35097" s="288"/>
      <c r="X35097" s="287"/>
      <c r="AA35097" s="289"/>
    </row>
    <row r="35098" spans="23:27">
      <c r="W35098" s="288"/>
      <c r="X35098" s="287"/>
      <c r="AA35098" s="289"/>
    </row>
    <row r="35099" spans="23:27">
      <c r="W35099" s="288"/>
      <c r="X35099" s="287"/>
      <c r="AA35099" s="289"/>
    </row>
    <row r="35100" spans="23:27">
      <c r="W35100" s="288"/>
      <c r="X35100" s="287"/>
      <c r="AA35100" s="289"/>
    </row>
    <row r="35101" spans="23:27">
      <c r="W35101" s="288"/>
      <c r="X35101" s="287"/>
      <c r="AA35101" s="289"/>
    </row>
    <row r="35102" spans="23:27">
      <c r="W35102" s="288"/>
      <c r="X35102" s="287"/>
      <c r="AA35102" s="289"/>
    </row>
    <row r="35103" spans="23:27">
      <c r="W35103" s="288"/>
      <c r="X35103" s="287"/>
      <c r="AA35103" s="289"/>
    </row>
    <row r="35104" spans="23:27">
      <c r="W35104" s="288"/>
      <c r="X35104" s="287"/>
      <c r="AA35104" s="289"/>
    </row>
    <row r="35105" spans="23:27">
      <c r="W35105" s="288"/>
      <c r="X35105" s="287"/>
      <c r="AA35105" s="289"/>
    </row>
    <row r="35106" spans="23:27">
      <c r="W35106" s="288"/>
      <c r="X35106" s="287"/>
      <c r="AA35106" s="289"/>
    </row>
    <row r="35107" spans="23:27">
      <c r="W35107" s="288"/>
      <c r="X35107" s="287"/>
      <c r="AA35107" s="289"/>
    </row>
    <row r="35108" spans="23:27">
      <c r="W35108" s="288"/>
      <c r="X35108" s="287"/>
      <c r="AA35108" s="289"/>
    </row>
    <row r="35109" spans="23:27">
      <c r="W35109" s="288"/>
      <c r="X35109" s="287"/>
      <c r="AA35109" s="289"/>
    </row>
    <row r="35110" spans="23:27">
      <c r="W35110" s="288"/>
      <c r="X35110" s="287"/>
      <c r="AA35110" s="289"/>
    </row>
    <row r="35111" spans="23:27">
      <c r="W35111" s="288"/>
      <c r="X35111" s="287"/>
      <c r="AA35111" s="289"/>
    </row>
    <row r="35112" spans="23:27">
      <c r="W35112" s="288"/>
      <c r="X35112" s="287"/>
      <c r="AA35112" s="289"/>
    </row>
    <row r="35113" spans="23:27">
      <c r="W35113" s="288"/>
      <c r="X35113" s="287"/>
      <c r="AA35113" s="289"/>
    </row>
    <row r="35114" spans="23:27">
      <c r="W35114" s="288"/>
      <c r="X35114" s="287"/>
      <c r="AA35114" s="289"/>
    </row>
    <row r="35115" spans="23:27">
      <c r="W35115" s="288"/>
      <c r="X35115" s="287"/>
      <c r="AA35115" s="289"/>
    </row>
    <row r="35116" spans="23:27">
      <c r="W35116" s="288"/>
      <c r="X35116" s="287"/>
      <c r="AA35116" s="289"/>
    </row>
    <row r="35117" spans="23:27">
      <c r="W35117" s="288"/>
      <c r="X35117" s="287"/>
      <c r="AA35117" s="289"/>
    </row>
    <row r="35118" spans="23:27">
      <c r="W35118" s="288"/>
      <c r="X35118" s="287"/>
      <c r="AA35118" s="289"/>
    </row>
    <row r="35119" spans="23:27">
      <c r="W35119" s="288"/>
      <c r="X35119" s="287"/>
      <c r="AA35119" s="289"/>
    </row>
    <row r="35120" spans="23:27">
      <c r="W35120" s="288"/>
      <c r="X35120" s="287"/>
      <c r="AA35120" s="289"/>
    </row>
    <row r="35121" spans="23:27">
      <c r="W35121" s="288"/>
      <c r="X35121" s="287"/>
      <c r="AA35121" s="289"/>
    </row>
    <row r="35122" spans="23:27">
      <c r="W35122" s="288"/>
      <c r="X35122" s="287"/>
      <c r="AA35122" s="289"/>
    </row>
    <row r="35123" spans="23:27">
      <c r="W35123" s="288"/>
      <c r="X35123" s="287"/>
      <c r="AA35123" s="289"/>
    </row>
    <row r="35124" spans="23:27">
      <c r="W35124" s="288"/>
      <c r="X35124" s="287"/>
      <c r="AA35124" s="289"/>
    </row>
    <row r="35125" spans="23:27">
      <c r="W35125" s="288"/>
      <c r="X35125" s="287"/>
      <c r="AA35125" s="289"/>
    </row>
    <row r="35126" spans="23:27">
      <c r="W35126" s="288"/>
      <c r="X35126" s="287"/>
      <c r="AA35126" s="289"/>
    </row>
    <row r="35127" spans="23:27">
      <c r="W35127" s="288"/>
      <c r="X35127" s="287"/>
      <c r="AA35127" s="289"/>
    </row>
    <row r="35128" spans="23:27">
      <c r="W35128" s="288"/>
      <c r="X35128" s="287"/>
      <c r="AA35128" s="289"/>
    </row>
    <row r="35129" spans="23:27">
      <c r="W35129" s="288"/>
      <c r="X35129" s="287"/>
      <c r="AA35129" s="289"/>
    </row>
    <row r="35130" spans="23:27">
      <c r="W35130" s="288"/>
      <c r="X35130" s="287"/>
      <c r="AA35130" s="289"/>
    </row>
    <row r="35131" spans="23:27">
      <c r="W35131" s="288"/>
      <c r="X35131" s="287"/>
      <c r="AA35131" s="289"/>
    </row>
    <row r="35132" spans="23:27">
      <c r="W35132" s="288"/>
      <c r="X35132" s="287"/>
      <c r="AA35132" s="289"/>
    </row>
    <row r="35133" spans="23:27">
      <c r="W35133" s="288"/>
      <c r="X35133" s="287"/>
      <c r="AA35133" s="289"/>
    </row>
    <row r="35134" spans="23:27">
      <c r="W35134" s="288"/>
      <c r="X35134" s="287"/>
      <c r="AA35134" s="289"/>
    </row>
    <row r="35135" spans="23:27">
      <c r="W35135" s="288"/>
      <c r="X35135" s="287"/>
      <c r="AA35135" s="289"/>
    </row>
    <row r="35136" spans="23:27">
      <c r="W35136" s="288"/>
      <c r="X35136" s="287"/>
      <c r="AA35136" s="289"/>
    </row>
    <row r="35137" spans="23:27">
      <c r="W35137" s="288"/>
      <c r="X35137" s="287"/>
      <c r="AA35137" s="289"/>
    </row>
    <row r="35138" spans="23:27">
      <c r="W35138" s="288"/>
      <c r="X35138" s="287"/>
      <c r="AA35138" s="289"/>
    </row>
    <row r="35139" spans="23:27">
      <c r="W35139" s="288"/>
      <c r="X35139" s="287"/>
      <c r="AA35139" s="289"/>
    </row>
    <row r="35140" spans="23:27">
      <c r="W35140" s="288"/>
      <c r="X35140" s="287"/>
      <c r="AA35140" s="289"/>
    </row>
    <row r="35141" spans="23:27">
      <c r="W35141" s="288"/>
      <c r="X35141" s="287"/>
      <c r="AA35141" s="289"/>
    </row>
    <row r="35142" spans="23:27">
      <c r="W35142" s="288"/>
      <c r="X35142" s="287"/>
      <c r="AA35142" s="289"/>
    </row>
    <row r="35143" spans="23:27">
      <c r="W35143" s="288"/>
      <c r="X35143" s="287"/>
      <c r="AA35143" s="289"/>
    </row>
    <row r="35144" spans="23:27">
      <c r="W35144" s="288"/>
      <c r="X35144" s="287"/>
      <c r="AA35144" s="289"/>
    </row>
    <row r="35145" spans="23:27">
      <c r="W35145" s="288"/>
      <c r="X35145" s="287"/>
      <c r="AA35145" s="289"/>
    </row>
    <row r="35146" spans="23:27">
      <c r="W35146" s="288"/>
      <c r="X35146" s="287"/>
      <c r="AA35146" s="289"/>
    </row>
    <row r="35147" spans="23:27">
      <c r="W35147" s="288"/>
      <c r="X35147" s="287"/>
      <c r="AA35147" s="289"/>
    </row>
    <row r="35148" spans="23:27">
      <c r="W35148" s="288"/>
      <c r="X35148" s="287"/>
      <c r="AA35148" s="289"/>
    </row>
    <row r="35149" spans="23:27">
      <c r="W35149" s="288"/>
      <c r="X35149" s="287"/>
      <c r="AA35149" s="289"/>
    </row>
    <row r="35150" spans="23:27">
      <c r="W35150" s="288"/>
      <c r="X35150" s="287"/>
      <c r="AA35150" s="289"/>
    </row>
    <row r="35151" spans="23:27">
      <c r="W35151" s="288"/>
      <c r="X35151" s="287"/>
      <c r="AA35151" s="289"/>
    </row>
    <row r="35152" spans="23:27">
      <c r="W35152" s="288"/>
      <c r="X35152" s="287"/>
      <c r="AA35152" s="289"/>
    </row>
    <row r="35153" spans="23:27">
      <c r="W35153" s="288"/>
      <c r="X35153" s="287"/>
      <c r="AA35153" s="289"/>
    </row>
    <row r="35154" spans="23:27">
      <c r="W35154" s="288"/>
      <c r="X35154" s="287"/>
      <c r="AA35154" s="289"/>
    </row>
    <row r="35155" spans="23:27">
      <c r="W35155" s="288"/>
      <c r="X35155" s="287"/>
      <c r="AA35155" s="289"/>
    </row>
    <row r="35156" spans="23:27">
      <c r="W35156" s="288"/>
      <c r="X35156" s="287"/>
      <c r="AA35156" s="289"/>
    </row>
    <row r="35157" spans="23:27">
      <c r="W35157" s="288"/>
      <c r="X35157" s="287"/>
      <c r="AA35157" s="289"/>
    </row>
    <row r="35158" spans="23:27">
      <c r="W35158" s="288"/>
      <c r="X35158" s="287"/>
      <c r="AA35158" s="289"/>
    </row>
    <row r="35159" spans="23:27">
      <c r="W35159" s="288"/>
      <c r="X35159" s="287"/>
      <c r="AA35159" s="289"/>
    </row>
    <row r="35160" spans="23:27">
      <c r="W35160" s="288"/>
      <c r="X35160" s="287"/>
      <c r="AA35160" s="289"/>
    </row>
    <row r="35161" spans="23:27">
      <c r="W35161" s="288"/>
      <c r="X35161" s="287"/>
      <c r="AA35161" s="289"/>
    </row>
    <row r="35162" spans="23:27">
      <c r="W35162" s="288"/>
      <c r="X35162" s="287"/>
      <c r="AA35162" s="289"/>
    </row>
    <row r="35163" spans="23:27">
      <c r="W35163" s="288"/>
      <c r="X35163" s="287"/>
      <c r="AA35163" s="289"/>
    </row>
    <row r="35164" spans="23:27">
      <c r="W35164" s="288"/>
      <c r="X35164" s="287"/>
      <c r="AA35164" s="289"/>
    </row>
    <row r="35165" spans="23:27">
      <c r="W35165" s="288"/>
      <c r="X35165" s="287"/>
      <c r="AA35165" s="289"/>
    </row>
    <row r="35166" spans="23:27">
      <c r="W35166" s="288"/>
      <c r="X35166" s="287"/>
      <c r="AA35166" s="289"/>
    </row>
    <row r="35167" spans="23:27">
      <c r="W35167" s="288"/>
      <c r="X35167" s="287"/>
      <c r="AA35167" s="289"/>
    </row>
    <row r="35168" spans="23:27">
      <c r="W35168" s="288"/>
      <c r="X35168" s="287"/>
      <c r="AA35168" s="289"/>
    </row>
    <row r="35169" spans="23:27">
      <c r="W35169" s="288"/>
      <c r="X35169" s="287"/>
      <c r="AA35169" s="289"/>
    </row>
    <row r="35170" spans="23:27">
      <c r="W35170" s="288"/>
      <c r="X35170" s="287"/>
      <c r="AA35170" s="289"/>
    </row>
    <row r="35171" spans="23:27">
      <c r="W35171" s="288"/>
      <c r="X35171" s="287"/>
      <c r="AA35171" s="289"/>
    </row>
    <row r="35172" spans="23:27">
      <c r="W35172" s="288"/>
      <c r="X35172" s="287"/>
      <c r="AA35172" s="289"/>
    </row>
    <row r="35173" spans="23:27">
      <c r="W35173" s="288"/>
      <c r="X35173" s="287"/>
      <c r="AA35173" s="289"/>
    </row>
    <row r="35174" spans="23:27">
      <c r="W35174" s="288"/>
      <c r="X35174" s="287"/>
      <c r="AA35174" s="289"/>
    </row>
    <row r="35175" spans="23:27">
      <c r="W35175" s="288"/>
      <c r="X35175" s="287"/>
      <c r="AA35175" s="289"/>
    </row>
    <row r="35176" spans="23:27">
      <c r="W35176" s="288"/>
      <c r="X35176" s="287"/>
      <c r="AA35176" s="289"/>
    </row>
    <row r="35177" spans="23:27">
      <c r="W35177" s="288"/>
      <c r="X35177" s="287"/>
      <c r="AA35177" s="289"/>
    </row>
    <row r="35178" spans="23:27">
      <c r="W35178" s="288"/>
      <c r="X35178" s="287"/>
      <c r="AA35178" s="289"/>
    </row>
    <row r="35179" spans="23:27">
      <c r="W35179" s="288"/>
      <c r="X35179" s="287"/>
      <c r="AA35179" s="289"/>
    </row>
    <row r="35180" spans="23:27">
      <c r="W35180" s="288"/>
      <c r="X35180" s="287"/>
      <c r="AA35180" s="289"/>
    </row>
    <row r="35181" spans="23:27">
      <c r="W35181" s="288"/>
      <c r="X35181" s="287"/>
      <c r="AA35181" s="289"/>
    </row>
    <row r="35182" spans="23:27">
      <c r="W35182" s="288"/>
      <c r="X35182" s="287"/>
      <c r="AA35182" s="289"/>
    </row>
    <row r="35183" spans="23:27">
      <c r="W35183" s="288"/>
      <c r="X35183" s="287"/>
      <c r="AA35183" s="289"/>
    </row>
    <row r="35184" spans="23:27">
      <c r="W35184" s="288"/>
      <c r="X35184" s="287"/>
      <c r="AA35184" s="289"/>
    </row>
    <row r="35185" spans="23:27">
      <c r="W35185" s="288"/>
      <c r="X35185" s="287"/>
      <c r="AA35185" s="289"/>
    </row>
    <row r="35186" spans="23:27">
      <c r="W35186" s="288"/>
      <c r="X35186" s="287"/>
      <c r="AA35186" s="289"/>
    </row>
    <row r="35187" spans="23:27">
      <c r="W35187" s="288"/>
      <c r="X35187" s="287"/>
      <c r="AA35187" s="289"/>
    </row>
    <row r="35188" spans="23:27">
      <c r="W35188" s="288"/>
      <c r="X35188" s="287"/>
      <c r="AA35188" s="289"/>
    </row>
    <row r="35189" spans="23:27">
      <c r="W35189" s="288"/>
      <c r="X35189" s="287"/>
      <c r="AA35189" s="289"/>
    </row>
    <row r="35190" spans="23:27">
      <c r="W35190" s="288"/>
      <c r="X35190" s="287"/>
      <c r="AA35190" s="289"/>
    </row>
    <row r="35191" spans="23:27">
      <c r="W35191" s="288"/>
      <c r="X35191" s="287"/>
      <c r="AA35191" s="289"/>
    </row>
    <row r="35192" spans="23:27">
      <c r="W35192" s="288"/>
      <c r="X35192" s="287"/>
      <c r="AA35192" s="289"/>
    </row>
    <row r="35193" spans="23:27">
      <c r="W35193" s="288"/>
      <c r="X35193" s="287"/>
      <c r="AA35193" s="289"/>
    </row>
    <row r="35194" spans="23:27">
      <c r="W35194" s="288"/>
      <c r="X35194" s="287"/>
      <c r="AA35194" s="289"/>
    </row>
    <row r="35195" spans="23:27">
      <c r="W35195" s="288"/>
      <c r="X35195" s="287"/>
      <c r="AA35195" s="289"/>
    </row>
    <row r="35196" spans="23:27">
      <c r="W35196" s="288"/>
      <c r="X35196" s="287"/>
      <c r="AA35196" s="289"/>
    </row>
    <row r="35197" spans="23:27">
      <c r="W35197" s="288"/>
      <c r="X35197" s="287"/>
      <c r="AA35197" s="289"/>
    </row>
    <row r="35198" spans="23:27">
      <c r="W35198" s="288"/>
      <c r="X35198" s="287"/>
      <c r="AA35198" s="289"/>
    </row>
    <row r="35199" spans="23:27">
      <c r="W35199" s="288"/>
      <c r="X35199" s="287"/>
      <c r="AA35199" s="289"/>
    </row>
    <row r="35200" spans="23:27">
      <c r="W35200" s="288"/>
      <c r="X35200" s="287"/>
      <c r="AA35200" s="289"/>
    </row>
    <row r="35201" spans="23:27">
      <c r="W35201" s="288"/>
      <c r="X35201" s="287"/>
      <c r="AA35201" s="289"/>
    </row>
    <row r="35202" spans="23:27">
      <c r="W35202" s="288"/>
      <c r="X35202" s="287"/>
      <c r="AA35202" s="289"/>
    </row>
    <row r="35203" spans="23:27">
      <c r="W35203" s="288"/>
      <c r="X35203" s="287"/>
      <c r="AA35203" s="289"/>
    </row>
    <row r="35204" spans="23:27">
      <c r="W35204" s="288"/>
      <c r="X35204" s="287"/>
      <c r="AA35204" s="289"/>
    </row>
    <row r="35205" spans="23:27">
      <c r="W35205" s="288"/>
      <c r="X35205" s="287"/>
      <c r="AA35205" s="289"/>
    </row>
    <row r="35206" spans="23:27">
      <c r="W35206" s="288"/>
      <c r="X35206" s="287"/>
      <c r="AA35206" s="289"/>
    </row>
    <row r="35207" spans="23:27">
      <c r="W35207" s="288"/>
      <c r="X35207" s="287"/>
      <c r="AA35207" s="289"/>
    </row>
    <row r="35208" spans="23:27">
      <c r="W35208" s="288"/>
      <c r="X35208" s="287"/>
      <c r="AA35208" s="289"/>
    </row>
    <row r="35209" spans="23:27">
      <c r="W35209" s="288"/>
      <c r="X35209" s="287"/>
      <c r="AA35209" s="289"/>
    </row>
    <row r="35210" spans="23:27">
      <c r="W35210" s="288"/>
      <c r="X35210" s="287"/>
      <c r="AA35210" s="289"/>
    </row>
    <row r="35211" spans="23:27">
      <c r="W35211" s="288"/>
      <c r="X35211" s="287"/>
      <c r="AA35211" s="289"/>
    </row>
    <row r="35212" spans="23:27">
      <c r="W35212" s="288"/>
      <c r="X35212" s="287"/>
      <c r="AA35212" s="289"/>
    </row>
    <row r="35213" spans="23:27">
      <c r="W35213" s="288"/>
      <c r="X35213" s="287"/>
      <c r="AA35213" s="289"/>
    </row>
    <row r="35214" spans="23:27">
      <c r="W35214" s="288"/>
      <c r="X35214" s="287"/>
      <c r="AA35214" s="289"/>
    </row>
    <row r="35215" spans="23:27">
      <c r="W35215" s="288"/>
      <c r="X35215" s="287"/>
      <c r="AA35215" s="289"/>
    </row>
    <row r="35216" spans="23:27">
      <c r="W35216" s="288"/>
      <c r="X35216" s="287"/>
      <c r="AA35216" s="289"/>
    </row>
    <row r="35217" spans="23:27">
      <c r="W35217" s="288"/>
      <c r="X35217" s="287"/>
      <c r="AA35217" s="289"/>
    </row>
    <row r="35218" spans="23:27">
      <c r="W35218" s="288"/>
      <c r="X35218" s="287"/>
      <c r="AA35218" s="289"/>
    </row>
    <row r="35219" spans="23:27">
      <c r="W35219" s="288"/>
      <c r="X35219" s="287"/>
      <c r="AA35219" s="289"/>
    </row>
    <row r="35220" spans="23:27">
      <c r="W35220" s="288"/>
      <c r="X35220" s="287"/>
      <c r="AA35220" s="289"/>
    </row>
    <row r="35221" spans="23:27">
      <c r="W35221" s="288"/>
      <c r="X35221" s="287"/>
      <c r="AA35221" s="289"/>
    </row>
    <row r="35222" spans="23:27">
      <c r="W35222" s="288"/>
      <c r="X35222" s="287"/>
      <c r="AA35222" s="289"/>
    </row>
    <row r="35223" spans="23:27">
      <c r="W35223" s="288"/>
      <c r="X35223" s="287"/>
      <c r="AA35223" s="289"/>
    </row>
    <row r="35224" spans="23:27">
      <c r="W35224" s="288"/>
      <c r="X35224" s="287"/>
      <c r="AA35224" s="289"/>
    </row>
    <row r="35225" spans="23:27">
      <c r="W35225" s="288"/>
      <c r="X35225" s="287"/>
      <c r="AA35225" s="289"/>
    </row>
    <row r="35226" spans="23:27">
      <c r="W35226" s="288"/>
      <c r="X35226" s="287"/>
      <c r="AA35226" s="289"/>
    </row>
    <row r="35227" spans="23:27">
      <c r="W35227" s="288"/>
      <c r="X35227" s="287"/>
      <c r="AA35227" s="289"/>
    </row>
    <row r="35228" spans="23:27">
      <c r="W35228" s="288"/>
      <c r="X35228" s="287"/>
      <c r="AA35228" s="289"/>
    </row>
    <row r="35229" spans="23:27">
      <c r="W35229" s="288"/>
      <c r="X35229" s="287"/>
      <c r="AA35229" s="289"/>
    </row>
    <row r="35230" spans="23:27">
      <c r="W35230" s="288"/>
      <c r="X35230" s="287"/>
      <c r="AA35230" s="289"/>
    </row>
    <row r="35231" spans="23:27">
      <c r="W35231" s="288"/>
      <c r="X35231" s="287"/>
      <c r="AA35231" s="289"/>
    </row>
    <row r="35232" spans="23:27">
      <c r="W35232" s="288"/>
      <c r="X35232" s="287"/>
      <c r="AA35232" s="289"/>
    </row>
    <row r="35233" spans="23:27">
      <c r="W35233" s="288"/>
      <c r="X35233" s="287"/>
      <c r="AA35233" s="289"/>
    </row>
    <row r="35234" spans="23:27">
      <c r="W35234" s="288"/>
      <c r="X35234" s="287"/>
      <c r="AA35234" s="289"/>
    </row>
    <row r="35235" spans="23:27">
      <c r="W35235" s="288"/>
      <c r="X35235" s="287"/>
      <c r="AA35235" s="289"/>
    </row>
    <row r="35236" spans="23:27">
      <c r="W35236" s="288"/>
      <c r="X35236" s="287"/>
      <c r="AA35236" s="289"/>
    </row>
    <row r="35237" spans="23:27">
      <c r="W35237" s="288"/>
      <c r="X35237" s="287"/>
      <c r="AA35237" s="289"/>
    </row>
    <row r="35238" spans="23:27">
      <c r="W35238" s="288"/>
      <c r="X35238" s="287"/>
      <c r="AA35238" s="289"/>
    </row>
    <row r="35239" spans="23:27">
      <c r="W35239" s="288"/>
      <c r="X35239" s="287"/>
      <c r="AA35239" s="289"/>
    </row>
    <row r="35240" spans="23:27">
      <c r="W35240" s="288"/>
      <c r="X35240" s="287"/>
      <c r="AA35240" s="289"/>
    </row>
    <row r="35241" spans="23:27">
      <c r="W35241" s="288"/>
      <c r="X35241" s="287"/>
      <c r="AA35241" s="289"/>
    </row>
    <row r="35242" spans="23:27">
      <c r="W35242" s="288"/>
      <c r="X35242" s="287"/>
      <c r="AA35242" s="289"/>
    </row>
    <row r="35243" spans="23:27">
      <c r="W35243" s="288"/>
      <c r="X35243" s="287"/>
      <c r="AA35243" s="289"/>
    </row>
    <row r="35244" spans="23:27">
      <c r="W35244" s="288"/>
      <c r="X35244" s="287"/>
      <c r="AA35244" s="289"/>
    </row>
    <row r="35245" spans="23:27">
      <c r="W35245" s="288"/>
      <c r="X35245" s="287"/>
      <c r="AA35245" s="289"/>
    </row>
    <row r="35246" spans="23:27">
      <c r="W35246" s="288"/>
      <c r="X35246" s="287"/>
      <c r="AA35246" s="289"/>
    </row>
    <row r="35247" spans="23:27">
      <c r="W35247" s="288"/>
      <c r="X35247" s="287"/>
      <c r="AA35247" s="289"/>
    </row>
    <row r="35248" spans="23:27">
      <c r="W35248" s="288"/>
      <c r="X35248" s="287"/>
      <c r="AA35248" s="289"/>
    </row>
    <row r="35249" spans="23:27">
      <c r="W35249" s="288"/>
      <c r="X35249" s="287"/>
      <c r="AA35249" s="289"/>
    </row>
    <row r="35250" spans="23:27">
      <c r="W35250" s="288"/>
      <c r="X35250" s="287"/>
      <c r="AA35250" s="289"/>
    </row>
    <row r="35251" spans="23:27">
      <c r="W35251" s="288"/>
      <c r="X35251" s="287"/>
      <c r="AA35251" s="289"/>
    </row>
    <row r="35252" spans="23:27">
      <c r="W35252" s="288"/>
      <c r="X35252" s="287"/>
      <c r="AA35252" s="289"/>
    </row>
    <row r="35253" spans="23:27">
      <c r="W35253" s="288"/>
      <c r="X35253" s="287"/>
      <c r="AA35253" s="289"/>
    </row>
    <row r="35254" spans="23:27">
      <c r="W35254" s="288"/>
      <c r="X35254" s="287"/>
      <c r="AA35254" s="289"/>
    </row>
    <row r="35255" spans="23:27">
      <c r="W35255" s="288"/>
      <c r="X35255" s="287"/>
      <c r="AA35255" s="289"/>
    </row>
    <row r="35256" spans="23:27">
      <c r="W35256" s="288"/>
      <c r="X35256" s="287"/>
      <c r="AA35256" s="289"/>
    </row>
    <row r="35257" spans="23:27">
      <c r="W35257" s="288"/>
      <c r="X35257" s="287"/>
      <c r="AA35257" s="289"/>
    </row>
    <row r="35258" spans="23:27">
      <c r="W35258" s="288"/>
      <c r="X35258" s="287"/>
      <c r="AA35258" s="289"/>
    </row>
    <row r="35259" spans="23:27">
      <c r="W35259" s="288"/>
      <c r="X35259" s="287"/>
      <c r="AA35259" s="289"/>
    </row>
    <row r="35260" spans="23:27">
      <c r="W35260" s="288"/>
      <c r="X35260" s="287"/>
      <c r="AA35260" s="289"/>
    </row>
    <row r="35261" spans="23:27">
      <c r="W35261" s="288"/>
      <c r="X35261" s="287"/>
      <c r="AA35261" s="289"/>
    </row>
    <row r="35262" spans="23:27">
      <c r="W35262" s="288"/>
      <c r="X35262" s="287"/>
      <c r="AA35262" s="289"/>
    </row>
    <row r="35263" spans="23:27">
      <c r="W35263" s="288"/>
      <c r="X35263" s="287"/>
      <c r="AA35263" s="289"/>
    </row>
    <row r="35264" spans="23:27">
      <c r="W35264" s="288"/>
      <c r="X35264" s="287"/>
      <c r="AA35264" s="289"/>
    </row>
    <row r="35265" spans="23:27">
      <c r="W35265" s="288"/>
      <c r="X35265" s="287"/>
      <c r="AA35265" s="289"/>
    </row>
    <row r="35266" spans="23:27">
      <c r="W35266" s="288"/>
      <c r="X35266" s="287"/>
      <c r="AA35266" s="289"/>
    </row>
    <row r="35267" spans="23:27">
      <c r="W35267" s="288"/>
      <c r="X35267" s="287"/>
      <c r="AA35267" s="289"/>
    </row>
    <row r="35268" spans="23:27">
      <c r="W35268" s="288"/>
      <c r="X35268" s="287"/>
      <c r="AA35268" s="289"/>
    </row>
    <row r="35269" spans="23:27">
      <c r="W35269" s="288"/>
      <c r="X35269" s="287"/>
      <c r="AA35269" s="289"/>
    </row>
    <row r="35270" spans="23:27">
      <c r="W35270" s="288"/>
      <c r="X35270" s="287"/>
      <c r="AA35270" s="289"/>
    </row>
    <row r="35271" spans="23:27">
      <c r="W35271" s="288"/>
      <c r="X35271" s="287"/>
      <c r="AA35271" s="289"/>
    </row>
    <row r="35272" spans="23:27">
      <c r="W35272" s="288"/>
      <c r="X35272" s="287"/>
      <c r="AA35272" s="289"/>
    </row>
    <row r="35273" spans="23:27">
      <c r="W35273" s="288"/>
      <c r="X35273" s="287"/>
      <c r="AA35273" s="289"/>
    </row>
    <row r="35274" spans="23:27">
      <c r="W35274" s="288"/>
      <c r="X35274" s="287"/>
      <c r="AA35274" s="289"/>
    </row>
    <row r="35275" spans="23:27">
      <c r="W35275" s="288"/>
      <c r="X35275" s="287"/>
      <c r="AA35275" s="289"/>
    </row>
    <row r="35276" spans="23:27">
      <c r="W35276" s="288"/>
      <c r="X35276" s="287"/>
      <c r="AA35276" s="289"/>
    </row>
    <row r="35277" spans="23:27">
      <c r="W35277" s="288"/>
      <c r="X35277" s="287"/>
      <c r="AA35277" s="289"/>
    </row>
    <row r="35278" spans="23:27">
      <c r="W35278" s="288"/>
      <c r="X35278" s="287"/>
      <c r="AA35278" s="289"/>
    </row>
    <row r="35279" spans="23:27">
      <c r="W35279" s="288"/>
      <c r="X35279" s="287"/>
      <c r="AA35279" s="289"/>
    </row>
    <row r="35280" spans="23:27">
      <c r="W35280" s="288"/>
      <c r="X35280" s="287"/>
      <c r="AA35280" s="289"/>
    </row>
    <row r="35281" spans="23:27">
      <c r="W35281" s="288"/>
      <c r="X35281" s="287"/>
      <c r="AA35281" s="289"/>
    </row>
    <row r="35282" spans="23:27">
      <c r="W35282" s="288"/>
      <c r="X35282" s="287"/>
      <c r="AA35282" s="289"/>
    </row>
    <row r="35283" spans="23:27">
      <c r="W35283" s="288"/>
      <c r="X35283" s="287"/>
      <c r="AA35283" s="289"/>
    </row>
    <row r="35284" spans="23:27">
      <c r="W35284" s="288"/>
      <c r="X35284" s="287"/>
      <c r="AA35284" s="289"/>
    </row>
    <row r="35285" spans="23:27">
      <c r="W35285" s="288"/>
      <c r="X35285" s="287"/>
      <c r="AA35285" s="289"/>
    </row>
    <row r="35286" spans="23:27">
      <c r="W35286" s="288"/>
      <c r="X35286" s="287"/>
      <c r="AA35286" s="289"/>
    </row>
    <row r="35287" spans="23:27">
      <c r="W35287" s="288"/>
      <c r="X35287" s="287"/>
      <c r="AA35287" s="289"/>
    </row>
    <row r="35288" spans="23:27">
      <c r="W35288" s="288"/>
      <c r="X35288" s="287"/>
      <c r="AA35288" s="289"/>
    </row>
    <row r="35289" spans="23:27">
      <c r="W35289" s="288"/>
      <c r="X35289" s="287"/>
      <c r="AA35289" s="289"/>
    </row>
    <row r="35290" spans="23:27">
      <c r="W35290" s="288"/>
      <c r="X35290" s="287"/>
      <c r="AA35290" s="289"/>
    </row>
    <row r="35291" spans="23:27">
      <c r="W35291" s="288"/>
      <c r="X35291" s="287"/>
      <c r="AA35291" s="289"/>
    </row>
    <row r="35292" spans="23:27">
      <c r="W35292" s="288"/>
      <c r="X35292" s="287"/>
      <c r="AA35292" s="289"/>
    </row>
    <row r="35293" spans="23:27">
      <c r="W35293" s="288"/>
      <c r="X35293" s="287"/>
      <c r="AA35293" s="289"/>
    </row>
    <row r="35294" spans="23:27">
      <c r="W35294" s="288"/>
      <c r="X35294" s="287"/>
      <c r="AA35294" s="289"/>
    </row>
    <row r="35295" spans="23:27">
      <c r="W35295" s="288"/>
      <c r="X35295" s="287"/>
      <c r="AA35295" s="289"/>
    </row>
    <row r="35296" spans="23:27">
      <c r="W35296" s="288"/>
      <c r="X35296" s="287"/>
      <c r="AA35296" s="289"/>
    </row>
    <row r="35297" spans="23:27">
      <c r="W35297" s="288"/>
      <c r="X35297" s="287"/>
      <c r="AA35297" s="289"/>
    </row>
    <row r="35298" spans="23:27">
      <c r="W35298" s="288"/>
      <c r="X35298" s="287"/>
      <c r="AA35298" s="289"/>
    </row>
    <row r="35299" spans="23:27">
      <c r="W35299" s="288"/>
      <c r="X35299" s="287"/>
      <c r="AA35299" s="289"/>
    </row>
    <row r="35300" spans="23:27">
      <c r="W35300" s="288"/>
      <c r="X35300" s="287"/>
      <c r="AA35300" s="289"/>
    </row>
    <row r="35301" spans="23:27">
      <c r="W35301" s="288"/>
      <c r="X35301" s="287"/>
      <c r="AA35301" s="289"/>
    </row>
    <row r="35302" spans="23:27">
      <c r="W35302" s="288"/>
      <c r="X35302" s="287"/>
      <c r="AA35302" s="289"/>
    </row>
    <row r="35303" spans="23:27">
      <c r="W35303" s="288"/>
      <c r="X35303" s="287"/>
      <c r="AA35303" s="289"/>
    </row>
    <row r="35304" spans="23:27">
      <c r="W35304" s="288"/>
      <c r="X35304" s="287"/>
      <c r="AA35304" s="289"/>
    </row>
    <row r="35305" spans="23:27">
      <c r="W35305" s="288"/>
      <c r="X35305" s="287"/>
      <c r="AA35305" s="289"/>
    </row>
    <row r="35306" spans="23:27">
      <c r="W35306" s="288"/>
      <c r="X35306" s="287"/>
      <c r="AA35306" s="289"/>
    </row>
    <row r="35307" spans="23:27">
      <c r="W35307" s="288"/>
      <c r="X35307" s="287"/>
      <c r="AA35307" s="289"/>
    </row>
    <row r="35308" spans="23:27">
      <c r="W35308" s="288"/>
      <c r="X35308" s="287"/>
      <c r="AA35308" s="289"/>
    </row>
    <row r="35309" spans="23:27">
      <c r="W35309" s="288"/>
      <c r="X35309" s="287"/>
      <c r="AA35309" s="289"/>
    </row>
    <row r="35310" spans="23:27">
      <c r="W35310" s="288"/>
      <c r="X35310" s="287"/>
      <c r="AA35310" s="289"/>
    </row>
    <row r="35311" spans="23:27">
      <c r="W35311" s="288"/>
      <c r="X35311" s="287"/>
      <c r="AA35311" s="289"/>
    </row>
    <row r="35312" spans="23:27">
      <c r="W35312" s="288"/>
      <c r="X35312" s="287"/>
      <c r="AA35312" s="289"/>
    </row>
    <row r="35313" spans="23:27">
      <c r="W35313" s="288"/>
      <c r="X35313" s="287"/>
      <c r="AA35313" s="289"/>
    </row>
    <row r="35314" spans="23:27">
      <c r="W35314" s="288"/>
      <c r="X35314" s="287"/>
      <c r="AA35314" s="289"/>
    </row>
    <row r="35315" spans="23:27">
      <c r="W35315" s="288"/>
      <c r="X35315" s="287"/>
      <c r="AA35315" s="289"/>
    </row>
    <row r="35316" spans="23:27">
      <c r="W35316" s="288"/>
      <c r="X35316" s="287"/>
      <c r="AA35316" s="289"/>
    </row>
    <row r="35317" spans="23:27">
      <c r="W35317" s="288"/>
      <c r="X35317" s="287"/>
      <c r="AA35317" s="289"/>
    </row>
    <row r="35318" spans="23:27">
      <c r="W35318" s="288"/>
      <c r="X35318" s="287"/>
      <c r="AA35318" s="289"/>
    </row>
    <row r="35319" spans="23:27">
      <c r="W35319" s="288"/>
      <c r="X35319" s="287"/>
      <c r="AA35319" s="289"/>
    </row>
    <row r="35320" spans="23:27">
      <c r="W35320" s="288"/>
      <c r="X35320" s="287"/>
      <c r="AA35320" s="289"/>
    </row>
    <row r="35321" spans="23:27">
      <c r="W35321" s="288"/>
      <c r="X35321" s="287"/>
      <c r="AA35321" s="289"/>
    </row>
    <row r="35322" spans="23:27">
      <c r="W35322" s="288"/>
      <c r="X35322" s="287"/>
      <c r="AA35322" s="289"/>
    </row>
    <row r="35323" spans="23:27">
      <c r="W35323" s="288"/>
      <c r="X35323" s="287"/>
      <c r="AA35323" s="289"/>
    </row>
    <row r="35324" spans="23:27">
      <c r="W35324" s="288"/>
      <c r="X35324" s="287"/>
      <c r="AA35324" s="289"/>
    </row>
    <row r="35325" spans="23:27">
      <c r="W35325" s="288"/>
      <c r="X35325" s="287"/>
      <c r="AA35325" s="289"/>
    </row>
    <row r="35326" spans="23:27">
      <c r="W35326" s="288"/>
      <c r="X35326" s="287"/>
      <c r="AA35326" s="289"/>
    </row>
    <row r="35327" spans="23:27">
      <c r="W35327" s="288"/>
      <c r="X35327" s="287"/>
      <c r="AA35327" s="289"/>
    </row>
    <row r="35328" spans="23:27">
      <c r="W35328" s="288"/>
      <c r="X35328" s="287"/>
      <c r="AA35328" s="289"/>
    </row>
    <row r="35329" spans="23:27">
      <c r="W35329" s="288"/>
      <c r="X35329" s="287"/>
      <c r="AA35329" s="289"/>
    </row>
    <row r="35330" spans="23:27">
      <c r="W35330" s="288"/>
      <c r="X35330" s="287"/>
      <c r="AA35330" s="289"/>
    </row>
    <row r="35331" spans="23:27">
      <c r="W35331" s="288"/>
      <c r="X35331" s="287"/>
      <c r="AA35331" s="289"/>
    </row>
    <row r="35332" spans="23:27">
      <c r="W35332" s="288"/>
      <c r="X35332" s="287"/>
      <c r="AA35332" s="289"/>
    </row>
    <row r="35333" spans="23:27">
      <c r="W35333" s="288"/>
      <c r="X35333" s="287"/>
      <c r="AA35333" s="289"/>
    </row>
    <row r="35334" spans="23:27">
      <c r="W35334" s="288"/>
      <c r="X35334" s="287"/>
      <c r="AA35334" s="289"/>
    </row>
    <row r="35335" spans="23:27">
      <c r="W35335" s="288"/>
      <c r="X35335" s="287"/>
      <c r="AA35335" s="289"/>
    </row>
    <row r="35336" spans="23:27">
      <c r="W35336" s="288"/>
      <c r="X35336" s="287"/>
      <c r="AA35336" s="289"/>
    </row>
    <row r="35337" spans="23:27">
      <c r="W35337" s="288"/>
      <c r="X35337" s="287"/>
      <c r="AA35337" s="289"/>
    </row>
    <row r="35338" spans="23:27">
      <c r="W35338" s="288"/>
      <c r="X35338" s="287"/>
      <c r="AA35338" s="289"/>
    </row>
    <row r="35339" spans="23:27">
      <c r="W35339" s="288"/>
      <c r="X35339" s="287"/>
      <c r="AA35339" s="289"/>
    </row>
    <row r="35340" spans="23:27">
      <c r="W35340" s="288"/>
      <c r="X35340" s="287"/>
      <c r="AA35340" s="289"/>
    </row>
    <row r="35341" spans="23:27">
      <c r="W35341" s="288"/>
      <c r="X35341" s="287"/>
      <c r="AA35341" s="289"/>
    </row>
    <row r="35342" spans="23:27">
      <c r="W35342" s="288"/>
      <c r="X35342" s="287"/>
      <c r="AA35342" s="289"/>
    </row>
    <row r="35343" spans="23:27">
      <c r="W35343" s="288"/>
      <c r="X35343" s="287"/>
      <c r="AA35343" s="289"/>
    </row>
    <row r="35344" spans="23:27">
      <c r="W35344" s="288"/>
      <c r="X35344" s="287"/>
      <c r="AA35344" s="289"/>
    </row>
    <row r="35345" spans="23:27">
      <c r="W35345" s="288"/>
      <c r="X35345" s="287"/>
      <c r="AA35345" s="289"/>
    </row>
    <row r="35346" spans="23:27">
      <c r="W35346" s="288"/>
      <c r="X35346" s="287"/>
      <c r="AA35346" s="289"/>
    </row>
    <row r="35347" spans="23:27">
      <c r="W35347" s="288"/>
      <c r="X35347" s="287"/>
      <c r="AA35347" s="289"/>
    </row>
    <row r="35348" spans="23:27">
      <c r="W35348" s="288"/>
      <c r="X35348" s="287"/>
      <c r="AA35348" s="289"/>
    </row>
    <row r="35349" spans="23:27">
      <c r="W35349" s="288"/>
      <c r="X35349" s="287"/>
      <c r="AA35349" s="289"/>
    </row>
    <row r="35350" spans="23:27">
      <c r="W35350" s="288"/>
      <c r="X35350" s="287"/>
      <c r="AA35350" s="289"/>
    </row>
    <row r="35351" spans="23:27">
      <c r="W35351" s="288"/>
      <c r="X35351" s="287"/>
      <c r="AA35351" s="289"/>
    </row>
    <row r="35352" spans="23:27">
      <c r="W35352" s="288"/>
      <c r="X35352" s="287"/>
      <c r="AA35352" s="289"/>
    </row>
    <row r="35353" spans="23:27">
      <c r="W35353" s="288"/>
      <c r="X35353" s="287"/>
      <c r="AA35353" s="289"/>
    </row>
    <row r="35354" spans="23:27">
      <c r="W35354" s="288"/>
      <c r="X35354" s="287"/>
      <c r="AA35354" s="289"/>
    </row>
    <row r="35355" spans="23:27">
      <c r="W35355" s="288"/>
      <c r="X35355" s="287"/>
      <c r="AA35355" s="289"/>
    </row>
    <row r="35356" spans="23:27">
      <c r="W35356" s="288"/>
      <c r="X35356" s="287"/>
      <c r="AA35356" s="289"/>
    </row>
    <row r="35357" spans="23:27">
      <c r="W35357" s="288"/>
      <c r="X35357" s="287"/>
      <c r="AA35357" s="289"/>
    </row>
    <row r="35358" spans="23:27">
      <c r="W35358" s="288"/>
      <c r="X35358" s="287"/>
      <c r="AA35358" s="289"/>
    </row>
    <row r="35359" spans="23:27">
      <c r="W35359" s="288"/>
      <c r="X35359" s="287"/>
      <c r="AA35359" s="289"/>
    </row>
    <row r="35360" spans="23:27">
      <c r="W35360" s="288"/>
      <c r="X35360" s="287"/>
      <c r="AA35360" s="289"/>
    </row>
    <row r="35361" spans="23:27">
      <c r="W35361" s="288"/>
      <c r="X35361" s="287"/>
      <c r="AA35361" s="289"/>
    </row>
    <row r="35362" spans="23:27">
      <c r="W35362" s="288"/>
      <c r="X35362" s="287"/>
      <c r="AA35362" s="289"/>
    </row>
    <row r="35363" spans="23:27">
      <c r="W35363" s="288"/>
      <c r="X35363" s="287"/>
      <c r="AA35363" s="289"/>
    </row>
    <row r="35364" spans="23:27">
      <c r="W35364" s="288"/>
      <c r="X35364" s="287"/>
      <c r="AA35364" s="289"/>
    </row>
    <row r="35365" spans="23:27">
      <c r="W35365" s="288"/>
      <c r="X35365" s="287"/>
      <c r="AA35365" s="289"/>
    </row>
    <row r="35366" spans="23:27">
      <c r="W35366" s="288"/>
      <c r="X35366" s="287"/>
      <c r="AA35366" s="289"/>
    </row>
    <row r="35367" spans="23:27">
      <c r="W35367" s="288"/>
      <c r="X35367" s="287"/>
      <c r="AA35367" s="289"/>
    </row>
    <row r="35368" spans="23:27">
      <c r="W35368" s="288"/>
      <c r="X35368" s="287"/>
      <c r="AA35368" s="289"/>
    </row>
    <row r="35369" spans="23:27">
      <c r="W35369" s="288"/>
      <c r="X35369" s="287"/>
      <c r="AA35369" s="289"/>
    </row>
    <row r="35370" spans="23:27">
      <c r="W35370" s="288"/>
      <c r="X35370" s="287"/>
      <c r="AA35370" s="289"/>
    </row>
    <row r="35371" spans="23:27">
      <c r="W35371" s="288"/>
      <c r="X35371" s="287"/>
      <c r="AA35371" s="289"/>
    </row>
    <row r="35372" spans="23:27">
      <c r="W35372" s="288"/>
      <c r="X35372" s="287"/>
      <c r="AA35372" s="289"/>
    </row>
    <row r="35373" spans="23:27">
      <c r="W35373" s="288"/>
      <c r="X35373" s="287"/>
      <c r="AA35373" s="289"/>
    </row>
    <row r="35374" spans="23:27">
      <c r="W35374" s="288"/>
      <c r="X35374" s="287"/>
      <c r="AA35374" s="289"/>
    </row>
    <row r="35375" spans="23:27">
      <c r="W35375" s="288"/>
      <c r="X35375" s="287"/>
      <c r="AA35375" s="289"/>
    </row>
    <row r="35376" spans="23:27">
      <c r="W35376" s="288"/>
      <c r="X35376" s="287"/>
      <c r="AA35376" s="289"/>
    </row>
    <row r="35377" spans="23:27">
      <c r="W35377" s="288"/>
      <c r="X35377" s="287"/>
      <c r="AA35377" s="289"/>
    </row>
    <row r="35378" spans="23:27">
      <c r="W35378" s="288"/>
      <c r="X35378" s="287"/>
      <c r="AA35378" s="289"/>
    </row>
    <row r="35379" spans="23:27">
      <c r="W35379" s="288"/>
      <c r="X35379" s="287"/>
      <c r="AA35379" s="289"/>
    </row>
    <row r="35380" spans="23:27">
      <c r="W35380" s="288"/>
      <c r="X35380" s="287"/>
      <c r="AA35380" s="289"/>
    </row>
    <row r="35381" spans="23:27">
      <c r="W35381" s="288"/>
      <c r="X35381" s="287"/>
      <c r="AA35381" s="289"/>
    </row>
    <row r="35382" spans="23:27">
      <c r="W35382" s="288"/>
      <c r="X35382" s="287"/>
      <c r="AA35382" s="289"/>
    </row>
    <row r="35383" spans="23:27">
      <c r="W35383" s="288"/>
      <c r="X35383" s="287"/>
      <c r="AA35383" s="289"/>
    </row>
    <row r="35384" spans="23:27">
      <c r="W35384" s="288"/>
      <c r="X35384" s="287"/>
      <c r="AA35384" s="289"/>
    </row>
    <row r="35385" spans="23:27">
      <c r="W35385" s="288"/>
      <c r="X35385" s="287"/>
      <c r="AA35385" s="289"/>
    </row>
    <row r="35386" spans="23:27">
      <c r="W35386" s="288"/>
      <c r="X35386" s="287"/>
      <c r="AA35386" s="289"/>
    </row>
    <row r="35387" spans="23:27">
      <c r="W35387" s="288"/>
      <c r="X35387" s="287"/>
      <c r="AA35387" s="289"/>
    </row>
    <row r="35388" spans="23:27">
      <c r="W35388" s="288"/>
      <c r="X35388" s="287"/>
      <c r="AA35388" s="289"/>
    </row>
    <row r="35389" spans="23:27">
      <c r="W35389" s="288"/>
      <c r="X35389" s="287"/>
      <c r="AA35389" s="289"/>
    </row>
    <row r="35390" spans="23:27">
      <c r="W35390" s="288"/>
      <c r="X35390" s="287"/>
      <c r="AA35390" s="289"/>
    </row>
    <row r="35391" spans="23:27">
      <c r="W35391" s="288"/>
      <c r="X35391" s="287"/>
      <c r="AA35391" s="289"/>
    </row>
    <row r="35392" spans="23:27">
      <c r="W35392" s="288"/>
      <c r="X35392" s="287"/>
      <c r="AA35392" s="289"/>
    </row>
    <row r="35393" spans="23:27">
      <c r="W35393" s="288"/>
      <c r="X35393" s="287"/>
      <c r="AA35393" s="289"/>
    </row>
    <row r="35394" spans="23:27">
      <c r="W35394" s="288"/>
      <c r="X35394" s="287"/>
      <c r="AA35394" s="289"/>
    </row>
    <row r="35395" spans="23:27">
      <c r="W35395" s="288"/>
      <c r="X35395" s="287"/>
      <c r="AA35395" s="289"/>
    </row>
    <row r="35396" spans="23:27">
      <c r="W35396" s="288"/>
      <c r="X35396" s="287"/>
      <c r="AA35396" s="289"/>
    </row>
    <row r="35397" spans="23:27">
      <c r="W35397" s="288"/>
      <c r="X35397" s="287"/>
      <c r="AA35397" s="289"/>
    </row>
    <row r="35398" spans="23:27">
      <c r="W35398" s="288"/>
      <c r="X35398" s="287"/>
      <c r="AA35398" s="289"/>
    </row>
    <row r="35399" spans="23:27">
      <c r="W35399" s="288"/>
      <c r="X35399" s="287"/>
      <c r="AA35399" s="289"/>
    </row>
    <row r="35400" spans="23:27">
      <c r="W35400" s="288"/>
      <c r="X35400" s="287"/>
      <c r="AA35400" s="289"/>
    </row>
    <row r="35401" spans="23:27">
      <c r="W35401" s="288"/>
      <c r="X35401" s="287"/>
      <c r="AA35401" s="289"/>
    </row>
    <row r="35402" spans="23:27">
      <c r="W35402" s="288"/>
      <c r="X35402" s="287"/>
      <c r="AA35402" s="289"/>
    </row>
    <row r="35403" spans="23:27">
      <c r="W35403" s="288"/>
      <c r="X35403" s="287"/>
      <c r="AA35403" s="289"/>
    </row>
    <row r="35404" spans="23:27">
      <c r="W35404" s="288"/>
      <c r="X35404" s="287"/>
      <c r="AA35404" s="289"/>
    </row>
    <row r="35405" spans="23:27">
      <c r="W35405" s="288"/>
      <c r="X35405" s="287"/>
      <c r="AA35405" s="289"/>
    </row>
    <row r="35406" spans="23:27">
      <c r="W35406" s="288"/>
      <c r="X35406" s="287"/>
      <c r="AA35406" s="289"/>
    </row>
    <row r="35407" spans="23:27">
      <c r="W35407" s="288"/>
      <c r="X35407" s="287"/>
      <c r="AA35407" s="289"/>
    </row>
    <row r="35408" spans="23:27">
      <c r="W35408" s="288"/>
      <c r="X35408" s="287"/>
      <c r="AA35408" s="289"/>
    </row>
    <row r="35409" spans="23:27">
      <c r="W35409" s="288"/>
      <c r="X35409" s="287"/>
      <c r="AA35409" s="289"/>
    </row>
    <row r="35410" spans="23:27">
      <c r="W35410" s="288"/>
      <c r="X35410" s="287"/>
      <c r="AA35410" s="289"/>
    </row>
    <row r="35411" spans="23:27">
      <c r="W35411" s="288"/>
      <c r="X35411" s="287"/>
      <c r="AA35411" s="289"/>
    </row>
    <row r="35412" spans="23:27">
      <c r="W35412" s="288"/>
      <c r="X35412" s="287"/>
      <c r="AA35412" s="289"/>
    </row>
    <row r="35413" spans="23:27">
      <c r="W35413" s="288"/>
      <c r="X35413" s="287"/>
      <c r="AA35413" s="289"/>
    </row>
    <row r="35414" spans="23:27">
      <c r="W35414" s="288"/>
      <c r="X35414" s="287"/>
      <c r="AA35414" s="289"/>
    </row>
    <row r="35415" spans="23:27">
      <c r="W35415" s="288"/>
      <c r="X35415" s="287"/>
      <c r="AA35415" s="289"/>
    </row>
    <row r="35416" spans="23:27">
      <c r="W35416" s="288"/>
      <c r="X35416" s="287"/>
      <c r="AA35416" s="289"/>
    </row>
    <row r="35417" spans="23:27">
      <c r="W35417" s="288"/>
      <c r="X35417" s="287"/>
      <c r="AA35417" s="289"/>
    </row>
    <row r="35418" spans="23:27">
      <c r="W35418" s="288"/>
      <c r="X35418" s="287"/>
      <c r="AA35418" s="289"/>
    </row>
    <row r="35419" spans="23:27">
      <c r="W35419" s="288"/>
      <c r="X35419" s="287"/>
      <c r="AA35419" s="289"/>
    </row>
    <row r="35420" spans="23:27">
      <c r="W35420" s="288"/>
      <c r="X35420" s="287"/>
      <c r="AA35420" s="289"/>
    </row>
    <row r="35421" spans="23:27">
      <c r="W35421" s="288"/>
      <c r="X35421" s="287"/>
      <c r="AA35421" s="289"/>
    </row>
    <row r="35422" spans="23:27">
      <c r="W35422" s="288"/>
      <c r="X35422" s="287"/>
      <c r="AA35422" s="289"/>
    </row>
    <row r="35423" spans="23:27">
      <c r="W35423" s="288"/>
      <c r="X35423" s="287"/>
      <c r="AA35423" s="289"/>
    </row>
    <row r="35424" spans="23:27">
      <c r="W35424" s="288"/>
      <c r="X35424" s="287"/>
      <c r="AA35424" s="289"/>
    </row>
    <row r="35425" spans="23:27">
      <c r="W35425" s="288"/>
      <c r="X35425" s="287"/>
      <c r="AA35425" s="289"/>
    </row>
    <row r="35426" spans="23:27">
      <c r="W35426" s="288"/>
      <c r="X35426" s="287"/>
      <c r="AA35426" s="289"/>
    </row>
    <row r="35427" spans="23:27">
      <c r="W35427" s="288"/>
      <c r="X35427" s="287"/>
      <c r="AA35427" s="289"/>
    </row>
    <row r="35428" spans="23:27">
      <c r="W35428" s="288"/>
      <c r="X35428" s="287"/>
      <c r="AA35428" s="289"/>
    </row>
    <row r="35429" spans="23:27">
      <c r="W35429" s="288"/>
      <c r="X35429" s="287"/>
      <c r="AA35429" s="289"/>
    </row>
    <row r="35430" spans="23:27">
      <c r="W35430" s="288"/>
      <c r="X35430" s="287"/>
      <c r="AA35430" s="289"/>
    </row>
    <row r="35431" spans="23:27">
      <c r="W35431" s="288"/>
      <c r="X35431" s="287"/>
      <c r="AA35431" s="289"/>
    </row>
    <row r="35432" spans="23:27">
      <c r="W35432" s="288"/>
      <c r="X35432" s="287"/>
      <c r="AA35432" s="289"/>
    </row>
    <row r="35433" spans="23:27">
      <c r="W35433" s="288"/>
      <c r="X35433" s="287"/>
      <c r="AA35433" s="289"/>
    </row>
    <row r="35434" spans="23:27">
      <c r="W35434" s="288"/>
      <c r="X35434" s="287"/>
      <c r="AA35434" s="289"/>
    </row>
    <row r="35435" spans="23:27">
      <c r="W35435" s="288"/>
      <c r="X35435" s="287"/>
      <c r="AA35435" s="289"/>
    </row>
    <row r="35436" spans="23:27">
      <c r="W35436" s="288"/>
      <c r="X35436" s="287"/>
      <c r="AA35436" s="289"/>
    </row>
    <row r="35437" spans="23:27">
      <c r="W35437" s="288"/>
      <c r="X35437" s="287"/>
      <c r="AA35437" s="289"/>
    </row>
    <row r="35438" spans="23:27">
      <c r="W35438" s="288"/>
      <c r="X35438" s="287"/>
      <c r="AA35438" s="289"/>
    </row>
    <row r="35439" spans="23:27">
      <c r="W35439" s="288"/>
      <c r="X35439" s="287"/>
      <c r="AA35439" s="289"/>
    </row>
    <row r="35440" spans="23:27">
      <c r="W35440" s="288"/>
      <c r="X35440" s="287"/>
      <c r="AA35440" s="289"/>
    </row>
    <row r="35441" spans="23:27">
      <c r="W35441" s="288"/>
      <c r="X35441" s="287"/>
      <c r="AA35441" s="289"/>
    </row>
    <row r="35442" spans="23:27">
      <c r="W35442" s="288"/>
      <c r="X35442" s="287"/>
      <c r="AA35442" s="289"/>
    </row>
    <row r="35443" spans="23:27">
      <c r="W35443" s="288"/>
      <c r="X35443" s="287"/>
      <c r="AA35443" s="289"/>
    </row>
    <row r="35444" spans="23:27">
      <c r="W35444" s="288"/>
      <c r="X35444" s="287"/>
      <c r="AA35444" s="289"/>
    </row>
    <row r="35445" spans="23:27">
      <c r="W35445" s="288"/>
      <c r="X35445" s="287"/>
      <c r="AA35445" s="289"/>
    </row>
    <row r="35446" spans="23:27">
      <c r="W35446" s="288"/>
      <c r="X35446" s="287"/>
      <c r="AA35446" s="289"/>
    </row>
    <row r="35447" spans="23:27">
      <c r="W35447" s="288"/>
      <c r="X35447" s="287"/>
      <c r="AA35447" s="289"/>
    </row>
    <row r="35448" spans="23:27">
      <c r="W35448" s="288"/>
      <c r="X35448" s="287"/>
      <c r="AA35448" s="289"/>
    </row>
    <row r="35449" spans="23:27">
      <c r="W35449" s="288"/>
      <c r="X35449" s="287"/>
      <c r="AA35449" s="289"/>
    </row>
    <row r="35450" spans="23:27">
      <c r="W35450" s="288"/>
      <c r="X35450" s="287"/>
      <c r="AA35450" s="289"/>
    </row>
    <row r="35451" spans="23:27">
      <c r="W35451" s="288"/>
      <c r="X35451" s="287"/>
      <c r="AA35451" s="289"/>
    </row>
    <row r="35452" spans="23:27">
      <c r="W35452" s="288"/>
      <c r="X35452" s="287"/>
      <c r="AA35452" s="289"/>
    </row>
    <row r="35453" spans="23:27">
      <c r="W35453" s="288"/>
      <c r="X35453" s="287"/>
      <c r="AA35453" s="289"/>
    </row>
    <row r="35454" spans="23:27">
      <c r="W35454" s="288"/>
      <c r="X35454" s="287"/>
      <c r="AA35454" s="289"/>
    </row>
    <row r="35455" spans="23:27">
      <c r="W35455" s="288"/>
      <c r="X35455" s="287"/>
      <c r="AA35455" s="289"/>
    </row>
    <row r="35456" spans="23:27">
      <c r="W35456" s="288"/>
      <c r="X35456" s="287"/>
      <c r="AA35456" s="289"/>
    </row>
    <row r="35457" spans="23:27">
      <c r="W35457" s="288"/>
      <c r="X35457" s="287"/>
      <c r="AA35457" s="289"/>
    </row>
    <row r="35458" spans="23:27">
      <c r="W35458" s="288"/>
      <c r="X35458" s="287"/>
      <c r="AA35458" s="289"/>
    </row>
    <row r="35459" spans="23:27">
      <c r="W35459" s="288"/>
      <c r="X35459" s="287"/>
      <c r="AA35459" s="289"/>
    </row>
    <row r="35460" spans="23:27">
      <c r="W35460" s="288"/>
      <c r="X35460" s="287"/>
      <c r="AA35460" s="289"/>
    </row>
    <row r="35461" spans="23:27">
      <c r="W35461" s="288"/>
      <c r="X35461" s="287"/>
      <c r="AA35461" s="289"/>
    </row>
    <row r="35462" spans="23:27">
      <c r="W35462" s="288"/>
      <c r="X35462" s="287"/>
      <c r="AA35462" s="289"/>
    </row>
    <row r="35463" spans="23:27">
      <c r="W35463" s="288"/>
      <c r="X35463" s="287"/>
      <c r="AA35463" s="289"/>
    </row>
    <row r="35464" spans="23:27">
      <c r="W35464" s="288"/>
      <c r="X35464" s="287"/>
      <c r="AA35464" s="289"/>
    </row>
    <row r="35465" spans="23:27">
      <c r="W35465" s="288"/>
      <c r="X35465" s="287"/>
      <c r="AA35465" s="289"/>
    </row>
    <row r="35466" spans="23:27">
      <c r="W35466" s="288"/>
      <c r="X35466" s="287"/>
      <c r="AA35466" s="289"/>
    </row>
    <row r="35467" spans="23:27">
      <c r="W35467" s="288"/>
      <c r="X35467" s="287"/>
      <c r="AA35467" s="289"/>
    </row>
    <row r="35468" spans="23:27">
      <c r="W35468" s="288"/>
      <c r="X35468" s="287"/>
      <c r="AA35468" s="289"/>
    </row>
    <row r="35469" spans="23:27">
      <c r="W35469" s="288"/>
      <c r="X35469" s="287"/>
      <c r="AA35469" s="289"/>
    </row>
    <row r="35470" spans="23:27">
      <c r="W35470" s="288"/>
      <c r="X35470" s="287"/>
      <c r="AA35470" s="289"/>
    </row>
    <row r="35471" spans="23:27">
      <c r="W35471" s="288"/>
      <c r="X35471" s="287"/>
      <c r="AA35471" s="289"/>
    </row>
    <row r="35472" spans="23:27">
      <c r="W35472" s="288"/>
      <c r="X35472" s="287"/>
      <c r="AA35472" s="289"/>
    </row>
    <row r="35473" spans="23:27">
      <c r="W35473" s="288"/>
      <c r="X35473" s="287"/>
      <c r="AA35473" s="289"/>
    </row>
    <row r="35474" spans="23:27">
      <c r="W35474" s="288"/>
      <c r="X35474" s="287"/>
      <c r="AA35474" s="289"/>
    </row>
    <row r="35475" spans="23:27">
      <c r="W35475" s="288"/>
      <c r="X35475" s="287"/>
      <c r="AA35475" s="289"/>
    </row>
    <row r="35476" spans="23:27">
      <c r="W35476" s="288"/>
      <c r="X35476" s="287"/>
      <c r="AA35476" s="289"/>
    </row>
    <row r="35477" spans="23:27">
      <c r="W35477" s="288"/>
      <c r="X35477" s="287"/>
      <c r="AA35477" s="289"/>
    </row>
    <row r="35478" spans="23:27">
      <c r="W35478" s="288"/>
      <c r="X35478" s="287"/>
      <c r="AA35478" s="289"/>
    </row>
    <row r="35479" spans="23:27">
      <c r="W35479" s="288"/>
      <c r="X35479" s="287"/>
      <c r="AA35479" s="289"/>
    </row>
    <row r="35480" spans="23:27">
      <c r="W35480" s="288"/>
      <c r="X35480" s="287"/>
      <c r="AA35480" s="289"/>
    </row>
    <row r="35481" spans="23:27">
      <c r="W35481" s="288"/>
      <c r="X35481" s="287"/>
      <c r="AA35481" s="289"/>
    </row>
    <row r="35482" spans="23:27">
      <c r="W35482" s="288"/>
      <c r="X35482" s="287"/>
      <c r="AA35482" s="289"/>
    </row>
    <row r="35483" spans="23:27">
      <c r="W35483" s="288"/>
      <c r="X35483" s="287"/>
      <c r="AA35483" s="289"/>
    </row>
    <row r="35484" spans="23:27">
      <c r="W35484" s="288"/>
      <c r="X35484" s="287"/>
      <c r="AA35484" s="289"/>
    </row>
    <row r="35485" spans="23:27">
      <c r="W35485" s="288"/>
      <c r="X35485" s="287"/>
      <c r="AA35485" s="289"/>
    </row>
    <row r="35486" spans="23:27">
      <c r="W35486" s="288"/>
      <c r="X35486" s="287"/>
      <c r="AA35486" s="289"/>
    </row>
    <row r="35487" spans="23:27">
      <c r="W35487" s="288"/>
      <c r="X35487" s="287"/>
      <c r="AA35487" s="289"/>
    </row>
    <row r="35488" spans="23:27">
      <c r="W35488" s="288"/>
      <c r="X35488" s="287"/>
      <c r="AA35488" s="289"/>
    </row>
    <row r="35489" spans="23:27">
      <c r="W35489" s="288"/>
      <c r="X35489" s="287"/>
      <c r="AA35489" s="289"/>
    </row>
    <row r="35490" spans="23:27">
      <c r="W35490" s="288"/>
      <c r="X35490" s="287"/>
      <c r="AA35490" s="289"/>
    </row>
    <row r="35491" spans="23:27">
      <c r="W35491" s="288"/>
      <c r="X35491" s="287"/>
      <c r="AA35491" s="289"/>
    </row>
    <row r="35492" spans="23:27">
      <c r="W35492" s="288"/>
      <c r="X35492" s="287"/>
      <c r="AA35492" s="289"/>
    </row>
    <row r="35493" spans="23:27">
      <c r="W35493" s="288"/>
      <c r="X35493" s="287"/>
      <c r="AA35493" s="289"/>
    </row>
    <row r="35494" spans="23:27">
      <c r="W35494" s="288"/>
      <c r="X35494" s="287"/>
      <c r="AA35494" s="289"/>
    </row>
    <row r="35495" spans="23:27">
      <c r="W35495" s="288"/>
      <c r="X35495" s="287"/>
      <c r="AA35495" s="289"/>
    </row>
    <row r="35496" spans="23:27">
      <c r="W35496" s="288"/>
      <c r="X35496" s="287"/>
      <c r="AA35496" s="289"/>
    </row>
    <row r="35497" spans="23:27">
      <c r="W35497" s="288"/>
      <c r="X35497" s="287"/>
      <c r="AA35497" s="289"/>
    </row>
    <row r="35498" spans="23:27">
      <c r="W35498" s="288"/>
      <c r="X35498" s="287"/>
      <c r="AA35498" s="289"/>
    </row>
    <row r="35499" spans="23:27">
      <c r="W35499" s="288"/>
      <c r="X35499" s="287"/>
      <c r="AA35499" s="289"/>
    </row>
    <row r="35500" spans="23:27">
      <c r="W35500" s="288"/>
      <c r="X35500" s="287"/>
      <c r="AA35500" s="289"/>
    </row>
    <row r="35501" spans="23:27">
      <c r="W35501" s="288"/>
      <c r="X35501" s="287"/>
      <c r="AA35501" s="289"/>
    </row>
    <row r="35502" spans="23:27">
      <c r="W35502" s="288"/>
      <c r="X35502" s="287"/>
      <c r="AA35502" s="289"/>
    </row>
    <row r="35503" spans="23:27">
      <c r="W35503" s="288"/>
      <c r="X35503" s="287"/>
      <c r="AA35503" s="289"/>
    </row>
    <row r="35504" spans="23:27">
      <c r="W35504" s="288"/>
      <c r="X35504" s="287"/>
      <c r="AA35504" s="289"/>
    </row>
    <row r="35505" spans="23:27">
      <c r="W35505" s="288"/>
      <c r="X35505" s="287"/>
      <c r="AA35505" s="289"/>
    </row>
    <row r="35506" spans="23:27">
      <c r="W35506" s="288"/>
      <c r="X35506" s="287"/>
      <c r="AA35506" s="289"/>
    </row>
    <row r="35507" spans="23:27">
      <c r="W35507" s="288"/>
      <c r="X35507" s="287"/>
      <c r="AA35507" s="289"/>
    </row>
    <row r="35508" spans="23:27">
      <c r="W35508" s="288"/>
      <c r="X35508" s="287"/>
      <c r="AA35508" s="289"/>
    </row>
    <row r="35509" spans="23:27">
      <c r="W35509" s="288"/>
      <c r="X35509" s="287"/>
      <c r="AA35509" s="289"/>
    </row>
    <row r="35510" spans="23:27">
      <c r="W35510" s="288"/>
      <c r="X35510" s="287"/>
      <c r="AA35510" s="289"/>
    </row>
    <row r="35511" spans="23:27">
      <c r="W35511" s="288"/>
      <c r="X35511" s="287"/>
      <c r="AA35511" s="289"/>
    </row>
    <row r="35512" spans="23:27">
      <c r="W35512" s="288"/>
      <c r="X35512" s="287"/>
      <c r="AA35512" s="289"/>
    </row>
    <row r="35513" spans="23:27">
      <c r="W35513" s="288"/>
      <c r="X35513" s="287"/>
      <c r="AA35513" s="289"/>
    </row>
    <row r="35514" spans="23:27">
      <c r="W35514" s="288"/>
      <c r="X35514" s="287"/>
      <c r="AA35514" s="289"/>
    </row>
    <row r="35515" spans="23:27">
      <c r="W35515" s="288"/>
      <c r="X35515" s="287"/>
      <c r="AA35515" s="289"/>
    </row>
    <row r="35516" spans="23:27">
      <c r="W35516" s="288"/>
      <c r="X35516" s="287"/>
      <c r="AA35516" s="289"/>
    </row>
    <row r="35517" spans="23:27">
      <c r="W35517" s="288"/>
      <c r="X35517" s="287"/>
      <c r="AA35517" s="289"/>
    </row>
    <row r="35518" spans="23:27">
      <c r="W35518" s="288"/>
      <c r="X35518" s="287"/>
      <c r="AA35518" s="289"/>
    </row>
    <row r="35519" spans="23:27">
      <c r="W35519" s="288"/>
      <c r="X35519" s="287"/>
      <c r="AA35519" s="289"/>
    </row>
    <row r="35520" spans="23:27">
      <c r="W35520" s="288"/>
      <c r="X35520" s="287"/>
      <c r="AA35520" s="289"/>
    </row>
    <row r="35521" spans="23:27">
      <c r="W35521" s="288"/>
      <c r="X35521" s="287"/>
      <c r="AA35521" s="289"/>
    </row>
    <row r="35522" spans="23:27">
      <c r="W35522" s="288"/>
      <c r="X35522" s="287"/>
      <c r="AA35522" s="289"/>
    </row>
    <row r="35523" spans="23:27">
      <c r="W35523" s="288"/>
      <c r="X35523" s="287"/>
      <c r="AA35523" s="289"/>
    </row>
    <row r="35524" spans="23:27">
      <c r="W35524" s="288"/>
      <c r="X35524" s="287"/>
      <c r="AA35524" s="289"/>
    </row>
    <row r="35525" spans="23:27">
      <c r="W35525" s="288"/>
      <c r="X35525" s="287"/>
      <c r="AA35525" s="289"/>
    </row>
    <row r="35526" spans="23:27">
      <c r="W35526" s="288"/>
      <c r="X35526" s="287"/>
      <c r="AA35526" s="289"/>
    </row>
    <row r="35527" spans="23:27">
      <c r="W35527" s="288"/>
      <c r="X35527" s="287"/>
      <c r="AA35527" s="289"/>
    </row>
    <row r="35528" spans="23:27">
      <c r="W35528" s="288"/>
      <c r="X35528" s="287"/>
      <c r="AA35528" s="289"/>
    </row>
    <row r="35529" spans="23:27">
      <c r="W35529" s="288"/>
      <c r="X35529" s="287"/>
      <c r="AA35529" s="289"/>
    </row>
    <row r="35530" spans="23:27">
      <c r="W35530" s="288"/>
      <c r="X35530" s="287"/>
      <c r="AA35530" s="289"/>
    </row>
    <row r="35531" spans="23:27">
      <c r="W35531" s="288"/>
      <c r="X35531" s="287"/>
      <c r="AA35531" s="289"/>
    </row>
    <row r="35532" spans="23:27">
      <c r="W35532" s="288"/>
      <c r="X35532" s="287"/>
      <c r="AA35532" s="289"/>
    </row>
    <row r="35533" spans="23:27">
      <c r="W35533" s="288"/>
      <c r="X35533" s="287"/>
      <c r="AA35533" s="289"/>
    </row>
    <row r="35534" spans="23:27">
      <c r="W35534" s="288"/>
      <c r="X35534" s="287"/>
      <c r="AA35534" s="289"/>
    </row>
    <row r="35535" spans="23:27">
      <c r="W35535" s="288"/>
      <c r="X35535" s="287"/>
      <c r="AA35535" s="289"/>
    </row>
    <row r="35536" spans="23:27">
      <c r="W35536" s="288"/>
      <c r="X35536" s="287"/>
      <c r="AA35536" s="289"/>
    </row>
    <row r="35537" spans="23:27">
      <c r="W35537" s="288"/>
      <c r="X35537" s="287"/>
      <c r="AA35537" s="289"/>
    </row>
    <row r="35538" spans="23:27">
      <c r="W35538" s="288"/>
      <c r="X35538" s="287"/>
      <c r="AA35538" s="289"/>
    </row>
    <row r="35539" spans="23:27">
      <c r="W35539" s="288"/>
      <c r="X35539" s="287"/>
      <c r="AA35539" s="289"/>
    </row>
    <row r="35540" spans="23:27">
      <c r="W35540" s="288"/>
      <c r="X35540" s="287"/>
      <c r="AA35540" s="289"/>
    </row>
    <row r="35541" spans="23:27">
      <c r="W35541" s="288"/>
      <c r="X35541" s="287"/>
      <c r="AA35541" s="289"/>
    </row>
    <row r="35542" spans="23:27">
      <c r="W35542" s="288"/>
      <c r="X35542" s="287"/>
      <c r="AA35542" s="289"/>
    </row>
    <row r="35543" spans="23:27">
      <c r="W35543" s="288"/>
      <c r="X35543" s="287"/>
      <c r="AA35543" s="289"/>
    </row>
    <row r="35544" spans="23:27">
      <c r="W35544" s="288"/>
      <c r="X35544" s="287"/>
      <c r="AA35544" s="289"/>
    </row>
    <row r="35545" spans="23:27">
      <c r="W35545" s="288"/>
      <c r="X35545" s="287"/>
      <c r="AA35545" s="289"/>
    </row>
    <row r="35546" spans="23:27">
      <c r="W35546" s="288"/>
      <c r="X35546" s="287"/>
      <c r="AA35546" s="289"/>
    </row>
    <row r="35547" spans="23:27">
      <c r="W35547" s="288"/>
      <c r="X35547" s="287"/>
      <c r="AA35547" s="289"/>
    </row>
    <row r="35548" spans="23:27">
      <c r="W35548" s="288"/>
      <c r="X35548" s="287"/>
      <c r="AA35548" s="289"/>
    </row>
    <row r="35549" spans="23:27">
      <c r="W35549" s="288"/>
      <c r="X35549" s="287"/>
      <c r="AA35549" s="289"/>
    </row>
    <row r="35550" spans="23:27">
      <c r="W35550" s="288"/>
      <c r="X35550" s="287"/>
      <c r="AA35550" s="289"/>
    </row>
    <row r="35551" spans="23:27">
      <c r="W35551" s="288"/>
      <c r="X35551" s="287"/>
      <c r="AA35551" s="289"/>
    </row>
    <row r="35552" spans="23:27">
      <c r="W35552" s="288"/>
      <c r="X35552" s="287"/>
      <c r="AA35552" s="289"/>
    </row>
    <row r="35553" spans="23:27">
      <c r="W35553" s="288"/>
      <c r="X35553" s="287"/>
      <c r="AA35553" s="289"/>
    </row>
    <row r="35554" spans="23:27">
      <c r="W35554" s="288"/>
      <c r="X35554" s="287"/>
      <c r="AA35554" s="289"/>
    </row>
    <row r="35555" spans="23:27">
      <c r="W35555" s="288"/>
      <c r="X35555" s="287"/>
      <c r="AA35555" s="289"/>
    </row>
    <row r="35556" spans="23:27">
      <c r="W35556" s="288"/>
      <c r="X35556" s="287"/>
      <c r="AA35556" s="289"/>
    </row>
    <row r="35557" spans="23:27">
      <c r="W35557" s="288"/>
      <c r="X35557" s="287"/>
      <c r="AA35557" s="289"/>
    </row>
    <row r="35558" spans="23:27">
      <c r="W35558" s="288"/>
      <c r="X35558" s="287"/>
      <c r="AA35558" s="289"/>
    </row>
    <row r="35559" spans="23:27">
      <c r="W35559" s="288"/>
      <c r="X35559" s="287"/>
      <c r="AA35559" s="289"/>
    </row>
    <row r="35560" spans="23:27">
      <c r="W35560" s="288"/>
      <c r="X35560" s="287"/>
      <c r="AA35560" s="289"/>
    </row>
    <row r="35561" spans="23:27">
      <c r="W35561" s="288"/>
      <c r="X35561" s="287"/>
      <c r="AA35561" s="289"/>
    </row>
    <row r="35562" spans="23:27">
      <c r="W35562" s="288"/>
      <c r="X35562" s="287"/>
      <c r="AA35562" s="289"/>
    </row>
    <row r="35563" spans="23:27">
      <c r="W35563" s="288"/>
      <c r="X35563" s="287"/>
      <c r="AA35563" s="289"/>
    </row>
    <row r="35564" spans="23:27">
      <c r="W35564" s="288"/>
      <c r="X35564" s="287"/>
      <c r="AA35564" s="289"/>
    </row>
    <row r="35565" spans="23:27">
      <c r="W35565" s="288"/>
      <c r="X35565" s="287"/>
      <c r="AA35565" s="289"/>
    </row>
    <row r="35566" spans="23:27">
      <c r="W35566" s="288"/>
      <c r="X35566" s="287"/>
      <c r="AA35566" s="289"/>
    </row>
    <row r="35567" spans="23:27">
      <c r="W35567" s="288"/>
      <c r="X35567" s="287"/>
      <c r="AA35567" s="289"/>
    </row>
    <row r="35568" spans="23:27">
      <c r="W35568" s="288"/>
      <c r="X35568" s="287"/>
      <c r="AA35568" s="289"/>
    </row>
    <row r="35569" spans="23:27">
      <c r="W35569" s="288"/>
      <c r="X35569" s="287"/>
      <c r="AA35569" s="289"/>
    </row>
    <row r="35570" spans="23:27">
      <c r="W35570" s="288"/>
      <c r="X35570" s="287"/>
      <c r="AA35570" s="289"/>
    </row>
    <row r="35571" spans="23:27">
      <c r="W35571" s="288"/>
      <c r="X35571" s="287"/>
      <c r="AA35571" s="289"/>
    </row>
    <row r="35572" spans="23:27">
      <c r="W35572" s="288"/>
      <c r="X35572" s="287"/>
      <c r="AA35572" s="289"/>
    </row>
    <row r="35573" spans="23:27">
      <c r="W35573" s="288"/>
      <c r="X35573" s="287"/>
      <c r="AA35573" s="289"/>
    </row>
    <row r="35574" spans="23:27">
      <c r="W35574" s="288"/>
      <c r="X35574" s="287"/>
      <c r="AA35574" s="289"/>
    </row>
    <row r="35575" spans="23:27">
      <c r="W35575" s="288"/>
      <c r="X35575" s="287"/>
      <c r="AA35575" s="289"/>
    </row>
    <row r="35576" spans="23:27">
      <c r="W35576" s="288"/>
      <c r="X35576" s="287"/>
      <c r="AA35576" s="289"/>
    </row>
    <row r="35577" spans="23:27">
      <c r="W35577" s="288"/>
      <c r="X35577" s="287"/>
      <c r="AA35577" s="289"/>
    </row>
    <row r="35578" spans="23:27">
      <c r="W35578" s="288"/>
      <c r="X35578" s="287"/>
      <c r="AA35578" s="289"/>
    </row>
    <row r="35579" spans="23:27">
      <c r="W35579" s="288"/>
      <c r="X35579" s="287"/>
      <c r="AA35579" s="289"/>
    </row>
    <row r="35580" spans="23:27">
      <c r="W35580" s="288"/>
      <c r="X35580" s="287"/>
      <c r="AA35580" s="289"/>
    </row>
    <row r="35581" spans="23:27">
      <c r="W35581" s="288"/>
      <c r="X35581" s="287"/>
      <c r="AA35581" s="289"/>
    </row>
    <row r="35582" spans="23:27">
      <c r="W35582" s="288"/>
      <c r="X35582" s="287"/>
      <c r="AA35582" s="289"/>
    </row>
    <row r="35583" spans="23:27">
      <c r="W35583" s="288"/>
      <c r="X35583" s="287"/>
      <c r="AA35583" s="289"/>
    </row>
    <row r="35584" spans="23:27">
      <c r="W35584" s="288"/>
      <c r="X35584" s="287"/>
      <c r="AA35584" s="289"/>
    </row>
    <row r="35585" spans="23:27">
      <c r="W35585" s="288"/>
      <c r="X35585" s="287"/>
      <c r="AA35585" s="289"/>
    </row>
    <row r="35586" spans="23:27">
      <c r="W35586" s="288"/>
      <c r="X35586" s="287"/>
      <c r="AA35586" s="289"/>
    </row>
    <row r="35587" spans="23:27">
      <c r="W35587" s="288"/>
      <c r="X35587" s="287"/>
      <c r="AA35587" s="289"/>
    </row>
    <row r="35588" spans="23:27">
      <c r="W35588" s="288"/>
      <c r="X35588" s="287"/>
      <c r="AA35588" s="289"/>
    </row>
    <row r="35589" spans="23:27">
      <c r="W35589" s="288"/>
      <c r="X35589" s="287"/>
      <c r="AA35589" s="289"/>
    </row>
    <row r="35590" spans="23:27">
      <c r="W35590" s="288"/>
      <c r="X35590" s="287"/>
      <c r="AA35590" s="289"/>
    </row>
    <row r="35591" spans="23:27">
      <c r="W35591" s="288"/>
      <c r="X35591" s="287"/>
      <c r="AA35591" s="289"/>
    </row>
    <row r="35592" spans="23:27">
      <c r="W35592" s="288"/>
      <c r="X35592" s="287"/>
      <c r="AA35592" s="289"/>
    </row>
    <row r="35593" spans="23:27">
      <c r="W35593" s="288"/>
      <c r="X35593" s="287"/>
      <c r="AA35593" s="289"/>
    </row>
    <row r="35594" spans="23:27">
      <c r="W35594" s="288"/>
      <c r="X35594" s="287"/>
      <c r="AA35594" s="289"/>
    </row>
    <row r="35595" spans="23:27">
      <c r="W35595" s="288"/>
      <c r="X35595" s="287"/>
      <c r="AA35595" s="289"/>
    </row>
    <row r="35596" spans="23:27">
      <c r="W35596" s="288"/>
      <c r="X35596" s="287"/>
      <c r="AA35596" s="289"/>
    </row>
    <row r="35597" spans="23:27">
      <c r="W35597" s="288"/>
      <c r="X35597" s="287"/>
      <c r="AA35597" s="289"/>
    </row>
    <row r="35598" spans="23:27">
      <c r="W35598" s="288"/>
      <c r="X35598" s="287"/>
      <c r="AA35598" s="289"/>
    </row>
    <row r="35599" spans="23:27">
      <c r="W35599" s="288"/>
      <c r="X35599" s="287"/>
      <c r="AA35599" s="289"/>
    </row>
    <row r="35600" spans="23:27">
      <c r="W35600" s="288"/>
      <c r="X35600" s="287"/>
      <c r="AA35600" s="289"/>
    </row>
    <row r="35601" spans="23:27">
      <c r="W35601" s="288"/>
      <c r="X35601" s="287"/>
      <c r="AA35601" s="289"/>
    </row>
    <row r="35602" spans="23:27">
      <c r="W35602" s="288"/>
      <c r="X35602" s="287"/>
      <c r="AA35602" s="289"/>
    </row>
    <row r="35603" spans="23:27">
      <c r="W35603" s="288"/>
      <c r="X35603" s="287"/>
      <c r="AA35603" s="289"/>
    </row>
    <row r="35604" spans="23:27">
      <c r="W35604" s="288"/>
      <c r="X35604" s="287"/>
      <c r="AA35604" s="289"/>
    </row>
    <row r="35605" spans="23:27">
      <c r="W35605" s="288"/>
      <c r="X35605" s="287"/>
      <c r="AA35605" s="289"/>
    </row>
    <row r="35606" spans="23:27">
      <c r="W35606" s="288"/>
      <c r="X35606" s="287"/>
      <c r="AA35606" s="289"/>
    </row>
    <row r="35607" spans="23:27">
      <c r="W35607" s="288"/>
      <c r="X35607" s="287"/>
      <c r="AA35607" s="289"/>
    </row>
    <row r="35608" spans="23:27">
      <c r="W35608" s="288"/>
      <c r="X35608" s="287"/>
      <c r="AA35608" s="289"/>
    </row>
    <row r="35609" spans="23:27">
      <c r="W35609" s="288"/>
      <c r="X35609" s="287"/>
      <c r="AA35609" s="289"/>
    </row>
    <row r="35610" spans="23:27">
      <c r="W35610" s="288"/>
      <c r="X35610" s="287"/>
      <c r="AA35610" s="289"/>
    </row>
    <row r="35611" spans="23:27">
      <c r="W35611" s="288"/>
      <c r="X35611" s="287"/>
      <c r="AA35611" s="289"/>
    </row>
    <row r="35612" spans="23:27">
      <c r="W35612" s="288"/>
      <c r="X35612" s="287"/>
      <c r="AA35612" s="289"/>
    </row>
    <row r="35613" spans="23:27">
      <c r="W35613" s="288"/>
      <c r="X35613" s="287"/>
      <c r="AA35613" s="289"/>
    </row>
    <row r="35614" spans="23:27">
      <c r="W35614" s="288"/>
      <c r="X35614" s="287"/>
      <c r="AA35614" s="289"/>
    </row>
    <row r="35615" spans="23:27">
      <c r="W35615" s="288"/>
      <c r="X35615" s="287"/>
      <c r="AA35615" s="289"/>
    </row>
    <row r="35616" spans="23:27">
      <c r="W35616" s="288"/>
      <c r="X35616" s="287"/>
      <c r="AA35616" s="289"/>
    </row>
    <row r="35617" spans="23:27">
      <c r="W35617" s="288"/>
      <c r="X35617" s="287"/>
      <c r="AA35617" s="289"/>
    </row>
    <row r="35618" spans="23:27">
      <c r="W35618" s="288"/>
      <c r="X35618" s="287"/>
      <c r="AA35618" s="289"/>
    </row>
    <row r="35619" spans="23:27">
      <c r="W35619" s="288"/>
      <c r="X35619" s="287"/>
      <c r="AA35619" s="289"/>
    </row>
    <row r="35620" spans="23:27">
      <c r="W35620" s="288"/>
      <c r="X35620" s="287"/>
      <c r="AA35620" s="289"/>
    </row>
    <row r="35621" spans="23:27">
      <c r="W35621" s="288"/>
      <c r="X35621" s="287"/>
      <c r="AA35621" s="289"/>
    </row>
    <row r="35622" spans="23:27">
      <c r="W35622" s="288"/>
      <c r="X35622" s="287"/>
      <c r="AA35622" s="289"/>
    </row>
    <row r="35623" spans="23:27">
      <c r="W35623" s="288"/>
      <c r="X35623" s="287"/>
      <c r="AA35623" s="289"/>
    </row>
    <row r="35624" spans="23:27">
      <c r="W35624" s="288"/>
      <c r="X35624" s="287"/>
      <c r="AA35624" s="289"/>
    </row>
    <row r="35625" spans="23:27">
      <c r="W35625" s="288"/>
      <c r="X35625" s="287"/>
      <c r="AA35625" s="289"/>
    </row>
    <row r="35626" spans="23:27">
      <c r="W35626" s="288"/>
      <c r="X35626" s="287"/>
      <c r="AA35626" s="289"/>
    </row>
    <row r="35627" spans="23:27">
      <c r="W35627" s="288"/>
      <c r="X35627" s="287"/>
      <c r="AA35627" s="289"/>
    </row>
    <row r="35628" spans="23:27">
      <c r="W35628" s="288"/>
      <c r="X35628" s="287"/>
      <c r="AA35628" s="289"/>
    </row>
    <row r="35629" spans="23:27">
      <c r="W35629" s="288"/>
      <c r="X35629" s="287"/>
      <c r="AA35629" s="289"/>
    </row>
    <row r="35630" spans="23:27">
      <c r="W35630" s="288"/>
      <c r="X35630" s="287"/>
      <c r="AA35630" s="289"/>
    </row>
    <row r="35631" spans="23:27">
      <c r="W35631" s="288"/>
      <c r="X35631" s="287"/>
      <c r="AA35631" s="289"/>
    </row>
    <row r="35632" spans="23:27">
      <c r="W35632" s="288"/>
      <c r="X35632" s="287"/>
      <c r="AA35632" s="289"/>
    </row>
    <row r="35633" spans="23:27">
      <c r="W35633" s="288"/>
      <c r="X35633" s="287"/>
      <c r="AA35633" s="289"/>
    </row>
    <row r="35634" spans="23:27">
      <c r="W35634" s="288"/>
      <c r="X35634" s="287"/>
      <c r="AA35634" s="289"/>
    </row>
    <row r="35635" spans="23:27">
      <c r="W35635" s="288"/>
      <c r="X35635" s="287"/>
      <c r="AA35635" s="289"/>
    </row>
    <row r="35636" spans="23:27">
      <c r="W35636" s="288"/>
      <c r="X35636" s="287"/>
      <c r="AA35636" s="289"/>
    </row>
    <row r="35637" spans="23:27">
      <c r="W35637" s="288"/>
      <c r="X35637" s="287"/>
      <c r="AA35637" s="289"/>
    </row>
    <row r="35638" spans="23:27">
      <c r="W35638" s="288"/>
      <c r="X35638" s="287"/>
      <c r="AA35638" s="289"/>
    </row>
    <row r="35639" spans="23:27">
      <c r="W35639" s="288"/>
      <c r="X35639" s="287"/>
      <c r="AA35639" s="289"/>
    </row>
    <row r="35640" spans="23:27">
      <c r="W35640" s="288"/>
      <c r="X35640" s="287"/>
      <c r="AA35640" s="289"/>
    </row>
    <row r="35641" spans="23:27">
      <c r="W35641" s="288"/>
      <c r="X35641" s="287"/>
      <c r="AA35641" s="289"/>
    </row>
    <row r="35642" spans="23:27">
      <c r="W35642" s="288"/>
      <c r="X35642" s="287"/>
      <c r="AA35642" s="289"/>
    </row>
    <row r="35643" spans="23:27">
      <c r="W35643" s="288"/>
      <c r="X35643" s="287"/>
      <c r="AA35643" s="289"/>
    </row>
    <row r="35644" spans="23:27">
      <c r="W35644" s="288"/>
      <c r="X35644" s="287"/>
      <c r="AA35644" s="289"/>
    </row>
    <row r="35645" spans="23:27">
      <c r="W35645" s="288"/>
      <c r="X35645" s="287"/>
      <c r="AA35645" s="289"/>
    </row>
    <row r="35646" spans="23:27">
      <c r="W35646" s="288"/>
      <c r="X35646" s="287"/>
      <c r="AA35646" s="289"/>
    </row>
    <row r="35647" spans="23:27">
      <c r="W35647" s="288"/>
      <c r="X35647" s="287"/>
      <c r="AA35647" s="289"/>
    </row>
    <row r="35648" spans="23:27">
      <c r="W35648" s="288"/>
      <c r="X35648" s="287"/>
      <c r="AA35648" s="289"/>
    </row>
    <row r="35649" spans="23:27">
      <c r="W35649" s="288"/>
      <c r="X35649" s="287"/>
      <c r="AA35649" s="289"/>
    </row>
    <row r="35650" spans="23:27">
      <c r="W35650" s="288"/>
      <c r="X35650" s="287"/>
      <c r="AA35650" s="289"/>
    </row>
    <row r="35651" spans="23:27">
      <c r="W35651" s="288"/>
      <c r="X35651" s="287"/>
      <c r="AA35651" s="289"/>
    </row>
    <row r="35652" spans="23:27">
      <c r="W35652" s="288"/>
      <c r="X35652" s="287"/>
      <c r="AA35652" s="289"/>
    </row>
    <row r="35653" spans="23:27">
      <c r="W35653" s="288"/>
      <c r="X35653" s="287"/>
      <c r="AA35653" s="289"/>
    </row>
    <row r="35654" spans="23:27">
      <c r="W35654" s="288"/>
      <c r="X35654" s="287"/>
      <c r="AA35654" s="289"/>
    </row>
    <row r="35655" spans="23:27">
      <c r="W35655" s="288"/>
      <c r="X35655" s="287"/>
      <c r="AA35655" s="289"/>
    </row>
    <row r="35656" spans="23:27">
      <c r="W35656" s="288"/>
      <c r="X35656" s="287"/>
      <c r="AA35656" s="289"/>
    </row>
    <row r="35657" spans="23:27">
      <c r="W35657" s="288"/>
      <c r="X35657" s="287"/>
      <c r="AA35657" s="289"/>
    </row>
    <row r="35658" spans="23:27">
      <c r="W35658" s="288"/>
      <c r="X35658" s="287"/>
      <c r="AA35658" s="289"/>
    </row>
    <row r="35659" spans="23:27">
      <c r="W35659" s="288"/>
      <c r="X35659" s="287"/>
      <c r="AA35659" s="289"/>
    </row>
    <row r="35660" spans="23:27">
      <c r="W35660" s="288"/>
      <c r="X35660" s="287"/>
      <c r="AA35660" s="289"/>
    </row>
    <row r="35661" spans="23:27">
      <c r="W35661" s="288"/>
      <c r="X35661" s="287"/>
      <c r="AA35661" s="289"/>
    </row>
    <row r="35662" spans="23:27">
      <c r="W35662" s="288"/>
      <c r="X35662" s="287"/>
      <c r="AA35662" s="289"/>
    </row>
    <row r="35663" spans="23:27">
      <c r="W35663" s="288"/>
      <c r="X35663" s="287"/>
      <c r="AA35663" s="289"/>
    </row>
    <row r="35664" spans="23:27">
      <c r="W35664" s="288"/>
      <c r="X35664" s="287"/>
      <c r="AA35664" s="289"/>
    </row>
    <row r="35665" spans="23:27">
      <c r="W35665" s="288"/>
      <c r="X35665" s="287"/>
      <c r="AA35665" s="289"/>
    </row>
    <row r="35666" spans="23:27">
      <c r="W35666" s="288"/>
      <c r="X35666" s="287"/>
      <c r="AA35666" s="289"/>
    </row>
    <row r="35667" spans="23:27">
      <c r="W35667" s="288"/>
      <c r="X35667" s="287"/>
      <c r="AA35667" s="289"/>
    </row>
    <row r="35668" spans="23:27">
      <c r="W35668" s="288"/>
      <c r="X35668" s="287"/>
      <c r="AA35668" s="289"/>
    </row>
    <row r="35669" spans="23:27">
      <c r="W35669" s="288"/>
      <c r="X35669" s="287"/>
      <c r="AA35669" s="289"/>
    </row>
    <row r="35670" spans="23:27">
      <c r="W35670" s="288"/>
      <c r="X35670" s="287"/>
      <c r="AA35670" s="289"/>
    </row>
    <row r="35671" spans="23:27">
      <c r="W35671" s="288"/>
      <c r="X35671" s="287"/>
      <c r="AA35671" s="289"/>
    </row>
    <row r="35672" spans="23:27">
      <c r="W35672" s="288"/>
      <c r="X35672" s="287"/>
      <c r="AA35672" s="289"/>
    </row>
    <row r="35673" spans="23:27">
      <c r="W35673" s="288"/>
      <c r="X35673" s="287"/>
      <c r="AA35673" s="289"/>
    </row>
    <row r="35674" spans="23:27">
      <c r="W35674" s="288"/>
      <c r="X35674" s="287"/>
      <c r="AA35674" s="289"/>
    </row>
    <row r="35675" spans="23:27">
      <c r="W35675" s="288"/>
      <c r="X35675" s="287"/>
      <c r="AA35675" s="289"/>
    </row>
    <row r="35676" spans="23:27">
      <c r="W35676" s="288"/>
      <c r="X35676" s="287"/>
      <c r="AA35676" s="289"/>
    </row>
    <row r="35677" spans="23:27">
      <c r="W35677" s="288"/>
      <c r="X35677" s="287"/>
      <c r="AA35677" s="289"/>
    </row>
    <row r="35678" spans="23:27">
      <c r="W35678" s="288"/>
      <c r="X35678" s="287"/>
      <c r="AA35678" s="289"/>
    </row>
    <row r="35679" spans="23:27">
      <c r="W35679" s="288"/>
      <c r="X35679" s="287"/>
      <c r="AA35679" s="289"/>
    </row>
    <row r="35680" spans="23:27">
      <c r="W35680" s="288"/>
      <c r="X35680" s="287"/>
      <c r="AA35680" s="289"/>
    </row>
    <row r="35681" spans="23:27">
      <c r="W35681" s="288"/>
      <c r="X35681" s="287"/>
      <c r="AA35681" s="289"/>
    </row>
    <row r="35682" spans="23:27">
      <c r="W35682" s="288"/>
      <c r="X35682" s="287"/>
      <c r="AA35682" s="289"/>
    </row>
    <row r="35683" spans="23:27">
      <c r="W35683" s="288"/>
      <c r="X35683" s="287"/>
      <c r="AA35683" s="289"/>
    </row>
    <row r="35684" spans="23:27">
      <c r="W35684" s="288"/>
      <c r="X35684" s="287"/>
      <c r="AA35684" s="289"/>
    </row>
    <row r="35685" spans="23:27">
      <c r="W35685" s="288"/>
      <c r="X35685" s="287"/>
      <c r="AA35685" s="289"/>
    </row>
    <row r="35686" spans="23:27">
      <c r="W35686" s="288"/>
      <c r="X35686" s="287"/>
      <c r="AA35686" s="289"/>
    </row>
    <row r="35687" spans="23:27">
      <c r="W35687" s="288"/>
      <c r="X35687" s="287"/>
      <c r="AA35687" s="289"/>
    </row>
    <row r="35688" spans="23:27">
      <c r="W35688" s="288"/>
      <c r="X35688" s="287"/>
      <c r="AA35688" s="289"/>
    </row>
    <row r="35689" spans="23:27">
      <c r="W35689" s="288"/>
      <c r="X35689" s="287"/>
      <c r="AA35689" s="289"/>
    </row>
    <row r="35690" spans="23:27">
      <c r="W35690" s="288"/>
      <c r="X35690" s="287"/>
      <c r="AA35690" s="289"/>
    </row>
    <row r="35691" spans="23:27">
      <c r="W35691" s="288"/>
      <c r="X35691" s="287"/>
      <c r="AA35691" s="289"/>
    </row>
    <row r="35692" spans="23:27">
      <c r="W35692" s="288"/>
      <c r="X35692" s="287"/>
      <c r="AA35692" s="289"/>
    </row>
    <row r="35693" spans="23:27">
      <c r="W35693" s="288"/>
      <c r="X35693" s="287"/>
      <c r="AA35693" s="289"/>
    </row>
    <row r="35694" spans="23:27">
      <c r="W35694" s="288"/>
      <c r="X35694" s="287"/>
      <c r="AA35694" s="289"/>
    </row>
    <row r="35695" spans="23:27">
      <c r="W35695" s="288"/>
      <c r="X35695" s="287"/>
      <c r="AA35695" s="289"/>
    </row>
    <row r="35696" spans="23:27">
      <c r="W35696" s="288"/>
      <c r="X35696" s="287"/>
      <c r="AA35696" s="289"/>
    </row>
    <row r="35697" spans="23:27">
      <c r="W35697" s="288"/>
      <c r="X35697" s="287"/>
      <c r="AA35697" s="289"/>
    </row>
    <row r="35698" spans="23:27">
      <c r="W35698" s="288"/>
      <c r="X35698" s="287"/>
      <c r="AA35698" s="289"/>
    </row>
    <row r="35699" spans="23:27">
      <c r="W35699" s="288"/>
      <c r="X35699" s="287"/>
      <c r="AA35699" s="289"/>
    </row>
    <row r="35700" spans="23:27">
      <c r="W35700" s="288"/>
      <c r="X35700" s="287"/>
      <c r="AA35700" s="289"/>
    </row>
    <row r="35701" spans="23:27">
      <c r="W35701" s="288"/>
      <c r="X35701" s="287"/>
      <c r="AA35701" s="289"/>
    </row>
    <row r="35702" spans="23:27">
      <c r="W35702" s="288"/>
      <c r="X35702" s="287"/>
      <c r="AA35702" s="289"/>
    </row>
    <row r="35703" spans="23:27">
      <c r="W35703" s="288"/>
      <c r="X35703" s="287"/>
      <c r="AA35703" s="289"/>
    </row>
    <row r="35704" spans="23:27">
      <c r="W35704" s="288"/>
      <c r="X35704" s="287"/>
      <c r="AA35704" s="289"/>
    </row>
    <row r="35705" spans="23:27">
      <c r="W35705" s="288"/>
      <c r="X35705" s="287"/>
      <c r="AA35705" s="289"/>
    </row>
    <row r="35706" spans="23:27">
      <c r="W35706" s="288"/>
      <c r="X35706" s="287"/>
      <c r="AA35706" s="289"/>
    </row>
    <row r="35707" spans="23:27">
      <c r="W35707" s="288"/>
      <c r="X35707" s="287"/>
      <c r="AA35707" s="289"/>
    </row>
    <row r="35708" spans="23:27">
      <c r="W35708" s="288"/>
      <c r="X35708" s="287"/>
      <c r="AA35708" s="289"/>
    </row>
    <row r="35709" spans="23:27">
      <c r="W35709" s="288"/>
      <c r="X35709" s="287"/>
      <c r="AA35709" s="289"/>
    </row>
    <row r="35710" spans="23:27">
      <c r="W35710" s="288"/>
      <c r="X35710" s="287"/>
      <c r="AA35710" s="289"/>
    </row>
    <row r="35711" spans="23:27">
      <c r="W35711" s="288"/>
      <c r="X35711" s="287"/>
      <c r="AA35711" s="289"/>
    </row>
    <row r="35712" spans="23:27">
      <c r="W35712" s="288"/>
      <c r="X35712" s="287"/>
      <c r="AA35712" s="289"/>
    </row>
    <row r="35713" spans="23:27">
      <c r="W35713" s="288"/>
      <c r="X35713" s="287"/>
      <c r="AA35713" s="289"/>
    </row>
    <row r="35714" spans="23:27">
      <c r="W35714" s="288"/>
      <c r="X35714" s="287"/>
      <c r="AA35714" s="289"/>
    </row>
    <row r="35715" spans="23:27">
      <c r="W35715" s="288"/>
      <c r="X35715" s="287"/>
      <c r="AA35715" s="289"/>
    </row>
    <row r="35716" spans="23:27">
      <c r="W35716" s="288"/>
      <c r="X35716" s="287"/>
      <c r="AA35716" s="289"/>
    </row>
    <row r="35717" spans="23:27">
      <c r="W35717" s="288"/>
      <c r="X35717" s="287"/>
      <c r="AA35717" s="289"/>
    </row>
    <row r="35718" spans="23:27">
      <c r="W35718" s="288"/>
      <c r="X35718" s="287"/>
      <c r="AA35718" s="289"/>
    </row>
    <row r="35719" spans="23:27">
      <c r="W35719" s="288"/>
      <c r="X35719" s="287"/>
      <c r="AA35719" s="289"/>
    </row>
    <row r="35720" spans="23:27">
      <c r="W35720" s="288"/>
      <c r="X35720" s="287"/>
      <c r="AA35720" s="289"/>
    </row>
    <row r="35721" spans="23:27">
      <c r="W35721" s="288"/>
      <c r="X35721" s="287"/>
      <c r="AA35721" s="289"/>
    </row>
    <row r="35722" spans="23:27">
      <c r="W35722" s="288"/>
      <c r="X35722" s="287"/>
      <c r="AA35722" s="289"/>
    </row>
    <row r="35723" spans="23:27">
      <c r="W35723" s="288"/>
      <c r="X35723" s="287"/>
      <c r="AA35723" s="289"/>
    </row>
    <row r="35724" spans="23:27">
      <c r="W35724" s="288"/>
      <c r="X35724" s="287"/>
      <c r="AA35724" s="289"/>
    </row>
    <row r="35725" spans="23:27">
      <c r="W35725" s="288"/>
      <c r="X35725" s="287"/>
      <c r="AA35725" s="289"/>
    </row>
    <row r="35726" spans="23:27">
      <c r="W35726" s="288"/>
      <c r="X35726" s="287"/>
      <c r="AA35726" s="289"/>
    </row>
    <row r="35727" spans="23:27">
      <c r="W35727" s="288"/>
      <c r="X35727" s="287"/>
      <c r="AA35727" s="289"/>
    </row>
    <row r="35728" spans="23:27">
      <c r="W35728" s="288"/>
      <c r="X35728" s="287"/>
      <c r="AA35728" s="289"/>
    </row>
    <row r="35729" spans="23:27">
      <c r="W35729" s="288"/>
      <c r="X35729" s="287"/>
      <c r="AA35729" s="289"/>
    </row>
    <row r="35730" spans="23:27">
      <c r="W35730" s="288"/>
      <c r="X35730" s="287"/>
      <c r="AA35730" s="289"/>
    </row>
    <row r="35731" spans="23:27">
      <c r="W35731" s="288"/>
      <c r="X35731" s="287"/>
      <c r="AA35731" s="289"/>
    </row>
    <row r="35732" spans="23:27">
      <c r="W35732" s="288"/>
      <c r="X35732" s="287"/>
      <c r="AA35732" s="289"/>
    </row>
    <row r="35733" spans="23:27">
      <c r="W35733" s="288"/>
      <c r="X35733" s="287"/>
      <c r="AA35733" s="289"/>
    </row>
    <row r="35734" spans="23:27">
      <c r="W35734" s="288"/>
      <c r="X35734" s="287"/>
      <c r="AA35734" s="289"/>
    </row>
    <row r="35735" spans="23:27">
      <c r="W35735" s="288"/>
      <c r="X35735" s="287"/>
      <c r="AA35735" s="289"/>
    </row>
    <row r="35736" spans="23:27">
      <c r="W35736" s="288"/>
      <c r="X35736" s="287"/>
      <c r="AA35736" s="289"/>
    </row>
    <row r="35737" spans="23:27">
      <c r="W35737" s="288"/>
      <c r="X35737" s="287"/>
      <c r="AA35737" s="289"/>
    </row>
    <row r="35738" spans="23:27">
      <c r="W35738" s="288"/>
      <c r="X35738" s="287"/>
      <c r="AA35738" s="289"/>
    </row>
    <row r="35739" spans="23:27">
      <c r="W35739" s="288"/>
      <c r="X35739" s="287"/>
      <c r="AA35739" s="289"/>
    </row>
    <row r="35740" spans="23:27">
      <c r="W35740" s="288"/>
      <c r="X35740" s="287"/>
      <c r="AA35740" s="289"/>
    </row>
    <row r="35741" spans="23:27">
      <c r="W35741" s="288"/>
      <c r="X35741" s="287"/>
      <c r="AA35741" s="289"/>
    </row>
    <row r="35742" spans="23:27">
      <c r="W35742" s="288"/>
      <c r="X35742" s="287"/>
      <c r="AA35742" s="289"/>
    </row>
    <row r="35743" spans="23:27">
      <c r="W35743" s="288"/>
      <c r="X35743" s="287"/>
      <c r="AA35743" s="289"/>
    </row>
    <row r="35744" spans="23:27">
      <c r="W35744" s="288"/>
      <c r="X35744" s="287"/>
      <c r="AA35744" s="289"/>
    </row>
    <row r="35745" spans="23:27">
      <c r="W35745" s="288"/>
      <c r="X35745" s="287"/>
      <c r="AA35745" s="289"/>
    </row>
    <row r="35746" spans="23:27">
      <c r="W35746" s="288"/>
      <c r="X35746" s="287"/>
      <c r="AA35746" s="289"/>
    </row>
    <row r="35747" spans="23:27">
      <c r="W35747" s="288"/>
      <c r="X35747" s="287"/>
      <c r="AA35747" s="289"/>
    </row>
    <row r="35748" spans="23:27">
      <c r="W35748" s="288"/>
      <c r="X35748" s="287"/>
      <c r="AA35748" s="289"/>
    </row>
    <row r="35749" spans="23:27">
      <c r="W35749" s="288"/>
      <c r="X35749" s="287"/>
      <c r="AA35749" s="289"/>
    </row>
    <row r="35750" spans="23:27">
      <c r="W35750" s="288"/>
      <c r="X35750" s="287"/>
      <c r="AA35750" s="289"/>
    </row>
    <row r="35751" spans="23:27">
      <c r="W35751" s="288"/>
      <c r="X35751" s="287"/>
      <c r="AA35751" s="289"/>
    </row>
    <row r="35752" spans="23:27">
      <c r="W35752" s="288"/>
      <c r="X35752" s="287"/>
      <c r="AA35752" s="289"/>
    </row>
    <row r="35753" spans="23:27">
      <c r="W35753" s="288"/>
      <c r="X35753" s="287"/>
      <c r="AA35753" s="289"/>
    </row>
    <row r="35754" spans="23:27">
      <c r="W35754" s="288"/>
      <c r="X35754" s="287"/>
      <c r="AA35754" s="289"/>
    </row>
    <row r="35755" spans="23:27">
      <c r="W35755" s="288"/>
      <c r="X35755" s="287"/>
      <c r="AA35755" s="289"/>
    </row>
    <row r="35756" spans="23:27">
      <c r="W35756" s="288"/>
      <c r="X35756" s="287"/>
      <c r="AA35756" s="289"/>
    </row>
    <row r="35757" spans="23:27">
      <c r="W35757" s="288"/>
      <c r="X35757" s="287"/>
      <c r="AA35757" s="289"/>
    </row>
    <row r="35758" spans="23:27">
      <c r="W35758" s="288"/>
      <c r="X35758" s="287"/>
      <c r="AA35758" s="289"/>
    </row>
    <row r="35759" spans="23:27">
      <c r="W35759" s="288"/>
      <c r="X35759" s="287"/>
      <c r="AA35759" s="289"/>
    </row>
    <row r="35760" spans="23:27">
      <c r="W35760" s="288"/>
      <c r="X35760" s="287"/>
      <c r="AA35760" s="289"/>
    </row>
    <row r="35761" spans="23:27">
      <c r="W35761" s="288"/>
      <c r="X35761" s="287"/>
      <c r="AA35761" s="289"/>
    </row>
    <row r="35762" spans="23:27">
      <c r="W35762" s="288"/>
      <c r="X35762" s="287"/>
      <c r="AA35762" s="289"/>
    </row>
    <row r="35763" spans="23:27">
      <c r="W35763" s="288"/>
      <c r="X35763" s="287"/>
      <c r="AA35763" s="289"/>
    </row>
    <row r="35764" spans="23:27">
      <c r="W35764" s="288"/>
      <c r="X35764" s="287"/>
      <c r="AA35764" s="289"/>
    </row>
    <row r="35765" spans="23:27">
      <c r="W35765" s="288"/>
      <c r="X35765" s="287"/>
      <c r="AA35765" s="289"/>
    </row>
    <row r="35766" spans="23:27">
      <c r="W35766" s="288"/>
      <c r="X35766" s="287"/>
      <c r="AA35766" s="289"/>
    </row>
    <row r="35767" spans="23:27">
      <c r="W35767" s="288"/>
      <c r="X35767" s="287"/>
      <c r="AA35767" s="289"/>
    </row>
    <row r="35768" spans="23:27">
      <c r="W35768" s="288"/>
      <c r="X35768" s="287"/>
      <c r="AA35768" s="289"/>
    </row>
    <row r="35769" spans="23:27">
      <c r="W35769" s="288"/>
      <c r="X35769" s="287"/>
      <c r="AA35769" s="289"/>
    </row>
    <row r="35770" spans="23:27">
      <c r="W35770" s="288"/>
      <c r="X35770" s="287"/>
      <c r="AA35770" s="289"/>
    </row>
    <row r="35771" spans="23:27">
      <c r="W35771" s="288"/>
      <c r="X35771" s="287"/>
      <c r="AA35771" s="289"/>
    </row>
    <row r="35772" spans="23:27">
      <c r="W35772" s="288"/>
      <c r="X35772" s="287"/>
      <c r="AA35772" s="289"/>
    </row>
    <row r="35773" spans="23:27">
      <c r="W35773" s="288"/>
      <c r="X35773" s="287"/>
      <c r="AA35773" s="289"/>
    </row>
    <row r="35774" spans="23:27">
      <c r="W35774" s="288"/>
      <c r="X35774" s="287"/>
      <c r="AA35774" s="289"/>
    </row>
    <row r="35775" spans="23:27">
      <c r="W35775" s="288"/>
      <c r="X35775" s="287"/>
      <c r="AA35775" s="289"/>
    </row>
    <row r="35776" spans="23:27">
      <c r="W35776" s="288"/>
      <c r="X35776" s="287"/>
      <c r="AA35776" s="289"/>
    </row>
    <row r="35777" spans="23:27">
      <c r="W35777" s="288"/>
      <c r="X35777" s="287"/>
      <c r="AA35777" s="289"/>
    </row>
    <row r="35778" spans="23:27">
      <c r="W35778" s="288"/>
      <c r="X35778" s="287"/>
      <c r="AA35778" s="289"/>
    </row>
    <row r="35779" spans="23:27">
      <c r="W35779" s="288"/>
      <c r="X35779" s="287"/>
      <c r="AA35779" s="289"/>
    </row>
    <row r="35780" spans="23:27">
      <c r="W35780" s="288"/>
      <c r="X35780" s="287"/>
      <c r="AA35780" s="289"/>
    </row>
    <row r="35781" spans="23:27">
      <c r="W35781" s="288"/>
      <c r="X35781" s="287"/>
      <c r="AA35781" s="289"/>
    </row>
    <row r="35782" spans="23:27">
      <c r="W35782" s="288"/>
      <c r="X35782" s="287"/>
      <c r="AA35782" s="289"/>
    </row>
    <row r="35783" spans="23:27">
      <c r="W35783" s="288"/>
      <c r="X35783" s="287"/>
      <c r="AA35783" s="289"/>
    </row>
    <row r="35784" spans="23:27">
      <c r="W35784" s="288"/>
      <c r="X35784" s="287"/>
      <c r="AA35784" s="289"/>
    </row>
    <row r="35785" spans="23:27">
      <c r="W35785" s="288"/>
      <c r="X35785" s="287"/>
      <c r="AA35785" s="289"/>
    </row>
    <row r="35786" spans="23:27">
      <c r="W35786" s="288"/>
      <c r="X35786" s="287"/>
      <c r="AA35786" s="289"/>
    </row>
    <row r="35787" spans="23:27">
      <c r="W35787" s="288"/>
      <c r="X35787" s="287"/>
      <c r="AA35787" s="289"/>
    </row>
    <row r="35788" spans="23:27">
      <c r="W35788" s="288"/>
      <c r="X35788" s="287"/>
      <c r="AA35788" s="289"/>
    </row>
    <row r="35789" spans="23:27">
      <c r="W35789" s="288"/>
      <c r="X35789" s="287"/>
      <c r="AA35789" s="289"/>
    </row>
    <row r="35790" spans="23:27">
      <c r="W35790" s="288"/>
      <c r="X35790" s="287"/>
      <c r="AA35790" s="289"/>
    </row>
    <row r="35791" spans="23:27">
      <c r="W35791" s="288"/>
      <c r="X35791" s="287"/>
      <c r="AA35791" s="289"/>
    </row>
    <row r="35792" spans="23:27">
      <c r="W35792" s="288"/>
      <c r="X35792" s="287"/>
      <c r="AA35792" s="289"/>
    </row>
    <row r="35793" spans="23:27">
      <c r="W35793" s="288"/>
      <c r="X35793" s="287"/>
      <c r="AA35793" s="289"/>
    </row>
    <row r="35794" spans="23:27">
      <c r="W35794" s="288"/>
      <c r="X35794" s="287"/>
      <c r="AA35794" s="289"/>
    </row>
    <row r="35795" spans="23:27">
      <c r="W35795" s="288"/>
      <c r="X35795" s="287"/>
      <c r="AA35795" s="289"/>
    </row>
    <row r="35796" spans="23:27">
      <c r="W35796" s="288"/>
      <c r="X35796" s="287"/>
      <c r="AA35796" s="289"/>
    </row>
    <row r="35797" spans="23:27">
      <c r="W35797" s="288"/>
      <c r="X35797" s="287"/>
      <c r="AA35797" s="289"/>
    </row>
    <row r="35798" spans="23:27">
      <c r="W35798" s="288"/>
      <c r="X35798" s="287"/>
      <c r="AA35798" s="289"/>
    </row>
    <row r="35799" spans="23:27">
      <c r="W35799" s="288"/>
      <c r="X35799" s="287"/>
      <c r="AA35799" s="289"/>
    </row>
    <row r="35800" spans="23:27">
      <c r="W35800" s="288"/>
      <c r="X35800" s="287"/>
      <c r="AA35800" s="289"/>
    </row>
    <row r="35801" spans="23:27">
      <c r="W35801" s="288"/>
      <c r="X35801" s="287"/>
      <c r="AA35801" s="289"/>
    </row>
    <row r="35802" spans="23:27">
      <c r="W35802" s="288"/>
      <c r="X35802" s="287"/>
      <c r="AA35802" s="289"/>
    </row>
    <row r="35803" spans="23:27">
      <c r="W35803" s="288"/>
      <c r="X35803" s="287"/>
      <c r="AA35803" s="289"/>
    </row>
    <row r="35804" spans="23:27">
      <c r="W35804" s="288"/>
      <c r="X35804" s="287"/>
      <c r="AA35804" s="289"/>
    </row>
    <row r="35805" spans="23:27">
      <c r="W35805" s="288"/>
      <c r="X35805" s="287"/>
      <c r="AA35805" s="289"/>
    </row>
    <row r="35806" spans="23:27">
      <c r="W35806" s="288"/>
      <c r="X35806" s="287"/>
      <c r="AA35806" s="289"/>
    </row>
    <row r="35807" spans="23:27">
      <c r="W35807" s="288"/>
      <c r="X35807" s="287"/>
      <c r="AA35807" s="289"/>
    </row>
    <row r="35808" spans="23:27">
      <c r="W35808" s="288"/>
      <c r="X35808" s="287"/>
      <c r="AA35808" s="289"/>
    </row>
    <row r="35809" spans="23:27">
      <c r="W35809" s="288"/>
      <c r="X35809" s="287"/>
      <c r="AA35809" s="289"/>
    </row>
    <row r="35810" spans="23:27">
      <c r="W35810" s="288"/>
      <c r="X35810" s="287"/>
      <c r="AA35810" s="289"/>
    </row>
    <row r="35811" spans="23:27">
      <c r="W35811" s="288"/>
      <c r="X35811" s="287"/>
      <c r="AA35811" s="289"/>
    </row>
    <row r="35812" spans="23:27">
      <c r="W35812" s="288"/>
      <c r="X35812" s="287"/>
      <c r="AA35812" s="289"/>
    </row>
    <row r="35813" spans="23:27">
      <c r="W35813" s="288"/>
      <c r="X35813" s="287"/>
      <c r="AA35813" s="289"/>
    </row>
    <row r="35814" spans="23:27">
      <c r="W35814" s="288"/>
      <c r="X35814" s="287"/>
      <c r="AA35814" s="289"/>
    </row>
    <row r="35815" spans="23:27">
      <c r="W35815" s="288"/>
      <c r="X35815" s="287"/>
      <c r="AA35815" s="289"/>
    </row>
    <row r="35816" spans="23:27">
      <c r="W35816" s="288"/>
      <c r="X35816" s="287"/>
      <c r="AA35816" s="289"/>
    </row>
    <row r="35817" spans="23:27">
      <c r="W35817" s="288"/>
      <c r="X35817" s="287"/>
      <c r="AA35817" s="289"/>
    </row>
    <row r="35818" spans="23:27">
      <c r="W35818" s="288"/>
      <c r="X35818" s="287"/>
      <c r="AA35818" s="289"/>
    </row>
    <row r="35819" spans="23:27">
      <c r="W35819" s="288"/>
      <c r="X35819" s="287"/>
      <c r="AA35819" s="289"/>
    </row>
    <row r="35820" spans="23:27">
      <c r="W35820" s="288"/>
      <c r="X35820" s="287"/>
      <c r="AA35820" s="289"/>
    </row>
    <row r="35821" spans="23:27">
      <c r="W35821" s="288"/>
      <c r="X35821" s="287"/>
      <c r="AA35821" s="289"/>
    </row>
    <row r="35822" spans="23:27">
      <c r="W35822" s="288"/>
      <c r="X35822" s="287"/>
      <c r="AA35822" s="289"/>
    </row>
    <row r="35823" spans="23:27">
      <c r="W35823" s="288"/>
      <c r="X35823" s="287"/>
      <c r="AA35823" s="289"/>
    </row>
    <row r="35824" spans="23:27">
      <c r="W35824" s="288"/>
      <c r="X35824" s="287"/>
      <c r="AA35824" s="289"/>
    </row>
    <row r="35825" spans="23:27">
      <c r="W35825" s="288"/>
      <c r="X35825" s="287"/>
      <c r="AA35825" s="289"/>
    </row>
    <row r="35826" spans="23:27">
      <c r="W35826" s="288"/>
      <c r="X35826" s="287"/>
      <c r="AA35826" s="289"/>
    </row>
    <row r="35827" spans="23:27">
      <c r="W35827" s="288"/>
      <c r="X35827" s="287"/>
      <c r="AA35827" s="289"/>
    </row>
    <row r="35828" spans="23:27">
      <c r="W35828" s="288"/>
      <c r="X35828" s="287"/>
      <c r="AA35828" s="289"/>
    </row>
    <row r="35829" spans="23:27">
      <c r="W35829" s="288"/>
      <c r="X35829" s="287"/>
      <c r="AA35829" s="289"/>
    </row>
    <row r="35830" spans="23:27">
      <c r="W35830" s="288"/>
      <c r="X35830" s="287"/>
      <c r="AA35830" s="289"/>
    </row>
    <row r="35831" spans="23:27">
      <c r="W35831" s="288"/>
      <c r="X35831" s="287"/>
      <c r="AA35831" s="289"/>
    </row>
    <row r="35832" spans="23:27">
      <c r="W35832" s="288"/>
      <c r="X35832" s="287"/>
      <c r="AA35832" s="289"/>
    </row>
    <row r="35833" spans="23:27">
      <c r="W35833" s="288"/>
      <c r="X35833" s="287"/>
      <c r="AA35833" s="289"/>
    </row>
    <row r="35834" spans="23:27">
      <c r="W35834" s="288"/>
      <c r="X35834" s="287"/>
      <c r="AA35834" s="289"/>
    </row>
    <row r="35835" spans="23:27">
      <c r="W35835" s="288"/>
      <c r="X35835" s="287"/>
      <c r="AA35835" s="289"/>
    </row>
    <row r="35836" spans="23:27">
      <c r="W35836" s="288"/>
      <c r="X35836" s="287"/>
      <c r="AA35836" s="289"/>
    </row>
    <row r="35837" spans="23:27">
      <c r="W35837" s="288"/>
      <c r="X35837" s="287"/>
      <c r="AA35837" s="289"/>
    </row>
    <row r="35838" spans="23:27">
      <c r="W35838" s="288"/>
      <c r="X35838" s="287"/>
      <c r="AA35838" s="289"/>
    </row>
    <row r="35839" spans="23:27">
      <c r="W35839" s="288"/>
      <c r="X35839" s="287"/>
      <c r="AA35839" s="289"/>
    </row>
    <row r="35840" spans="23:27">
      <c r="W35840" s="288"/>
      <c r="X35840" s="287"/>
      <c r="AA35840" s="289"/>
    </row>
    <row r="35841" spans="23:27">
      <c r="W35841" s="288"/>
      <c r="X35841" s="287"/>
      <c r="AA35841" s="289"/>
    </row>
    <row r="35842" spans="23:27">
      <c r="W35842" s="288"/>
      <c r="X35842" s="287"/>
      <c r="AA35842" s="289"/>
    </row>
    <row r="35843" spans="23:27">
      <c r="W35843" s="288"/>
      <c r="X35843" s="287"/>
      <c r="AA35843" s="289"/>
    </row>
    <row r="35844" spans="23:27">
      <c r="W35844" s="288"/>
      <c r="X35844" s="287"/>
      <c r="AA35844" s="289"/>
    </row>
    <row r="35845" spans="23:27">
      <c r="W35845" s="288"/>
      <c r="X35845" s="287"/>
      <c r="AA35845" s="289"/>
    </row>
    <row r="35846" spans="23:27">
      <c r="W35846" s="288"/>
      <c r="X35846" s="287"/>
      <c r="AA35846" s="289"/>
    </row>
    <row r="35847" spans="23:27">
      <c r="W35847" s="288"/>
      <c r="X35847" s="287"/>
      <c r="AA35847" s="289"/>
    </row>
    <row r="35848" spans="23:27">
      <c r="W35848" s="288"/>
      <c r="X35848" s="287"/>
      <c r="AA35848" s="289"/>
    </row>
    <row r="35849" spans="23:27">
      <c r="W35849" s="288"/>
      <c r="X35849" s="287"/>
      <c r="AA35849" s="289"/>
    </row>
    <row r="35850" spans="23:27">
      <c r="W35850" s="288"/>
      <c r="X35850" s="287"/>
      <c r="AA35850" s="289"/>
    </row>
    <row r="35851" spans="23:27">
      <c r="W35851" s="288"/>
      <c r="X35851" s="287"/>
      <c r="AA35851" s="289"/>
    </row>
    <row r="35852" spans="23:27">
      <c r="W35852" s="288"/>
      <c r="X35852" s="287"/>
      <c r="AA35852" s="289"/>
    </row>
    <row r="35853" spans="23:27">
      <c r="W35853" s="288"/>
      <c r="X35853" s="287"/>
      <c r="AA35853" s="289"/>
    </row>
    <row r="35854" spans="23:27">
      <c r="W35854" s="288"/>
      <c r="X35854" s="287"/>
      <c r="AA35854" s="289"/>
    </row>
    <row r="35855" spans="23:27">
      <c r="W35855" s="288"/>
      <c r="X35855" s="287"/>
      <c r="AA35855" s="289"/>
    </row>
    <row r="35856" spans="23:27">
      <c r="W35856" s="288"/>
      <c r="X35856" s="287"/>
      <c r="AA35856" s="289"/>
    </row>
    <row r="35857" spans="23:27">
      <c r="W35857" s="288"/>
      <c r="X35857" s="287"/>
      <c r="AA35857" s="289"/>
    </row>
    <row r="35858" spans="23:27">
      <c r="W35858" s="288"/>
      <c r="X35858" s="287"/>
      <c r="AA35858" s="289"/>
    </row>
    <row r="35859" spans="23:27">
      <c r="W35859" s="288"/>
      <c r="X35859" s="287"/>
      <c r="AA35859" s="289"/>
    </row>
    <row r="35860" spans="23:27">
      <c r="W35860" s="288"/>
      <c r="X35860" s="287"/>
      <c r="AA35860" s="289"/>
    </row>
    <row r="35861" spans="23:27">
      <c r="W35861" s="288"/>
      <c r="X35861" s="287"/>
      <c r="AA35861" s="289"/>
    </row>
    <row r="35862" spans="23:27">
      <c r="W35862" s="288"/>
      <c r="X35862" s="287"/>
      <c r="AA35862" s="289"/>
    </row>
    <row r="35863" spans="23:27">
      <c r="W35863" s="288"/>
      <c r="X35863" s="287"/>
      <c r="AA35863" s="289"/>
    </row>
    <row r="35864" spans="23:27">
      <c r="W35864" s="288"/>
      <c r="X35864" s="287"/>
      <c r="AA35864" s="289"/>
    </row>
    <row r="35865" spans="23:27">
      <c r="W35865" s="288"/>
      <c r="X35865" s="287"/>
      <c r="AA35865" s="289"/>
    </row>
    <row r="35866" spans="23:27">
      <c r="W35866" s="288"/>
      <c r="X35866" s="287"/>
      <c r="AA35866" s="289"/>
    </row>
    <row r="35867" spans="23:27">
      <c r="W35867" s="288"/>
      <c r="X35867" s="287"/>
      <c r="AA35867" s="289"/>
    </row>
    <row r="35868" spans="23:27">
      <c r="W35868" s="288"/>
      <c r="X35868" s="287"/>
      <c r="AA35868" s="289"/>
    </row>
    <row r="35869" spans="23:27">
      <c r="W35869" s="288"/>
      <c r="X35869" s="287"/>
      <c r="AA35869" s="289"/>
    </row>
    <row r="35870" spans="23:27">
      <c r="W35870" s="288"/>
      <c r="X35870" s="287"/>
      <c r="AA35870" s="289"/>
    </row>
    <row r="35871" spans="23:27">
      <c r="W35871" s="288"/>
      <c r="X35871" s="287"/>
      <c r="AA35871" s="289"/>
    </row>
    <row r="35872" spans="23:27">
      <c r="W35872" s="288"/>
      <c r="X35872" s="287"/>
      <c r="AA35872" s="289"/>
    </row>
    <row r="35873" spans="23:27">
      <c r="W35873" s="288"/>
      <c r="X35873" s="287"/>
      <c r="AA35873" s="289"/>
    </row>
    <row r="35874" spans="23:27">
      <c r="W35874" s="288"/>
      <c r="X35874" s="287"/>
      <c r="AA35874" s="289"/>
    </row>
    <row r="35875" spans="23:27">
      <c r="W35875" s="288"/>
      <c r="X35875" s="287"/>
      <c r="AA35875" s="289"/>
    </row>
    <row r="35876" spans="23:27">
      <c r="W35876" s="288"/>
      <c r="X35876" s="287"/>
      <c r="AA35876" s="289"/>
    </row>
    <row r="35877" spans="23:27">
      <c r="W35877" s="288"/>
      <c r="X35877" s="287"/>
      <c r="AA35877" s="289"/>
    </row>
    <row r="35878" spans="23:27">
      <c r="W35878" s="288"/>
      <c r="X35878" s="287"/>
      <c r="AA35878" s="289"/>
    </row>
    <row r="35879" spans="23:27">
      <c r="W35879" s="288"/>
      <c r="X35879" s="287"/>
      <c r="AA35879" s="289"/>
    </row>
    <row r="35880" spans="23:27">
      <c r="W35880" s="288"/>
      <c r="X35880" s="287"/>
      <c r="AA35880" s="289"/>
    </row>
    <row r="35881" spans="23:27">
      <c r="W35881" s="288"/>
      <c r="X35881" s="287"/>
      <c r="AA35881" s="289"/>
    </row>
    <row r="35882" spans="23:27">
      <c r="W35882" s="288"/>
      <c r="X35882" s="287"/>
      <c r="AA35882" s="289"/>
    </row>
    <row r="35883" spans="23:27">
      <c r="W35883" s="288"/>
      <c r="X35883" s="287"/>
      <c r="AA35883" s="289"/>
    </row>
    <row r="35884" spans="23:27">
      <c r="W35884" s="288"/>
      <c r="X35884" s="287"/>
      <c r="AA35884" s="289"/>
    </row>
    <row r="35885" spans="23:27">
      <c r="W35885" s="288"/>
      <c r="X35885" s="287"/>
      <c r="AA35885" s="289"/>
    </row>
    <row r="35886" spans="23:27">
      <c r="W35886" s="288"/>
      <c r="X35886" s="287"/>
      <c r="AA35886" s="289"/>
    </row>
    <row r="35887" spans="23:27">
      <c r="W35887" s="288"/>
      <c r="X35887" s="287"/>
      <c r="AA35887" s="289"/>
    </row>
    <row r="35888" spans="23:27">
      <c r="W35888" s="288"/>
      <c r="X35888" s="287"/>
      <c r="AA35888" s="289"/>
    </row>
    <row r="35889" spans="23:27">
      <c r="W35889" s="288"/>
      <c r="X35889" s="287"/>
      <c r="AA35889" s="289"/>
    </row>
    <row r="35890" spans="23:27">
      <c r="W35890" s="288"/>
      <c r="X35890" s="287"/>
      <c r="AA35890" s="289"/>
    </row>
    <row r="35891" spans="23:27">
      <c r="W35891" s="288"/>
      <c r="X35891" s="287"/>
      <c r="AA35891" s="289"/>
    </row>
    <row r="35892" spans="23:27">
      <c r="W35892" s="288"/>
      <c r="X35892" s="287"/>
      <c r="AA35892" s="289"/>
    </row>
    <row r="35893" spans="23:27">
      <c r="W35893" s="288"/>
      <c r="X35893" s="287"/>
      <c r="AA35893" s="289"/>
    </row>
    <row r="35894" spans="23:27">
      <c r="W35894" s="288"/>
      <c r="X35894" s="287"/>
      <c r="AA35894" s="289"/>
    </row>
    <row r="35895" spans="23:27">
      <c r="W35895" s="288"/>
      <c r="X35895" s="287"/>
      <c r="AA35895" s="289"/>
    </row>
    <row r="35896" spans="23:27">
      <c r="W35896" s="288"/>
      <c r="X35896" s="287"/>
      <c r="AA35896" s="289"/>
    </row>
    <row r="35897" spans="23:27">
      <c r="W35897" s="288"/>
      <c r="X35897" s="287"/>
      <c r="AA35897" s="289"/>
    </row>
    <row r="35898" spans="23:27">
      <c r="W35898" s="288"/>
      <c r="X35898" s="287"/>
      <c r="AA35898" s="289"/>
    </row>
    <row r="35899" spans="23:27">
      <c r="W35899" s="288"/>
      <c r="X35899" s="287"/>
      <c r="AA35899" s="289"/>
    </row>
    <row r="35900" spans="23:27">
      <c r="W35900" s="288"/>
      <c r="X35900" s="287"/>
      <c r="AA35900" s="289"/>
    </row>
    <row r="35901" spans="23:27">
      <c r="W35901" s="288"/>
      <c r="X35901" s="287"/>
      <c r="AA35901" s="289"/>
    </row>
    <row r="35902" spans="23:27">
      <c r="W35902" s="288"/>
      <c r="X35902" s="287"/>
      <c r="AA35902" s="289"/>
    </row>
    <row r="35903" spans="23:27">
      <c r="W35903" s="288"/>
      <c r="X35903" s="287"/>
      <c r="AA35903" s="289"/>
    </row>
    <row r="35904" spans="23:27">
      <c r="W35904" s="288"/>
      <c r="X35904" s="287"/>
      <c r="AA35904" s="289"/>
    </row>
    <row r="35905" spans="23:27">
      <c r="W35905" s="288"/>
      <c r="X35905" s="287"/>
      <c r="AA35905" s="289"/>
    </row>
    <row r="35906" spans="23:27">
      <c r="W35906" s="288"/>
      <c r="X35906" s="287"/>
      <c r="AA35906" s="289"/>
    </row>
    <row r="35907" spans="23:27">
      <c r="W35907" s="288"/>
      <c r="X35907" s="287"/>
      <c r="AA35907" s="289"/>
    </row>
    <row r="35908" spans="23:27">
      <c r="W35908" s="288"/>
      <c r="X35908" s="287"/>
      <c r="AA35908" s="289"/>
    </row>
    <row r="35909" spans="23:27">
      <c r="W35909" s="288"/>
      <c r="X35909" s="287"/>
      <c r="AA35909" s="289"/>
    </row>
    <row r="35910" spans="23:27">
      <c r="W35910" s="288"/>
      <c r="X35910" s="287"/>
      <c r="AA35910" s="289"/>
    </row>
    <row r="35911" spans="23:27">
      <c r="W35911" s="288"/>
      <c r="X35911" s="287"/>
      <c r="AA35911" s="289"/>
    </row>
    <row r="35912" spans="23:27">
      <c r="W35912" s="288"/>
      <c r="X35912" s="287"/>
      <c r="AA35912" s="289"/>
    </row>
    <row r="35913" spans="23:27">
      <c r="W35913" s="288"/>
      <c r="X35913" s="287"/>
      <c r="AA35913" s="289"/>
    </row>
    <row r="35914" spans="23:27">
      <c r="W35914" s="288"/>
      <c r="X35914" s="287"/>
      <c r="AA35914" s="289"/>
    </row>
    <row r="35915" spans="23:27">
      <c r="W35915" s="288"/>
      <c r="X35915" s="287"/>
      <c r="AA35915" s="289"/>
    </row>
    <row r="35916" spans="23:27">
      <c r="W35916" s="288"/>
      <c r="X35916" s="287"/>
      <c r="AA35916" s="289"/>
    </row>
    <row r="35917" spans="23:27">
      <c r="W35917" s="288"/>
      <c r="X35917" s="287"/>
      <c r="AA35917" s="289"/>
    </row>
    <row r="35918" spans="23:27">
      <c r="W35918" s="288"/>
      <c r="X35918" s="287"/>
      <c r="AA35918" s="289"/>
    </row>
    <row r="35919" spans="23:27">
      <c r="W35919" s="288"/>
      <c r="X35919" s="287"/>
      <c r="AA35919" s="289"/>
    </row>
    <row r="35920" spans="23:27">
      <c r="W35920" s="288"/>
      <c r="X35920" s="287"/>
      <c r="AA35920" s="289"/>
    </row>
    <row r="35921" spans="23:27">
      <c r="W35921" s="288"/>
      <c r="X35921" s="287"/>
      <c r="AA35921" s="289"/>
    </row>
    <row r="35922" spans="23:27">
      <c r="W35922" s="288"/>
      <c r="X35922" s="287"/>
      <c r="AA35922" s="289"/>
    </row>
    <row r="35923" spans="23:27">
      <c r="W35923" s="288"/>
      <c r="X35923" s="287"/>
      <c r="AA35923" s="289"/>
    </row>
    <row r="35924" spans="23:27">
      <c r="W35924" s="288"/>
      <c r="X35924" s="287"/>
      <c r="AA35924" s="289"/>
    </row>
    <row r="35925" spans="23:27">
      <c r="W35925" s="288"/>
      <c r="X35925" s="287"/>
      <c r="AA35925" s="289"/>
    </row>
    <row r="35926" spans="23:27">
      <c r="W35926" s="288"/>
      <c r="X35926" s="287"/>
      <c r="AA35926" s="289"/>
    </row>
    <row r="35927" spans="23:27">
      <c r="W35927" s="288"/>
      <c r="X35927" s="287"/>
      <c r="AA35927" s="289"/>
    </row>
    <row r="35928" spans="23:27">
      <c r="W35928" s="288"/>
      <c r="X35928" s="287"/>
      <c r="AA35928" s="289"/>
    </row>
    <row r="35929" spans="23:27">
      <c r="W35929" s="288"/>
      <c r="X35929" s="287"/>
      <c r="AA35929" s="289"/>
    </row>
    <row r="35930" spans="23:27">
      <c r="W35930" s="288"/>
      <c r="X35930" s="287"/>
      <c r="AA35930" s="289"/>
    </row>
    <row r="35931" spans="23:27">
      <c r="W35931" s="288"/>
      <c r="X35931" s="287"/>
      <c r="AA35931" s="289"/>
    </row>
    <row r="35932" spans="23:27">
      <c r="W35932" s="288"/>
      <c r="X35932" s="287"/>
      <c r="AA35932" s="289"/>
    </row>
    <row r="35933" spans="23:27">
      <c r="W35933" s="288"/>
      <c r="X35933" s="287"/>
      <c r="AA35933" s="289"/>
    </row>
    <row r="35934" spans="23:27">
      <c r="W35934" s="288"/>
      <c r="X35934" s="287"/>
      <c r="AA35934" s="289"/>
    </row>
    <row r="35935" spans="23:27">
      <c r="W35935" s="288"/>
      <c r="X35935" s="287"/>
      <c r="AA35935" s="289"/>
    </row>
    <row r="35936" spans="23:27">
      <c r="W35936" s="288"/>
      <c r="X35936" s="287"/>
      <c r="AA35936" s="289"/>
    </row>
    <row r="35937" spans="23:27">
      <c r="W35937" s="288"/>
      <c r="X35937" s="287"/>
      <c r="AA35937" s="289"/>
    </row>
    <row r="35938" spans="23:27">
      <c r="W35938" s="288"/>
      <c r="X35938" s="287"/>
      <c r="AA35938" s="289"/>
    </row>
    <row r="35939" spans="23:27">
      <c r="W35939" s="288"/>
      <c r="X35939" s="287"/>
      <c r="AA35939" s="289"/>
    </row>
    <row r="35940" spans="23:27">
      <c r="W35940" s="288"/>
      <c r="X35940" s="287"/>
      <c r="AA35940" s="289"/>
    </row>
    <row r="35941" spans="23:27">
      <c r="W35941" s="288"/>
      <c r="X35941" s="287"/>
      <c r="AA35941" s="289"/>
    </row>
    <row r="35942" spans="23:27">
      <c r="W35942" s="288"/>
      <c r="X35942" s="287"/>
      <c r="AA35942" s="289"/>
    </row>
    <row r="35943" spans="23:27">
      <c r="W35943" s="288"/>
      <c r="X35943" s="287"/>
      <c r="AA35943" s="289"/>
    </row>
    <row r="35944" spans="23:27">
      <c r="W35944" s="288"/>
      <c r="X35944" s="287"/>
      <c r="AA35944" s="289"/>
    </row>
    <row r="35945" spans="23:27">
      <c r="W35945" s="288"/>
      <c r="X35945" s="287"/>
      <c r="AA35945" s="289"/>
    </row>
    <row r="35946" spans="23:27">
      <c r="W35946" s="288"/>
      <c r="X35946" s="287"/>
      <c r="AA35946" s="289"/>
    </row>
    <row r="35947" spans="23:27">
      <c r="W35947" s="288"/>
      <c r="X35947" s="287"/>
      <c r="AA35947" s="289"/>
    </row>
    <row r="35948" spans="23:27">
      <c r="W35948" s="288"/>
      <c r="X35948" s="287"/>
      <c r="AA35948" s="289"/>
    </row>
    <row r="35949" spans="23:27">
      <c r="W35949" s="288"/>
      <c r="X35949" s="287"/>
      <c r="AA35949" s="289"/>
    </row>
    <row r="35950" spans="23:27">
      <c r="W35950" s="288"/>
      <c r="X35950" s="287"/>
      <c r="AA35950" s="289"/>
    </row>
    <row r="35951" spans="23:27">
      <c r="W35951" s="288"/>
      <c r="X35951" s="287"/>
      <c r="AA35951" s="289"/>
    </row>
    <row r="35952" spans="23:27">
      <c r="W35952" s="288"/>
      <c r="X35952" s="287"/>
      <c r="AA35952" s="289"/>
    </row>
    <row r="35953" spans="23:27">
      <c r="W35953" s="288"/>
      <c r="X35953" s="287"/>
      <c r="AA35953" s="289"/>
    </row>
    <row r="35954" spans="23:27">
      <c r="W35954" s="288"/>
      <c r="X35954" s="287"/>
      <c r="AA35954" s="289"/>
    </row>
    <row r="35955" spans="23:27">
      <c r="W35955" s="288"/>
      <c r="X35955" s="287"/>
      <c r="AA35955" s="289"/>
    </row>
    <row r="35956" spans="23:27">
      <c r="W35956" s="288"/>
      <c r="X35956" s="287"/>
      <c r="AA35956" s="289"/>
    </row>
    <row r="35957" spans="23:27">
      <c r="W35957" s="288"/>
      <c r="X35957" s="287"/>
      <c r="AA35957" s="289"/>
    </row>
    <row r="35958" spans="23:27">
      <c r="W35958" s="288"/>
      <c r="X35958" s="287"/>
      <c r="AA35958" s="289"/>
    </row>
    <row r="35959" spans="23:27">
      <c r="W35959" s="288"/>
      <c r="X35959" s="287"/>
      <c r="AA35959" s="289"/>
    </row>
    <row r="35960" spans="23:27">
      <c r="W35960" s="288"/>
      <c r="X35960" s="287"/>
      <c r="AA35960" s="289"/>
    </row>
    <row r="35961" spans="23:27">
      <c r="W35961" s="288"/>
      <c r="X35961" s="287"/>
      <c r="AA35961" s="289"/>
    </row>
    <row r="35962" spans="23:27">
      <c r="W35962" s="288"/>
      <c r="X35962" s="287"/>
      <c r="AA35962" s="289"/>
    </row>
    <row r="35963" spans="23:27">
      <c r="W35963" s="288"/>
      <c r="X35963" s="287"/>
      <c r="AA35963" s="289"/>
    </row>
    <row r="35964" spans="23:27">
      <c r="W35964" s="288"/>
      <c r="X35964" s="287"/>
      <c r="AA35964" s="289"/>
    </row>
    <row r="35965" spans="23:27">
      <c r="W35965" s="288"/>
      <c r="X35965" s="287"/>
      <c r="AA35965" s="289"/>
    </row>
    <row r="35966" spans="23:27">
      <c r="W35966" s="288"/>
      <c r="X35966" s="287"/>
      <c r="AA35966" s="289"/>
    </row>
    <row r="35967" spans="23:27">
      <c r="W35967" s="288"/>
      <c r="X35967" s="287"/>
      <c r="AA35967" s="289"/>
    </row>
    <row r="35968" spans="23:27">
      <c r="W35968" s="288"/>
      <c r="X35968" s="287"/>
      <c r="AA35968" s="289"/>
    </row>
    <row r="35969" spans="23:27">
      <c r="W35969" s="288"/>
      <c r="X35969" s="287"/>
      <c r="AA35969" s="289"/>
    </row>
    <row r="35970" spans="23:27">
      <c r="W35970" s="288"/>
      <c r="X35970" s="287"/>
      <c r="AA35970" s="289"/>
    </row>
    <row r="35971" spans="23:27">
      <c r="W35971" s="288"/>
      <c r="X35971" s="287"/>
      <c r="AA35971" s="289"/>
    </row>
    <row r="35972" spans="23:27">
      <c r="W35972" s="288"/>
      <c r="X35972" s="287"/>
      <c r="AA35972" s="289"/>
    </row>
    <row r="35973" spans="23:27">
      <c r="W35973" s="288"/>
      <c r="X35973" s="287"/>
      <c r="AA35973" s="289"/>
    </row>
    <row r="35974" spans="23:27">
      <c r="W35974" s="288"/>
      <c r="X35974" s="287"/>
      <c r="AA35974" s="289"/>
    </row>
    <row r="35975" spans="23:27">
      <c r="W35975" s="288"/>
      <c r="X35975" s="287"/>
      <c r="AA35975" s="289"/>
    </row>
    <row r="35976" spans="23:27">
      <c r="W35976" s="288"/>
      <c r="X35976" s="287"/>
      <c r="AA35976" s="289"/>
    </row>
    <row r="35977" spans="23:27">
      <c r="W35977" s="288"/>
      <c r="X35977" s="287"/>
      <c r="AA35977" s="289"/>
    </row>
    <row r="35978" spans="23:27">
      <c r="W35978" s="288"/>
      <c r="X35978" s="287"/>
      <c r="AA35978" s="289"/>
    </row>
    <row r="35979" spans="23:27">
      <c r="W35979" s="288"/>
      <c r="X35979" s="287"/>
      <c r="AA35979" s="289"/>
    </row>
    <row r="35980" spans="23:27">
      <c r="W35980" s="288"/>
      <c r="X35980" s="287"/>
      <c r="AA35980" s="289"/>
    </row>
    <row r="35981" spans="23:27">
      <c r="W35981" s="288"/>
      <c r="X35981" s="287"/>
      <c r="AA35981" s="289"/>
    </row>
    <row r="35982" spans="23:27">
      <c r="W35982" s="288"/>
      <c r="X35982" s="287"/>
      <c r="AA35982" s="289"/>
    </row>
    <row r="35983" spans="23:27">
      <c r="W35983" s="288"/>
      <c r="X35983" s="287"/>
      <c r="AA35983" s="289"/>
    </row>
    <row r="35984" spans="23:27">
      <c r="W35984" s="288"/>
      <c r="X35984" s="287"/>
      <c r="AA35984" s="289"/>
    </row>
    <row r="35985" spans="23:27">
      <c r="W35985" s="288"/>
      <c r="X35985" s="287"/>
      <c r="AA35985" s="289"/>
    </row>
    <row r="35986" spans="23:27">
      <c r="W35986" s="288"/>
      <c r="X35986" s="287"/>
      <c r="AA35986" s="289"/>
    </row>
    <row r="35987" spans="23:27">
      <c r="W35987" s="288"/>
      <c r="X35987" s="287"/>
      <c r="AA35987" s="289"/>
    </row>
    <row r="35988" spans="23:27">
      <c r="W35988" s="288"/>
      <c r="X35988" s="287"/>
      <c r="AA35988" s="289"/>
    </row>
    <row r="35989" spans="23:27">
      <c r="W35989" s="288"/>
      <c r="X35989" s="287"/>
      <c r="AA35989" s="289"/>
    </row>
    <row r="35990" spans="23:27">
      <c r="W35990" s="288"/>
      <c r="X35990" s="287"/>
      <c r="AA35990" s="289"/>
    </row>
    <row r="35991" spans="23:27">
      <c r="W35991" s="288"/>
      <c r="X35991" s="287"/>
      <c r="AA35991" s="289"/>
    </row>
    <row r="35992" spans="23:27">
      <c r="W35992" s="288"/>
      <c r="X35992" s="287"/>
      <c r="AA35992" s="289"/>
    </row>
    <row r="35993" spans="23:27">
      <c r="W35993" s="288"/>
      <c r="X35993" s="287"/>
      <c r="AA35993" s="289"/>
    </row>
    <row r="35994" spans="23:27">
      <c r="W35994" s="288"/>
      <c r="X35994" s="287"/>
      <c r="AA35994" s="289"/>
    </row>
    <row r="35995" spans="23:27">
      <c r="W35995" s="288"/>
      <c r="X35995" s="287"/>
      <c r="AA35995" s="289"/>
    </row>
    <row r="35996" spans="23:27">
      <c r="W35996" s="288"/>
      <c r="X35996" s="287"/>
      <c r="AA35996" s="289"/>
    </row>
    <row r="35997" spans="23:27">
      <c r="W35997" s="288"/>
      <c r="X35997" s="287"/>
      <c r="AA35997" s="289"/>
    </row>
    <row r="35998" spans="23:27">
      <c r="W35998" s="288"/>
      <c r="X35998" s="287"/>
      <c r="AA35998" s="289"/>
    </row>
    <row r="35999" spans="23:27">
      <c r="W35999" s="288"/>
      <c r="X35999" s="287"/>
      <c r="AA35999" s="289"/>
    </row>
    <row r="36000" spans="23:27">
      <c r="W36000" s="288"/>
      <c r="X36000" s="287"/>
      <c r="AA36000" s="289"/>
    </row>
    <row r="36001" spans="23:27">
      <c r="W36001" s="288"/>
      <c r="X36001" s="287"/>
      <c r="AA36001" s="289"/>
    </row>
    <row r="36002" spans="23:27">
      <c r="W36002" s="288"/>
      <c r="X36002" s="287"/>
      <c r="AA36002" s="289"/>
    </row>
    <row r="36003" spans="23:27">
      <c r="W36003" s="288"/>
      <c r="X36003" s="287"/>
      <c r="AA36003" s="289"/>
    </row>
    <row r="36004" spans="23:27">
      <c r="W36004" s="288"/>
      <c r="X36004" s="287"/>
      <c r="AA36004" s="289"/>
    </row>
    <row r="36005" spans="23:27">
      <c r="W36005" s="288"/>
      <c r="X36005" s="287"/>
      <c r="AA36005" s="289"/>
    </row>
    <row r="36006" spans="23:27">
      <c r="W36006" s="288"/>
      <c r="X36006" s="287"/>
      <c r="AA36006" s="289"/>
    </row>
    <row r="36007" spans="23:27">
      <c r="W36007" s="288"/>
      <c r="X36007" s="287"/>
      <c r="AA36007" s="289"/>
    </row>
    <row r="36008" spans="23:27">
      <c r="W36008" s="288"/>
      <c r="X36008" s="287"/>
      <c r="AA36008" s="289"/>
    </row>
    <row r="36009" spans="23:27">
      <c r="W36009" s="288"/>
      <c r="X36009" s="287"/>
      <c r="AA36009" s="289"/>
    </row>
    <row r="36010" spans="23:27">
      <c r="W36010" s="288"/>
      <c r="X36010" s="287"/>
      <c r="AA36010" s="289"/>
    </row>
    <row r="36011" spans="23:27">
      <c r="W36011" s="288"/>
      <c r="X36011" s="287"/>
      <c r="AA36011" s="289"/>
    </row>
    <row r="36012" spans="23:27">
      <c r="W36012" s="288"/>
      <c r="X36012" s="287"/>
      <c r="AA36012" s="289"/>
    </row>
    <row r="36013" spans="23:27">
      <c r="W36013" s="288"/>
      <c r="X36013" s="287"/>
      <c r="AA36013" s="289"/>
    </row>
    <row r="36014" spans="23:27">
      <c r="W36014" s="288"/>
      <c r="X36014" s="287"/>
      <c r="AA36014" s="289"/>
    </row>
    <row r="36015" spans="23:27">
      <c r="W36015" s="288"/>
      <c r="X36015" s="287"/>
      <c r="AA36015" s="289"/>
    </row>
    <row r="36016" spans="23:27">
      <c r="W36016" s="288"/>
      <c r="X36016" s="287"/>
      <c r="AA36016" s="289"/>
    </row>
    <row r="36017" spans="23:27">
      <c r="W36017" s="288"/>
      <c r="X36017" s="287"/>
      <c r="AA36017" s="289"/>
    </row>
    <row r="36018" spans="23:27">
      <c r="W36018" s="288"/>
      <c r="X36018" s="287"/>
      <c r="AA36018" s="289"/>
    </row>
    <row r="36019" spans="23:27">
      <c r="W36019" s="288"/>
      <c r="X36019" s="287"/>
      <c r="AA36019" s="289"/>
    </row>
    <row r="36020" spans="23:27">
      <c r="W36020" s="288"/>
      <c r="X36020" s="287"/>
      <c r="AA36020" s="289"/>
    </row>
    <row r="36021" spans="23:27">
      <c r="W36021" s="288"/>
      <c r="X36021" s="287"/>
      <c r="AA36021" s="289"/>
    </row>
    <row r="36022" spans="23:27">
      <c r="W36022" s="288"/>
      <c r="X36022" s="287"/>
      <c r="AA36022" s="289"/>
    </row>
    <row r="36023" spans="23:27">
      <c r="W36023" s="288"/>
      <c r="X36023" s="287"/>
      <c r="AA36023" s="289"/>
    </row>
    <row r="36024" spans="23:27">
      <c r="W36024" s="288"/>
      <c r="X36024" s="287"/>
      <c r="AA36024" s="289"/>
    </row>
    <row r="36025" spans="23:27">
      <c r="W36025" s="288"/>
      <c r="X36025" s="287"/>
      <c r="AA36025" s="289"/>
    </row>
    <row r="36026" spans="23:27">
      <c r="W36026" s="288"/>
      <c r="X36026" s="287"/>
      <c r="AA36026" s="289"/>
    </row>
    <row r="36027" spans="23:27">
      <c r="W36027" s="288"/>
      <c r="X36027" s="287"/>
      <c r="AA36027" s="289"/>
    </row>
    <row r="36028" spans="23:27">
      <c r="W36028" s="288"/>
      <c r="X36028" s="287"/>
      <c r="AA36028" s="289"/>
    </row>
    <row r="36029" spans="23:27">
      <c r="W36029" s="288"/>
      <c r="X36029" s="287"/>
      <c r="AA36029" s="289"/>
    </row>
    <row r="36030" spans="23:27">
      <c r="W36030" s="288"/>
      <c r="X36030" s="287"/>
      <c r="AA36030" s="289"/>
    </row>
    <row r="36031" spans="23:27">
      <c r="W36031" s="288"/>
      <c r="X36031" s="287"/>
      <c r="AA36031" s="289"/>
    </row>
    <row r="36032" spans="23:27">
      <c r="W36032" s="288"/>
      <c r="X36032" s="287"/>
      <c r="AA36032" s="289"/>
    </row>
    <row r="36033" spans="23:27">
      <c r="W36033" s="288"/>
      <c r="X36033" s="287"/>
      <c r="AA36033" s="289"/>
    </row>
    <row r="36034" spans="23:27">
      <c r="W36034" s="288"/>
      <c r="X36034" s="287"/>
      <c r="AA36034" s="289"/>
    </row>
    <row r="36035" spans="23:27">
      <c r="W36035" s="288"/>
      <c r="X36035" s="287"/>
      <c r="AA36035" s="289"/>
    </row>
    <row r="36036" spans="23:27">
      <c r="W36036" s="288"/>
      <c r="X36036" s="287"/>
      <c r="AA36036" s="289"/>
    </row>
    <row r="36037" spans="23:27">
      <c r="W36037" s="288"/>
      <c r="X36037" s="287"/>
      <c r="AA36037" s="289"/>
    </row>
    <row r="36038" spans="23:27">
      <c r="W36038" s="288"/>
      <c r="X36038" s="287"/>
      <c r="AA36038" s="289"/>
    </row>
    <row r="36039" spans="23:27">
      <c r="W36039" s="288"/>
      <c r="X36039" s="287"/>
      <c r="AA36039" s="289"/>
    </row>
    <row r="36040" spans="23:27">
      <c r="W36040" s="288"/>
      <c r="X36040" s="287"/>
      <c r="AA36040" s="289"/>
    </row>
    <row r="36041" spans="23:27">
      <c r="W36041" s="288"/>
      <c r="X36041" s="287"/>
      <c r="AA36041" s="289"/>
    </row>
    <row r="36042" spans="23:27">
      <c r="W36042" s="288"/>
      <c r="X36042" s="287"/>
      <c r="AA36042" s="289"/>
    </row>
    <row r="36043" spans="23:27">
      <c r="W36043" s="288"/>
      <c r="X36043" s="287"/>
      <c r="AA36043" s="289"/>
    </row>
    <row r="36044" spans="23:27">
      <c r="W36044" s="288"/>
      <c r="X36044" s="287"/>
      <c r="AA36044" s="289"/>
    </row>
    <row r="36045" spans="23:27">
      <c r="W36045" s="288"/>
      <c r="X36045" s="287"/>
      <c r="AA36045" s="289"/>
    </row>
    <row r="36046" spans="23:27">
      <c r="W36046" s="288"/>
      <c r="X36046" s="287"/>
      <c r="AA36046" s="289"/>
    </row>
    <row r="36047" spans="23:27">
      <c r="W36047" s="288"/>
      <c r="X36047" s="287"/>
      <c r="AA36047" s="289"/>
    </row>
    <row r="36048" spans="23:27">
      <c r="W36048" s="288"/>
      <c r="X36048" s="287"/>
      <c r="AA36048" s="289"/>
    </row>
    <row r="36049" spans="23:27">
      <c r="W36049" s="288"/>
      <c r="X36049" s="287"/>
      <c r="AA36049" s="289"/>
    </row>
    <row r="36050" spans="23:27">
      <c r="W36050" s="288"/>
      <c r="X36050" s="287"/>
      <c r="AA36050" s="289"/>
    </row>
    <row r="36051" spans="23:27">
      <c r="W36051" s="288"/>
      <c r="X36051" s="287"/>
      <c r="AA36051" s="289"/>
    </row>
    <row r="36052" spans="23:27">
      <c r="W36052" s="288"/>
      <c r="X36052" s="287"/>
      <c r="AA36052" s="289"/>
    </row>
    <row r="36053" spans="23:27">
      <c r="W36053" s="288"/>
      <c r="X36053" s="287"/>
      <c r="AA36053" s="289"/>
    </row>
    <row r="36054" spans="23:27">
      <c r="W36054" s="288"/>
      <c r="X36054" s="287"/>
      <c r="AA36054" s="289"/>
    </row>
    <row r="36055" spans="23:27">
      <c r="W36055" s="288"/>
      <c r="X36055" s="287"/>
      <c r="AA36055" s="289"/>
    </row>
    <row r="36056" spans="23:27">
      <c r="W36056" s="288"/>
      <c r="X36056" s="287"/>
      <c r="AA36056" s="289"/>
    </row>
    <row r="36057" spans="23:27">
      <c r="W36057" s="288"/>
      <c r="X36057" s="287"/>
      <c r="AA36057" s="289"/>
    </row>
    <row r="36058" spans="23:27">
      <c r="W36058" s="288"/>
      <c r="X36058" s="287"/>
      <c r="AA36058" s="289"/>
    </row>
    <row r="36059" spans="23:27">
      <c r="W36059" s="288"/>
      <c r="X36059" s="287"/>
      <c r="AA36059" s="289"/>
    </row>
    <row r="36060" spans="23:27">
      <c r="W36060" s="288"/>
      <c r="X36060" s="287"/>
      <c r="AA36060" s="289"/>
    </row>
    <row r="36061" spans="23:27">
      <c r="W36061" s="288"/>
      <c r="X36061" s="287"/>
      <c r="AA36061" s="289"/>
    </row>
    <row r="36062" spans="23:27">
      <c r="W36062" s="288"/>
      <c r="X36062" s="287"/>
      <c r="AA36062" s="289"/>
    </row>
    <row r="36063" spans="23:27">
      <c r="W36063" s="288"/>
      <c r="X36063" s="287"/>
      <c r="AA36063" s="289"/>
    </row>
    <row r="36064" spans="23:27">
      <c r="W36064" s="288"/>
      <c r="X36064" s="287"/>
      <c r="AA36064" s="289"/>
    </row>
    <row r="36065" spans="23:27">
      <c r="W36065" s="288"/>
      <c r="X36065" s="287"/>
      <c r="AA36065" s="289"/>
    </row>
    <row r="36066" spans="23:27">
      <c r="W36066" s="288"/>
      <c r="X36066" s="287"/>
      <c r="AA36066" s="289"/>
    </row>
    <row r="36067" spans="23:27">
      <c r="W36067" s="288"/>
      <c r="X36067" s="287"/>
      <c r="AA36067" s="289"/>
    </row>
    <row r="36068" spans="23:27">
      <c r="W36068" s="288"/>
      <c r="X36068" s="287"/>
      <c r="AA36068" s="289"/>
    </row>
    <row r="36069" spans="23:27">
      <c r="W36069" s="288"/>
      <c r="X36069" s="287"/>
      <c r="AA36069" s="289"/>
    </row>
    <row r="36070" spans="23:27">
      <c r="W36070" s="288"/>
      <c r="X36070" s="287"/>
      <c r="AA36070" s="289"/>
    </row>
    <row r="36071" spans="23:27">
      <c r="W36071" s="288"/>
      <c r="X36071" s="287"/>
      <c r="AA36071" s="289"/>
    </row>
    <row r="36072" spans="23:27">
      <c r="W36072" s="288"/>
      <c r="X36072" s="287"/>
      <c r="AA36072" s="289"/>
    </row>
    <row r="36073" spans="23:27">
      <c r="W36073" s="288"/>
      <c r="X36073" s="287"/>
      <c r="AA36073" s="289"/>
    </row>
    <row r="36074" spans="23:27">
      <c r="W36074" s="288"/>
      <c r="X36074" s="287"/>
      <c r="AA36074" s="289"/>
    </row>
    <row r="36075" spans="23:27">
      <c r="W36075" s="288"/>
      <c r="X36075" s="287"/>
      <c r="AA36075" s="289"/>
    </row>
    <row r="36076" spans="23:27">
      <c r="W36076" s="288"/>
      <c r="X36076" s="287"/>
      <c r="AA36076" s="289"/>
    </row>
    <row r="36077" spans="23:27">
      <c r="W36077" s="288"/>
      <c r="X36077" s="287"/>
      <c r="AA36077" s="289"/>
    </row>
    <row r="36078" spans="23:27">
      <c r="W36078" s="288"/>
      <c r="X36078" s="287"/>
      <c r="AA36078" s="289"/>
    </row>
    <row r="36079" spans="23:27">
      <c r="W36079" s="288"/>
      <c r="X36079" s="287"/>
      <c r="AA36079" s="289"/>
    </row>
    <row r="36080" spans="23:27">
      <c r="W36080" s="288"/>
      <c r="X36080" s="287"/>
      <c r="AA36080" s="289"/>
    </row>
    <row r="36081" spans="23:27">
      <c r="W36081" s="288"/>
      <c r="X36081" s="287"/>
      <c r="AA36081" s="289"/>
    </row>
    <row r="36082" spans="23:27">
      <c r="W36082" s="288"/>
      <c r="X36082" s="287"/>
      <c r="AA36082" s="289"/>
    </row>
    <row r="36083" spans="23:27">
      <c r="W36083" s="288"/>
      <c r="X36083" s="287"/>
      <c r="AA36083" s="289"/>
    </row>
    <row r="36084" spans="23:27">
      <c r="W36084" s="288"/>
      <c r="X36084" s="287"/>
      <c r="AA36084" s="289"/>
    </row>
    <row r="36085" spans="23:27">
      <c r="W36085" s="288"/>
      <c r="X36085" s="287"/>
      <c r="AA36085" s="289"/>
    </row>
    <row r="36086" spans="23:27">
      <c r="W36086" s="288"/>
      <c r="X36086" s="287"/>
      <c r="AA36086" s="289"/>
    </row>
    <row r="36087" spans="23:27">
      <c r="W36087" s="288"/>
      <c r="X36087" s="287"/>
      <c r="AA36087" s="289"/>
    </row>
    <row r="36088" spans="23:27">
      <c r="W36088" s="288"/>
      <c r="X36088" s="287"/>
      <c r="AA36088" s="289"/>
    </row>
    <row r="36089" spans="23:27">
      <c r="W36089" s="288"/>
      <c r="X36089" s="287"/>
      <c r="AA36089" s="289"/>
    </row>
    <row r="36090" spans="23:27">
      <c r="W36090" s="288"/>
      <c r="X36090" s="287"/>
      <c r="AA36090" s="289"/>
    </row>
    <row r="36091" spans="23:27">
      <c r="W36091" s="288"/>
      <c r="X36091" s="287"/>
      <c r="AA36091" s="289"/>
    </row>
    <row r="36092" spans="23:27">
      <c r="W36092" s="288"/>
      <c r="X36092" s="287"/>
      <c r="AA36092" s="289"/>
    </row>
    <row r="36093" spans="23:27">
      <c r="W36093" s="288"/>
      <c r="X36093" s="287"/>
      <c r="AA36093" s="289"/>
    </row>
    <row r="36094" spans="23:27">
      <c r="W36094" s="288"/>
      <c r="X36094" s="287"/>
      <c r="AA36094" s="289"/>
    </row>
    <row r="36095" spans="23:27">
      <c r="W36095" s="288"/>
      <c r="X36095" s="287"/>
      <c r="AA36095" s="289"/>
    </row>
    <row r="36096" spans="23:27">
      <c r="W36096" s="288"/>
      <c r="X36096" s="287"/>
      <c r="AA36096" s="289"/>
    </row>
    <row r="36097" spans="23:27">
      <c r="W36097" s="288"/>
      <c r="X36097" s="287"/>
      <c r="AA36097" s="289"/>
    </row>
    <row r="36098" spans="23:27">
      <c r="W36098" s="288"/>
      <c r="X36098" s="287"/>
      <c r="AA36098" s="289"/>
    </row>
    <row r="36099" spans="23:27">
      <c r="W36099" s="288"/>
      <c r="X36099" s="287"/>
      <c r="AA36099" s="289"/>
    </row>
    <row r="36100" spans="23:27">
      <c r="W36100" s="288"/>
      <c r="X36100" s="287"/>
      <c r="AA36100" s="289"/>
    </row>
    <row r="36101" spans="23:27">
      <c r="W36101" s="288"/>
      <c r="X36101" s="287"/>
      <c r="AA36101" s="289"/>
    </row>
    <row r="36102" spans="23:27">
      <c r="W36102" s="288"/>
      <c r="X36102" s="287"/>
      <c r="AA36102" s="289"/>
    </row>
    <row r="36103" spans="23:27">
      <c r="W36103" s="288"/>
      <c r="X36103" s="287"/>
      <c r="AA36103" s="289"/>
    </row>
    <row r="36104" spans="23:27">
      <c r="W36104" s="288"/>
      <c r="X36104" s="287"/>
      <c r="AA36104" s="289"/>
    </row>
    <row r="36105" spans="23:27">
      <c r="W36105" s="288"/>
      <c r="X36105" s="287"/>
      <c r="AA36105" s="289"/>
    </row>
    <row r="36106" spans="23:27">
      <c r="W36106" s="288"/>
      <c r="X36106" s="287"/>
      <c r="AA36106" s="289"/>
    </row>
    <row r="36107" spans="23:27">
      <c r="W36107" s="288"/>
      <c r="X36107" s="287"/>
      <c r="AA36107" s="289"/>
    </row>
    <row r="36108" spans="23:27">
      <c r="W36108" s="288"/>
      <c r="X36108" s="287"/>
      <c r="AA36108" s="289"/>
    </row>
    <row r="36109" spans="23:27">
      <c r="W36109" s="288"/>
      <c r="X36109" s="287"/>
      <c r="AA36109" s="289"/>
    </row>
    <row r="36110" spans="23:27">
      <c r="W36110" s="288"/>
      <c r="X36110" s="287"/>
      <c r="AA36110" s="289"/>
    </row>
    <row r="36111" spans="23:27">
      <c r="W36111" s="288"/>
      <c r="X36111" s="287"/>
      <c r="AA36111" s="289"/>
    </row>
    <row r="36112" spans="23:27">
      <c r="W36112" s="288"/>
      <c r="X36112" s="287"/>
      <c r="AA36112" s="289"/>
    </row>
    <row r="36113" spans="23:27">
      <c r="W36113" s="288"/>
      <c r="X36113" s="287"/>
      <c r="AA36113" s="289"/>
    </row>
    <row r="36114" spans="23:27">
      <c r="W36114" s="288"/>
      <c r="X36114" s="287"/>
      <c r="AA36114" s="289"/>
    </row>
    <row r="36115" spans="23:27">
      <c r="W36115" s="288"/>
      <c r="X36115" s="287"/>
      <c r="AA36115" s="289"/>
    </row>
    <row r="36116" spans="23:27">
      <c r="W36116" s="288"/>
      <c r="X36116" s="287"/>
      <c r="AA36116" s="289"/>
    </row>
    <row r="36117" spans="23:27">
      <c r="W36117" s="288"/>
      <c r="X36117" s="287"/>
      <c r="AA36117" s="289"/>
    </row>
    <row r="36118" spans="23:27">
      <c r="W36118" s="288"/>
      <c r="X36118" s="287"/>
      <c r="AA36118" s="289"/>
    </row>
    <row r="36119" spans="23:27">
      <c r="W36119" s="288"/>
      <c r="X36119" s="287"/>
      <c r="AA36119" s="289"/>
    </row>
    <row r="36120" spans="23:27">
      <c r="W36120" s="288"/>
      <c r="X36120" s="287"/>
      <c r="AA36120" s="289"/>
    </row>
    <row r="36121" spans="23:27">
      <c r="W36121" s="288"/>
      <c r="X36121" s="287"/>
      <c r="AA36121" s="289"/>
    </row>
    <row r="36122" spans="23:27">
      <c r="W36122" s="288"/>
      <c r="X36122" s="287"/>
      <c r="AA36122" s="289"/>
    </row>
    <row r="36123" spans="23:27">
      <c r="W36123" s="288"/>
      <c r="X36123" s="287"/>
      <c r="AA36123" s="289"/>
    </row>
    <row r="36124" spans="23:27">
      <c r="W36124" s="288"/>
      <c r="X36124" s="287"/>
      <c r="AA36124" s="289"/>
    </row>
    <row r="36125" spans="23:27">
      <c r="W36125" s="288"/>
      <c r="X36125" s="287"/>
      <c r="AA36125" s="289"/>
    </row>
    <row r="36126" spans="23:27">
      <c r="W36126" s="288"/>
      <c r="X36126" s="287"/>
      <c r="AA36126" s="289"/>
    </row>
    <row r="36127" spans="23:27">
      <c r="W36127" s="288"/>
      <c r="X36127" s="287"/>
      <c r="AA36127" s="289"/>
    </row>
    <row r="36128" spans="23:27">
      <c r="W36128" s="288"/>
      <c r="X36128" s="287"/>
      <c r="AA36128" s="289"/>
    </row>
    <row r="36129" spans="23:27">
      <c r="W36129" s="288"/>
      <c r="X36129" s="287"/>
      <c r="AA36129" s="289"/>
    </row>
    <row r="36130" spans="23:27">
      <c r="W36130" s="288"/>
      <c r="X36130" s="287"/>
      <c r="AA36130" s="289"/>
    </row>
    <row r="36131" spans="23:27">
      <c r="W36131" s="288"/>
      <c r="X36131" s="287"/>
      <c r="AA36131" s="289"/>
    </row>
    <row r="36132" spans="23:27">
      <c r="W36132" s="288"/>
      <c r="X36132" s="287"/>
      <c r="AA36132" s="289"/>
    </row>
    <row r="36133" spans="23:27">
      <c r="W36133" s="288"/>
      <c r="X36133" s="287"/>
      <c r="AA36133" s="289"/>
    </row>
    <row r="36134" spans="23:27">
      <c r="W36134" s="288"/>
      <c r="X36134" s="287"/>
      <c r="AA36134" s="289"/>
    </row>
    <row r="36135" spans="23:27">
      <c r="W36135" s="288"/>
      <c r="X36135" s="287"/>
      <c r="AA36135" s="289"/>
    </row>
    <row r="36136" spans="23:27">
      <c r="W36136" s="288"/>
      <c r="X36136" s="287"/>
      <c r="AA36136" s="289"/>
    </row>
    <row r="36137" spans="23:27">
      <c r="W36137" s="288"/>
      <c r="X36137" s="287"/>
      <c r="AA36137" s="289"/>
    </row>
    <row r="36138" spans="23:27">
      <c r="W36138" s="288"/>
      <c r="X36138" s="287"/>
      <c r="AA36138" s="289"/>
    </row>
    <row r="36139" spans="23:27">
      <c r="W36139" s="288"/>
      <c r="X36139" s="287"/>
      <c r="AA36139" s="289"/>
    </row>
    <row r="36140" spans="23:27">
      <c r="W36140" s="288"/>
      <c r="X36140" s="287"/>
      <c r="AA36140" s="289"/>
    </row>
    <row r="36141" spans="23:27">
      <c r="W36141" s="288"/>
      <c r="X36141" s="287"/>
      <c r="AA36141" s="289"/>
    </row>
    <row r="36142" spans="23:27">
      <c r="W36142" s="288"/>
      <c r="X36142" s="287"/>
      <c r="AA36142" s="289"/>
    </row>
    <row r="36143" spans="23:27">
      <c r="W36143" s="288"/>
      <c r="X36143" s="287"/>
      <c r="AA36143" s="289"/>
    </row>
    <row r="36144" spans="23:27">
      <c r="W36144" s="288"/>
      <c r="X36144" s="287"/>
      <c r="AA36144" s="289"/>
    </row>
    <row r="36145" spans="23:27">
      <c r="W36145" s="288"/>
      <c r="X36145" s="287"/>
      <c r="AA36145" s="289"/>
    </row>
    <row r="36146" spans="23:27">
      <c r="W36146" s="288"/>
      <c r="X36146" s="287"/>
      <c r="AA36146" s="289"/>
    </row>
    <row r="36147" spans="23:27">
      <c r="W36147" s="288"/>
      <c r="X36147" s="287"/>
      <c r="AA36147" s="289"/>
    </row>
    <row r="36148" spans="23:27">
      <c r="W36148" s="288"/>
      <c r="X36148" s="287"/>
      <c r="AA36148" s="289"/>
    </row>
    <row r="36149" spans="23:27">
      <c r="W36149" s="288"/>
      <c r="X36149" s="287"/>
      <c r="AA36149" s="289"/>
    </row>
    <row r="36150" spans="23:27">
      <c r="W36150" s="288"/>
      <c r="X36150" s="287"/>
      <c r="AA36150" s="289"/>
    </row>
    <row r="36151" spans="23:27">
      <c r="W36151" s="288"/>
      <c r="X36151" s="287"/>
      <c r="AA36151" s="289"/>
    </row>
    <row r="36152" spans="23:27">
      <c r="W36152" s="288"/>
      <c r="X36152" s="287"/>
      <c r="AA36152" s="289"/>
    </row>
    <row r="36153" spans="23:27">
      <c r="W36153" s="288"/>
      <c r="X36153" s="287"/>
      <c r="AA36153" s="289"/>
    </row>
    <row r="36154" spans="23:27">
      <c r="W36154" s="288"/>
      <c r="X36154" s="287"/>
      <c r="AA36154" s="289"/>
    </row>
    <row r="36155" spans="23:27">
      <c r="W36155" s="288"/>
      <c r="X36155" s="287"/>
      <c r="AA36155" s="289"/>
    </row>
    <row r="36156" spans="23:27">
      <c r="W36156" s="288"/>
      <c r="X36156" s="287"/>
      <c r="AA36156" s="289"/>
    </row>
    <row r="36157" spans="23:27">
      <c r="W36157" s="288"/>
      <c r="X36157" s="287"/>
      <c r="AA36157" s="289"/>
    </row>
    <row r="36158" spans="23:27">
      <c r="W36158" s="288"/>
      <c r="X36158" s="287"/>
      <c r="AA36158" s="289"/>
    </row>
    <row r="36159" spans="23:27">
      <c r="W36159" s="288"/>
      <c r="X36159" s="287"/>
      <c r="AA36159" s="289"/>
    </row>
    <row r="36160" spans="23:27">
      <c r="W36160" s="288"/>
      <c r="X36160" s="287"/>
      <c r="AA36160" s="289"/>
    </row>
    <row r="36161" spans="23:27">
      <c r="W36161" s="288"/>
      <c r="X36161" s="287"/>
      <c r="AA36161" s="289"/>
    </row>
    <row r="36162" spans="23:27">
      <c r="W36162" s="288"/>
      <c r="X36162" s="287"/>
      <c r="AA36162" s="289"/>
    </row>
    <row r="36163" spans="23:27">
      <c r="W36163" s="288"/>
      <c r="X36163" s="287"/>
      <c r="AA36163" s="289"/>
    </row>
    <row r="36164" spans="23:27">
      <c r="W36164" s="288"/>
      <c r="X36164" s="287"/>
      <c r="AA36164" s="289"/>
    </row>
    <row r="36165" spans="23:27">
      <c r="W36165" s="288"/>
      <c r="X36165" s="287"/>
      <c r="AA36165" s="289"/>
    </row>
    <row r="36166" spans="23:27">
      <c r="W36166" s="288"/>
      <c r="X36166" s="287"/>
      <c r="AA36166" s="289"/>
    </row>
    <row r="36167" spans="23:27">
      <c r="W36167" s="288"/>
      <c r="X36167" s="287"/>
      <c r="AA36167" s="289"/>
    </row>
    <row r="36168" spans="23:27">
      <c r="W36168" s="288"/>
      <c r="X36168" s="287"/>
      <c r="AA36168" s="289"/>
    </row>
    <row r="36169" spans="23:27">
      <c r="W36169" s="288"/>
      <c r="X36169" s="287"/>
      <c r="AA36169" s="289"/>
    </row>
    <row r="36170" spans="23:27">
      <c r="W36170" s="288"/>
      <c r="X36170" s="287"/>
      <c r="AA36170" s="289"/>
    </row>
    <row r="36171" spans="23:27">
      <c r="W36171" s="288"/>
      <c r="X36171" s="287"/>
      <c r="AA36171" s="289"/>
    </row>
    <row r="36172" spans="23:27">
      <c r="W36172" s="288"/>
      <c r="X36172" s="287"/>
      <c r="AA36172" s="289"/>
    </row>
    <row r="36173" spans="23:27">
      <c r="W36173" s="288"/>
      <c r="X36173" s="287"/>
      <c r="AA36173" s="289"/>
    </row>
    <row r="36174" spans="23:27">
      <c r="W36174" s="288"/>
      <c r="X36174" s="287"/>
      <c r="AA36174" s="289"/>
    </row>
    <row r="36175" spans="23:27">
      <c r="W36175" s="288"/>
      <c r="X36175" s="287"/>
      <c r="AA36175" s="289"/>
    </row>
    <row r="36176" spans="23:27">
      <c r="W36176" s="288"/>
      <c r="X36176" s="287"/>
      <c r="AA36176" s="289"/>
    </row>
    <row r="36177" spans="23:27">
      <c r="W36177" s="288"/>
      <c r="X36177" s="287"/>
      <c r="AA36177" s="289"/>
    </row>
    <row r="36178" spans="23:27">
      <c r="W36178" s="288"/>
      <c r="X36178" s="287"/>
      <c r="AA36178" s="289"/>
    </row>
    <row r="36179" spans="23:27">
      <c r="W36179" s="288"/>
      <c r="X36179" s="287"/>
      <c r="AA36179" s="289"/>
    </row>
    <row r="36180" spans="23:27">
      <c r="W36180" s="288"/>
      <c r="X36180" s="287"/>
      <c r="AA36180" s="289"/>
    </row>
    <row r="36181" spans="23:27">
      <c r="W36181" s="288"/>
      <c r="X36181" s="287"/>
      <c r="AA36181" s="289"/>
    </row>
    <row r="36182" spans="23:27">
      <c r="W36182" s="288"/>
      <c r="X36182" s="287"/>
      <c r="AA36182" s="289"/>
    </row>
    <row r="36183" spans="23:27">
      <c r="W36183" s="288"/>
      <c r="X36183" s="287"/>
      <c r="AA36183" s="289"/>
    </row>
    <row r="36184" spans="23:27">
      <c r="W36184" s="288"/>
      <c r="X36184" s="287"/>
      <c r="AA36184" s="289"/>
    </row>
    <row r="36185" spans="23:27">
      <c r="W36185" s="288"/>
      <c r="X36185" s="287"/>
      <c r="AA36185" s="289"/>
    </row>
    <row r="36186" spans="23:27">
      <c r="W36186" s="288"/>
      <c r="X36186" s="287"/>
      <c r="AA36186" s="289"/>
    </row>
    <row r="36187" spans="23:27">
      <c r="W36187" s="288"/>
      <c r="X36187" s="287"/>
      <c r="AA36187" s="289"/>
    </row>
    <row r="36188" spans="23:27">
      <c r="W36188" s="288"/>
      <c r="X36188" s="287"/>
      <c r="AA36188" s="289"/>
    </row>
    <row r="36189" spans="23:27">
      <c r="W36189" s="288"/>
      <c r="X36189" s="287"/>
      <c r="AA36189" s="289"/>
    </row>
    <row r="36190" spans="23:27">
      <c r="W36190" s="288"/>
      <c r="X36190" s="287"/>
      <c r="AA36190" s="289"/>
    </row>
    <row r="36191" spans="23:27">
      <c r="W36191" s="288"/>
      <c r="X36191" s="287"/>
      <c r="AA36191" s="289"/>
    </row>
    <row r="36192" spans="23:27">
      <c r="W36192" s="288"/>
      <c r="X36192" s="287"/>
      <c r="AA36192" s="289"/>
    </row>
    <row r="36193" spans="23:27">
      <c r="W36193" s="288"/>
      <c r="X36193" s="287"/>
      <c r="AA36193" s="289"/>
    </row>
    <row r="36194" spans="23:27">
      <c r="W36194" s="288"/>
      <c r="X36194" s="287"/>
      <c r="AA36194" s="289"/>
    </row>
    <row r="36195" spans="23:27">
      <c r="W36195" s="288"/>
      <c r="X36195" s="287"/>
      <c r="AA36195" s="289"/>
    </row>
    <row r="36196" spans="23:27">
      <c r="W36196" s="288"/>
      <c r="X36196" s="287"/>
      <c r="AA36196" s="289"/>
    </row>
    <row r="36197" spans="23:27">
      <c r="W36197" s="288"/>
      <c r="X36197" s="287"/>
      <c r="AA36197" s="289"/>
    </row>
    <row r="36198" spans="23:27">
      <c r="W36198" s="288"/>
      <c r="X36198" s="287"/>
      <c r="AA36198" s="289"/>
    </row>
    <row r="36199" spans="23:27">
      <c r="W36199" s="288"/>
      <c r="X36199" s="287"/>
      <c r="AA36199" s="289"/>
    </row>
    <row r="36200" spans="23:27">
      <c r="W36200" s="288"/>
      <c r="X36200" s="287"/>
      <c r="AA36200" s="289"/>
    </row>
    <row r="36201" spans="23:27">
      <c r="W36201" s="288"/>
      <c r="X36201" s="287"/>
      <c r="AA36201" s="289"/>
    </row>
    <row r="36202" spans="23:27">
      <c r="W36202" s="288"/>
      <c r="X36202" s="287"/>
      <c r="AA36202" s="289"/>
    </row>
    <row r="36203" spans="23:27">
      <c r="W36203" s="288"/>
      <c r="X36203" s="287"/>
      <c r="AA36203" s="289"/>
    </row>
    <row r="36204" spans="23:27">
      <c r="W36204" s="288"/>
      <c r="X36204" s="287"/>
      <c r="AA36204" s="289"/>
    </row>
    <row r="36205" spans="23:27">
      <c r="W36205" s="288"/>
      <c r="X36205" s="287"/>
      <c r="AA36205" s="289"/>
    </row>
    <row r="36206" spans="23:27">
      <c r="W36206" s="288"/>
      <c r="X36206" s="287"/>
      <c r="AA36206" s="289"/>
    </row>
    <row r="36207" spans="23:27">
      <c r="W36207" s="288"/>
      <c r="X36207" s="287"/>
      <c r="AA36207" s="289"/>
    </row>
    <row r="36208" spans="23:27">
      <c r="W36208" s="288"/>
      <c r="X36208" s="287"/>
      <c r="AA36208" s="289"/>
    </row>
    <row r="36209" spans="23:27">
      <c r="W36209" s="288"/>
      <c r="X36209" s="287"/>
      <c r="AA36209" s="289"/>
    </row>
    <row r="36210" spans="23:27">
      <c r="W36210" s="288"/>
      <c r="X36210" s="287"/>
      <c r="AA36210" s="289"/>
    </row>
    <row r="36211" spans="23:27">
      <c r="W36211" s="288"/>
      <c r="X36211" s="287"/>
      <c r="AA36211" s="289"/>
    </row>
    <row r="36212" spans="23:27">
      <c r="W36212" s="288"/>
      <c r="X36212" s="287"/>
      <c r="AA36212" s="289"/>
    </row>
    <row r="36213" spans="23:27">
      <c r="W36213" s="288"/>
      <c r="X36213" s="287"/>
      <c r="AA36213" s="289"/>
    </row>
    <row r="36214" spans="23:27">
      <c r="W36214" s="288"/>
      <c r="X36214" s="287"/>
      <c r="AA36214" s="289"/>
    </row>
    <row r="36215" spans="23:27">
      <c r="W36215" s="288"/>
      <c r="X36215" s="287"/>
      <c r="AA36215" s="289"/>
    </row>
    <row r="36216" spans="23:27">
      <c r="W36216" s="288"/>
      <c r="X36216" s="287"/>
      <c r="AA36216" s="289"/>
    </row>
    <row r="36217" spans="23:27">
      <c r="W36217" s="288"/>
      <c r="X36217" s="287"/>
      <c r="AA36217" s="289"/>
    </row>
    <row r="36218" spans="23:27">
      <c r="W36218" s="288"/>
      <c r="X36218" s="287"/>
      <c r="AA36218" s="289"/>
    </row>
    <row r="36219" spans="23:27">
      <c r="W36219" s="288"/>
      <c r="X36219" s="287"/>
      <c r="AA36219" s="289"/>
    </row>
    <row r="36220" spans="23:27">
      <c r="W36220" s="288"/>
      <c r="X36220" s="287"/>
      <c r="AA36220" s="289"/>
    </row>
    <row r="36221" spans="23:27">
      <c r="W36221" s="288"/>
      <c r="X36221" s="287"/>
      <c r="AA36221" s="289"/>
    </row>
    <row r="36222" spans="23:27">
      <c r="W36222" s="288"/>
      <c r="X36222" s="287"/>
      <c r="AA36222" s="289"/>
    </row>
    <row r="36223" spans="23:27">
      <c r="W36223" s="288"/>
      <c r="X36223" s="287"/>
      <c r="AA36223" s="289"/>
    </row>
    <row r="36224" spans="23:27">
      <c r="W36224" s="288"/>
      <c r="X36224" s="287"/>
      <c r="AA36224" s="289"/>
    </row>
    <row r="36225" spans="23:27">
      <c r="W36225" s="288"/>
      <c r="X36225" s="287"/>
      <c r="AA36225" s="289"/>
    </row>
    <row r="36226" spans="23:27">
      <c r="W36226" s="288"/>
      <c r="X36226" s="287"/>
      <c r="AA36226" s="289"/>
    </row>
    <row r="36227" spans="23:27">
      <c r="W36227" s="288"/>
      <c r="X36227" s="287"/>
      <c r="AA36227" s="289"/>
    </row>
    <row r="36228" spans="23:27">
      <c r="W36228" s="288"/>
      <c r="X36228" s="287"/>
      <c r="AA36228" s="289"/>
    </row>
    <row r="36229" spans="23:27">
      <c r="W36229" s="288"/>
      <c r="X36229" s="287"/>
      <c r="AA36229" s="289"/>
    </row>
    <row r="36230" spans="23:27">
      <c r="W36230" s="288"/>
      <c r="X36230" s="287"/>
      <c r="AA36230" s="289"/>
    </row>
    <row r="36231" spans="23:27">
      <c r="W36231" s="288"/>
      <c r="X36231" s="287"/>
      <c r="AA36231" s="289"/>
    </row>
    <row r="36232" spans="23:27">
      <c r="W36232" s="288"/>
      <c r="X36232" s="287"/>
      <c r="AA36232" s="289"/>
    </row>
    <row r="36233" spans="23:27">
      <c r="W36233" s="288"/>
      <c r="X36233" s="287"/>
      <c r="AA36233" s="289"/>
    </row>
    <row r="36234" spans="23:27">
      <c r="W36234" s="288"/>
      <c r="X36234" s="287"/>
      <c r="AA36234" s="289"/>
    </row>
    <row r="36235" spans="23:27">
      <c r="W36235" s="288"/>
      <c r="X36235" s="287"/>
      <c r="AA36235" s="289"/>
    </row>
    <row r="36236" spans="23:27">
      <c r="W36236" s="288"/>
      <c r="X36236" s="287"/>
      <c r="AA36236" s="289"/>
    </row>
    <row r="36237" spans="23:27">
      <c r="W36237" s="288"/>
      <c r="X36237" s="287"/>
      <c r="AA36237" s="289"/>
    </row>
    <row r="36238" spans="23:27">
      <c r="W36238" s="288"/>
      <c r="X36238" s="287"/>
      <c r="AA36238" s="289"/>
    </row>
    <row r="36239" spans="23:27">
      <c r="W36239" s="288"/>
      <c r="X36239" s="287"/>
      <c r="AA36239" s="289"/>
    </row>
    <row r="36240" spans="23:27">
      <c r="W36240" s="288"/>
      <c r="X36240" s="287"/>
      <c r="AA36240" s="289"/>
    </row>
    <row r="36241" spans="23:27">
      <c r="W36241" s="288"/>
      <c r="X36241" s="287"/>
      <c r="AA36241" s="289"/>
    </row>
    <row r="36242" spans="23:27">
      <c r="W36242" s="288"/>
      <c r="X36242" s="287"/>
      <c r="AA36242" s="289"/>
    </row>
    <row r="36243" spans="23:27">
      <c r="W36243" s="288"/>
      <c r="X36243" s="287"/>
      <c r="AA36243" s="289"/>
    </row>
    <row r="36244" spans="23:27">
      <c r="W36244" s="288"/>
      <c r="X36244" s="287"/>
      <c r="AA36244" s="289"/>
    </row>
    <row r="36245" spans="23:27">
      <c r="W36245" s="288"/>
      <c r="X36245" s="287"/>
      <c r="AA36245" s="289"/>
    </row>
    <row r="36246" spans="23:27">
      <c r="W36246" s="288"/>
      <c r="X36246" s="287"/>
      <c r="AA36246" s="289"/>
    </row>
    <row r="36247" spans="23:27">
      <c r="W36247" s="288"/>
      <c r="X36247" s="287"/>
      <c r="AA36247" s="289"/>
    </row>
    <row r="36248" spans="23:27">
      <c r="W36248" s="288"/>
      <c r="X36248" s="287"/>
      <c r="AA36248" s="289"/>
    </row>
    <row r="36249" spans="23:27">
      <c r="W36249" s="288"/>
      <c r="X36249" s="287"/>
      <c r="AA36249" s="289"/>
    </row>
    <row r="36250" spans="23:27">
      <c r="W36250" s="288"/>
      <c r="X36250" s="287"/>
      <c r="AA36250" s="289"/>
    </row>
    <row r="36251" spans="23:27">
      <c r="W36251" s="288"/>
      <c r="X36251" s="287"/>
      <c r="AA36251" s="289"/>
    </row>
    <row r="36252" spans="23:27">
      <c r="W36252" s="288"/>
      <c r="X36252" s="287"/>
      <c r="AA36252" s="289"/>
    </row>
    <row r="36253" spans="23:27">
      <c r="W36253" s="288"/>
      <c r="X36253" s="287"/>
      <c r="AA36253" s="289"/>
    </row>
    <row r="36254" spans="23:27">
      <c r="W36254" s="288"/>
      <c r="X36254" s="287"/>
      <c r="AA36254" s="289"/>
    </row>
    <row r="36255" spans="23:27">
      <c r="W36255" s="288"/>
      <c r="X36255" s="287"/>
      <c r="AA36255" s="289"/>
    </row>
    <row r="36256" spans="23:27">
      <c r="W36256" s="288"/>
      <c r="X36256" s="287"/>
      <c r="AA36256" s="289"/>
    </row>
    <row r="36257" spans="23:27">
      <c r="W36257" s="288"/>
      <c r="X36257" s="287"/>
      <c r="AA36257" s="289"/>
    </row>
    <row r="36258" spans="23:27">
      <c r="W36258" s="288"/>
      <c r="X36258" s="287"/>
      <c r="AA36258" s="289"/>
    </row>
    <row r="36259" spans="23:27">
      <c r="W36259" s="288"/>
      <c r="X36259" s="287"/>
      <c r="AA36259" s="289"/>
    </row>
    <row r="36260" spans="23:27">
      <c r="W36260" s="288"/>
      <c r="X36260" s="287"/>
      <c r="AA36260" s="289"/>
    </row>
    <row r="36261" spans="23:27">
      <c r="W36261" s="288"/>
      <c r="X36261" s="287"/>
      <c r="AA36261" s="289"/>
    </row>
    <row r="36262" spans="23:27">
      <c r="W36262" s="288"/>
      <c r="X36262" s="287"/>
      <c r="AA36262" s="289"/>
    </row>
    <row r="36263" spans="23:27">
      <c r="W36263" s="288"/>
      <c r="X36263" s="287"/>
      <c r="AA36263" s="289"/>
    </row>
    <row r="36264" spans="23:27">
      <c r="W36264" s="288"/>
      <c r="X36264" s="287"/>
      <c r="AA36264" s="289"/>
    </row>
    <row r="36265" spans="23:27">
      <c r="W36265" s="288"/>
      <c r="X36265" s="287"/>
      <c r="AA36265" s="289"/>
    </row>
    <row r="36266" spans="23:27">
      <c r="W36266" s="288"/>
      <c r="X36266" s="287"/>
      <c r="AA36266" s="289"/>
    </row>
    <row r="36267" spans="23:27">
      <c r="W36267" s="288"/>
      <c r="X36267" s="287"/>
      <c r="AA36267" s="289"/>
    </row>
    <row r="36268" spans="23:27">
      <c r="W36268" s="288"/>
      <c r="X36268" s="287"/>
      <c r="AA36268" s="289"/>
    </row>
    <row r="36269" spans="23:27">
      <c r="W36269" s="288"/>
      <c r="X36269" s="287"/>
      <c r="AA36269" s="289"/>
    </row>
    <row r="36270" spans="23:27">
      <c r="W36270" s="288"/>
      <c r="X36270" s="287"/>
      <c r="AA36270" s="289"/>
    </row>
    <row r="36271" spans="23:27">
      <c r="W36271" s="288"/>
      <c r="X36271" s="287"/>
      <c r="AA36271" s="289"/>
    </row>
    <row r="36272" spans="23:27">
      <c r="W36272" s="288"/>
      <c r="X36272" s="287"/>
      <c r="AA36272" s="289"/>
    </row>
    <row r="36273" spans="23:27">
      <c r="W36273" s="288"/>
      <c r="X36273" s="287"/>
      <c r="AA36273" s="289"/>
    </row>
    <row r="36274" spans="23:27">
      <c r="W36274" s="288"/>
      <c r="X36274" s="287"/>
      <c r="AA36274" s="289"/>
    </row>
    <row r="36275" spans="23:27">
      <c r="W36275" s="288"/>
      <c r="X36275" s="287"/>
      <c r="AA36275" s="289"/>
    </row>
    <row r="36276" spans="23:27">
      <c r="W36276" s="288"/>
      <c r="X36276" s="287"/>
      <c r="AA36276" s="289"/>
    </row>
    <row r="36277" spans="23:27">
      <c r="W36277" s="288"/>
      <c r="X36277" s="287"/>
      <c r="AA36277" s="289"/>
    </row>
    <row r="36278" spans="23:27">
      <c r="W36278" s="288"/>
      <c r="X36278" s="287"/>
      <c r="AA36278" s="289"/>
    </row>
    <row r="36279" spans="23:27">
      <c r="W36279" s="288"/>
      <c r="X36279" s="287"/>
      <c r="AA36279" s="289"/>
    </row>
    <row r="36280" spans="23:27">
      <c r="W36280" s="288"/>
      <c r="X36280" s="287"/>
      <c r="AA36280" s="289"/>
    </row>
    <row r="36281" spans="23:27">
      <c r="W36281" s="288"/>
      <c r="X36281" s="287"/>
      <c r="AA36281" s="289"/>
    </row>
    <row r="36282" spans="23:27">
      <c r="W36282" s="288"/>
      <c r="X36282" s="287"/>
      <c r="AA36282" s="289"/>
    </row>
    <row r="36283" spans="23:27">
      <c r="W36283" s="288"/>
      <c r="X36283" s="287"/>
      <c r="AA36283" s="289"/>
    </row>
    <row r="36284" spans="23:27">
      <c r="W36284" s="288"/>
      <c r="X36284" s="287"/>
      <c r="AA36284" s="289"/>
    </row>
    <row r="36285" spans="23:27">
      <c r="W36285" s="288"/>
      <c r="X36285" s="287"/>
      <c r="AA36285" s="289"/>
    </row>
    <row r="36286" spans="23:27">
      <c r="W36286" s="288"/>
      <c r="X36286" s="287"/>
      <c r="AA36286" s="289"/>
    </row>
    <row r="36287" spans="23:27">
      <c r="W36287" s="288"/>
      <c r="X36287" s="287"/>
      <c r="AA36287" s="289"/>
    </row>
    <row r="36288" spans="23:27">
      <c r="W36288" s="288"/>
      <c r="X36288" s="287"/>
      <c r="AA36288" s="289"/>
    </row>
    <row r="36289" spans="23:27">
      <c r="W36289" s="288"/>
      <c r="X36289" s="287"/>
      <c r="AA36289" s="289"/>
    </row>
    <row r="36290" spans="23:27">
      <c r="W36290" s="288"/>
      <c r="X36290" s="287"/>
      <c r="AA36290" s="289"/>
    </row>
    <row r="36291" spans="23:27">
      <c r="W36291" s="288"/>
      <c r="X36291" s="287"/>
      <c r="AA36291" s="289"/>
    </row>
    <row r="36292" spans="23:27">
      <c r="W36292" s="288"/>
      <c r="X36292" s="287"/>
      <c r="AA36292" s="289"/>
    </row>
    <row r="36293" spans="23:27">
      <c r="W36293" s="288"/>
      <c r="X36293" s="287"/>
      <c r="AA36293" s="289"/>
    </row>
    <row r="36294" spans="23:27">
      <c r="W36294" s="288"/>
      <c r="X36294" s="287"/>
      <c r="AA36294" s="289"/>
    </row>
    <row r="36295" spans="23:27">
      <c r="W36295" s="288"/>
      <c r="X36295" s="287"/>
      <c r="AA36295" s="289"/>
    </row>
    <row r="36296" spans="23:27">
      <c r="W36296" s="288"/>
      <c r="X36296" s="287"/>
      <c r="AA36296" s="289"/>
    </row>
    <row r="36297" spans="23:27">
      <c r="W36297" s="288"/>
      <c r="X36297" s="287"/>
      <c r="AA36297" s="289"/>
    </row>
    <row r="36298" spans="23:27">
      <c r="W36298" s="288"/>
      <c r="X36298" s="287"/>
      <c r="AA36298" s="289"/>
    </row>
    <row r="36299" spans="23:27">
      <c r="W36299" s="288"/>
      <c r="X36299" s="287"/>
      <c r="AA36299" s="289"/>
    </row>
    <row r="36300" spans="23:27">
      <c r="W36300" s="288"/>
      <c r="X36300" s="287"/>
      <c r="AA36300" s="289"/>
    </row>
    <row r="36301" spans="23:27">
      <c r="W36301" s="288"/>
      <c r="X36301" s="287"/>
      <c r="AA36301" s="289"/>
    </row>
    <row r="36302" spans="23:27">
      <c r="W36302" s="288"/>
      <c r="X36302" s="287"/>
      <c r="AA36302" s="289"/>
    </row>
    <row r="36303" spans="23:27">
      <c r="W36303" s="288"/>
      <c r="X36303" s="287"/>
      <c r="AA36303" s="289"/>
    </row>
    <row r="36304" spans="23:27">
      <c r="W36304" s="288"/>
      <c r="X36304" s="287"/>
      <c r="AA36304" s="289"/>
    </row>
    <row r="36305" spans="23:27">
      <c r="W36305" s="288"/>
      <c r="X36305" s="287"/>
      <c r="AA36305" s="289"/>
    </row>
    <row r="36306" spans="23:27">
      <c r="W36306" s="288"/>
      <c r="X36306" s="287"/>
      <c r="AA36306" s="289"/>
    </row>
    <row r="36307" spans="23:27">
      <c r="W36307" s="288"/>
      <c r="X36307" s="287"/>
      <c r="AA36307" s="289"/>
    </row>
    <row r="36308" spans="23:27">
      <c r="W36308" s="288"/>
      <c r="X36308" s="287"/>
      <c r="AA36308" s="289"/>
    </row>
    <row r="36309" spans="23:27">
      <c r="W36309" s="288"/>
      <c r="X36309" s="287"/>
      <c r="AA36309" s="289"/>
    </row>
    <row r="36310" spans="23:27">
      <c r="W36310" s="288"/>
      <c r="X36310" s="287"/>
      <c r="AA36310" s="289"/>
    </row>
    <row r="36311" spans="23:27">
      <c r="W36311" s="288"/>
      <c r="X36311" s="287"/>
      <c r="AA36311" s="289"/>
    </row>
    <row r="36312" spans="23:27">
      <c r="W36312" s="288"/>
      <c r="X36312" s="287"/>
      <c r="AA36312" s="289"/>
    </row>
    <row r="36313" spans="23:27">
      <c r="W36313" s="288"/>
      <c r="X36313" s="287"/>
      <c r="AA36313" s="289"/>
    </row>
    <row r="36314" spans="23:27">
      <c r="W36314" s="288"/>
      <c r="X36314" s="287"/>
      <c r="AA36314" s="289"/>
    </row>
    <row r="36315" spans="23:27">
      <c r="W36315" s="288"/>
      <c r="X36315" s="287"/>
      <c r="AA36315" s="289"/>
    </row>
    <row r="36316" spans="23:27">
      <c r="W36316" s="288"/>
      <c r="X36316" s="287"/>
      <c r="AA36316" s="289"/>
    </row>
    <row r="36317" spans="23:27">
      <c r="W36317" s="288"/>
      <c r="X36317" s="287"/>
      <c r="AA36317" s="289"/>
    </row>
    <row r="36318" spans="23:27">
      <c r="W36318" s="288"/>
      <c r="X36318" s="287"/>
      <c r="AA36318" s="289"/>
    </row>
    <row r="36319" spans="23:27">
      <c r="W36319" s="288"/>
      <c r="X36319" s="287"/>
      <c r="AA36319" s="289"/>
    </row>
    <row r="36320" spans="23:27">
      <c r="W36320" s="288"/>
      <c r="X36320" s="287"/>
      <c r="AA36320" s="289"/>
    </row>
    <row r="36321" spans="23:27">
      <c r="W36321" s="288"/>
      <c r="X36321" s="287"/>
      <c r="AA36321" s="289"/>
    </row>
    <row r="36322" spans="23:27">
      <c r="W36322" s="288"/>
      <c r="X36322" s="287"/>
      <c r="AA36322" s="289"/>
    </row>
    <row r="36323" spans="23:27">
      <c r="W36323" s="288"/>
      <c r="X36323" s="287"/>
      <c r="AA36323" s="289"/>
    </row>
    <row r="36324" spans="23:27">
      <c r="W36324" s="288"/>
      <c r="X36324" s="287"/>
      <c r="AA36324" s="289"/>
    </row>
    <row r="36325" spans="23:27">
      <c r="W36325" s="288"/>
      <c r="X36325" s="287"/>
      <c r="AA36325" s="289"/>
    </row>
    <row r="36326" spans="23:27">
      <c r="W36326" s="288"/>
      <c r="X36326" s="287"/>
      <c r="AA36326" s="289"/>
    </row>
    <row r="36327" spans="23:27">
      <c r="W36327" s="288"/>
      <c r="X36327" s="287"/>
      <c r="AA36327" s="289"/>
    </row>
    <row r="36328" spans="23:27">
      <c r="W36328" s="288"/>
      <c r="X36328" s="287"/>
      <c r="AA36328" s="289"/>
    </row>
    <row r="36329" spans="23:27">
      <c r="W36329" s="288"/>
      <c r="X36329" s="287"/>
      <c r="AA36329" s="289"/>
    </row>
    <row r="36330" spans="23:27">
      <c r="W36330" s="288"/>
      <c r="X36330" s="287"/>
      <c r="AA36330" s="289"/>
    </row>
    <row r="36331" spans="23:27">
      <c r="W36331" s="288"/>
      <c r="X36331" s="287"/>
      <c r="AA36331" s="289"/>
    </row>
    <row r="36332" spans="23:27">
      <c r="W36332" s="288"/>
      <c r="X36332" s="287"/>
      <c r="AA36332" s="289"/>
    </row>
    <row r="36333" spans="23:27">
      <c r="W36333" s="288"/>
      <c r="X36333" s="287"/>
      <c r="AA36333" s="289"/>
    </row>
    <row r="36334" spans="23:27">
      <c r="W36334" s="288"/>
      <c r="X36334" s="287"/>
      <c r="AA36334" s="289"/>
    </row>
    <row r="36335" spans="23:27">
      <c r="W36335" s="288"/>
      <c r="X36335" s="287"/>
      <c r="AA36335" s="289"/>
    </row>
    <row r="36336" spans="23:27">
      <c r="W36336" s="288"/>
      <c r="X36336" s="287"/>
      <c r="AA36336" s="289"/>
    </row>
    <row r="36337" spans="23:27">
      <c r="W36337" s="288"/>
      <c r="X36337" s="287"/>
      <c r="AA36337" s="289"/>
    </row>
    <row r="36338" spans="23:27">
      <c r="W36338" s="288"/>
      <c r="X36338" s="287"/>
      <c r="AA36338" s="289"/>
    </row>
    <row r="36339" spans="23:27">
      <c r="W36339" s="288"/>
      <c r="X36339" s="287"/>
      <c r="AA36339" s="289"/>
    </row>
    <row r="36340" spans="23:27">
      <c r="W36340" s="288"/>
      <c r="X36340" s="287"/>
      <c r="AA36340" s="289"/>
    </row>
    <row r="36341" spans="23:27">
      <c r="W36341" s="288"/>
      <c r="X36341" s="287"/>
      <c r="AA36341" s="289"/>
    </row>
    <row r="36342" spans="23:27">
      <c r="W36342" s="288"/>
      <c r="X36342" s="287"/>
      <c r="AA36342" s="289"/>
    </row>
    <row r="36343" spans="23:27">
      <c r="W36343" s="288"/>
      <c r="X36343" s="287"/>
      <c r="AA36343" s="289"/>
    </row>
    <row r="36344" spans="23:27">
      <c r="W36344" s="288"/>
      <c r="X36344" s="287"/>
      <c r="AA36344" s="289"/>
    </row>
    <row r="36345" spans="23:27">
      <c r="W36345" s="288"/>
      <c r="X36345" s="287"/>
      <c r="AA36345" s="289"/>
    </row>
    <row r="36346" spans="23:27">
      <c r="W36346" s="288"/>
      <c r="X36346" s="287"/>
      <c r="AA36346" s="289"/>
    </row>
    <row r="36347" spans="23:27">
      <c r="W36347" s="288"/>
      <c r="X36347" s="287"/>
      <c r="AA36347" s="289"/>
    </row>
    <row r="36348" spans="23:27">
      <c r="W36348" s="288"/>
      <c r="X36348" s="287"/>
      <c r="AA36348" s="289"/>
    </row>
    <row r="36349" spans="23:27">
      <c r="W36349" s="288"/>
      <c r="X36349" s="287"/>
      <c r="AA36349" s="289"/>
    </row>
    <row r="36350" spans="23:27">
      <c r="W36350" s="288"/>
      <c r="X36350" s="287"/>
      <c r="AA36350" s="289"/>
    </row>
    <row r="36351" spans="23:27">
      <c r="W36351" s="288"/>
      <c r="X36351" s="287"/>
      <c r="AA36351" s="289"/>
    </row>
    <row r="36352" spans="23:27">
      <c r="W36352" s="288"/>
      <c r="X36352" s="287"/>
      <c r="AA36352" s="289"/>
    </row>
    <row r="36353" spans="23:27">
      <c r="W36353" s="288"/>
      <c r="X36353" s="287"/>
      <c r="AA36353" s="289"/>
    </row>
    <row r="36354" spans="23:27">
      <c r="W36354" s="288"/>
      <c r="X36354" s="287"/>
      <c r="AA36354" s="289"/>
    </row>
    <row r="36355" spans="23:27">
      <c r="W36355" s="288"/>
      <c r="X36355" s="287"/>
      <c r="AA36355" s="289"/>
    </row>
    <row r="36356" spans="23:27">
      <c r="W36356" s="288"/>
      <c r="X36356" s="287"/>
      <c r="AA36356" s="289"/>
    </row>
    <row r="36357" spans="23:27">
      <c r="W36357" s="288"/>
      <c r="X36357" s="287"/>
      <c r="AA36357" s="289"/>
    </row>
    <row r="36358" spans="23:27">
      <c r="W36358" s="288"/>
      <c r="X36358" s="287"/>
      <c r="AA36358" s="289"/>
    </row>
    <row r="36359" spans="23:27">
      <c r="W36359" s="288"/>
      <c r="X36359" s="287"/>
      <c r="AA36359" s="289"/>
    </row>
    <row r="36360" spans="23:27">
      <c r="W36360" s="288"/>
      <c r="X36360" s="287"/>
      <c r="AA36360" s="289"/>
    </row>
    <row r="36361" spans="23:27">
      <c r="W36361" s="288"/>
      <c r="X36361" s="287"/>
      <c r="AA36361" s="289"/>
    </row>
    <row r="36362" spans="23:27">
      <c r="W36362" s="288"/>
      <c r="X36362" s="287"/>
      <c r="AA36362" s="289"/>
    </row>
    <row r="36363" spans="23:27">
      <c r="W36363" s="288"/>
      <c r="X36363" s="287"/>
      <c r="AA36363" s="289"/>
    </row>
    <row r="36364" spans="23:27">
      <c r="W36364" s="288"/>
      <c r="X36364" s="287"/>
      <c r="AA36364" s="289"/>
    </row>
    <row r="36365" spans="23:27">
      <c r="W36365" s="288"/>
      <c r="X36365" s="287"/>
      <c r="AA36365" s="289"/>
    </row>
    <row r="36366" spans="23:27">
      <c r="W36366" s="288"/>
      <c r="X36366" s="287"/>
      <c r="AA36366" s="289"/>
    </row>
    <row r="36367" spans="23:27">
      <c r="W36367" s="288"/>
      <c r="X36367" s="287"/>
      <c r="AA36367" s="289"/>
    </row>
    <row r="36368" spans="23:27">
      <c r="W36368" s="288"/>
      <c r="X36368" s="287"/>
      <c r="AA36368" s="289"/>
    </row>
    <row r="36369" spans="23:27">
      <c r="W36369" s="288"/>
      <c r="X36369" s="287"/>
      <c r="AA36369" s="289"/>
    </row>
    <row r="36370" spans="23:27">
      <c r="W36370" s="288"/>
      <c r="X36370" s="287"/>
      <c r="AA36370" s="289"/>
    </row>
    <row r="36371" spans="23:27">
      <c r="W36371" s="288"/>
      <c r="X36371" s="287"/>
      <c r="AA36371" s="289"/>
    </row>
    <row r="36372" spans="23:27">
      <c r="W36372" s="288"/>
      <c r="X36372" s="287"/>
      <c r="AA36372" s="289"/>
    </row>
    <row r="36373" spans="23:27">
      <c r="W36373" s="288"/>
      <c r="X36373" s="287"/>
      <c r="AA36373" s="289"/>
    </row>
    <row r="36374" spans="23:27">
      <c r="W36374" s="288"/>
      <c r="X36374" s="287"/>
      <c r="AA36374" s="289"/>
    </row>
    <row r="36375" spans="23:27">
      <c r="W36375" s="288"/>
      <c r="X36375" s="287"/>
      <c r="AA36375" s="289"/>
    </row>
    <row r="36376" spans="23:27">
      <c r="W36376" s="288"/>
      <c r="X36376" s="287"/>
      <c r="AA36376" s="289"/>
    </row>
    <row r="36377" spans="23:27">
      <c r="W36377" s="288"/>
      <c r="X36377" s="287"/>
      <c r="AA36377" s="289"/>
    </row>
    <row r="36378" spans="23:27">
      <c r="W36378" s="288"/>
      <c r="X36378" s="287"/>
      <c r="AA36378" s="289"/>
    </row>
    <row r="36379" spans="23:27">
      <c r="W36379" s="288"/>
      <c r="X36379" s="287"/>
      <c r="AA36379" s="289"/>
    </row>
    <row r="36380" spans="23:27">
      <c r="W36380" s="288"/>
      <c r="X36380" s="287"/>
      <c r="AA36380" s="289"/>
    </row>
    <row r="36381" spans="23:27">
      <c r="W36381" s="288"/>
      <c r="X36381" s="287"/>
      <c r="AA36381" s="289"/>
    </row>
    <row r="36382" spans="23:27">
      <c r="W36382" s="288"/>
      <c r="X36382" s="287"/>
      <c r="AA36382" s="289"/>
    </row>
    <row r="36383" spans="23:27">
      <c r="W36383" s="288"/>
      <c r="X36383" s="287"/>
      <c r="AA36383" s="289"/>
    </row>
    <row r="36384" spans="23:27">
      <c r="W36384" s="288"/>
      <c r="X36384" s="287"/>
      <c r="AA36384" s="289"/>
    </row>
    <row r="36385" spans="23:27">
      <c r="W36385" s="288"/>
      <c r="X36385" s="287"/>
      <c r="AA36385" s="289"/>
    </row>
    <row r="36386" spans="23:27">
      <c r="W36386" s="288"/>
      <c r="X36386" s="287"/>
      <c r="AA36386" s="289"/>
    </row>
    <row r="36387" spans="23:27">
      <c r="W36387" s="288"/>
      <c r="X36387" s="287"/>
      <c r="AA36387" s="289"/>
    </row>
    <row r="36388" spans="23:27">
      <c r="W36388" s="288"/>
      <c r="X36388" s="287"/>
      <c r="AA36388" s="289"/>
    </row>
    <row r="36389" spans="23:27">
      <c r="W36389" s="288"/>
      <c r="X36389" s="287"/>
      <c r="AA36389" s="289"/>
    </row>
    <row r="36390" spans="23:27">
      <c r="W36390" s="288"/>
      <c r="X36390" s="287"/>
      <c r="AA36390" s="289"/>
    </row>
    <row r="36391" spans="23:27">
      <c r="W36391" s="288"/>
      <c r="X36391" s="287"/>
      <c r="AA36391" s="289"/>
    </row>
    <row r="36392" spans="23:27">
      <c r="W36392" s="288"/>
      <c r="X36392" s="287"/>
      <c r="AA36392" s="289"/>
    </row>
    <row r="36393" spans="23:27">
      <c r="W36393" s="288"/>
      <c r="X36393" s="287"/>
      <c r="AA36393" s="289"/>
    </row>
    <row r="36394" spans="23:27">
      <c r="W36394" s="288"/>
      <c r="X36394" s="287"/>
      <c r="AA36394" s="289"/>
    </row>
    <row r="36395" spans="23:27">
      <c r="W36395" s="288"/>
      <c r="X36395" s="287"/>
      <c r="AA36395" s="289"/>
    </row>
    <row r="36396" spans="23:27">
      <c r="W36396" s="288"/>
      <c r="X36396" s="287"/>
      <c r="AA36396" s="289"/>
    </row>
    <row r="36397" spans="23:27">
      <c r="W36397" s="288"/>
      <c r="X36397" s="287"/>
      <c r="AA36397" s="289"/>
    </row>
    <row r="36398" spans="23:27">
      <c r="W36398" s="288"/>
      <c r="X36398" s="287"/>
      <c r="AA36398" s="289"/>
    </row>
    <row r="36399" spans="23:27">
      <c r="W36399" s="288"/>
      <c r="X36399" s="287"/>
      <c r="AA36399" s="289"/>
    </row>
    <row r="36400" spans="23:27">
      <c r="W36400" s="288"/>
      <c r="X36400" s="287"/>
      <c r="AA36400" s="289"/>
    </row>
    <row r="36401" spans="23:27">
      <c r="W36401" s="288"/>
      <c r="X36401" s="287"/>
      <c r="AA36401" s="289"/>
    </row>
    <row r="36402" spans="23:27">
      <c r="W36402" s="288"/>
      <c r="X36402" s="287"/>
      <c r="AA36402" s="289"/>
    </row>
    <row r="36403" spans="23:27">
      <c r="W36403" s="288"/>
      <c r="X36403" s="287"/>
      <c r="AA36403" s="289"/>
    </row>
    <row r="36404" spans="23:27">
      <c r="W36404" s="288"/>
      <c r="X36404" s="287"/>
      <c r="AA36404" s="289"/>
    </row>
    <row r="36405" spans="23:27">
      <c r="W36405" s="288"/>
      <c r="X36405" s="287"/>
      <c r="AA36405" s="289"/>
    </row>
    <row r="36406" spans="23:27">
      <c r="W36406" s="288"/>
      <c r="X36406" s="287"/>
      <c r="AA36406" s="289"/>
    </row>
    <row r="36407" spans="23:27">
      <c r="W36407" s="288"/>
      <c r="X36407" s="287"/>
      <c r="AA36407" s="289"/>
    </row>
    <row r="36408" spans="23:27">
      <c r="W36408" s="288"/>
      <c r="X36408" s="287"/>
      <c r="AA36408" s="289"/>
    </row>
    <row r="36409" spans="23:27">
      <c r="W36409" s="288"/>
      <c r="X36409" s="287"/>
      <c r="AA36409" s="289"/>
    </row>
    <row r="36410" spans="23:27">
      <c r="W36410" s="288"/>
      <c r="X36410" s="287"/>
      <c r="AA36410" s="289"/>
    </row>
    <row r="36411" spans="23:27">
      <c r="W36411" s="288"/>
      <c r="X36411" s="287"/>
      <c r="AA36411" s="289"/>
    </row>
    <row r="36412" spans="23:27">
      <c r="W36412" s="288"/>
      <c r="X36412" s="287"/>
      <c r="AA36412" s="289"/>
    </row>
    <row r="36413" spans="23:27">
      <c r="W36413" s="288"/>
      <c r="X36413" s="287"/>
      <c r="AA36413" s="289"/>
    </row>
    <row r="36414" spans="23:27">
      <c r="W36414" s="288"/>
      <c r="X36414" s="287"/>
      <c r="AA36414" s="289"/>
    </row>
    <row r="36415" spans="23:27">
      <c r="W36415" s="288"/>
      <c r="X36415" s="287"/>
      <c r="AA36415" s="289"/>
    </row>
    <row r="36416" spans="23:27">
      <c r="W36416" s="288"/>
      <c r="X36416" s="287"/>
      <c r="AA36416" s="289"/>
    </row>
    <row r="36417" spans="23:27">
      <c r="W36417" s="288"/>
      <c r="X36417" s="287"/>
      <c r="AA36417" s="289"/>
    </row>
    <row r="36418" spans="23:27">
      <c r="W36418" s="288"/>
      <c r="X36418" s="287"/>
      <c r="AA36418" s="289"/>
    </row>
    <row r="36419" spans="23:27">
      <c r="W36419" s="288"/>
      <c r="X36419" s="287"/>
      <c r="AA36419" s="289"/>
    </row>
    <row r="36420" spans="23:27">
      <c r="W36420" s="288"/>
      <c r="X36420" s="287"/>
      <c r="AA36420" s="289"/>
    </row>
    <row r="36421" spans="23:27">
      <c r="W36421" s="288"/>
      <c r="X36421" s="287"/>
      <c r="AA36421" s="289"/>
    </row>
    <row r="36422" spans="23:27">
      <c r="W36422" s="288"/>
      <c r="X36422" s="287"/>
      <c r="AA36422" s="289"/>
    </row>
    <row r="36423" spans="23:27">
      <c r="W36423" s="288"/>
      <c r="X36423" s="287"/>
      <c r="AA36423" s="289"/>
    </row>
    <row r="36424" spans="23:27">
      <c r="W36424" s="288"/>
      <c r="X36424" s="287"/>
      <c r="AA36424" s="289"/>
    </row>
    <row r="36425" spans="23:27">
      <c r="W36425" s="288"/>
      <c r="X36425" s="287"/>
      <c r="AA36425" s="289"/>
    </row>
    <row r="36426" spans="23:27">
      <c r="W36426" s="288"/>
      <c r="X36426" s="287"/>
      <c r="AA36426" s="289"/>
    </row>
    <row r="36427" spans="23:27">
      <c r="W36427" s="288"/>
      <c r="X36427" s="287"/>
      <c r="AA36427" s="289"/>
    </row>
    <row r="36428" spans="23:27">
      <c r="W36428" s="288"/>
      <c r="X36428" s="287"/>
      <c r="AA36428" s="289"/>
    </row>
    <row r="36429" spans="23:27">
      <c r="W36429" s="288"/>
      <c r="X36429" s="287"/>
      <c r="AA36429" s="289"/>
    </row>
    <row r="36430" spans="23:27">
      <c r="W36430" s="288"/>
      <c r="X36430" s="287"/>
      <c r="AA36430" s="289"/>
    </row>
    <row r="36431" spans="23:27">
      <c r="W36431" s="288"/>
      <c r="X36431" s="287"/>
      <c r="AA36431" s="289"/>
    </row>
    <row r="36432" spans="23:27">
      <c r="W36432" s="288"/>
      <c r="X36432" s="287"/>
      <c r="AA36432" s="289"/>
    </row>
    <row r="36433" spans="23:27">
      <c r="W36433" s="288"/>
      <c r="X36433" s="287"/>
      <c r="AA36433" s="289"/>
    </row>
    <row r="36434" spans="23:27">
      <c r="W36434" s="288"/>
      <c r="X36434" s="287"/>
      <c r="AA36434" s="289"/>
    </row>
    <row r="36435" spans="23:27">
      <c r="W36435" s="288"/>
      <c r="X36435" s="287"/>
      <c r="AA36435" s="289"/>
    </row>
    <row r="36436" spans="23:27">
      <c r="W36436" s="288"/>
      <c r="X36436" s="287"/>
      <c r="AA36436" s="289"/>
    </row>
    <row r="36437" spans="23:27">
      <c r="W36437" s="288"/>
      <c r="X36437" s="287"/>
      <c r="AA36437" s="289"/>
    </row>
    <row r="36438" spans="23:27">
      <c r="W36438" s="288"/>
      <c r="X36438" s="287"/>
      <c r="AA36438" s="289"/>
    </row>
    <row r="36439" spans="23:27">
      <c r="W36439" s="288"/>
      <c r="X36439" s="287"/>
      <c r="AA36439" s="289"/>
    </row>
    <row r="36440" spans="23:27">
      <c r="W36440" s="288"/>
      <c r="X36440" s="287"/>
      <c r="AA36440" s="289"/>
    </row>
    <row r="36441" spans="23:27">
      <c r="W36441" s="288"/>
      <c r="X36441" s="287"/>
      <c r="AA36441" s="289"/>
    </row>
    <row r="36442" spans="23:27">
      <c r="W36442" s="288"/>
      <c r="X36442" s="287"/>
      <c r="AA36442" s="289"/>
    </row>
    <row r="36443" spans="23:27">
      <c r="W36443" s="288"/>
      <c r="X36443" s="287"/>
      <c r="AA36443" s="289"/>
    </row>
    <row r="36444" spans="23:27">
      <c r="W36444" s="288"/>
      <c r="X36444" s="287"/>
      <c r="AA36444" s="289"/>
    </row>
    <row r="36445" spans="23:27">
      <c r="W36445" s="288"/>
      <c r="X36445" s="287"/>
      <c r="AA36445" s="289"/>
    </row>
    <row r="36446" spans="23:27">
      <c r="W36446" s="288"/>
      <c r="X36446" s="287"/>
      <c r="AA36446" s="289"/>
    </row>
    <row r="36447" spans="23:27">
      <c r="W36447" s="288"/>
      <c r="X36447" s="287"/>
      <c r="AA36447" s="289"/>
    </row>
    <row r="36448" spans="23:27">
      <c r="W36448" s="288"/>
      <c r="X36448" s="287"/>
      <c r="AA36448" s="289"/>
    </row>
    <row r="36449" spans="23:27">
      <c r="W36449" s="288"/>
      <c r="X36449" s="287"/>
      <c r="AA36449" s="289"/>
    </row>
    <row r="36450" spans="23:27">
      <c r="W36450" s="288"/>
      <c r="X36450" s="287"/>
      <c r="AA36450" s="289"/>
    </row>
    <row r="36451" spans="23:27">
      <c r="W36451" s="288"/>
      <c r="X36451" s="287"/>
      <c r="AA36451" s="289"/>
    </row>
    <row r="36452" spans="23:27">
      <c r="W36452" s="288"/>
      <c r="X36452" s="287"/>
      <c r="AA36452" s="289"/>
    </row>
    <row r="36453" spans="23:27">
      <c r="W36453" s="288"/>
      <c r="X36453" s="287"/>
      <c r="AA36453" s="289"/>
    </row>
    <row r="36454" spans="23:27">
      <c r="W36454" s="288"/>
      <c r="X36454" s="287"/>
      <c r="AA36454" s="289"/>
    </row>
    <row r="36455" spans="23:27">
      <c r="W36455" s="288"/>
      <c r="X36455" s="287"/>
      <c r="AA36455" s="289"/>
    </row>
    <row r="36456" spans="23:27">
      <c r="W36456" s="288"/>
      <c r="X36456" s="287"/>
      <c r="AA36456" s="289"/>
    </row>
    <row r="36457" spans="23:27">
      <c r="W36457" s="288"/>
      <c r="X36457" s="287"/>
      <c r="AA36457" s="289"/>
    </row>
    <row r="36458" spans="23:27">
      <c r="W36458" s="288"/>
      <c r="X36458" s="287"/>
      <c r="AA36458" s="289"/>
    </row>
    <row r="36459" spans="23:27">
      <c r="W36459" s="288"/>
      <c r="X36459" s="287"/>
      <c r="AA36459" s="289"/>
    </row>
    <row r="36460" spans="23:27">
      <c r="W36460" s="288"/>
      <c r="X36460" s="287"/>
      <c r="AA36460" s="289"/>
    </row>
    <row r="36461" spans="23:27">
      <c r="W36461" s="288"/>
      <c r="X36461" s="287"/>
      <c r="AA36461" s="289"/>
    </row>
    <row r="36462" spans="23:27">
      <c r="W36462" s="288"/>
      <c r="X36462" s="287"/>
      <c r="AA36462" s="289"/>
    </row>
    <row r="36463" spans="23:27">
      <c r="W36463" s="288"/>
      <c r="X36463" s="287"/>
      <c r="AA36463" s="289"/>
    </row>
    <row r="36464" spans="23:27">
      <c r="W36464" s="288"/>
      <c r="X36464" s="287"/>
      <c r="AA36464" s="289"/>
    </row>
    <row r="36465" spans="23:27">
      <c r="W36465" s="288"/>
      <c r="X36465" s="287"/>
      <c r="AA36465" s="289"/>
    </row>
    <row r="36466" spans="23:27">
      <c r="W36466" s="288"/>
      <c r="X36466" s="287"/>
      <c r="AA36466" s="289"/>
    </row>
    <row r="36467" spans="23:27">
      <c r="W36467" s="288"/>
      <c r="X36467" s="287"/>
      <c r="AA36467" s="289"/>
    </row>
    <row r="36468" spans="23:27">
      <c r="W36468" s="288"/>
      <c r="X36468" s="287"/>
      <c r="AA36468" s="289"/>
    </row>
    <row r="36469" spans="23:27">
      <c r="W36469" s="288"/>
      <c r="X36469" s="287"/>
      <c r="AA36469" s="289"/>
    </row>
    <row r="36470" spans="23:27">
      <c r="W36470" s="288"/>
      <c r="X36470" s="287"/>
      <c r="AA36470" s="289"/>
    </row>
    <row r="36471" spans="23:27">
      <c r="W36471" s="288"/>
      <c r="X36471" s="287"/>
      <c r="AA36471" s="289"/>
    </row>
    <row r="36472" spans="23:27">
      <c r="W36472" s="288"/>
      <c r="X36472" s="287"/>
      <c r="AA36472" s="289"/>
    </row>
    <row r="36473" spans="23:27">
      <c r="W36473" s="288"/>
      <c r="X36473" s="287"/>
      <c r="AA36473" s="289"/>
    </row>
    <row r="36474" spans="23:27">
      <c r="W36474" s="288"/>
      <c r="X36474" s="287"/>
      <c r="AA36474" s="289"/>
    </row>
    <row r="36475" spans="23:27">
      <c r="W36475" s="288"/>
      <c r="X36475" s="287"/>
      <c r="AA36475" s="289"/>
    </row>
    <row r="36476" spans="23:27">
      <c r="W36476" s="288"/>
      <c r="X36476" s="287"/>
      <c r="AA36476" s="289"/>
    </row>
    <row r="36477" spans="23:27">
      <c r="W36477" s="288"/>
      <c r="X36477" s="287"/>
      <c r="AA36477" s="289"/>
    </row>
    <row r="36478" spans="23:27">
      <c r="W36478" s="288"/>
      <c r="X36478" s="287"/>
      <c r="AA36478" s="289"/>
    </row>
    <row r="36479" spans="23:27">
      <c r="W36479" s="288"/>
      <c r="X36479" s="287"/>
      <c r="AA36479" s="289"/>
    </row>
    <row r="36480" spans="23:27">
      <c r="W36480" s="288"/>
      <c r="X36480" s="287"/>
      <c r="AA36480" s="289"/>
    </row>
    <row r="36481" spans="23:27">
      <c r="W36481" s="288"/>
      <c r="X36481" s="287"/>
      <c r="AA36481" s="289"/>
    </row>
    <row r="36482" spans="23:27">
      <c r="W36482" s="288"/>
      <c r="X36482" s="287"/>
      <c r="AA36482" s="289"/>
    </row>
    <row r="36483" spans="23:27">
      <c r="W36483" s="288"/>
      <c r="X36483" s="287"/>
      <c r="AA36483" s="289"/>
    </row>
    <row r="36484" spans="23:27">
      <c r="W36484" s="288"/>
      <c r="X36484" s="287"/>
      <c r="AA36484" s="289"/>
    </row>
    <row r="36485" spans="23:27">
      <c r="W36485" s="288"/>
      <c r="X36485" s="287"/>
      <c r="AA36485" s="289"/>
    </row>
    <row r="36486" spans="23:27">
      <c r="W36486" s="288"/>
      <c r="X36486" s="287"/>
      <c r="AA36486" s="289"/>
    </row>
    <row r="36487" spans="23:27">
      <c r="W36487" s="288"/>
      <c r="X36487" s="287"/>
      <c r="AA36487" s="289"/>
    </row>
    <row r="36488" spans="23:27">
      <c r="W36488" s="288"/>
      <c r="X36488" s="287"/>
      <c r="AA36488" s="289"/>
    </row>
    <row r="36489" spans="23:27">
      <c r="W36489" s="288"/>
      <c r="X36489" s="287"/>
      <c r="AA36489" s="289"/>
    </row>
    <row r="36490" spans="23:27">
      <c r="W36490" s="288"/>
      <c r="X36490" s="287"/>
      <c r="AA36490" s="289"/>
    </row>
    <row r="36491" spans="23:27">
      <c r="W36491" s="288"/>
      <c r="X36491" s="287"/>
      <c r="AA36491" s="289"/>
    </row>
    <row r="36492" spans="23:27">
      <c r="W36492" s="288"/>
      <c r="X36492" s="287"/>
      <c r="AA36492" s="289"/>
    </row>
    <row r="36493" spans="23:27">
      <c r="W36493" s="288"/>
      <c r="X36493" s="287"/>
      <c r="AA36493" s="289"/>
    </row>
    <row r="36494" spans="23:27">
      <c r="W36494" s="288"/>
      <c r="X36494" s="287"/>
      <c r="AA36494" s="289"/>
    </row>
    <row r="36495" spans="23:27">
      <c r="W36495" s="288"/>
      <c r="X36495" s="287"/>
      <c r="AA36495" s="289"/>
    </row>
    <row r="36496" spans="23:27">
      <c r="W36496" s="288"/>
      <c r="X36496" s="287"/>
      <c r="AA36496" s="289"/>
    </row>
    <row r="36497" spans="23:27">
      <c r="W36497" s="288"/>
      <c r="X36497" s="287"/>
      <c r="AA36497" s="289"/>
    </row>
    <row r="36498" spans="23:27">
      <c r="W36498" s="288"/>
      <c r="X36498" s="287"/>
      <c r="AA36498" s="289"/>
    </row>
    <row r="36499" spans="23:27">
      <c r="W36499" s="288"/>
      <c r="X36499" s="287"/>
      <c r="AA36499" s="289"/>
    </row>
    <row r="36500" spans="23:27">
      <c r="W36500" s="288"/>
      <c r="X36500" s="287"/>
      <c r="AA36500" s="289"/>
    </row>
    <row r="36501" spans="23:27">
      <c r="W36501" s="288"/>
      <c r="X36501" s="287"/>
      <c r="AA36501" s="289"/>
    </row>
    <row r="36502" spans="23:27">
      <c r="W36502" s="288"/>
      <c r="X36502" s="287"/>
      <c r="AA36502" s="289"/>
    </row>
    <row r="36503" spans="23:27">
      <c r="W36503" s="288"/>
      <c r="X36503" s="287"/>
      <c r="AA36503" s="289"/>
    </row>
    <row r="36504" spans="23:27">
      <c r="W36504" s="288"/>
      <c r="X36504" s="287"/>
      <c r="AA36504" s="289"/>
    </row>
    <row r="36505" spans="23:27">
      <c r="W36505" s="288"/>
      <c r="X36505" s="287"/>
      <c r="AA36505" s="289"/>
    </row>
    <row r="36506" spans="23:27">
      <c r="W36506" s="288"/>
      <c r="X36506" s="287"/>
      <c r="AA36506" s="289"/>
    </row>
    <row r="36507" spans="23:27">
      <c r="W36507" s="288"/>
      <c r="X36507" s="287"/>
      <c r="AA36507" s="289"/>
    </row>
    <row r="36508" spans="23:27">
      <c r="W36508" s="288"/>
      <c r="X36508" s="287"/>
      <c r="AA36508" s="289"/>
    </row>
    <row r="36509" spans="23:27">
      <c r="W36509" s="288"/>
      <c r="X36509" s="287"/>
      <c r="AA36509" s="289"/>
    </row>
    <row r="36510" spans="23:27">
      <c r="W36510" s="288"/>
      <c r="X36510" s="287"/>
      <c r="AA36510" s="289"/>
    </row>
    <row r="36511" spans="23:27">
      <c r="W36511" s="288"/>
      <c r="X36511" s="287"/>
      <c r="AA36511" s="289"/>
    </row>
    <row r="36512" spans="23:27">
      <c r="W36512" s="288"/>
      <c r="X36512" s="287"/>
      <c r="AA36512" s="289"/>
    </row>
    <row r="36513" spans="23:27">
      <c r="W36513" s="288"/>
      <c r="X36513" s="287"/>
      <c r="AA36513" s="289"/>
    </row>
    <row r="36514" spans="23:27">
      <c r="W36514" s="288"/>
      <c r="X36514" s="287"/>
      <c r="AA36514" s="289"/>
    </row>
    <row r="36515" spans="23:27">
      <c r="W36515" s="288"/>
      <c r="X36515" s="287"/>
      <c r="AA36515" s="289"/>
    </row>
    <row r="36516" spans="23:27">
      <c r="W36516" s="288"/>
      <c r="X36516" s="287"/>
      <c r="AA36516" s="289"/>
    </row>
    <row r="36517" spans="23:27">
      <c r="W36517" s="288"/>
      <c r="X36517" s="287"/>
      <c r="AA36517" s="289"/>
    </row>
    <row r="36518" spans="23:27">
      <c r="W36518" s="288"/>
      <c r="X36518" s="287"/>
      <c r="AA36518" s="289"/>
    </row>
    <row r="36519" spans="23:27">
      <c r="W36519" s="288"/>
      <c r="X36519" s="287"/>
      <c r="AA36519" s="289"/>
    </row>
    <row r="36520" spans="23:27">
      <c r="W36520" s="288"/>
      <c r="X36520" s="287"/>
      <c r="AA36520" s="289"/>
    </row>
    <row r="36521" spans="23:27">
      <c r="W36521" s="288"/>
      <c r="X36521" s="287"/>
      <c r="AA36521" s="289"/>
    </row>
    <row r="36522" spans="23:27">
      <c r="W36522" s="288"/>
      <c r="X36522" s="287"/>
      <c r="AA36522" s="289"/>
    </row>
    <row r="36523" spans="23:27">
      <c r="W36523" s="288"/>
      <c r="X36523" s="287"/>
      <c r="AA36523" s="289"/>
    </row>
    <row r="36524" spans="23:27">
      <c r="W36524" s="288"/>
      <c r="X36524" s="287"/>
      <c r="AA36524" s="289"/>
    </row>
    <row r="36525" spans="23:27">
      <c r="W36525" s="288"/>
      <c r="X36525" s="287"/>
      <c r="AA36525" s="289"/>
    </row>
    <row r="36526" spans="23:27">
      <c r="W36526" s="288"/>
      <c r="X36526" s="287"/>
      <c r="AA36526" s="289"/>
    </row>
    <row r="36527" spans="23:27">
      <c r="W36527" s="288"/>
      <c r="X36527" s="287"/>
      <c r="AA36527" s="289"/>
    </row>
    <row r="36528" spans="23:27">
      <c r="W36528" s="288"/>
      <c r="X36528" s="287"/>
      <c r="AA36528" s="289"/>
    </row>
    <row r="36529" spans="23:27">
      <c r="W36529" s="288"/>
      <c r="X36529" s="287"/>
      <c r="AA36529" s="289"/>
    </row>
    <row r="36530" spans="23:27">
      <c r="W36530" s="288"/>
      <c r="X36530" s="287"/>
      <c r="AA36530" s="289"/>
    </row>
    <row r="36531" spans="23:27">
      <c r="W36531" s="288"/>
      <c r="X36531" s="287"/>
      <c r="AA36531" s="289"/>
    </row>
    <row r="36532" spans="23:27">
      <c r="W36532" s="288"/>
      <c r="X36532" s="287"/>
      <c r="AA36532" s="289"/>
    </row>
    <row r="36533" spans="23:27">
      <c r="W36533" s="288"/>
      <c r="X36533" s="287"/>
      <c r="AA36533" s="289"/>
    </row>
    <row r="36534" spans="23:27">
      <c r="W36534" s="288"/>
      <c r="X36534" s="287"/>
      <c r="AA36534" s="289"/>
    </row>
    <row r="36535" spans="23:27">
      <c r="W36535" s="288"/>
      <c r="X36535" s="287"/>
      <c r="AA36535" s="289"/>
    </row>
    <row r="36536" spans="23:27">
      <c r="W36536" s="288"/>
      <c r="X36536" s="287"/>
      <c r="AA36536" s="289"/>
    </row>
    <row r="36537" spans="23:27">
      <c r="W36537" s="288"/>
      <c r="X36537" s="287"/>
      <c r="AA36537" s="289"/>
    </row>
    <row r="36538" spans="23:27">
      <c r="W36538" s="288"/>
      <c r="X36538" s="287"/>
      <c r="AA36538" s="289"/>
    </row>
    <row r="36539" spans="23:27">
      <c r="W36539" s="288"/>
      <c r="X36539" s="287"/>
      <c r="AA36539" s="289"/>
    </row>
    <row r="36540" spans="23:27">
      <c r="W36540" s="288"/>
      <c r="X36540" s="287"/>
      <c r="AA36540" s="289"/>
    </row>
    <row r="36541" spans="23:27">
      <c r="W36541" s="288"/>
      <c r="X36541" s="287"/>
      <c r="AA36541" s="289"/>
    </row>
    <row r="36542" spans="23:27">
      <c r="W36542" s="288"/>
      <c r="X36542" s="287"/>
      <c r="AA36542" s="289"/>
    </row>
    <row r="36543" spans="23:27">
      <c r="W36543" s="288"/>
      <c r="X36543" s="287"/>
      <c r="AA36543" s="289"/>
    </row>
    <row r="36544" spans="23:27">
      <c r="W36544" s="288"/>
      <c r="X36544" s="287"/>
      <c r="AA36544" s="289"/>
    </row>
    <row r="36545" spans="23:27">
      <c r="W36545" s="288"/>
      <c r="X36545" s="287"/>
      <c r="AA36545" s="289"/>
    </row>
    <row r="36546" spans="23:27">
      <c r="W36546" s="288"/>
      <c r="X36546" s="287"/>
      <c r="AA36546" s="289"/>
    </row>
    <row r="36547" spans="23:27">
      <c r="W36547" s="288"/>
      <c r="X36547" s="287"/>
      <c r="AA36547" s="289"/>
    </row>
    <row r="36548" spans="23:27">
      <c r="W36548" s="288"/>
      <c r="X36548" s="287"/>
      <c r="AA36548" s="289"/>
    </row>
    <row r="36549" spans="23:27">
      <c r="W36549" s="288"/>
      <c r="X36549" s="287"/>
      <c r="AA36549" s="289"/>
    </row>
    <row r="36550" spans="23:27">
      <c r="W36550" s="288"/>
      <c r="X36550" s="287"/>
      <c r="AA36550" s="289"/>
    </row>
    <row r="36551" spans="23:27">
      <c r="W36551" s="288"/>
      <c r="X36551" s="287"/>
      <c r="AA36551" s="289"/>
    </row>
    <row r="36552" spans="23:27">
      <c r="W36552" s="288"/>
      <c r="X36552" s="287"/>
      <c r="AA36552" s="289"/>
    </row>
    <row r="36553" spans="23:27">
      <c r="W36553" s="288"/>
      <c r="X36553" s="287"/>
      <c r="AA36553" s="289"/>
    </row>
    <row r="36554" spans="23:27">
      <c r="W36554" s="288"/>
      <c r="X36554" s="287"/>
      <c r="AA36554" s="289"/>
    </row>
    <row r="36555" spans="23:27">
      <c r="W36555" s="288"/>
      <c r="X36555" s="287"/>
      <c r="AA36555" s="289"/>
    </row>
    <row r="36556" spans="23:27">
      <c r="W36556" s="288"/>
      <c r="X36556" s="287"/>
      <c r="AA36556" s="289"/>
    </row>
    <row r="36557" spans="23:27">
      <c r="W36557" s="288"/>
      <c r="X36557" s="287"/>
      <c r="AA36557" s="289"/>
    </row>
    <row r="36558" spans="23:27">
      <c r="W36558" s="288"/>
      <c r="X36558" s="287"/>
      <c r="AA36558" s="289"/>
    </row>
    <row r="36559" spans="23:27">
      <c r="W36559" s="288"/>
      <c r="X36559" s="287"/>
      <c r="AA36559" s="289"/>
    </row>
    <row r="36560" spans="23:27">
      <c r="W36560" s="288"/>
      <c r="X36560" s="287"/>
      <c r="AA36560" s="289"/>
    </row>
    <row r="36561" spans="23:27">
      <c r="W36561" s="288"/>
      <c r="X36561" s="287"/>
      <c r="AA36561" s="289"/>
    </row>
    <row r="36562" spans="23:27">
      <c r="W36562" s="288"/>
      <c r="X36562" s="287"/>
      <c r="AA36562" s="289"/>
    </row>
    <row r="36563" spans="23:27">
      <c r="W36563" s="288"/>
      <c r="X36563" s="287"/>
      <c r="AA36563" s="289"/>
    </row>
    <row r="36564" spans="23:27">
      <c r="W36564" s="288"/>
      <c r="X36564" s="287"/>
      <c r="AA36564" s="289"/>
    </row>
    <row r="36565" spans="23:27">
      <c r="W36565" s="288"/>
      <c r="X36565" s="287"/>
      <c r="AA36565" s="289"/>
    </row>
    <row r="36566" spans="23:27">
      <c r="W36566" s="288"/>
      <c r="X36566" s="287"/>
      <c r="AA36566" s="289"/>
    </row>
    <row r="36567" spans="23:27">
      <c r="W36567" s="288"/>
      <c r="X36567" s="287"/>
      <c r="AA36567" s="289"/>
    </row>
    <row r="36568" spans="23:27">
      <c r="W36568" s="288"/>
      <c r="X36568" s="287"/>
      <c r="AA36568" s="289"/>
    </row>
    <row r="36569" spans="23:27">
      <c r="W36569" s="288"/>
      <c r="X36569" s="287"/>
      <c r="AA36569" s="289"/>
    </row>
    <row r="36570" spans="23:27">
      <c r="W36570" s="288"/>
      <c r="X36570" s="287"/>
      <c r="AA36570" s="289"/>
    </row>
    <row r="36571" spans="23:27">
      <c r="W36571" s="288"/>
      <c r="X36571" s="287"/>
      <c r="AA36571" s="289"/>
    </row>
    <row r="36572" spans="23:27">
      <c r="W36572" s="288"/>
      <c r="X36572" s="287"/>
      <c r="AA36572" s="289"/>
    </row>
    <row r="36573" spans="23:27">
      <c r="W36573" s="288"/>
      <c r="X36573" s="287"/>
      <c r="AA36573" s="289"/>
    </row>
    <row r="36574" spans="23:27">
      <c r="W36574" s="288"/>
      <c r="X36574" s="287"/>
      <c r="AA36574" s="289"/>
    </row>
    <row r="36575" spans="23:27">
      <c r="W36575" s="288"/>
      <c r="X36575" s="287"/>
      <c r="AA36575" s="289"/>
    </row>
    <row r="36576" spans="23:27">
      <c r="W36576" s="288"/>
      <c r="X36576" s="287"/>
      <c r="AA36576" s="289"/>
    </row>
    <row r="36577" spans="23:27">
      <c r="W36577" s="288"/>
      <c r="X36577" s="287"/>
      <c r="AA36577" s="289"/>
    </row>
    <row r="36578" spans="23:27">
      <c r="W36578" s="288"/>
      <c r="X36578" s="287"/>
      <c r="AA36578" s="289"/>
    </row>
    <row r="36579" spans="23:27">
      <c r="W36579" s="288"/>
      <c r="X36579" s="287"/>
      <c r="AA36579" s="289"/>
    </row>
    <row r="36580" spans="23:27">
      <c r="W36580" s="288"/>
      <c r="X36580" s="287"/>
      <c r="AA36580" s="289"/>
    </row>
    <row r="36581" spans="23:27">
      <c r="W36581" s="288"/>
      <c r="X36581" s="287"/>
      <c r="AA36581" s="289"/>
    </row>
    <row r="36582" spans="23:27">
      <c r="W36582" s="288"/>
      <c r="X36582" s="287"/>
      <c r="AA36582" s="289"/>
    </row>
    <row r="36583" spans="23:27">
      <c r="W36583" s="288"/>
      <c r="X36583" s="287"/>
      <c r="AA36583" s="289"/>
    </row>
    <row r="36584" spans="23:27">
      <c r="W36584" s="288"/>
      <c r="X36584" s="287"/>
      <c r="AA36584" s="289"/>
    </row>
    <row r="36585" spans="23:27">
      <c r="W36585" s="288"/>
      <c r="X36585" s="287"/>
      <c r="AA36585" s="289"/>
    </row>
    <row r="36586" spans="23:27">
      <c r="W36586" s="288"/>
      <c r="X36586" s="287"/>
      <c r="AA36586" s="289"/>
    </row>
    <row r="36587" spans="23:27">
      <c r="W36587" s="288"/>
      <c r="X36587" s="287"/>
      <c r="AA36587" s="289"/>
    </row>
    <row r="36588" spans="23:27">
      <c r="W36588" s="288"/>
      <c r="X36588" s="287"/>
      <c r="AA36588" s="289"/>
    </row>
    <row r="36589" spans="23:27">
      <c r="W36589" s="288"/>
      <c r="X36589" s="287"/>
      <c r="AA36589" s="289"/>
    </row>
    <row r="36590" spans="23:27">
      <c r="W36590" s="288"/>
      <c r="X36590" s="287"/>
      <c r="AA36590" s="289"/>
    </row>
    <row r="36591" spans="23:27">
      <c r="W36591" s="288"/>
      <c r="X36591" s="287"/>
      <c r="AA36591" s="289"/>
    </row>
    <row r="36592" spans="23:27">
      <c r="W36592" s="288"/>
      <c r="X36592" s="287"/>
      <c r="AA36592" s="289"/>
    </row>
    <row r="36593" spans="23:27">
      <c r="W36593" s="288"/>
      <c r="X36593" s="287"/>
      <c r="AA36593" s="289"/>
    </row>
    <row r="36594" spans="23:27">
      <c r="W36594" s="288"/>
      <c r="X36594" s="287"/>
      <c r="AA36594" s="289"/>
    </row>
    <row r="36595" spans="23:27">
      <c r="W36595" s="288"/>
      <c r="X36595" s="287"/>
      <c r="AA36595" s="289"/>
    </row>
    <row r="36596" spans="23:27">
      <c r="W36596" s="288"/>
      <c r="X36596" s="287"/>
      <c r="AA36596" s="289"/>
    </row>
    <row r="36597" spans="23:27">
      <c r="W36597" s="288"/>
      <c r="X36597" s="287"/>
      <c r="AA36597" s="289"/>
    </row>
    <row r="36598" spans="23:27">
      <c r="W36598" s="288"/>
      <c r="X36598" s="287"/>
      <c r="AA36598" s="289"/>
    </row>
    <row r="36599" spans="23:27">
      <c r="W36599" s="288"/>
      <c r="X36599" s="287"/>
      <c r="AA36599" s="289"/>
    </row>
    <row r="36600" spans="23:27">
      <c r="W36600" s="288"/>
      <c r="X36600" s="287"/>
      <c r="AA36600" s="289"/>
    </row>
    <row r="36601" spans="23:27">
      <c r="W36601" s="288"/>
      <c r="X36601" s="287"/>
      <c r="AA36601" s="289"/>
    </row>
    <row r="36602" spans="23:27">
      <c r="W36602" s="288"/>
      <c r="X36602" s="287"/>
      <c r="AA36602" s="289"/>
    </row>
    <row r="36603" spans="23:27">
      <c r="W36603" s="288"/>
      <c r="X36603" s="287"/>
      <c r="AA36603" s="289"/>
    </row>
    <row r="36604" spans="23:27">
      <c r="W36604" s="288"/>
      <c r="X36604" s="287"/>
      <c r="AA36604" s="289"/>
    </row>
    <row r="36605" spans="23:27">
      <c r="W36605" s="288"/>
      <c r="X36605" s="287"/>
      <c r="AA36605" s="289"/>
    </row>
    <row r="36606" spans="23:27">
      <c r="W36606" s="288"/>
      <c r="X36606" s="287"/>
      <c r="AA36606" s="289"/>
    </row>
    <row r="36607" spans="23:27">
      <c r="W36607" s="288"/>
      <c r="X36607" s="287"/>
      <c r="AA36607" s="289"/>
    </row>
    <row r="36608" spans="23:27">
      <c r="W36608" s="288"/>
      <c r="X36608" s="287"/>
      <c r="AA36608" s="289"/>
    </row>
    <row r="36609" spans="23:27">
      <c r="W36609" s="288"/>
      <c r="X36609" s="287"/>
      <c r="AA36609" s="289"/>
    </row>
    <row r="36610" spans="23:27">
      <c r="W36610" s="288"/>
      <c r="X36610" s="287"/>
      <c r="AA36610" s="289"/>
    </row>
    <row r="36611" spans="23:27">
      <c r="W36611" s="288"/>
      <c r="X36611" s="287"/>
      <c r="AA36611" s="289"/>
    </row>
    <row r="36612" spans="23:27">
      <c r="W36612" s="288"/>
      <c r="X36612" s="287"/>
      <c r="AA36612" s="289"/>
    </row>
    <row r="36613" spans="23:27">
      <c r="W36613" s="288"/>
      <c r="X36613" s="287"/>
      <c r="AA36613" s="289"/>
    </row>
    <row r="36614" spans="23:27">
      <c r="W36614" s="288"/>
      <c r="X36614" s="287"/>
      <c r="AA36614" s="289"/>
    </row>
    <row r="36615" spans="23:27">
      <c r="W36615" s="288"/>
      <c r="X36615" s="287"/>
      <c r="AA36615" s="289"/>
    </row>
    <row r="36616" spans="23:27">
      <c r="W36616" s="288"/>
      <c r="X36616" s="287"/>
      <c r="AA36616" s="289"/>
    </row>
    <row r="36617" spans="23:27">
      <c r="W36617" s="288"/>
      <c r="X36617" s="287"/>
      <c r="AA36617" s="289"/>
    </row>
    <row r="36618" spans="23:27">
      <c r="W36618" s="288"/>
      <c r="X36618" s="287"/>
      <c r="AA36618" s="289"/>
    </row>
    <row r="36619" spans="23:27">
      <c r="W36619" s="288"/>
      <c r="X36619" s="287"/>
      <c r="AA36619" s="289"/>
    </row>
    <row r="36620" spans="23:27">
      <c r="W36620" s="288"/>
      <c r="X36620" s="287"/>
      <c r="AA36620" s="289"/>
    </row>
    <row r="36621" spans="23:27">
      <c r="W36621" s="288"/>
      <c r="X36621" s="287"/>
      <c r="AA36621" s="289"/>
    </row>
    <row r="36622" spans="23:27">
      <c r="W36622" s="288"/>
      <c r="X36622" s="287"/>
      <c r="AA36622" s="289"/>
    </row>
    <row r="36623" spans="23:27">
      <c r="W36623" s="288"/>
      <c r="X36623" s="287"/>
      <c r="AA36623" s="289"/>
    </row>
    <row r="36624" spans="23:27">
      <c r="W36624" s="288"/>
      <c r="X36624" s="287"/>
      <c r="AA36624" s="289"/>
    </row>
    <row r="36625" spans="23:27">
      <c r="W36625" s="288"/>
      <c r="X36625" s="287"/>
      <c r="AA36625" s="289"/>
    </row>
    <row r="36626" spans="23:27">
      <c r="W36626" s="288"/>
      <c r="X36626" s="287"/>
      <c r="AA36626" s="289"/>
    </row>
    <row r="36627" spans="23:27">
      <c r="W36627" s="288"/>
      <c r="X36627" s="287"/>
      <c r="AA36627" s="289"/>
    </row>
    <row r="36628" spans="23:27">
      <c r="W36628" s="288"/>
      <c r="X36628" s="287"/>
      <c r="AA36628" s="289"/>
    </row>
    <row r="36629" spans="23:27">
      <c r="W36629" s="288"/>
      <c r="X36629" s="287"/>
      <c r="AA36629" s="289"/>
    </row>
    <row r="36630" spans="23:27">
      <c r="W36630" s="288"/>
      <c r="X36630" s="287"/>
      <c r="AA36630" s="289"/>
    </row>
    <row r="36631" spans="23:27">
      <c r="W36631" s="288"/>
      <c r="X36631" s="287"/>
      <c r="AA36631" s="289"/>
    </row>
    <row r="36632" spans="23:27">
      <c r="W36632" s="288"/>
      <c r="X36632" s="287"/>
      <c r="AA36632" s="289"/>
    </row>
    <row r="36633" spans="23:27">
      <c r="W36633" s="288"/>
      <c r="X36633" s="287"/>
      <c r="AA36633" s="289"/>
    </row>
    <row r="36634" spans="23:27">
      <c r="W36634" s="288"/>
      <c r="X36634" s="287"/>
      <c r="AA36634" s="289"/>
    </row>
    <row r="36635" spans="23:27">
      <c r="W36635" s="288"/>
      <c r="X36635" s="287"/>
      <c r="AA36635" s="289"/>
    </row>
    <row r="36636" spans="23:27">
      <c r="W36636" s="288"/>
      <c r="X36636" s="287"/>
      <c r="AA36636" s="289"/>
    </row>
    <row r="36637" spans="23:27">
      <c r="W36637" s="288"/>
      <c r="X36637" s="287"/>
      <c r="AA36637" s="289"/>
    </row>
    <row r="36638" spans="23:27">
      <c r="W36638" s="288"/>
      <c r="X36638" s="287"/>
      <c r="AA36638" s="289"/>
    </row>
    <row r="36639" spans="23:27">
      <c r="W36639" s="288"/>
      <c r="X36639" s="287"/>
      <c r="AA36639" s="289"/>
    </row>
    <row r="36640" spans="23:27">
      <c r="W36640" s="288"/>
      <c r="X36640" s="287"/>
      <c r="AA36640" s="289"/>
    </row>
    <row r="36641" spans="23:27">
      <c r="W36641" s="288"/>
      <c r="X36641" s="287"/>
      <c r="AA36641" s="289"/>
    </row>
    <row r="36642" spans="23:27">
      <c r="W36642" s="288"/>
      <c r="X36642" s="287"/>
      <c r="AA36642" s="289"/>
    </row>
    <row r="36643" spans="23:27">
      <c r="W36643" s="288"/>
      <c r="X36643" s="287"/>
      <c r="AA36643" s="289"/>
    </row>
    <row r="36644" spans="23:27">
      <c r="W36644" s="288"/>
      <c r="X36644" s="287"/>
      <c r="AA36644" s="289"/>
    </row>
    <row r="36645" spans="23:27">
      <c r="W36645" s="288"/>
      <c r="X36645" s="287"/>
      <c r="AA36645" s="289"/>
    </row>
    <row r="36646" spans="23:27">
      <c r="W36646" s="288"/>
      <c r="X36646" s="287"/>
      <c r="AA36646" s="289"/>
    </row>
    <row r="36647" spans="23:27">
      <c r="W36647" s="288"/>
      <c r="X36647" s="287"/>
      <c r="AA36647" s="289"/>
    </row>
    <row r="36648" spans="23:27">
      <c r="W36648" s="288"/>
      <c r="X36648" s="287"/>
      <c r="AA36648" s="289"/>
    </row>
    <row r="36649" spans="23:27">
      <c r="W36649" s="288"/>
      <c r="X36649" s="287"/>
      <c r="AA36649" s="289"/>
    </row>
    <row r="36650" spans="23:27">
      <c r="W36650" s="288"/>
      <c r="X36650" s="287"/>
      <c r="AA36650" s="289"/>
    </row>
    <row r="36651" spans="23:27">
      <c r="W36651" s="288"/>
      <c r="X36651" s="287"/>
      <c r="AA36651" s="289"/>
    </row>
    <row r="36652" spans="23:27">
      <c r="W36652" s="288"/>
      <c r="X36652" s="287"/>
      <c r="AA36652" s="289"/>
    </row>
    <row r="36653" spans="23:27">
      <c r="W36653" s="288"/>
      <c r="X36653" s="287"/>
      <c r="AA36653" s="289"/>
    </row>
    <row r="36654" spans="23:27">
      <c r="W36654" s="288"/>
      <c r="X36654" s="287"/>
      <c r="AA36654" s="289"/>
    </row>
    <row r="36655" spans="23:27">
      <c r="W36655" s="288"/>
      <c r="X36655" s="287"/>
      <c r="AA36655" s="289"/>
    </row>
    <row r="36656" spans="23:27">
      <c r="W36656" s="288"/>
      <c r="X36656" s="287"/>
      <c r="AA36656" s="289"/>
    </row>
    <row r="36657" spans="23:27">
      <c r="W36657" s="288"/>
      <c r="X36657" s="287"/>
      <c r="AA36657" s="289"/>
    </row>
    <row r="36658" spans="23:27">
      <c r="W36658" s="288"/>
      <c r="X36658" s="287"/>
      <c r="AA36658" s="289"/>
    </row>
    <row r="36659" spans="23:27">
      <c r="W36659" s="288"/>
      <c r="X36659" s="287"/>
      <c r="AA36659" s="289"/>
    </row>
    <row r="36660" spans="23:27">
      <c r="W36660" s="288"/>
      <c r="X36660" s="287"/>
      <c r="AA36660" s="289"/>
    </row>
    <row r="36661" spans="23:27">
      <c r="W36661" s="288"/>
      <c r="X36661" s="287"/>
      <c r="AA36661" s="289"/>
    </row>
    <row r="36662" spans="23:27">
      <c r="W36662" s="288"/>
      <c r="X36662" s="287"/>
      <c r="AA36662" s="289"/>
    </row>
    <row r="36663" spans="23:27">
      <c r="W36663" s="288"/>
      <c r="X36663" s="287"/>
      <c r="AA36663" s="289"/>
    </row>
    <row r="36664" spans="23:27">
      <c r="W36664" s="288"/>
      <c r="X36664" s="287"/>
      <c r="AA36664" s="289"/>
    </row>
    <row r="36665" spans="23:27">
      <c r="W36665" s="288"/>
      <c r="X36665" s="287"/>
      <c r="AA36665" s="289"/>
    </row>
    <row r="36666" spans="23:27">
      <c r="W36666" s="288"/>
      <c r="X36666" s="287"/>
      <c r="AA36666" s="289"/>
    </row>
    <row r="36667" spans="23:27">
      <c r="W36667" s="288"/>
      <c r="X36667" s="287"/>
      <c r="AA36667" s="289"/>
    </row>
    <row r="36668" spans="23:27">
      <c r="W36668" s="288"/>
      <c r="X36668" s="287"/>
      <c r="AA36668" s="289"/>
    </row>
    <row r="36669" spans="23:27">
      <c r="W36669" s="288"/>
      <c r="X36669" s="287"/>
      <c r="AA36669" s="289"/>
    </row>
    <row r="36670" spans="23:27">
      <c r="W36670" s="288"/>
      <c r="X36670" s="287"/>
      <c r="AA36670" s="289"/>
    </row>
    <row r="36671" spans="23:27">
      <c r="W36671" s="288"/>
      <c r="X36671" s="287"/>
      <c r="AA36671" s="289"/>
    </row>
    <row r="36672" spans="23:27">
      <c r="W36672" s="288"/>
      <c r="X36672" s="287"/>
      <c r="AA36672" s="289"/>
    </row>
    <row r="36673" spans="23:27">
      <c r="W36673" s="288"/>
      <c r="X36673" s="287"/>
      <c r="AA36673" s="289"/>
    </row>
    <row r="36674" spans="23:27">
      <c r="W36674" s="288"/>
      <c r="X36674" s="287"/>
      <c r="AA36674" s="289"/>
    </row>
    <row r="36675" spans="23:27">
      <c r="W36675" s="288"/>
      <c r="X36675" s="287"/>
      <c r="AA36675" s="289"/>
    </row>
    <row r="36676" spans="23:27">
      <c r="W36676" s="288"/>
      <c r="X36676" s="287"/>
      <c r="AA36676" s="289"/>
    </row>
    <row r="36677" spans="23:27">
      <c r="W36677" s="288"/>
      <c r="X36677" s="287"/>
      <c r="AA36677" s="289"/>
    </row>
    <row r="36678" spans="23:27">
      <c r="W36678" s="288"/>
      <c r="X36678" s="287"/>
      <c r="AA36678" s="289"/>
    </row>
    <row r="36679" spans="23:27">
      <c r="W36679" s="288"/>
      <c r="X36679" s="287"/>
      <c r="AA36679" s="289"/>
    </row>
    <row r="36680" spans="23:27">
      <c r="W36680" s="288"/>
      <c r="X36680" s="287"/>
      <c r="AA36680" s="289"/>
    </row>
    <row r="36681" spans="23:27">
      <c r="W36681" s="288"/>
      <c r="X36681" s="287"/>
      <c r="AA36681" s="289"/>
    </row>
    <row r="36682" spans="23:27">
      <c r="W36682" s="288"/>
      <c r="X36682" s="287"/>
      <c r="AA36682" s="289"/>
    </row>
    <row r="36683" spans="23:27">
      <c r="W36683" s="288"/>
      <c r="X36683" s="287"/>
      <c r="AA36683" s="289"/>
    </row>
    <row r="36684" spans="23:27">
      <c r="W36684" s="288"/>
      <c r="X36684" s="287"/>
      <c r="AA36684" s="289"/>
    </row>
    <row r="36685" spans="23:27">
      <c r="W36685" s="288"/>
      <c r="X36685" s="287"/>
      <c r="AA36685" s="289"/>
    </row>
    <row r="36686" spans="23:27">
      <c r="W36686" s="288"/>
      <c r="X36686" s="287"/>
      <c r="AA36686" s="289"/>
    </row>
    <row r="36687" spans="23:27">
      <c r="W36687" s="288"/>
      <c r="X36687" s="287"/>
      <c r="AA36687" s="289"/>
    </row>
    <row r="36688" spans="23:27">
      <c r="W36688" s="288"/>
      <c r="X36688" s="287"/>
      <c r="AA36688" s="289"/>
    </row>
    <row r="36689" spans="23:27">
      <c r="W36689" s="288"/>
      <c r="X36689" s="287"/>
      <c r="AA36689" s="289"/>
    </row>
    <row r="36690" spans="23:27">
      <c r="W36690" s="288"/>
      <c r="X36690" s="287"/>
      <c r="AA36690" s="289"/>
    </row>
    <row r="36691" spans="23:27">
      <c r="W36691" s="288"/>
      <c r="X36691" s="287"/>
      <c r="AA36691" s="289"/>
    </row>
    <row r="36692" spans="23:27">
      <c r="W36692" s="288"/>
      <c r="X36692" s="287"/>
      <c r="AA36692" s="289"/>
    </row>
    <row r="36693" spans="23:27">
      <c r="W36693" s="288"/>
      <c r="X36693" s="287"/>
      <c r="AA36693" s="289"/>
    </row>
    <row r="36694" spans="23:27">
      <c r="W36694" s="288"/>
      <c r="X36694" s="287"/>
      <c r="AA36694" s="289"/>
    </row>
    <row r="36695" spans="23:27">
      <c r="W36695" s="288"/>
      <c r="X36695" s="287"/>
      <c r="AA36695" s="289"/>
    </row>
    <row r="36696" spans="23:27">
      <c r="W36696" s="288"/>
      <c r="X36696" s="287"/>
      <c r="AA36696" s="289"/>
    </row>
    <row r="36697" spans="23:27">
      <c r="W36697" s="288"/>
      <c r="X36697" s="287"/>
      <c r="AA36697" s="289"/>
    </row>
    <row r="36698" spans="23:27">
      <c r="W36698" s="288"/>
      <c r="X36698" s="287"/>
      <c r="AA36698" s="289"/>
    </row>
    <row r="36699" spans="23:27">
      <c r="W36699" s="288"/>
      <c r="X36699" s="287"/>
      <c r="AA36699" s="289"/>
    </row>
    <row r="36700" spans="23:27">
      <c r="W36700" s="288"/>
      <c r="X36700" s="287"/>
      <c r="AA36700" s="289"/>
    </row>
    <row r="36701" spans="23:27">
      <c r="W36701" s="288"/>
      <c r="X36701" s="287"/>
      <c r="AA36701" s="289"/>
    </row>
    <row r="36702" spans="23:27">
      <c r="W36702" s="288"/>
      <c r="X36702" s="287"/>
      <c r="AA36702" s="289"/>
    </row>
    <row r="36703" spans="23:27">
      <c r="W36703" s="288"/>
      <c r="X36703" s="287"/>
      <c r="AA36703" s="289"/>
    </row>
    <row r="36704" spans="23:27">
      <c r="W36704" s="288"/>
      <c r="X36704" s="287"/>
      <c r="AA36704" s="289"/>
    </row>
    <row r="36705" spans="23:27">
      <c r="W36705" s="288"/>
      <c r="X36705" s="287"/>
      <c r="AA36705" s="289"/>
    </row>
    <row r="36706" spans="23:27">
      <c r="W36706" s="288"/>
      <c r="X36706" s="287"/>
      <c r="AA36706" s="289"/>
    </row>
    <row r="36707" spans="23:27">
      <c r="W36707" s="288"/>
      <c r="X36707" s="287"/>
      <c r="AA36707" s="289"/>
    </row>
    <row r="36708" spans="23:27">
      <c r="W36708" s="288"/>
      <c r="X36708" s="287"/>
      <c r="AA36708" s="289"/>
    </row>
    <row r="36709" spans="23:27">
      <c r="W36709" s="288"/>
      <c r="X36709" s="287"/>
      <c r="AA36709" s="289"/>
    </row>
    <row r="36710" spans="23:27">
      <c r="W36710" s="288"/>
      <c r="X36710" s="287"/>
      <c r="AA36710" s="289"/>
    </row>
    <row r="36711" spans="23:27">
      <c r="W36711" s="288"/>
      <c r="X36711" s="287"/>
      <c r="AA36711" s="289"/>
    </row>
    <row r="36712" spans="23:27">
      <c r="W36712" s="288"/>
      <c r="X36712" s="287"/>
      <c r="AA36712" s="289"/>
    </row>
    <row r="36713" spans="23:27">
      <c r="W36713" s="288"/>
      <c r="X36713" s="287"/>
      <c r="AA36713" s="289"/>
    </row>
    <row r="36714" spans="23:27">
      <c r="W36714" s="288"/>
      <c r="X36714" s="287"/>
      <c r="AA36714" s="289"/>
    </row>
    <row r="36715" spans="23:27">
      <c r="W36715" s="288"/>
      <c r="X36715" s="287"/>
      <c r="AA36715" s="289"/>
    </row>
    <row r="36716" spans="23:27">
      <c r="W36716" s="288"/>
      <c r="X36716" s="287"/>
      <c r="AA36716" s="289"/>
    </row>
    <row r="36717" spans="23:27">
      <c r="W36717" s="288"/>
      <c r="X36717" s="287"/>
      <c r="AA36717" s="289"/>
    </row>
    <row r="36718" spans="23:27">
      <c r="W36718" s="288"/>
      <c r="X36718" s="287"/>
      <c r="AA36718" s="289"/>
    </row>
    <row r="36719" spans="23:27">
      <c r="W36719" s="288"/>
      <c r="X36719" s="287"/>
      <c r="AA36719" s="289"/>
    </row>
    <row r="36720" spans="23:27">
      <c r="W36720" s="288"/>
      <c r="X36720" s="287"/>
      <c r="AA36720" s="289"/>
    </row>
    <row r="36721" spans="23:27">
      <c r="W36721" s="288"/>
      <c r="X36721" s="287"/>
      <c r="AA36721" s="289"/>
    </row>
    <row r="36722" spans="23:27">
      <c r="W36722" s="288"/>
      <c r="X36722" s="287"/>
      <c r="AA36722" s="289"/>
    </row>
    <row r="36723" spans="23:27">
      <c r="W36723" s="288"/>
      <c r="X36723" s="287"/>
      <c r="AA36723" s="289"/>
    </row>
    <row r="36724" spans="23:27">
      <c r="W36724" s="288"/>
      <c r="X36724" s="287"/>
      <c r="AA36724" s="289"/>
    </row>
    <row r="36725" spans="23:27">
      <c r="W36725" s="288"/>
      <c r="X36725" s="287"/>
      <c r="AA36725" s="289"/>
    </row>
    <row r="36726" spans="23:27">
      <c r="W36726" s="288"/>
      <c r="X36726" s="287"/>
      <c r="AA36726" s="289"/>
    </row>
    <row r="36727" spans="23:27">
      <c r="W36727" s="288"/>
      <c r="X36727" s="287"/>
      <c r="AA36727" s="289"/>
    </row>
    <row r="36728" spans="23:27">
      <c r="W36728" s="288"/>
      <c r="X36728" s="287"/>
      <c r="AA36728" s="289"/>
    </row>
    <row r="36729" spans="23:27">
      <c r="W36729" s="288"/>
      <c r="X36729" s="287"/>
      <c r="AA36729" s="289"/>
    </row>
    <row r="36730" spans="23:27">
      <c r="W36730" s="288"/>
      <c r="X36730" s="287"/>
      <c r="AA36730" s="289"/>
    </row>
    <row r="36731" spans="23:27">
      <c r="W36731" s="288"/>
      <c r="X36731" s="287"/>
      <c r="AA36731" s="289"/>
    </row>
    <row r="36732" spans="23:27">
      <c r="W36732" s="288"/>
      <c r="X36732" s="287"/>
      <c r="AA36732" s="289"/>
    </row>
    <row r="36733" spans="23:27">
      <c r="W36733" s="288"/>
      <c r="X36733" s="287"/>
      <c r="AA36733" s="289"/>
    </row>
    <row r="36734" spans="23:27">
      <c r="W36734" s="288"/>
      <c r="X36734" s="287"/>
      <c r="AA36734" s="289"/>
    </row>
    <row r="36735" spans="23:27">
      <c r="W36735" s="288"/>
      <c r="X36735" s="287"/>
      <c r="AA36735" s="289"/>
    </row>
    <row r="36736" spans="23:27">
      <c r="W36736" s="288"/>
      <c r="X36736" s="287"/>
      <c r="AA36736" s="289"/>
    </row>
    <row r="36737" spans="23:27">
      <c r="W36737" s="288"/>
      <c r="X36737" s="287"/>
      <c r="AA36737" s="289"/>
    </row>
    <row r="36738" spans="23:27">
      <c r="W36738" s="288"/>
      <c r="X36738" s="287"/>
      <c r="AA36738" s="289"/>
    </row>
    <row r="36739" spans="23:27">
      <c r="W36739" s="288"/>
      <c r="X36739" s="287"/>
      <c r="AA36739" s="289"/>
    </row>
    <row r="36740" spans="23:27">
      <c r="W36740" s="288"/>
      <c r="X36740" s="287"/>
      <c r="AA36740" s="289"/>
    </row>
    <row r="36741" spans="23:27">
      <c r="W36741" s="288"/>
      <c r="X36741" s="287"/>
      <c r="AA36741" s="289"/>
    </row>
    <row r="36742" spans="23:27">
      <c r="W36742" s="288"/>
      <c r="X36742" s="287"/>
      <c r="AA36742" s="289"/>
    </row>
    <row r="36743" spans="23:27">
      <c r="W36743" s="288"/>
      <c r="X36743" s="287"/>
      <c r="AA36743" s="289"/>
    </row>
    <row r="36744" spans="23:27">
      <c r="W36744" s="288"/>
      <c r="X36744" s="287"/>
      <c r="AA36744" s="289"/>
    </row>
    <row r="36745" spans="23:27">
      <c r="W36745" s="288"/>
      <c r="X36745" s="287"/>
      <c r="AA36745" s="289"/>
    </row>
    <row r="36746" spans="23:27">
      <c r="W36746" s="288"/>
      <c r="X36746" s="287"/>
      <c r="AA36746" s="289"/>
    </row>
    <row r="36747" spans="23:27">
      <c r="W36747" s="288"/>
      <c r="X36747" s="287"/>
      <c r="AA36747" s="289"/>
    </row>
    <row r="36748" spans="23:27">
      <c r="W36748" s="288"/>
      <c r="X36748" s="287"/>
      <c r="AA36748" s="289"/>
    </row>
    <row r="36749" spans="23:27">
      <c r="W36749" s="288"/>
      <c r="X36749" s="287"/>
      <c r="AA36749" s="289"/>
    </row>
    <row r="36750" spans="23:27">
      <c r="W36750" s="288"/>
      <c r="X36750" s="287"/>
      <c r="AA36750" s="289"/>
    </row>
    <row r="36751" spans="23:27">
      <c r="W36751" s="288"/>
      <c r="X36751" s="287"/>
      <c r="AA36751" s="289"/>
    </row>
    <row r="36752" spans="23:27">
      <c r="W36752" s="288"/>
      <c r="X36752" s="287"/>
      <c r="AA36752" s="289"/>
    </row>
    <row r="36753" spans="23:27">
      <c r="W36753" s="288"/>
      <c r="X36753" s="287"/>
      <c r="AA36753" s="289"/>
    </row>
    <row r="36754" spans="23:27">
      <c r="W36754" s="288"/>
      <c r="X36754" s="287"/>
      <c r="AA36754" s="289"/>
    </row>
    <row r="36755" spans="23:27">
      <c r="W36755" s="288"/>
      <c r="X36755" s="287"/>
      <c r="AA36755" s="289"/>
    </row>
    <row r="36756" spans="23:27">
      <c r="W36756" s="288"/>
      <c r="X36756" s="287"/>
      <c r="AA36756" s="289"/>
    </row>
    <row r="36757" spans="23:27">
      <c r="W36757" s="288"/>
      <c r="X36757" s="287"/>
      <c r="AA36757" s="289"/>
    </row>
    <row r="36758" spans="23:27">
      <c r="W36758" s="288"/>
      <c r="X36758" s="287"/>
      <c r="AA36758" s="289"/>
    </row>
    <row r="36759" spans="23:27">
      <c r="W36759" s="288"/>
      <c r="X36759" s="287"/>
      <c r="AA36759" s="289"/>
    </row>
    <row r="36760" spans="23:27">
      <c r="W36760" s="288"/>
      <c r="X36760" s="287"/>
      <c r="AA36760" s="289"/>
    </row>
    <row r="36761" spans="23:27">
      <c r="W36761" s="288"/>
      <c r="X36761" s="287"/>
      <c r="AA36761" s="289"/>
    </row>
    <row r="36762" spans="23:27">
      <c r="W36762" s="288"/>
      <c r="X36762" s="287"/>
      <c r="AA36762" s="289"/>
    </row>
    <row r="36763" spans="23:27">
      <c r="W36763" s="288"/>
      <c r="X36763" s="287"/>
      <c r="AA36763" s="289"/>
    </row>
    <row r="36764" spans="23:27">
      <c r="W36764" s="288"/>
      <c r="X36764" s="287"/>
      <c r="AA36764" s="289"/>
    </row>
    <row r="36765" spans="23:27">
      <c r="W36765" s="288"/>
      <c r="X36765" s="287"/>
      <c r="AA36765" s="289"/>
    </row>
    <row r="36766" spans="23:27">
      <c r="W36766" s="288"/>
      <c r="X36766" s="287"/>
      <c r="AA36766" s="289"/>
    </row>
    <row r="36767" spans="23:27">
      <c r="W36767" s="288"/>
      <c r="X36767" s="287"/>
      <c r="AA36767" s="289"/>
    </row>
    <row r="36768" spans="23:27">
      <c r="W36768" s="288"/>
      <c r="X36768" s="287"/>
      <c r="AA36768" s="289"/>
    </row>
    <row r="36769" spans="23:27">
      <c r="W36769" s="288"/>
      <c r="X36769" s="287"/>
      <c r="AA36769" s="289"/>
    </row>
    <row r="36770" spans="23:27">
      <c r="W36770" s="288"/>
      <c r="X36770" s="287"/>
      <c r="AA36770" s="289"/>
    </row>
    <row r="36771" spans="23:27">
      <c r="W36771" s="288"/>
      <c r="X36771" s="287"/>
      <c r="AA36771" s="289"/>
    </row>
    <row r="36772" spans="23:27">
      <c r="W36772" s="288"/>
      <c r="X36772" s="287"/>
      <c r="AA36772" s="289"/>
    </row>
    <row r="36773" spans="23:27">
      <c r="W36773" s="288"/>
      <c r="X36773" s="287"/>
      <c r="AA36773" s="289"/>
    </row>
    <row r="36774" spans="23:27">
      <c r="W36774" s="288"/>
      <c r="X36774" s="287"/>
      <c r="AA36774" s="289"/>
    </row>
    <row r="36775" spans="23:27">
      <c r="W36775" s="288"/>
      <c r="X36775" s="287"/>
      <c r="AA36775" s="289"/>
    </row>
    <row r="36776" spans="23:27">
      <c r="W36776" s="288"/>
      <c r="X36776" s="287"/>
      <c r="AA36776" s="289"/>
    </row>
    <row r="36777" spans="23:27">
      <c r="W36777" s="288"/>
      <c r="X36777" s="287"/>
      <c r="AA36777" s="289"/>
    </row>
    <row r="36778" spans="23:27">
      <c r="W36778" s="288"/>
      <c r="X36778" s="287"/>
      <c r="AA36778" s="289"/>
    </row>
    <row r="36779" spans="23:27">
      <c r="W36779" s="288"/>
      <c r="X36779" s="287"/>
      <c r="AA36779" s="289"/>
    </row>
    <row r="36780" spans="23:27">
      <c r="W36780" s="288"/>
      <c r="X36780" s="287"/>
      <c r="AA36780" s="289"/>
    </row>
    <row r="36781" spans="23:27">
      <c r="W36781" s="288"/>
      <c r="X36781" s="287"/>
      <c r="AA36781" s="289"/>
    </row>
    <row r="36782" spans="23:27">
      <c r="W36782" s="288"/>
      <c r="X36782" s="287"/>
      <c r="AA36782" s="289"/>
    </row>
    <row r="36783" spans="23:27">
      <c r="W36783" s="288"/>
      <c r="X36783" s="287"/>
      <c r="AA36783" s="289"/>
    </row>
    <row r="36784" spans="23:27">
      <c r="W36784" s="288"/>
      <c r="X36784" s="287"/>
      <c r="AA36784" s="289"/>
    </row>
    <row r="36785" spans="23:27">
      <c r="W36785" s="288"/>
      <c r="X36785" s="287"/>
      <c r="AA36785" s="289"/>
    </row>
    <row r="36786" spans="23:27">
      <c r="W36786" s="288"/>
      <c r="X36786" s="287"/>
      <c r="AA36786" s="289"/>
    </row>
    <row r="36787" spans="23:27">
      <c r="W36787" s="288"/>
      <c r="X36787" s="287"/>
      <c r="AA36787" s="289"/>
    </row>
    <row r="36788" spans="23:27">
      <c r="W36788" s="288"/>
      <c r="X36788" s="287"/>
      <c r="AA36788" s="289"/>
    </row>
    <row r="36789" spans="23:27">
      <c r="W36789" s="288"/>
      <c r="X36789" s="287"/>
      <c r="AA36789" s="289"/>
    </row>
    <row r="36790" spans="23:27">
      <c r="W36790" s="288"/>
      <c r="X36790" s="287"/>
      <c r="AA36790" s="289"/>
    </row>
    <row r="36791" spans="23:27">
      <c r="W36791" s="288"/>
      <c r="X36791" s="287"/>
      <c r="AA36791" s="289"/>
    </row>
    <row r="36792" spans="23:27">
      <c r="W36792" s="288"/>
      <c r="X36792" s="287"/>
      <c r="AA36792" s="289"/>
    </row>
    <row r="36793" spans="23:27">
      <c r="W36793" s="288"/>
      <c r="X36793" s="287"/>
      <c r="AA36793" s="289"/>
    </row>
    <row r="36794" spans="23:27">
      <c r="W36794" s="288"/>
      <c r="X36794" s="287"/>
      <c r="AA36794" s="289"/>
    </row>
    <row r="36795" spans="23:27">
      <c r="W36795" s="288"/>
      <c r="X36795" s="287"/>
      <c r="AA36795" s="289"/>
    </row>
    <row r="36796" spans="23:27">
      <c r="W36796" s="288"/>
      <c r="X36796" s="287"/>
      <c r="AA36796" s="289"/>
    </row>
    <row r="36797" spans="23:27">
      <c r="W36797" s="288"/>
      <c r="X36797" s="287"/>
      <c r="AA36797" s="289"/>
    </row>
    <row r="36798" spans="23:27">
      <c r="W36798" s="288"/>
      <c r="X36798" s="287"/>
      <c r="AA36798" s="289"/>
    </row>
    <row r="36799" spans="23:27">
      <c r="W36799" s="288"/>
      <c r="X36799" s="287"/>
      <c r="AA36799" s="289"/>
    </row>
    <row r="36800" spans="23:27">
      <c r="W36800" s="288"/>
      <c r="X36800" s="287"/>
      <c r="AA36800" s="289"/>
    </row>
    <row r="36801" spans="23:27">
      <c r="W36801" s="288"/>
      <c r="X36801" s="287"/>
      <c r="AA36801" s="289"/>
    </row>
    <row r="36802" spans="23:27">
      <c r="W36802" s="288"/>
      <c r="X36802" s="287"/>
      <c r="AA36802" s="289"/>
    </row>
    <row r="36803" spans="23:27">
      <c r="W36803" s="288"/>
      <c r="X36803" s="287"/>
      <c r="AA36803" s="289"/>
    </row>
    <row r="36804" spans="23:27">
      <c r="W36804" s="288"/>
      <c r="X36804" s="287"/>
      <c r="AA36804" s="289"/>
    </row>
    <row r="36805" spans="23:27">
      <c r="W36805" s="288"/>
      <c r="X36805" s="287"/>
      <c r="AA36805" s="289"/>
    </row>
    <row r="36806" spans="23:27">
      <c r="W36806" s="288"/>
      <c r="X36806" s="287"/>
      <c r="AA36806" s="289"/>
    </row>
    <row r="36807" spans="23:27">
      <c r="W36807" s="288"/>
      <c r="X36807" s="287"/>
      <c r="AA36807" s="289"/>
    </row>
    <row r="36808" spans="23:27">
      <c r="W36808" s="288"/>
      <c r="X36808" s="287"/>
      <c r="AA36808" s="289"/>
    </row>
    <row r="36809" spans="23:27">
      <c r="W36809" s="288"/>
      <c r="X36809" s="287"/>
      <c r="AA36809" s="289"/>
    </row>
    <row r="36810" spans="23:27">
      <c r="W36810" s="288"/>
      <c r="X36810" s="287"/>
      <c r="AA36810" s="289"/>
    </row>
    <row r="36811" spans="23:27">
      <c r="W36811" s="288"/>
      <c r="X36811" s="287"/>
      <c r="AA36811" s="289"/>
    </row>
    <row r="36812" spans="23:27">
      <c r="W36812" s="288"/>
      <c r="X36812" s="287"/>
      <c r="AA36812" s="289"/>
    </row>
    <row r="36813" spans="23:27">
      <c r="W36813" s="288"/>
      <c r="X36813" s="287"/>
      <c r="AA36813" s="289"/>
    </row>
    <row r="36814" spans="23:27">
      <c r="W36814" s="288"/>
      <c r="X36814" s="287"/>
      <c r="AA36814" s="289"/>
    </row>
    <row r="36815" spans="23:27">
      <c r="W36815" s="288"/>
      <c r="X36815" s="287"/>
      <c r="AA36815" s="289"/>
    </row>
    <row r="36816" spans="23:27">
      <c r="W36816" s="288"/>
      <c r="X36816" s="287"/>
      <c r="AA36816" s="289"/>
    </row>
    <row r="36817" spans="23:27">
      <c r="W36817" s="288"/>
      <c r="X36817" s="287"/>
      <c r="AA36817" s="289"/>
    </row>
    <row r="36818" spans="23:27">
      <c r="W36818" s="288"/>
      <c r="X36818" s="287"/>
      <c r="AA36818" s="289"/>
    </row>
    <row r="36819" spans="23:27">
      <c r="W36819" s="288"/>
      <c r="X36819" s="287"/>
      <c r="AA36819" s="289"/>
    </row>
    <row r="36820" spans="23:27">
      <c r="W36820" s="288"/>
      <c r="X36820" s="287"/>
      <c r="AA36820" s="289"/>
    </row>
    <row r="36821" spans="23:27">
      <c r="W36821" s="288"/>
      <c r="X36821" s="287"/>
      <c r="AA36821" s="289"/>
    </row>
    <row r="36822" spans="23:27">
      <c r="W36822" s="288"/>
      <c r="X36822" s="287"/>
      <c r="AA36822" s="289"/>
    </row>
    <row r="36823" spans="23:27">
      <c r="W36823" s="288"/>
      <c r="X36823" s="287"/>
      <c r="AA36823" s="289"/>
    </row>
    <row r="36824" spans="23:27">
      <c r="W36824" s="288"/>
      <c r="X36824" s="287"/>
      <c r="AA36824" s="289"/>
    </row>
    <row r="36825" spans="23:27">
      <c r="W36825" s="288"/>
      <c r="X36825" s="287"/>
      <c r="AA36825" s="289"/>
    </row>
    <row r="36826" spans="23:27">
      <c r="W36826" s="288"/>
      <c r="X36826" s="287"/>
      <c r="AA36826" s="289"/>
    </row>
    <row r="36827" spans="23:27">
      <c r="W36827" s="288"/>
      <c r="X36827" s="287"/>
      <c r="AA36827" s="289"/>
    </row>
    <row r="36828" spans="23:27">
      <c r="W36828" s="288"/>
      <c r="X36828" s="287"/>
      <c r="AA36828" s="289"/>
    </row>
    <row r="36829" spans="23:27">
      <c r="W36829" s="288"/>
      <c r="X36829" s="287"/>
      <c r="AA36829" s="289"/>
    </row>
    <row r="36830" spans="23:27">
      <c r="W36830" s="288"/>
      <c r="X36830" s="287"/>
      <c r="AA36830" s="289"/>
    </row>
    <row r="36831" spans="23:27">
      <c r="W36831" s="288"/>
      <c r="X36831" s="287"/>
      <c r="AA36831" s="289"/>
    </row>
    <row r="36832" spans="23:27">
      <c r="W36832" s="288"/>
      <c r="X36832" s="287"/>
      <c r="AA36832" s="289"/>
    </row>
    <row r="36833" spans="23:27">
      <c r="W36833" s="288"/>
      <c r="X36833" s="287"/>
      <c r="AA36833" s="289"/>
    </row>
    <row r="36834" spans="23:27">
      <c r="W36834" s="288"/>
      <c r="X36834" s="287"/>
      <c r="AA36834" s="289"/>
    </row>
    <row r="36835" spans="23:27">
      <c r="W36835" s="288"/>
      <c r="X36835" s="287"/>
      <c r="AA36835" s="289"/>
    </row>
    <row r="36836" spans="23:27">
      <c r="W36836" s="288"/>
      <c r="X36836" s="287"/>
      <c r="AA36836" s="289"/>
    </row>
    <row r="36837" spans="23:27">
      <c r="W36837" s="288"/>
      <c r="X36837" s="287"/>
      <c r="AA36837" s="289"/>
    </row>
    <row r="36838" spans="23:27">
      <c r="W36838" s="288"/>
      <c r="X36838" s="287"/>
      <c r="AA36838" s="289"/>
    </row>
    <row r="36839" spans="23:27">
      <c r="W36839" s="288"/>
      <c r="X36839" s="287"/>
      <c r="AA36839" s="289"/>
    </row>
    <row r="36840" spans="23:27">
      <c r="W36840" s="288"/>
      <c r="X36840" s="287"/>
      <c r="AA36840" s="289"/>
    </row>
    <row r="36841" spans="23:27">
      <c r="W36841" s="288"/>
      <c r="X36841" s="287"/>
      <c r="AA36841" s="289"/>
    </row>
    <row r="36842" spans="23:27">
      <c r="W36842" s="288"/>
      <c r="X36842" s="287"/>
      <c r="AA36842" s="289"/>
    </row>
    <row r="36843" spans="23:27">
      <c r="W36843" s="288"/>
      <c r="X36843" s="287"/>
      <c r="AA36843" s="289"/>
    </row>
    <row r="36844" spans="23:27">
      <c r="W36844" s="288"/>
      <c r="X36844" s="287"/>
      <c r="AA36844" s="289"/>
    </row>
    <row r="36845" spans="23:27">
      <c r="W36845" s="288"/>
      <c r="X36845" s="287"/>
      <c r="AA36845" s="289"/>
    </row>
    <row r="36846" spans="23:27">
      <c r="W36846" s="288"/>
      <c r="X36846" s="287"/>
      <c r="AA36846" s="289"/>
    </row>
    <row r="36847" spans="23:27">
      <c r="W36847" s="288"/>
      <c r="X36847" s="287"/>
      <c r="AA36847" s="289"/>
    </row>
    <row r="36848" spans="23:27">
      <c r="W36848" s="288"/>
      <c r="X36848" s="287"/>
      <c r="AA36848" s="289"/>
    </row>
    <row r="36849" spans="23:27">
      <c r="W36849" s="288"/>
      <c r="X36849" s="287"/>
      <c r="AA36849" s="289"/>
    </row>
    <row r="36850" spans="23:27">
      <c r="W36850" s="288"/>
      <c r="X36850" s="287"/>
      <c r="AA36850" s="289"/>
    </row>
    <row r="36851" spans="23:27">
      <c r="W36851" s="288"/>
      <c r="X36851" s="287"/>
      <c r="AA36851" s="289"/>
    </row>
    <row r="36852" spans="23:27">
      <c r="W36852" s="288"/>
      <c r="X36852" s="287"/>
      <c r="AA36852" s="289"/>
    </row>
    <row r="36853" spans="23:27">
      <c r="W36853" s="288"/>
      <c r="X36853" s="287"/>
      <c r="AA36853" s="289"/>
    </row>
    <row r="36854" spans="23:27">
      <c r="W36854" s="288"/>
      <c r="X36854" s="287"/>
      <c r="AA36854" s="289"/>
    </row>
    <row r="36855" spans="23:27">
      <c r="W36855" s="288"/>
      <c r="X36855" s="287"/>
      <c r="AA36855" s="289"/>
    </row>
    <row r="36856" spans="23:27">
      <c r="W36856" s="288"/>
      <c r="X36856" s="287"/>
      <c r="AA36856" s="289"/>
    </row>
    <row r="36857" spans="23:27">
      <c r="W36857" s="288"/>
      <c r="X36857" s="287"/>
      <c r="AA36857" s="289"/>
    </row>
    <row r="36858" spans="23:27">
      <c r="W36858" s="288"/>
      <c r="X36858" s="287"/>
      <c r="AA36858" s="289"/>
    </row>
    <row r="36859" spans="23:27">
      <c r="W36859" s="288"/>
      <c r="X36859" s="287"/>
      <c r="AA36859" s="289"/>
    </row>
    <row r="36860" spans="23:27">
      <c r="W36860" s="288"/>
      <c r="X36860" s="287"/>
      <c r="AA36860" s="289"/>
    </row>
    <row r="36861" spans="23:27">
      <c r="W36861" s="288"/>
      <c r="X36861" s="287"/>
      <c r="AA36861" s="289"/>
    </row>
    <row r="36862" spans="23:27">
      <c r="W36862" s="288"/>
      <c r="X36862" s="287"/>
      <c r="AA36862" s="289"/>
    </row>
    <row r="36863" spans="23:27">
      <c r="W36863" s="288"/>
      <c r="X36863" s="287"/>
      <c r="AA36863" s="289"/>
    </row>
    <row r="36864" spans="23:27">
      <c r="W36864" s="288"/>
      <c r="X36864" s="287"/>
      <c r="AA36864" s="289"/>
    </row>
    <row r="36865" spans="23:27">
      <c r="W36865" s="288"/>
      <c r="X36865" s="287"/>
      <c r="AA36865" s="289"/>
    </row>
    <row r="36866" spans="23:27">
      <c r="W36866" s="288"/>
      <c r="X36866" s="287"/>
      <c r="AA36866" s="289"/>
    </row>
    <row r="36867" spans="23:27">
      <c r="W36867" s="288"/>
      <c r="X36867" s="287"/>
      <c r="AA36867" s="289"/>
    </row>
    <row r="36868" spans="23:27">
      <c r="W36868" s="288"/>
      <c r="X36868" s="287"/>
      <c r="AA36868" s="289"/>
    </row>
    <row r="36869" spans="23:27">
      <c r="W36869" s="288"/>
      <c r="X36869" s="287"/>
      <c r="AA36869" s="289"/>
    </row>
    <row r="36870" spans="23:27">
      <c r="W36870" s="288"/>
      <c r="X36870" s="287"/>
      <c r="AA36870" s="289"/>
    </row>
    <row r="36871" spans="23:27">
      <c r="W36871" s="288"/>
      <c r="X36871" s="287"/>
      <c r="AA36871" s="289"/>
    </row>
    <row r="36872" spans="23:27">
      <c r="W36872" s="288"/>
      <c r="X36872" s="287"/>
      <c r="AA36872" s="289"/>
    </row>
    <row r="36873" spans="23:27">
      <c r="W36873" s="288"/>
      <c r="X36873" s="287"/>
      <c r="AA36873" s="289"/>
    </row>
    <row r="36874" spans="23:27">
      <c r="W36874" s="288"/>
      <c r="X36874" s="287"/>
      <c r="AA36874" s="289"/>
    </row>
    <row r="36875" spans="23:27">
      <c r="W36875" s="288"/>
      <c r="X36875" s="287"/>
      <c r="AA36875" s="289"/>
    </row>
    <row r="36876" spans="23:27">
      <c r="W36876" s="288"/>
      <c r="X36876" s="287"/>
      <c r="AA36876" s="289"/>
    </row>
    <row r="36877" spans="23:27">
      <c r="W36877" s="288"/>
      <c r="X36877" s="287"/>
      <c r="AA36877" s="289"/>
    </row>
    <row r="36878" spans="23:27">
      <c r="W36878" s="288"/>
      <c r="X36878" s="287"/>
      <c r="AA36878" s="289"/>
    </row>
    <row r="36879" spans="23:27">
      <c r="W36879" s="288"/>
      <c r="X36879" s="287"/>
      <c r="AA36879" s="289"/>
    </row>
    <row r="36880" spans="23:27">
      <c r="W36880" s="288"/>
      <c r="X36880" s="287"/>
      <c r="AA36880" s="289"/>
    </row>
    <row r="36881" spans="23:27">
      <c r="W36881" s="288"/>
      <c r="X36881" s="287"/>
      <c r="AA36881" s="289"/>
    </row>
    <row r="36882" spans="23:27">
      <c r="W36882" s="288"/>
      <c r="X36882" s="287"/>
      <c r="AA36882" s="289"/>
    </row>
    <row r="36883" spans="23:27">
      <c r="W36883" s="288"/>
      <c r="X36883" s="287"/>
      <c r="AA36883" s="289"/>
    </row>
    <row r="36884" spans="23:27">
      <c r="W36884" s="288"/>
      <c r="X36884" s="287"/>
      <c r="AA36884" s="289"/>
    </row>
    <row r="36885" spans="23:27">
      <c r="W36885" s="288"/>
      <c r="X36885" s="287"/>
      <c r="AA36885" s="289"/>
    </row>
    <row r="36886" spans="23:27">
      <c r="W36886" s="288"/>
      <c r="X36886" s="287"/>
      <c r="AA36886" s="289"/>
    </row>
    <row r="36887" spans="23:27">
      <c r="W36887" s="288"/>
      <c r="X36887" s="287"/>
      <c r="AA36887" s="289"/>
    </row>
    <row r="36888" spans="23:27">
      <c r="W36888" s="288"/>
      <c r="X36888" s="287"/>
      <c r="AA36888" s="289"/>
    </row>
    <row r="36889" spans="23:27">
      <c r="W36889" s="288"/>
      <c r="X36889" s="287"/>
      <c r="AA36889" s="289"/>
    </row>
    <row r="36890" spans="23:27">
      <c r="W36890" s="288"/>
      <c r="X36890" s="287"/>
      <c r="AA36890" s="289"/>
    </row>
    <row r="36891" spans="23:27">
      <c r="W36891" s="288"/>
      <c r="X36891" s="287"/>
      <c r="AA36891" s="289"/>
    </row>
    <row r="36892" spans="23:27">
      <c r="W36892" s="288"/>
      <c r="X36892" s="287"/>
      <c r="AA36892" s="289"/>
    </row>
    <row r="36893" spans="23:27">
      <c r="W36893" s="288"/>
      <c r="X36893" s="287"/>
      <c r="AA36893" s="289"/>
    </row>
    <row r="36894" spans="23:27">
      <c r="W36894" s="288"/>
      <c r="X36894" s="287"/>
      <c r="AA36894" s="289"/>
    </row>
    <row r="36895" spans="23:27">
      <c r="W36895" s="288"/>
      <c r="X36895" s="287"/>
      <c r="AA36895" s="289"/>
    </row>
    <row r="36896" spans="23:27">
      <c r="W36896" s="288"/>
      <c r="X36896" s="287"/>
      <c r="AA36896" s="289"/>
    </row>
    <row r="36897" spans="23:27">
      <c r="W36897" s="288"/>
      <c r="X36897" s="287"/>
      <c r="AA36897" s="289"/>
    </row>
    <row r="36898" spans="23:27">
      <c r="W36898" s="288"/>
      <c r="X36898" s="287"/>
      <c r="AA36898" s="289"/>
    </row>
    <row r="36899" spans="23:27">
      <c r="W36899" s="288"/>
      <c r="X36899" s="287"/>
      <c r="AA36899" s="289"/>
    </row>
    <row r="36900" spans="23:27">
      <c r="W36900" s="288"/>
      <c r="X36900" s="287"/>
      <c r="AA36900" s="289"/>
    </row>
    <row r="36901" spans="23:27">
      <c r="W36901" s="288"/>
      <c r="X36901" s="287"/>
      <c r="AA36901" s="289"/>
    </row>
    <row r="36902" spans="23:27">
      <c r="W36902" s="288"/>
      <c r="X36902" s="287"/>
      <c r="AA36902" s="289"/>
    </row>
    <row r="36903" spans="23:27">
      <c r="W36903" s="288"/>
      <c r="X36903" s="287"/>
      <c r="AA36903" s="289"/>
    </row>
    <row r="36904" spans="23:27">
      <c r="W36904" s="288"/>
      <c r="X36904" s="287"/>
      <c r="AA36904" s="289"/>
    </row>
    <row r="36905" spans="23:27">
      <c r="W36905" s="288"/>
      <c r="X36905" s="287"/>
      <c r="AA36905" s="289"/>
    </row>
    <row r="36906" spans="23:27">
      <c r="W36906" s="288"/>
      <c r="X36906" s="287"/>
      <c r="AA36906" s="289"/>
    </row>
    <row r="36907" spans="23:27">
      <c r="W36907" s="288"/>
      <c r="X36907" s="287"/>
      <c r="AA36907" s="289"/>
    </row>
    <row r="36908" spans="23:27">
      <c r="W36908" s="288"/>
      <c r="X36908" s="287"/>
      <c r="AA36908" s="289"/>
    </row>
    <row r="36909" spans="23:27">
      <c r="W36909" s="288"/>
      <c r="X36909" s="287"/>
      <c r="AA36909" s="289"/>
    </row>
    <row r="36910" spans="23:27">
      <c r="W36910" s="288"/>
      <c r="X36910" s="287"/>
      <c r="AA36910" s="289"/>
    </row>
    <row r="36911" spans="23:27">
      <c r="W36911" s="288"/>
      <c r="X36911" s="287"/>
      <c r="AA36911" s="289"/>
    </row>
    <row r="36912" spans="23:27">
      <c r="W36912" s="288"/>
      <c r="X36912" s="287"/>
      <c r="AA36912" s="289"/>
    </row>
    <row r="36913" spans="23:27">
      <c r="W36913" s="288"/>
      <c r="X36913" s="287"/>
      <c r="AA36913" s="289"/>
    </row>
    <row r="36914" spans="23:27">
      <c r="W36914" s="288"/>
      <c r="X36914" s="287"/>
      <c r="AA36914" s="289"/>
    </row>
    <row r="36915" spans="23:27">
      <c r="W36915" s="288"/>
      <c r="X36915" s="287"/>
      <c r="AA36915" s="289"/>
    </row>
    <row r="36916" spans="23:27">
      <c r="W36916" s="288"/>
      <c r="X36916" s="287"/>
      <c r="AA36916" s="289"/>
    </row>
    <row r="36917" spans="23:27">
      <c r="W36917" s="288"/>
      <c r="X36917" s="287"/>
      <c r="AA36917" s="289"/>
    </row>
    <row r="36918" spans="23:27">
      <c r="W36918" s="288"/>
      <c r="X36918" s="287"/>
      <c r="AA36918" s="289"/>
    </row>
    <row r="36919" spans="23:27">
      <c r="W36919" s="288"/>
      <c r="X36919" s="287"/>
      <c r="AA36919" s="289"/>
    </row>
    <row r="36920" spans="23:27">
      <c r="W36920" s="288"/>
      <c r="X36920" s="287"/>
      <c r="AA36920" s="289"/>
    </row>
    <row r="36921" spans="23:27">
      <c r="W36921" s="288"/>
      <c r="X36921" s="287"/>
      <c r="AA36921" s="289"/>
    </row>
    <row r="36922" spans="23:27">
      <c r="W36922" s="288"/>
      <c r="X36922" s="287"/>
      <c r="AA36922" s="289"/>
    </row>
    <row r="36923" spans="23:27">
      <c r="W36923" s="288"/>
      <c r="X36923" s="287"/>
      <c r="AA36923" s="289"/>
    </row>
    <row r="36924" spans="23:27">
      <c r="W36924" s="288"/>
      <c r="X36924" s="287"/>
      <c r="AA36924" s="289"/>
    </row>
    <row r="36925" spans="23:27">
      <c r="W36925" s="288"/>
      <c r="X36925" s="287"/>
      <c r="AA36925" s="289"/>
    </row>
    <row r="36926" spans="23:27">
      <c r="W36926" s="288"/>
      <c r="X36926" s="287"/>
      <c r="AA36926" s="289"/>
    </row>
    <row r="36927" spans="23:27">
      <c r="W36927" s="288"/>
      <c r="X36927" s="287"/>
      <c r="AA36927" s="289"/>
    </row>
    <row r="36928" spans="23:27">
      <c r="W36928" s="288"/>
      <c r="X36928" s="287"/>
      <c r="AA36928" s="289"/>
    </row>
    <row r="36929" spans="23:27">
      <c r="W36929" s="288"/>
      <c r="X36929" s="287"/>
      <c r="AA36929" s="289"/>
    </row>
    <row r="36930" spans="23:27">
      <c r="W36930" s="288"/>
      <c r="X36930" s="287"/>
      <c r="AA36930" s="289"/>
    </row>
    <row r="36931" spans="23:27">
      <c r="W36931" s="288"/>
      <c r="X36931" s="287"/>
      <c r="AA36931" s="289"/>
    </row>
    <row r="36932" spans="23:27">
      <c r="W36932" s="288"/>
      <c r="X36932" s="287"/>
      <c r="AA36932" s="289"/>
    </row>
    <row r="36933" spans="23:27">
      <c r="W36933" s="288"/>
      <c r="X36933" s="287"/>
      <c r="AA36933" s="289"/>
    </row>
    <row r="36934" spans="23:27">
      <c r="W36934" s="288"/>
      <c r="X36934" s="287"/>
      <c r="AA36934" s="289"/>
    </row>
    <row r="36935" spans="23:27">
      <c r="W36935" s="288"/>
      <c r="X36935" s="287"/>
      <c r="AA36935" s="289"/>
    </row>
    <row r="36936" spans="23:27">
      <c r="W36936" s="288"/>
      <c r="X36936" s="287"/>
      <c r="AA36936" s="289"/>
    </row>
    <row r="36937" spans="23:27">
      <c r="W36937" s="288"/>
      <c r="X36937" s="287"/>
      <c r="AA36937" s="289"/>
    </row>
    <row r="36938" spans="23:27">
      <c r="W36938" s="288"/>
      <c r="X36938" s="287"/>
      <c r="AA36938" s="289"/>
    </row>
    <row r="36939" spans="23:27">
      <c r="W36939" s="288"/>
      <c r="X36939" s="287"/>
      <c r="AA36939" s="289"/>
    </row>
    <row r="36940" spans="23:27">
      <c r="W36940" s="288"/>
      <c r="X36940" s="287"/>
      <c r="AA36940" s="289"/>
    </row>
    <row r="36941" spans="23:27">
      <c r="W36941" s="288"/>
      <c r="X36941" s="287"/>
      <c r="AA36941" s="289"/>
    </row>
    <row r="36942" spans="23:27">
      <c r="W36942" s="288"/>
      <c r="X36942" s="287"/>
      <c r="AA36942" s="289"/>
    </row>
    <row r="36943" spans="23:27">
      <c r="W36943" s="288"/>
      <c r="X36943" s="287"/>
      <c r="AA36943" s="289"/>
    </row>
    <row r="36944" spans="23:27">
      <c r="W36944" s="288"/>
      <c r="X36944" s="287"/>
      <c r="AA36944" s="289"/>
    </row>
    <row r="36945" spans="23:27">
      <c r="W36945" s="288"/>
      <c r="X36945" s="287"/>
      <c r="AA36945" s="289"/>
    </row>
    <row r="36946" spans="23:27">
      <c r="W36946" s="288"/>
      <c r="X36946" s="287"/>
      <c r="AA36946" s="289"/>
    </row>
    <row r="36947" spans="23:27">
      <c r="W36947" s="288"/>
      <c r="X36947" s="287"/>
      <c r="AA36947" s="289"/>
    </row>
    <row r="36948" spans="23:27">
      <c r="W36948" s="288"/>
      <c r="X36948" s="287"/>
      <c r="AA36948" s="289"/>
    </row>
    <row r="36949" spans="23:27">
      <c r="W36949" s="288"/>
      <c r="X36949" s="287"/>
      <c r="AA36949" s="289"/>
    </row>
    <row r="36950" spans="23:27">
      <c r="W36950" s="288"/>
      <c r="X36950" s="287"/>
      <c r="AA36950" s="289"/>
    </row>
    <row r="36951" spans="23:27">
      <c r="W36951" s="288"/>
      <c r="X36951" s="287"/>
      <c r="AA36951" s="289"/>
    </row>
    <row r="36952" spans="23:27">
      <c r="W36952" s="288"/>
      <c r="X36952" s="287"/>
      <c r="AA36952" s="289"/>
    </row>
    <row r="36953" spans="23:27">
      <c r="W36953" s="288"/>
      <c r="X36953" s="287"/>
      <c r="AA36953" s="289"/>
    </row>
    <row r="36954" spans="23:27">
      <c r="W36954" s="288"/>
      <c r="X36954" s="287"/>
      <c r="AA36954" s="289"/>
    </row>
    <row r="36955" spans="23:27">
      <c r="W36955" s="288"/>
      <c r="X36955" s="287"/>
      <c r="AA36955" s="289"/>
    </row>
    <row r="36956" spans="23:27">
      <c r="W36956" s="288"/>
      <c r="X36956" s="287"/>
      <c r="AA36956" s="289"/>
    </row>
    <row r="36957" spans="23:27">
      <c r="W36957" s="288"/>
      <c r="X36957" s="287"/>
      <c r="AA36957" s="289"/>
    </row>
    <row r="36958" spans="23:27">
      <c r="W36958" s="288"/>
      <c r="X36958" s="287"/>
      <c r="AA36958" s="289"/>
    </row>
    <row r="36959" spans="23:27">
      <c r="W36959" s="288"/>
      <c r="X36959" s="287"/>
      <c r="AA36959" s="289"/>
    </row>
    <row r="36960" spans="23:27">
      <c r="W36960" s="288"/>
      <c r="X36960" s="287"/>
      <c r="AA36960" s="289"/>
    </row>
    <row r="36961" spans="23:27">
      <c r="W36961" s="288"/>
      <c r="X36961" s="287"/>
      <c r="AA36961" s="289"/>
    </row>
    <row r="36962" spans="23:27">
      <c r="W36962" s="288"/>
      <c r="X36962" s="287"/>
      <c r="AA36962" s="289"/>
    </row>
    <row r="36963" spans="23:27">
      <c r="W36963" s="288"/>
      <c r="X36963" s="287"/>
      <c r="AA36963" s="289"/>
    </row>
    <row r="36964" spans="23:27">
      <c r="W36964" s="288"/>
      <c r="X36964" s="287"/>
      <c r="AA36964" s="289"/>
    </row>
    <row r="36965" spans="23:27">
      <c r="W36965" s="288"/>
      <c r="X36965" s="287"/>
      <c r="AA36965" s="289"/>
    </row>
    <row r="36966" spans="23:27">
      <c r="W36966" s="288"/>
      <c r="X36966" s="287"/>
      <c r="AA36966" s="289"/>
    </row>
    <row r="36967" spans="23:27">
      <c r="W36967" s="288"/>
      <c r="X36967" s="287"/>
      <c r="AA36967" s="289"/>
    </row>
    <row r="36968" spans="23:27">
      <c r="W36968" s="288"/>
      <c r="X36968" s="287"/>
      <c r="AA36968" s="289"/>
    </row>
    <row r="36969" spans="23:27">
      <c r="W36969" s="288"/>
      <c r="X36969" s="287"/>
      <c r="AA36969" s="289"/>
    </row>
    <row r="36970" spans="23:27">
      <c r="W36970" s="288"/>
      <c r="X36970" s="287"/>
      <c r="AA36970" s="289"/>
    </row>
    <row r="36971" spans="23:27">
      <c r="W36971" s="288"/>
      <c r="X36971" s="287"/>
      <c r="AA36971" s="289"/>
    </row>
    <row r="36972" spans="23:27">
      <c r="W36972" s="288"/>
      <c r="X36972" s="287"/>
      <c r="AA36972" s="289"/>
    </row>
    <row r="36973" spans="23:27">
      <c r="W36973" s="288"/>
      <c r="X36973" s="287"/>
      <c r="AA36973" s="289"/>
    </row>
    <row r="36974" spans="23:27">
      <c r="W36974" s="288"/>
      <c r="X36974" s="287"/>
      <c r="AA36974" s="289"/>
    </row>
    <row r="36975" spans="23:27">
      <c r="W36975" s="288"/>
      <c r="X36975" s="287"/>
      <c r="AA36975" s="289"/>
    </row>
    <row r="36976" spans="23:27">
      <c r="W36976" s="288"/>
      <c r="X36976" s="287"/>
      <c r="AA36976" s="289"/>
    </row>
    <row r="36977" spans="23:27">
      <c r="W36977" s="288"/>
      <c r="X36977" s="287"/>
      <c r="AA36977" s="289"/>
    </row>
    <row r="36978" spans="23:27">
      <c r="W36978" s="288"/>
      <c r="X36978" s="287"/>
      <c r="AA36978" s="289"/>
    </row>
    <row r="36979" spans="23:27">
      <c r="W36979" s="288"/>
      <c r="X36979" s="287"/>
      <c r="AA36979" s="289"/>
    </row>
    <row r="36980" spans="23:27">
      <c r="W36980" s="288"/>
      <c r="X36980" s="287"/>
      <c r="AA36980" s="289"/>
    </row>
    <row r="36981" spans="23:27">
      <c r="W36981" s="288"/>
      <c r="X36981" s="287"/>
      <c r="AA36981" s="289"/>
    </row>
    <row r="36982" spans="23:27">
      <c r="W36982" s="288"/>
      <c r="X36982" s="287"/>
      <c r="AA36982" s="289"/>
    </row>
    <row r="36983" spans="23:27">
      <c r="W36983" s="288"/>
      <c r="X36983" s="287"/>
      <c r="AA36983" s="289"/>
    </row>
    <row r="36984" spans="23:27">
      <c r="W36984" s="288"/>
      <c r="X36984" s="287"/>
      <c r="AA36984" s="289"/>
    </row>
    <row r="36985" spans="23:27">
      <c r="W36985" s="288"/>
      <c r="X36985" s="287"/>
      <c r="AA36985" s="289"/>
    </row>
    <row r="36986" spans="23:27">
      <c r="W36986" s="288"/>
      <c r="X36986" s="287"/>
      <c r="AA36986" s="289"/>
    </row>
    <row r="36987" spans="23:27">
      <c r="W36987" s="288"/>
      <c r="X36987" s="287"/>
      <c r="AA36987" s="289"/>
    </row>
    <row r="36988" spans="23:27">
      <c r="W36988" s="288"/>
      <c r="X36988" s="287"/>
      <c r="AA36988" s="289"/>
    </row>
    <row r="36989" spans="23:27">
      <c r="W36989" s="288"/>
      <c r="X36989" s="287"/>
      <c r="AA36989" s="289"/>
    </row>
    <row r="36990" spans="23:27">
      <c r="W36990" s="288"/>
      <c r="X36990" s="287"/>
      <c r="AA36990" s="289"/>
    </row>
    <row r="36991" spans="23:27">
      <c r="W36991" s="288"/>
      <c r="X36991" s="287"/>
      <c r="AA36991" s="289"/>
    </row>
    <row r="36992" spans="23:27">
      <c r="W36992" s="288"/>
      <c r="X36992" s="287"/>
      <c r="AA36992" s="289"/>
    </row>
    <row r="36993" spans="23:27">
      <c r="W36993" s="288"/>
      <c r="X36993" s="287"/>
      <c r="AA36993" s="289"/>
    </row>
    <row r="36994" spans="23:27">
      <c r="W36994" s="288"/>
      <c r="X36994" s="287"/>
      <c r="AA36994" s="289"/>
    </row>
    <row r="36995" spans="23:27">
      <c r="W36995" s="288"/>
      <c r="X36995" s="287"/>
      <c r="AA36995" s="289"/>
    </row>
    <row r="36996" spans="23:27">
      <c r="W36996" s="288"/>
      <c r="X36996" s="287"/>
      <c r="AA36996" s="289"/>
    </row>
    <row r="36997" spans="23:27">
      <c r="W36997" s="288"/>
      <c r="X36997" s="287"/>
      <c r="AA36997" s="289"/>
    </row>
    <row r="36998" spans="23:27">
      <c r="W36998" s="288"/>
      <c r="X36998" s="287"/>
      <c r="AA36998" s="289"/>
    </row>
    <row r="36999" spans="23:27">
      <c r="W36999" s="288"/>
      <c r="X36999" s="287"/>
      <c r="AA36999" s="289"/>
    </row>
    <row r="37000" spans="23:27">
      <c r="W37000" s="288"/>
      <c r="X37000" s="287"/>
      <c r="AA37000" s="289"/>
    </row>
    <row r="37001" spans="23:27">
      <c r="W37001" s="288"/>
      <c r="X37001" s="287"/>
      <c r="AA37001" s="289"/>
    </row>
    <row r="37002" spans="23:27">
      <c r="W37002" s="288"/>
      <c r="X37002" s="287"/>
      <c r="AA37002" s="289"/>
    </row>
    <row r="37003" spans="23:27">
      <c r="W37003" s="288"/>
      <c r="X37003" s="287"/>
      <c r="AA37003" s="289"/>
    </row>
    <row r="37004" spans="23:27">
      <c r="W37004" s="288"/>
      <c r="X37004" s="287"/>
      <c r="AA37004" s="289"/>
    </row>
    <row r="37005" spans="23:27">
      <c r="W37005" s="288"/>
      <c r="X37005" s="287"/>
      <c r="AA37005" s="289"/>
    </row>
    <row r="37006" spans="23:27">
      <c r="W37006" s="288"/>
      <c r="X37006" s="287"/>
      <c r="AA37006" s="289"/>
    </row>
    <row r="37007" spans="23:27">
      <c r="W37007" s="288"/>
      <c r="X37007" s="287"/>
      <c r="AA37007" s="289"/>
    </row>
    <row r="37008" spans="23:27">
      <c r="W37008" s="288"/>
      <c r="X37008" s="287"/>
      <c r="AA37008" s="289"/>
    </row>
    <row r="37009" spans="23:27">
      <c r="W37009" s="288"/>
      <c r="X37009" s="287"/>
      <c r="AA37009" s="289"/>
    </row>
    <row r="37010" spans="23:27">
      <c r="W37010" s="288"/>
      <c r="X37010" s="287"/>
      <c r="AA37010" s="289"/>
    </row>
    <row r="37011" spans="23:27">
      <c r="W37011" s="288"/>
      <c r="X37011" s="287"/>
      <c r="AA37011" s="289"/>
    </row>
    <row r="37012" spans="23:27">
      <c r="W37012" s="288"/>
      <c r="X37012" s="287"/>
      <c r="AA37012" s="289"/>
    </row>
    <row r="37013" spans="23:27">
      <c r="W37013" s="288"/>
      <c r="X37013" s="287"/>
      <c r="AA37013" s="289"/>
    </row>
    <row r="37014" spans="23:27">
      <c r="W37014" s="288"/>
      <c r="X37014" s="287"/>
      <c r="AA37014" s="289"/>
    </row>
    <row r="37015" spans="23:27">
      <c r="W37015" s="288"/>
      <c r="X37015" s="287"/>
      <c r="AA37015" s="289"/>
    </row>
    <row r="37016" spans="23:27">
      <c r="W37016" s="288"/>
      <c r="X37016" s="287"/>
      <c r="AA37016" s="289"/>
    </row>
    <row r="37017" spans="23:27">
      <c r="W37017" s="288"/>
      <c r="X37017" s="287"/>
      <c r="AA37017" s="289"/>
    </row>
    <row r="37018" spans="23:27">
      <c r="W37018" s="288"/>
      <c r="X37018" s="287"/>
      <c r="AA37018" s="289"/>
    </row>
    <row r="37019" spans="23:27">
      <c r="W37019" s="288"/>
      <c r="X37019" s="287"/>
      <c r="AA37019" s="289"/>
    </row>
    <row r="37020" spans="23:27">
      <c r="W37020" s="288"/>
      <c r="X37020" s="287"/>
      <c r="AA37020" s="289"/>
    </row>
    <row r="37021" spans="23:27">
      <c r="W37021" s="288"/>
      <c r="X37021" s="287"/>
      <c r="AA37021" s="289"/>
    </row>
    <row r="37022" spans="23:27">
      <c r="W37022" s="288"/>
      <c r="X37022" s="287"/>
      <c r="AA37022" s="289"/>
    </row>
    <row r="37023" spans="23:27">
      <c r="W37023" s="288"/>
      <c r="X37023" s="287"/>
      <c r="AA37023" s="289"/>
    </row>
    <row r="37024" spans="23:27">
      <c r="W37024" s="288"/>
      <c r="X37024" s="287"/>
      <c r="AA37024" s="289"/>
    </row>
    <row r="37025" spans="23:27">
      <c r="W37025" s="288"/>
      <c r="X37025" s="287"/>
      <c r="AA37025" s="289"/>
    </row>
    <row r="37026" spans="23:27">
      <c r="W37026" s="288"/>
      <c r="X37026" s="287"/>
      <c r="AA37026" s="289"/>
    </row>
    <row r="37027" spans="23:27">
      <c r="W37027" s="288"/>
      <c r="X37027" s="287"/>
      <c r="AA37027" s="289"/>
    </row>
    <row r="37028" spans="23:27">
      <c r="W37028" s="288"/>
      <c r="X37028" s="287"/>
      <c r="AA37028" s="289"/>
    </row>
    <row r="37029" spans="23:27">
      <c r="W37029" s="288"/>
      <c r="X37029" s="287"/>
      <c r="AA37029" s="289"/>
    </row>
    <row r="37030" spans="23:27">
      <c r="W37030" s="288"/>
      <c r="X37030" s="287"/>
      <c r="AA37030" s="289"/>
    </row>
    <row r="37031" spans="23:27">
      <c r="W37031" s="288"/>
      <c r="X37031" s="287"/>
      <c r="AA37031" s="289"/>
    </row>
    <row r="37032" spans="23:27">
      <c r="W37032" s="288"/>
      <c r="X37032" s="287"/>
      <c r="AA37032" s="289"/>
    </row>
    <row r="37033" spans="23:27">
      <c r="W37033" s="288"/>
      <c r="X37033" s="287"/>
      <c r="AA37033" s="289"/>
    </row>
    <row r="37034" spans="23:27">
      <c r="W37034" s="288"/>
      <c r="X37034" s="287"/>
      <c r="AA37034" s="289"/>
    </row>
    <row r="37035" spans="23:27">
      <c r="W37035" s="288"/>
      <c r="X37035" s="287"/>
      <c r="AA37035" s="289"/>
    </row>
    <row r="37036" spans="23:27">
      <c r="W37036" s="288"/>
      <c r="X37036" s="287"/>
      <c r="AA37036" s="289"/>
    </row>
    <row r="37037" spans="23:27">
      <c r="W37037" s="288"/>
      <c r="X37037" s="287"/>
      <c r="AA37037" s="289"/>
    </row>
    <row r="37038" spans="23:27">
      <c r="W37038" s="288"/>
      <c r="X37038" s="287"/>
      <c r="AA37038" s="289"/>
    </row>
    <row r="37039" spans="23:27">
      <c r="W37039" s="288"/>
      <c r="X37039" s="287"/>
      <c r="AA37039" s="289"/>
    </row>
    <row r="37040" spans="23:27">
      <c r="W37040" s="288"/>
      <c r="X37040" s="287"/>
      <c r="AA37040" s="289"/>
    </row>
    <row r="37041" spans="23:27">
      <c r="W37041" s="288"/>
      <c r="X37041" s="287"/>
      <c r="AA37041" s="289"/>
    </row>
    <row r="37042" spans="23:27">
      <c r="W37042" s="288"/>
      <c r="X37042" s="287"/>
      <c r="AA37042" s="289"/>
    </row>
    <row r="37043" spans="23:27">
      <c r="W37043" s="288"/>
      <c r="X37043" s="287"/>
      <c r="AA37043" s="289"/>
    </row>
    <row r="37044" spans="23:27">
      <c r="W37044" s="288"/>
      <c r="X37044" s="287"/>
      <c r="AA37044" s="289"/>
    </row>
    <row r="37045" spans="23:27">
      <c r="W37045" s="288"/>
      <c r="X37045" s="287"/>
      <c r="AA37045" s="289"/>
    </row>
    <row r="37046" spans="23:27">
      <c r="W37046" s="288"/>
      <c r="X37046" s="287"/>
      <c r="AA37046" s="289"/>
    </row>
    <row r="37047" spans="23:27">
      <c r="W37047" s="288"/>
      <c r="X37047" s="287"/>
      <c r="AA37047" s="289"/>
    </row>
    <row r="37048" spans="23:27">
      <c r="W37048" s="288"/>
      <c r="X37048" s="287"/>
      <c r="AA37048" s="289"/>
    </row>
    <row r="37049" spans="23:27">
      <c r="W37049" s="288"/>
      <c r="X37049" s="287"/>
      <c r="AA37049" s="289"/>
    </row>
    <row r="37050" spans="23:27">
      <c r="W37050" s="288"/>
      <c r="X37050" s="287"/>
      <c r="AA37050" s="289"/>
    </row>
    <row r="37051" spans="23:27">
      <c r="W37051" s="288"/>
      <c r="X37051" s="287"/>
      <c r="AA37051" s="289"/>
    </row>
    <row r="37052" spans="23:27">
      <c r="W37052" s="288"/>
      <c r="X37052" s="287"/>
      <c r="AA37052" s="289"/>
    </row>
    <row r="37053" spans="23:27">
      <c r="W37053" s="288"/>
      <c r="X37053" s="287"/>
      <c r="AA37053" s="289"/>
    </row>
    <row r="37054" spans="23:27">
      <c r="W37054" s="288"/>
      <c r="X37054" s="287"/>
      <c r="AA37054" s="289"/>
    </row>
    <row r="37055" spans="23:27">
      <c r="W37055" s="288"/>
      <c r="X37055" s="287"/>
      <c r="AA37055" s="289"/>
    </row>
    <row r="37056" spans="23:27">
      <c r="W37056" s="288"/>
      <c r="X37056" s="287"/>
      <c r="AA37056" s="289"/>
    </row>
    <row r="37057" spans="23:27">
      <c r="W37057" s="288"/>
      <c r="X37057" s="287"/>
      <c r="AA37057" s="289"/>
    </row>
    <row r="37058" spans="23:27">
      <c r="W37058" s="288"/>
      <c r="X37058" s="287"/>
      <c r="AA37058" s="289"/>
    </row>
    <row r="37059" spans="23:27">
      <c r="W37059" s="288"/>
      <c r="X37059" s="287"/>
      <c r="AA37059" s="289"/>
    </row>
    <row r="37060" spans="23:27">
      <c r="W37060" s="288"/>
      <c r="X37060" s="287"/>
      <c r="AA37060" s="289"/>
    </row>
    <row r="37061" spans="23:27">
      <c r="W37061" s="288"/>
      <c r="X37061" s="287"/>
      <c r="AA37061" s="289"/>
    </row>
    <row r="37062" spans="23:27">
      <c r="W37062" s="288"/>
      <c r="X37062" s="287"/>
      <c r="AA37062" s="289"/>
    </row>
    <row r="37063" spans="23:27">
      <c r="W37063" s="288"/>
      <c r="X37063" s="287"/>
      <c r="AA37063" s="289"/>
    </row>
    <row r="37064" spans="23:27">
      <c r="W37064" s="288"/>
      <c r="X37064" s="287"/>
      <c r="AA37064" s="289"/>
    </row>
    <row r="37065" spans="23:27">
      <c r="W37065" s="288"/>
      <c r="X37065" s="287"/>
      <c r="AA37065" s="289"/>
    </row>
    <row r="37066" spans="23:27">
      <c r="W37066" s="288"/>
      <c r="X37066" s="287"/>
      <c r="AA37066" s="289"/>
    </row>
    <row r="37067" spans="23:27">
      <c r="W37067" s="288"/>
      <c r="X37067" s="287"/>
      <c r="AA37067" s="289"/>
    </row>
    <row r="37068" spans="23:27">
      <c r="W37068" s="288"/>
      <c r="X37068" s="287"/>
      <c r="AA37068" s="289"/>
    </row>
    <row r="37069" spans="23:27">
      <c r="W37069" s="288"/>
      <c r="X37069" s="287"/>
      <c r="AA37069" s="289"/>
    </row>
    <row r="37070" spans="23:27">
      <c r="W37070" s="288"/>
      <c r="X37070" s="287"/>
      <c r="AA37070" s="289"/>
    </row>
    <row r="37071" spans="23:27">
      <c r="W37071" s="288"/>
      <c r="X37071" s="287"/>
      <c r="AA37071" s="289"/>
    </row>
    <row r="37072" spans="23:27">
      <c r="W37072" s="288"/>
      <c r="X37072" s="287"/>
      <c r="AA37072" s="289"/>
    </row>
    <row r="37073" spans="23:27">
      <c r="W37073" s="288"/>
      <c r="X37073" s="287"/>
      <c r="AA37073" s="289"/>
    </row>
    <row r="37074" spans="23:27">
      <c r="W37074" s="288"/>
      <c r="X37074" s="287"/>
      <c r="AA37074" s="289"/>
    </row>
    <row r="37075" spans="23:27">
      <c r="W37075" s="288"/>
      <c r="X37075" s="287"/>
      <c r="AA37075" s="289"/>
    </row>
    <row r="37076" spans="23:27">
      <c r="W37076" s="288"/>
      <c r="X37076" s="287"/>
      <c r="AA37076" s="289"/>
    </row>
    <row r="37077" spans="23:27">
      <c r="W37077" s="288"/>
      <c r="X37077" s="287"/>
      <c r="AA37077" s="289"/>
    </row>
    <row r="37078" spans="23:27">
      <c r="W37078" s="288"/>
      <c r="X37078" s="287"/>
      <c r="AA37078" s="289"/>
    </row>
    <row r="37079" spans="23:27">
      <c r="W37079" s="288"/>
      <c r="X37079" s="287"/>
      <c r="AA37079" s="289"/>
    </row>
    <row r="37080" spans="23:27">
      <c r="W37080" s="288"/>
      <c r="X37080" s="287"/>
      <c r="AA37080" s="289"/>
    </row>
    <row r="37081" spans="23:27">
      <c r="W37081" s="288"/>
      <c r="X37081" s="287"/>
      <c r="AA37081" s="289"/>
    </row>
    <row r="37082" spans="23:27">
      <c r="W37082" s="288"/>
      <c r="X37082" s="287"/>
      <c r="AA37082" s="289"/>
    </row>
    <row r="37083" spans="23:27">
      <c r="W37083" s="288"/>
      <c r="X37083" s="287"/>
      <c r="AA37083" s="289"/>
    </row>
    <row r="37084" spans="23:27">
      <c r="W37084" s="288"/>
      <c r="X37084" s="287"/>
      <c r="AA37084" s="289"/>
    </row>
    <row r="37085" spans="23:27">
      <c r="W37085" s="288"/>
      <c r="X37085" s="287"/>
      <c r="AA37085" s="289"/>
    </row>
    <row r="37086" spans="23:27">
      <c r="W37086" s="288"/>
      <c r="X37086" s="287"/>
      <c r="AA37086" s="289"/>
    </row>
    <row r="37087" spans="23:27">
      <c r="W37087" s="288"/>
      <c r="X37087" s="287"/>
      <c r="AA37087" s="289"/>
    </row>
    <row r="37088" spans="23:27">
      <c r="W37088" s="288"/>
      <c r="X37088" s="287"/>
      <c r="AA37088" s="289"/>
    </row>
    <row r="37089" spans="23:27">
      <c r="W37089" s="288"/>
      <c r="X37089" s="287"/>
      <c r="AA37089" s="289"/>
    </row>
    <row r="37090" spans="23:27">
      <c r="W37090" s="288"/>
      <c r="X37090" s="287"/>
      <c r="AA37090" s="289"/>
    </row>
    <row r="37091" spans="23:27">
      <c r="W37091" s="288"/>
      <c r="X37091" s="287"/>
      <c r="AA37091" s="289"/>
    </row>
    <row r="37092" spans="23:27">
      <c r="W37092" s="288"/>
      <c r="X37092" s="287"/>
      <c r="AA37092" s="289"/>
    </row>
    <row r="37093" spans="23:27">
      <c r="W37093" s="288"/>
      <c r="X37093" s="287"/>
      <c r="AA37093" s="289"/>
    </row>
    <row r="37094" spans="23:27">
      <c r="W37094" s="288"/>
      <c r="X37094" s="287"/>
      <c r="AA37094" s="289"/>
    </row>
    <row r="37095" spans="23:27">
      <c r="W37095" s="288"/>
      <c r="X37095" s="287"/>
      <c r="AA37095" s="289"/>
    </row>
    <row r="37096" spans="23:27">
      <c r="W37096" s="288"/>
      <c r="X37096" s="287"/>
      <c r="AA37096" s="289"/>
    </row>
    <row r="37097" spans="23:27">
      <c r="W37097" s="288"/>
      <c r="X37097" s="287"/>
      <c r="AA37097" s="289"/>
    </row>
    <row r="37098" spans="23:27">
      <c r="W37098" s="288"/>
      <c r="X37098" s="287"/>
      <c r="AA37098" s="289"/>
    </row>
    <row r="37099" spans="23:27">
      <c r="W37099" s="288"/>
      <c r="X37099" s="287"/>
      <c r="AA37099" s="289"/>
    </row>
    <row r="37100" spans="23:27">
      <c r="W37100" s="288"/>
      <c r="X37100" s="287"/>
      <c r="AA37100" s="289"/>
    </row>
    <row r="37101" spans="23:27">
      <c r="W37101" s="288"/>
      <c r="X37101" s="287"/>
      <c r="AA37101" s="289"/>
    </row>
    <row r="37102" spans="23:27">
      <c r="W37102" s="288"/>
      <c r="X37102" s="287"/>
      <c r="AA37102" s="289"/>
    </row>
    <row r="37103" spans="23:27">
      <c r="W37103" s="288"/>
      <c r="X37103" s="287"/>
      <c r="AA37103" s="289"/>
    </row>
    <row r="37104" spans="23:27">
      <c r="W37104" s="288"/>
      <c r="X37104" s="287"/>
      <c r="AA37104" s="289"/>
    </row>
    <row r="37105" spans="23:27">
      <c r="W37105" s="288"/>
      <c r="X37105" s="287"/>
      <c r="AA37105" s="289"/>
    </row>
    <row r="37106" spans="23:27">
      <c r="W37106" s="288"/>
      <c r="X37106" s="287"/>
      <c r="AA37106" s="289"/>
    </row>
    <row r="37107" spans="23:27">
      <c r="W37107" s="288"/>
      <c r="X37107" s="287"/>
      <c r="AA37107" s="289"/>
    </row>
    <row r="37108" spans="23:27">
      <c r="W37108" s="288"/>
      <c r="X37108" s="287"/>
      <c r="AA37108" s="289"/>
    </row>
    <row r="37109" spans="23:27">
      <c r="W37109" s="288"/>
      <c r="X37109" s="287"/>
      <c r="AA37109" s="289"/>
    </row>
    <row r="37110" spans="23:27">
      <c r="W37110" s="288"/>
      <c r="X37110" s="287"/>
      <c r="AA37110" s="289"/>
    </row>
    <row r="37111" spans="23:27">
      <c r="W37111" s="288"/>
      <c r="X37111" s="287"/>
      <c r="AA37111" s="289"/>
    </row>
    <row r="37112" spans="23:27">
      <c r="W37112" s="288"/>
      <c r="X37112" s="287"/>
      <c r="AA37112" s="289"/>
    </row>
    <row r="37113" spans="23:27">
      <c r="W37113" s="288"/>
      <c r="X37113" s="287"/>
      <c r="AA37113" s="289"/>
    </row>
    <row r="37114" spans="23:27">
      <c r="W37114" s="288"/>
      <c r="X37114" s="287"/>
      <c r="AA37114" s="289"/>
    </row>
    <row r="37115" spans="23:27">
      <c r="W37115" s="288"/>
      <c r="X37115" s="287"/>
      <c r="AA37115" s="289"/>
    </row>
    <row r="37116" spans="23:27">
      <c r="W37116" s="288"/>
      <c r="X37116" s="287"/>
      <c r="AA37116" s="289"/>
    </row>
    <row r="37117" spans="23:27">
      <c r="W37117" s="288"/>
      <c r="X37117" s="287"/>
      <c r="AA37117" s="289"/>
    </row>
    <row r="37118" spans="23:27">
      <c r="W37118" s="288"/>
      <c r="X37118" s="287"/>
      <c r="AA37118" s="289"/>
    </row>
    <row r="37119" spans="23:27">
      <c r="W37119" s="288"/>
      <c r="X37119" s="287"/>
      <c r="AA37119" s="289"/>
    </row>
    <row r="37120" spans="23:27">
      <c r="W37120" s="288"/>
      <c r="X37120" s="287"/>
      <c r="AA37120" s="289"/>
    </row>
    <row r="37121" spans="23:27">
      <c r="W37121" s="288"/>
      <c r="X37121" s="287"/>
      <c r="AA37121" s="289"/>
    </row>
    <row r="37122" spans="23:27">
      <c r="W37122" s="288"/>
      <c r="X37122" s="287"/>
      <c r="AA37122" s="289"/>
    </row>
    <row r="37123" spans="23:27">
      <c r="W37123" s="288"/>
      <c r="X37123" s="287"/>
      <c r="AA37123" s="289"/>
    </row>
    <row r="37124" spans="23:27">
      <c r="W37124" s="288"/>
      <c r="X37124" s="287"/>
      <c r="AA37124" s="289"/>
    </row>
    <row r="37125" spans="23:27">
      <c r="W37125" s="288"/>
      <c r="X37125" s="287"/>
      <c r="AA37125" s="289"/>
    </row>
    <row r="37126" spans="23:27">
      <c r="W37126" s="288"/>
      <c r="X37126" s="287"/>
      <c r="AA37126" s="289"/>
    </row>
    <row r="37127" spans="23:27">
      <c r="W37127" s="288"/>
      <c r="X37127" s="287"/>
      <c r="AA37127" s="289"/>
    </row>
    <row r="37128" spans="23:27">
      <c r="W37128" s="288"/>
      <c r="X37128" s="287"/>
      <c r="AA37128" s="289"/>
    </row>
    <row r="37129" spans="23:27">
      <c r="W37129" s="288"/>
      <c r="X37129" s="287"/>
      <c r="AA37129" s="289"/>
    </row>
    <row r="37130" spans="23:27">
      <c r="W37130" s="288"/>
      <c r="X37130" s="287"/>
      <c r="AA37130" s="289"/>
    </row>
    <row r="37131" spans="23:27">
      <c r="W37131" s="288"/>
      <c r="X37131" s="287"/>
      <c r="AA37131" s="289"/>
    </row>
    <row r="37132" spans="23:27">
      <c r="W37132" s="288"/>
      <c r="X37132" s="287"/>
      <c r="AA37132" s="289"/>
    </row>
    <row r="37133" spans="23:27">
      <c r="W37133" s="288"/>
      <c r="X37133" s="287"/>
      <c r="AA37133" s="289"/>
    </row>
    <row r="37134" spans="23:27">
      <c r="W37134" s="288"/>
      <c r="X37134" s="287"/>
      <c r="AA37134" s="289"/>
    </row>
    <row r="37135" spans="23:27">
      <c r="W37135" s="288"/>
      <c r="X37135" s="287"/>
      <c r="AA37135" s="289"/>
    </row>
    <row r="37136" spans="23:27">
      <c r="W37136" s="288"/>
      <c r="X37136" s="287"/>
      <c r="AA37136" s="289"/>
    </row>
    <row r="37137" spans="23:27">
      <c r="W37137" s="288"/>
      <c r="X37137" s="287"/>
      <c r="AA37137" s="289"/>
    </row>
    <row r="37138" spans="23:27">
      <c r="W37138" s="288"/>
      <c r="X37138" s="287"/>
      <c r="AA37138" s="289"/>
    </row>
    <row r="37139" spans="23:27">
      <c r="W37139" s="288"/>
      <c r="X37139" s="287"/>
      <c r="AA37139" s="289"/>
    </row>
    <row r="37140" spans="23:27">
      <c r="W37140" s="288"/>
      <c r="X37140" s="287"/>
      <c r="AA37140" s="289"/>
    </row>
    <row r="37141" spans="23:27">
      <c r="W37141" s="288"/>
      <c r="X37141" s="287"/>
      <c r="AA37141" s="289"/>
    </row>
    <row r="37142" spans="23:27">
      <c r="W37142" s="288"/>
      <c r="X37142" s="287"/>
      <c r="AA37142" s="289"/>
    </row>
    <row r="37143" spans="23:27">
      <c r="W37143" s="288"/>
      <c r="X37143" s="287"/>
      <c r="AA37143" s="289"/>
    </row>
    <row r="37144" spans="23:27">
      <c r="W37144" s="288"/>
      <c r="X37144" s="287"/>
      <c r="AA37144" s="289"/>
    </row>
    <row r="37145" spans="23:27">
      <c r="W37145" s="288"/>
      <c r="X37145" s="287"/>
      <c r="AA37145" s="289"/>
    </row>
    <row r="37146" spans="23:27">
      <c r="W37146" s="288"/>
      <c r="X37146" s="287"/>
      <c r="AA37146" s="289"/>
    </row>
    <row r="37147" spans="23:27">
      <c r="W37147" s="288"/>
      <c r="X37147" s="287"/>
      <c r="AA37147" s="289"/>
    </row>
    <row r="37148" spans="23:27">
      <c r="W37148" s="288"/>
      <c r="X37148" s="287"/>
      <c r="AA37148" s="289"/>
    </row>
    <row r="37149" spans="23:27">
      <c r="W37149" s="288"/>
      <c r="X37149" s="287"/>
      <c r="AA37149" s="289"/>
    </row>
    <row r="37150" spans="23:27">
      <c r="W37150" s="288"/>
      <c r="X37150" s="287"/>
      <c r="AA37150" s="289"/>
    </row>
    <row r="37151" spans="23:27">
      <c r="W37151" s="288"/>
      <c r="X37151" s="287"/>
      <c r="AA37151" s="289"/>
    </row>
    <row r="37152" spans="23:27">
      <c r="W37152" s="288"/>
      <c r="X37152" s="287"/>
      <c r="AA37152" s="289"/>
    </row>
    <row r="37153" spans="23:27">
      <c r="W37153" s="288"/>
      <c r="X37153" s="287"/>
      <c r="AA37153" s="289"/>
    </row>
    <row r="37154" spans="23:27">
      <c r="W37154" s="288"/>
      <c r="X37154" s="287"/>
      <c r="AA37154" s="289"/>
    </row>
    <row r="37155" spans="23:27">
      <c r="W37155" s="288"/>
      <c r="X37155" s="287"/>
      <c r="AA37155" s="289"/>
    </row>
    <row r="37156" spans="23:27">
      <c r="W37156" s="288"/>
      <c r="X37156" s="287"/>
      <c r="AA37156" s="289"/>
    </row>
    <row r="37157" spans="23:27">
      <c r="W37157" s="288"/>
      <c r="X37157" s="287"/>
      <c r="AA37157" s="289"/>
    </row>
    <row r="37158" spans="23:27">
      <c r="W37158" s="288"/>
      <c r="X37158" s="287"/>
      <c r="AA37158" s="289"/>
    </row>
    <row r="37159" spans="23:27">
      <c r="W37159" s="288"/>
      <c r="X37159" s="287"/>
      <c r="AA37159" s="289"/>
    </row>
    <row r="37160" spans="23:27">
      <c r="W37160" s="288"/>
      <c r="X37160" s="287"/>
      <c r="AA37160" s="289"/>
    </row>
    <row r="37161" spans="23:27">
      <c r="W37161" s="288"/>
      <c r="X37161" s="287"/>
      <c r="AA37161" s="289"/>
    </row>
    <row r="37162" spans="23:27">
      <c r="W37162" s="288"/>
      <c r="X37162" s="287"/>
      <c r="AA37162" s="289"/>
    </row>
    <row r="37163" spans="23:27">
      <c r="W37163" s="288"/>
      <c r="X37163" s="287"/>
      <c r="AA37163" s="289"/>
    </row>
    <row r="37164" spans="23:27">
      <c r="W37164" s="288"/>
      <c r="X37164" s="287"/>
      <c r="AA37164" s="289"/>
    </row>
    <row r="37165" spans="23:27">
      <c r="W37165" s="288"/>
      <c r="X37165" s="287"/>
      <c r="AA37165" s="289"/>
    </row>
    <row r="37166" spans="23:27">
      <c r="W37166" s="288"/>
      <c r="X37166" s="287"/>
      <c r="AA37166" s="289"/>
    </row>
    <row r="37167" spans="23:27">
      <c r="W37167" s="288"/>
      <c r="X37167" s="287"/>
      <c r="AA37167" s="289"/>
    </row>
    <row r="37168" spans="23:27">
      <c r="W37168" s="288"/>
      <c r="X37168" s="287"/>
      <c r="AA37168" s="289"/>
    </row>
    <row r="37169" spans="23:27">
      <c r="W37169" s="288"/>
      <c r="X37169" s="287"/>
      <c r="AA37169" s="289"/>
    </row>
    <row r="37170" spans="23:27">
      <c r="W37170" s="288"/>
      <c r="X37170" s="287"/>
      <c r="AA37170" s="289"/>
    </row>
    <row r="37171" spans="23:27">
      <c r="W37171" s="288"/>
      <c r="X37171" s="287"/>
      <c r="AA37171" s="289"/>
    </row>
    <row r="37172" spans="23:27">
      <c r="W37172" s="288"/>
      <c r="X37172" s="287"/>
      <c r="AA37172" s="289"/>
    </row>
    <row r="37173" spans="23:27">
      <c r="W37173" s="288"/>
      <c r="X37173" s="287"/>
      <c r="AA37173" s="289"/>
    </row>
    <row r="37174" spans="23:27">
      <c r="W37174" s="288"/>
      <c r="X37174" s="287"/>
      <c r="AA37174" s="289"/>
    </row>
    <row r="37175" spans="23:27">
      <c r="W37175" s="288"/>
      <c r="X37175" s="287"/>
      <c r="AA37175" s="289"/>
    </row>
    <row r="37176" spans="23:27">
      <c r="W37176" s="288"/>
      <c r="X37176" s="287"/>
      <c r="AA37176" s="289"/>
    </row>
    <row r="37177" spans="23:27">
      <c r="W37177" s="288"/>
      <c r="X37177" s="287"/>
      <c r="AA37177" s="289"/>
    </row>
    <row r="37178" spans="23:27">
      <c r="W37178" s="288"/>
      <c r="X37178" s="287"/>
      <c r="AA37178" s="289"/>
    </row>
    <row r="37179" spans="23:27">
      <c r="W37179" s="288"/>
      <c r="X37179" s="287"/>
      <c r="AA37179" s="289"/>
    </row>
    <row r="37180" spans="23:27">
      <c r="W37180" s="288"/>
      <c r="X37180" s="287"/>
      <c r="AA37180" s="289"/>
    </row>
    <row r="37181" spans="23:27">
      <c r="W37181" s="288"/>
      <c r="X37181" s="287"/>
      <c r="AA37181" s="289"/>
    </row>
    <row r="37182" spans="23:27">
      <c r="W37182" s="288"/>
      <c r="X37182" s="287"/>
      <c r="AA37182" s="289"/>
    </row>
    <row r="37183" spans="23:27">
      <c r="W37183" s="288"/>
      <c r="X37183" s="287"/>
      <c r="AA37183" s="289"/>
    </row>
    <row r="37184" spans="23:27">
      <c r="W37184" s="288"/>
      <c r="X37184" s="287"/>
      <c r="AA37184" s="289"/>
    </row>
    <row r="37185" spans="23:27">
      <c r="W37185" s="288"/>
      <c r="X37185" s="287"/>
      <c r="AA37185" s="289"/>
    </row>
    <row r="37186" spans="23:27">
      <c r="W37186" s="288"/>
      <c r="X37186" s="287"/>
      <c r="AA37186" s="289"/>
    </row>
    <row r="37187" spans="23:27">
      <c r="W37187" s="288"/>
      <c r="X37187" s="287"/>
      <c r="AA37187" s="289"/>
    </row>
    <row r="37188" spans="23:27">
      <c r="W37188" s="288"/>
      <c r="X37188" s="287"/>
      <c r="AA37188" s="289"/>
    </row>
    <row r="37189" spans="23:27">
      <c r="W37189" s="288"/>
      <c r="X37189" s="287"/>
      <c r="AA37189" s="289"/>
    </row>
    <row r="37190" spans="23:27">
      <c r="W37190" s="288"/>
      <c r="X37190" s="287"/>
      <c r="AA37190" s="289"/>
    </row>
    <row r="37191" spans="23:27">
      <c r="W37191" s="288"/>
      <c r="X37191" s="287"/>
      <c r="AA37191" s="289"/>
    </row>
    <row r="37192" spans="23:27">
      <c r="W37192" s="288"/>
      <c r="X37192" s="287"/>
      <c r="AA37192" s="289"/>
    </row>
    <row r="37193" spans="23:27">
      <c r="W37193" s="288"/>
      <c r="X37193" s="287"/>
      <c r="AA37193" s="289"/>
    </row>
    <row r="37194" spans="23:27">
      <c r="W37194" s="288"/>
      <c r="X37194" s="287"/>
      <c r="AA37194" s="289"/>
    </row>
    <row r="37195" spans="23:27">
      <c r="W37195" s="288"/>
      <c r="X37195" s="287"/>
      <c r="AA37195" s="289"/>
    </row>
    <row r="37196" spans="23:27">
      <c r="W37196" s="288"/>
      <c r="X37196" s="287"/>
      <c r="AA37196" s="289"/>
    </row>
    <row r="37197" spans="23:27">
      <c r="W37197" s="288"/>
      <c r="X37197" s="287"/>
      <c r="AA37197" s="289"/>
    </row>
    <row r="37198" spans="23:27">
      <c r="W37198" s="288"/>
      <c r="X37198" s="287"/>
      <c r="AA37198" s="289"/>
    </row>
    <row r="37199" spans="23:27">
      <c r="W37199" s="288"/>
      <c r="X37199" s="287"/>
      <c r="AA37199" s="289"/>
    </row>
    <row r="37200" spans="23:27">
      <c r="W37200" s="288"/>
      <c r="X37200" s="287"/>
      <c r="AA37200" s="289"/>
    </row>
    <row r="37201" spans="23:27">
      <c r="W37201" s="288"/>
      <c r="X37201" s="287"/>
      <c r="AA37201" s="289"/>
    </row>
    <row r="37202" spans="23:27">
      <c r="W37202" s="288"/>
      <c r="X37202" s="287"/>
      <c r="AA37202" s="289"/>
    </row>
    <row r="37203" spans="23:27">
      <c r="W37203" s="288"/>
      <c r="X37203" s="287"/>
      <c r="AA37203" s="289"/>
    </row>
    <row r="37204" spans="23:27">
      <c r="W37204" s="288"/>
      <c r="X37204" s="287"/>
      <c r="AA37204" s="289"/>
    </row>
    <row r="37205" spans="23:27">
      <c r="W37205" s="288"/>
      <c r="X37205" s="287"/>
      <c r="AA37205" s="289"/>
    </row>
    <row r="37206" spans="23:27">
      <c r="W37206" s="288"/>
      <c r="X37206" s="287"/>
      <c r="AA37206" s="289"/>
    </row>
    <row r="37207" spans="23:27">
      <c r="W37207" s="288"/>
      <c r="X37207" s="287"/>
      <c r="AA37207" s="289"/>
    </row>
    <row r="37208" spans="23:27">
      <c r="W37208" s="288"/>
      <c r="X37208" s="287"/>
      <c r="AA37208" s="289"/>
    </row>
    <row r="37209" spans="23:27">
      <c r="W37209" s="288"/>
      <c r="X37209" s="287"/>
      <c r="AA37209" s="289"/>
    </row>
    <row r="37210" spans="23:27">
      <c r="W37210" s="288"/>
      <c r="X37210" s="287"/>
      <c r="AA37210" s="289"/>
    </row>
    <row r="37211" spans="23:27">
      <c r="W37211" s="288"/>
      <c r="X37211" s="287"/>
      <c r="AA37211" s="289"/>
    </row>
    <row r="37212" spans="23:27">
      <c r="W37212" s="288"/>
      <c r="X37212" s="287"/>
      <c r="AA37212" s="289"/>
    </row>
    <row r="37213" spans="23:27">
      <c r="W37213" s="288"/>
      <c r="X37213" s="287"/>
      <c r="AA37213" s="289"/>
    </row>
    <row r="37214" spans="23:27">
      <c r="W37214" s="288"/>
      <c r="X37214" s="287"/>
      <c r="AA37214" s="289"/>
    </row>
    <row r="37215" spans="23:27">
      <c r="W37215" s="288"/>
      <c r="X37215" s="287"/>
      <c r="AA37215" s="289"/>
    </row>
    <row r="37216" spans="23:27">
      <c r="W37216" s="288"/>
      <c r="X37216" s="287"/>
      <c r="AA37216" s="289"/>
    </row>
    <row r="37217" spans="23:27">
      <c r="W37217" s="288"/>
      <c r="X37217" s="287"/>
      <c r="AA37217" s="289"/>
    </row>
    <row r="37218" spans="23:27">
      <c r="W37218" s="288"/>
      <c r="X37218" s="287"/>
      <c r="AA37218" s="289"/>
    </row>
    <row r="37219" spans="23:27">
      <c r="W37219" s="288"/>
      <c r="X37219" s="287"/>
      <c r="AA37219" s="289"/>
    </row>
    <row r="37220" spans="23:27">
      <c r="W37220" s="288"/>
      <c r="X37220" s="287"/>
      <c r="AA37220" s="289"/>
    </row>
    <row r="37221" spans="23:27">
      <c r="W37221" s="288"/>
      <c r="X37221" s="287"/>
      <c r="AA37221" s="289"/>
    </row>
    <row r="37222" spans="23:27">
      <c r="W37222" s="288"/>
      <c r="X37222" s="287"/>
      <c r="AA37222" s="289"/>
    </row>
    <row r="37223" spans="23:27">
      <c r="W37223" s="288"/>
      <c r="X37223" s="287"/>
      <c r="AA37223" s="289"/>
    </row>
    <row r="37224" spans="23:27">
      <c r="W37224" s="288"/>
      <c r="X37224" s="287"/>
      <c r="AA37224" s="289"/>
    </row>
    <row r="37225" spans="23:27">
      <c r="W37225" s="288"/>
      <c r="X37225" s="287"/>
      <c r="AA37225" s="289"/>
    </row>
    <row r="37226" spans="23:27">
      <c r="W37226" s="288"/>
      <c r="X37226" s="287"/>
      <c r="AA37226" s="289"/>
    </row>
    <row r="37227" spans="23:27">
      <c r="W37227" s="288"/>
      <c r="X37227" s="287"/>
      <c r="AA37227" s="289"/>
    </row>
    <row r="37228" spans="23:27">
      <c r="W37228" s="288"/>
      <c r="X37228" s="287"/>
      <c r="AA37228" s="289"/>
    </row>
    <row r="37229" spans="23:27">
      <c r="W37229" s="288"/>
      <c r="X37229" s="287"/>
      <c r="AA37229" s="289"/>
    </row>
    <row r="37230" spans="23:27">
      <c r="W37230" s="288"/>
      <c r="X37230" s="287"/>
      <c r="AA37230" s="289"/>
    </row>
    <row r="37231" spans="23:27">
      <c r="W37231" s="288"/>
      <c r="X37231" s="287"/>
      <c r="AA37231" s="289"/>
    </row>
    <row r="37232" spans="23:27">
      <c r="W37232" s="288"/>
      <c r="X37232" s="287"/>
      <c r="AA37232" s="289"/>
    </row>
    <row r="37233" spans="23:27">
      <c r="W37233" s="288"/>
      <c r="X37233" s="287"/>
      <c r="AA37233" s="289"/>
    </row>
    <row r="37234" spans="23:27">
      <c r="W37234" s="288"/>
      <c r="X37234" s="287"/>
      <c r="AA37234" s="289"/>
    </row>
    <row r="37235" spans="23:27">
      <c r="W37235" s="288"/>
      <c r="X37235" s="287"/>
      <c r="AA37235" s="289"/>
    </row>
    <row r="37236" spans="23:27">
      <c r="W37236" s="288"/>
      <c r="X37236" s="287"/>
      <c r="AA37236" s="289"/>
    </row>
    <row r="37237" spans="23:27">
      <c r="W37237" s="288"/>
      <c r="X37237" s="287"/>
      <c r="AA37237" s="289"/>
    </row>
    <row r="37238" spans="23:27">
      <c r="W37238" s="288"/>
      <c r="X37238" s="287"/>
      <c r="AA37238" s="289"/>
    </row>
    <row r="37239" spans="23:27">
      <c r="W37239" s="288"/>
      <c r="X37239" s="287"/>
      <c r="AA37239" s="289"/>
    </row>
    <row r="37240" spans="23:27">
      <c r="W37240" s="288"/>
      <c r="X37240" s="287"/>
      <c r="AA37240" s="289"/>
    </row>
    <row r="37241" spans="23:27">
      <c r="W37241" s="288"/>
      <c r="X37241" s="287"/>
      <c r="AA37241" s="289"/>
    </row>
    <row r="37242" spans="23:27">
      <c r="W37242" s="288"/>
      <c r="X37242" s="287"/>
      <c r="AA37242" s="289"/>
    </row>
    <row r="37243" spans="23:27">
      <c r="W37243" s="288"/>
      <c r="X37243" s="287"/>
      <c r="AA37243" s="289"/>
    </row>
    <row r="37244" spans="23:27">
      <c r="W37244" s="288"/>
      <c r="X37244" s="287"/>
      <c r="AA37244" s="289"/>
    </row>
    <row r="37245" spans="23:27">
      <c r="W37245" s="288"/>
      <c r="X37245" s="287"/>
      <c r="AA37245" s="289"/>
    </row>
    <row r="37246" spans="23:27">
      <c r="W37246" s="288"/>
      <c r="X37246" s="287"/>
      <c r="AA37246" s="289"/>
    </row>
    <row r="37247" spans="23:27">
      <c r="W37247" s="288"/>
      <c r="X37247" s="287"/>
      <c r="AA37247" s="289"/>
    </row>
    <row r="37248" spans="23:27">
      <c r="W37248" s="288"/>
      <c r="X37248" s="287"/>
      <c r="AA37248" s="289"/>
    </row>
    <row r="37249" spans="23:27">
      <c r="W37249" s="288"/>
      <c r="X37249" s="287"/>
      <c r="AA37249" s="289"/>
    </row>
    <row r="37250" spans="23:27">
      <c r="W37250" s="288"/>
      <c r="X37250" s="287"/>
      <c r="AA37250" s="289"/>
    </row>
    <row r="37251" spans="23:27">
      <c r="W37251" s="288"/>
      <c r="X37251" s="287"/>
      <c r="AA37251" s="289"/>
    </row>
    <row r="37252" spans="23:27">
      <c r="W37252" s="288"/>
      <c r="X37252" s="287"/>
      <c r="AA37252" s="289"/>
    </row>
    <row r="37253" spans="23:27">
      <c r="W37253" s="288"/>
      <c r="X37253" s="287"/>
      <c r="AA37253" s="289"/>
    </row>
    <row r="37254" spans="23:27">
      <c r="W37254" s="288"/>
      <c r="X37254" s="287"/>
      <c r="AA37254" s="289"/>
    </row>
    <row r="37255" spans="23:27">
      <c r="W37255" s="288"/>
      <c r="X37255" s="287"/>
      <c r="AA37255" s="289"/>
    </row>
    <row r="37256" spans="23:27">
      <c r="W37256" s="288"/>
      <c r="X37256" s="287"/>
      <c r="AA37256" s="289"/>
    </row>
    <row r="37257" spans="23:27">
      <c r="W37257" s="288"/>
      <c r="X37257" s="287"/>
      <c r="AA37257" s="289"/>
    </row>
    <row r="37258" spans="23:27">
      <c r="W37258" s="288"/>
      <c r="X37258" s="287"/>
      <c r="AA37258" s="289"/>
    </row>
    <row r="37259" spans="23:27">
      <c r="W37259" s="288"/>
      <c r="X37259" s="287"/>
      <c r="AA37259" s="289"/>
    </row>
    <row r="37260" spans="23:27">
      <c r="W37260" s="288"/>
      <c r="X37260" s="287"/>
      <c r="AA37260" s="289"/>
    </row>
    <row r="37261" spans="23:27">
      <c r="W37261" s="288"/>
      <c r="X37261" s="287"/>
      <c r="AA37261" s="289"/>
    </row>
    <row r="37262" spans="23:27">
      <c r="W37262" s="288"/>
      <c r="X37262" s="287"/>
      <c r="AA37262" s="289"/>
    </row>
    <row r="37263" spans="23:27">
      <c r="W37263" s="288"/>
      <c r="X37263" s="287"/>
      <c r="AA37263" s="289"/>
    </row>
    <row r="37264" spans="23:27">
      <c r="W37264" s="288"/>
      <c r="X37264" s="287"/>
      <c r="AA37264" s="289"/>
    </row>
    <row r="37265" spans="23:27">
      <c r="W37265" s="288"/>
      <c r="X37265" s="287"/>
      <c r="AA37265" s="289"/>
    </row>
    <row r="37266" spans="23:27">
      <c r="W37266" s="288"/>
      <c r="X37266" s="287"/>
      <c r="AA37266" s="289"/>
    </row>
    <row r="37267" spans="23:27">
      <c r="W37267" s="288"/>
      <c r="X37267" s="287"/>
      <c r="AA37267" s="289"/>
    </row>
    <row r="37268" spans="23:27">
      <c r="W37268" s="288"/>
      <c r="X37268" s="287"/>
      <c r="AA37268" s="289"/>
    </row>
    <row r="37269" spans="23:27">
      <c r="W37269" s="288"/>
      <c r="X37269" s="287"/>
      <c r="AA37269" s="289"/>
    </row>
    <row r="37270" spans="23:27">
      <c r="W37270" s="288"/>
      <c r="X37270" s="287"/>
      <c r="AA37270" s="289"/>
    </row>
    <row r="37271" spans="23:27">
      <c r="W37271" s="288"/>
      <c r="X37271" s="287"/>
      <c r="AA37271" s="289"/>
    </row>
    <row r="37272" spans="23:27">
      <c r="W37272" s="288"/>
      <c r="X37272" s="287"/>
      <c r="AA37272" s="289"/>
    </row>
    <row r="37273" spans="23:27">
      <c r="W37273" s="288"/>
      <c r="X37273" s="287"/>
      <c r="AA37273" s="289"/>
    </row>
    <row r="37274" spans="23:27">
      <c r="W37274" s="288"/>
      <c r="X37274" s="287"/>
      <c r="AA37274" s="289"/>
    </row>
    <row r="37275" spans="23:27">
      <c r="W37275" s="288"/>
      <c r="X37275" s="287"/>
      <c r="AA37275" s="289"/>
    </row>
    <row r="37276" spans="23:27">
      <c r="W37276" s="288"/>
      <c r="X37276" s="287"/>
      <c r="AA37276" s="289"/>
    </row>
    <row r="37277" spans="23:27">
      <c r="W37277" s="288"/>
      <c r="X37277" s="287"/>
      <c r="AA37277" s="289"/>
    </row>
    <row r="37278" spans="23:27">
      <c r="W37278" s="288"/>
      <c r="X37278" s="287"/>
      <c r="AA37278" s="289"/>
    </row>
    <row r="37279" spans="23:27">
      <c r="W37279" s="288"/>
      <c r="X37279" s="287"/>
      <c r="AA37279" s="289"/>
    </row>
    <row r="37280" spans="23:27">
      <c r="W37280" s="288"/>
      <c r="X37280" s="287"/>
      <c r="AA37280" s="289"/>
    </row>
    <row r="37281" spans="23:27">
      <c r="W37281" s="288"/>
      <c r="X37281" s="287"/>
      <c r="AA37281" s="289"/>
    </row>
    <row r="37282" spans="23:27">
      <c r="W37282" s="288"/>
      <c r="X37282" s="287"/>
      <c r="AA37282" s="289"/>
    </row>
    <row r="37283" spans="23:27">
      <c r="W37283" s="288"/>
      <c r="X37283" s="287"/>
      <c r="AA37283" s="289"/>
    </row>
    <row r="37284" spans="23:27">
      <c r="W37284" s="288"/>
      <c r="X37284" s="287"/>
      <c r="AA37284" s="289"/>
    </row>
    <row r="37285" spans="23:27">
      <c r="W37285" s="288"/>
      <c r="X37285" s="287"/>
      <c r="AA37285" s="289"/>
    </row>
    <row r="37286" spans="23:27">
      <c r="W37286" s="288"/>
      <c r="X37286" s="287"/>
      <c r="AA37286" s="289"/>
    </row>
    <row r="37287" spans="23:27">
      <c r="W37287" s="288"/>
      <c r="X37287" s="287"/>
      <c r="AA37287" s="289"/>
    </row>
    <row r="37288" spans="23:27">
      <c r="W37288" s="288"/>
      <c r="X37288" s="287"/>
      <c r="AA37288" s="289"/>
    </row>
    <row r="37289" spans="23:27">
      <c r="W37289" s="288"/>
      <c r="X37289" s="287"/>
      <c r="AA37289" s="289"/>
    </row>
    <row r="37290" spans="23:27">
      <c r="W37290" s="288"/>
      <c r="X37290" s="287"/>
      <c r="AA37290" s="289"/>
    </row>
    <row r="37291" spans="23:27">
      <c r="W37291" s="288"/>
      <c r="X37291" s="287"/>
      <c r="AA37291" s="289"/>
    </row>
    <row r="37292" spans="23:27">
      <c r="W37292" s="288"/>
      <c r="X37292" s="287"/>
      <c r="AA37292" s="289"/>
    </row>
    <row r="37293" spans="23:27">
      <c r="W37293" s="288"/>
      <c r="X37293" s="287"/>
      <c r="AA37293" s="289"/>
    </row>
    <row r="37294" spans="23:27">
      <c r="W37294" s="288"/>
      <c r="X37294" s="287"/>
      <c r="AA37294" s="289"/>
    </row>
    <row r="37295" spans="23:27">
      <c r="W37295" s="288"/>
      <c r="X37295" s="287"/>
      <c r="AA37295" s="289"/>
    </row>
    <row r="37296" spans="23:27">
      <c r="W37296" s="288"/>
      <c r="X37296" s="287"/>
      <c r="AA37296" s="289"/>
    </row>
    <row r="37297" spans="23:27">
      <c r="W37297" s="288"/>
      <c r="X37297" s="287"/>
      <c r="AA37297" s="289"/>
    </row>
    <row r="37298" spans="23:27">
      <c r="W37298" s="288"/>
      <c r="X37298" s="287"/>
      <c r="AA37298" s="289"/>
    </row>
    <row r="37299" spans="23:27">
      <c r="W37299" s="288"/>
      <c r="X37299" s="287"/>
      <c r="AA37299" s="289"/>
    </row>
    <row r="37300" spans="23:27">
      <c r="W37300" s="288"/>
      <c r="X37300" s="287"/>
      <c r="AA37300" s="289"/>
    </row>
    <row r="37301" spans="23:27">
      <c r="W37301" s="288"/>
      <c r="X37301" s="287"/>
      <c r="AA37301" s="289"/>
    </row>
    <row r="37302" spans="23:27">
      <c r="W37302" s="288"/>
      <c r="X37302" s="287"/>
      <c r="AA37302" s="289"/>
    </row>
    <row r="37303" spans="23:27">
      <c r="W37303" s="288"/>
      <c r="X37303" s="287"/>
      <c r="AA37303" s="289"/>
    </row>
    <row r="37304" spans="23:27">
      <c r="W37304" s="288"/>
      <c r="X37304" s="287"/>
      <c r="AA37304" s="289"/>
    </row>
    <row r="37305" spans="23:27">
      <c r="W37305" s="288"/>
      <c r="X37305" s="287"/>
      <c r="AA37305" s="289"/>
    </row>
    <row r="37306" spans="23:27">
      <c r="W37306" s="288"/>
      <c r="X37306" s="287"/>
      <c r="AA37306" s="289"/>
    </row>
    <row r="37307" spans="23:27">
      <c r="W37307" s="288"/>
      <c r="X37307" s="287"/>
      <c r="AA37307" s="289"/>
    </row>
    <row r="37308" spans="23:27">
      <c r="W37308" s="288"/>
      <c r="X37308" s="287"/>
      <c r="AA37308" s="289"/>
    </row>
    <row r="37309" spans="23:27">
      <c r="W37309" s="288"/>
      <c r="X37309" s="287"/>
      <c r="AA37309" s="289"/>
    </row>
    <row r="37310" spans="23:27">
      <c r="W37310" s="288"/>
      <c r="X37310" s="287"/>
      <c r="AA37310" s="289"/>
    </row>
    <row r="37311" spans="23:27">
      <c r="W37311" s="288"/>
      <c r="X37311" s="287"/>
      <c r="AA37311" s="289"/>
    </row>
    <row r="37312" spans="23:27">
      <c r="W37312" s="288"/>
      <c r="X37312" s="287"/>
      <c r="AA37312" s="289"/>
    </row>
    <row r="37313" spans="23:27">
      <c r="W37313" s="288"/>
      <c r="X37313" s="287"/>
      <c r="AA37313" s="289"/>
    </row>
    <row r="37314" spans="23:27">
      <c r="W37314" s="288"/>
      <c r="X37314" s="287"/>
      <c r="AA37314" s="289"/>
    </row>
    <row r="37315" spans="23:27">
      <c r="W37315" s="288"/>
      <c r="X37315" s="287"/>
      <c r="AA37315" s="289"/>
    </row>
    <row r="37316" spans="23:27">
      <c r="W37316" s="288"/>
      <c r="X37316" s="287"/>
      <c r="AA37316" s="289"/>
    </row>
    <row r="37317" spans="23:27">
      <c r="W37317" s="288"/>
      <c r="X37317" s="287"/>
      <c r="AA37317" s="289"/>
    </row>
    <row r="37318" spans="23:27">
      <c r="W37318" s="288"/>
      <c r="X37318" s="287"/>
      <c r="AA37318" s="289"/>
    </row>
    <row r="37319" spans="23:27">
      <c r="W37319" s="288"/>
      <c r="X37319" s="287"/>
      <c r="AA37319" s="289"/>
    </row>
    <row r="37320" spans="23:27">
      <c r="W37320" s="288"/>
      <c r="X37320" s="287"/>
      <c r="AA37320" s="289"/>
    </row>
    <row r="37321" spans="23:27">
      <c r="W37321" s="288"/>
      <c r="X37321" s="287"/>
      <c r="AA37321" s="289"/>
    </row>
    <row r="37322" spans="23:27">
      <c r="W37322" s="288"/>
      <c r="X37322" s="287"/>
      <c r="AA37322" s="289"/>
    </row>
    <row r="37323" spans="23:27">
      <c r="W37323" s="288"/>
      <c r="X37323" s="287"/>
      <c r="AA37323" s="289"/>
    </row>
    <row r="37324" spans="23:27">
      <c r="W37324" s="288"/>
      <c r="X37324" s="287"/>
      <c r="AA37324" s="289"/>
    </row>
    <row r="37325" spans="23:27">
      <c r="W37325" s="288"/>
      <c r="X37325" s="287"/>
      <c r="AA37325" s="289"/>
    </row>
    <row r="37326" spans="23:27">
      <c r="W37326" s="288"/>
      <c r="X37326" s="287"/>
      <c r="AA37326" s="289"/>
    </row>
    <row r="37327" spans="23:27">
      <c r="W37327" s="288"/>
      <c r="X37327" s="287"/>
      <c r="AA37327" s="289"/>
    </row>
    <row r="37328" spans="23:27">
      <c r="W37328" s="288"/>
      <c r="X37328" s="287"/>
      <c r="AA37328" s="289"/>
    </row>
    <row r="37329" spans="23:27">
      <c r="W37329" s="288"/>
      <c r="X37329" s="287"/>
      <c r="AA37329" s="289"/>
    </row>
    <row r="37330" spans="23:27">
      <c r="W37330" s="288"/>
      <c r="X37330" s="287"/>
      <c r="AA37330" s="289"/>
    </row>
    <row r="37331" spans="23:27">
      <c r="W37331" s="288"/>
      <c r="X37331" s="287"/>
      <c r="AA37331" s="289"/>
    </row>
    <row r="37332" spans="23:27">
      <c r="W37332" s="288"/>
      <c r="X37332" s="287"/>
      <c r="AA37332" s="289"/>
    </row>
    <row r="37333" spans="23:27">
      <c r="W37333" s="288"/>
      <c r="X37333" s="287"/>
      <c r="AA37333" s="289"/>
    </row>
    <row r="37334" spans="23:27">
      <c r="W37334" s="288"/>
      <c r="X37334" s="287"/>
      <c r="AA37334" s="289"/>
    </row>
    <row r="37335" spans="23:27">
      <c r="W37335" s="288"/>
      <c r="X37335" s="287"/>
      <c r="AA37335" s="289"/>
    </row>
    <row r="37336" spans="23:27">
      <c r="W37336" s="288"/>
      <c r="X37336" s="287"/>
      <c r="AA37336" s="289"/>
    </row>
    <row r="37337" spans="23:27">
      <c r="W37337" s="288"/>
      <c r="X37337" s="287"/>
      <c r="AA37337" s="289"/>
    </row>
    <row r="37338" spans="23:27">
      <c r="W37338" s="288"/>
      <c r="X37338" s="287"/>
      <c r="AA37338" s="289"/>
    </row>
    <row r="37339" spans="23:27">
      <c r="W37339" s="288"/>
      <c r="X37339" s="287"/>
      <c r="AA37339" s="289"/>
    </row>
    <row r="37340" spans="23:27">
      <c r="W37340" s="288"/>
      <c r="X37340" s="287"/>
      <c r="AA37340" s="289"/>
    </row>
    <row r="37341" spans="23:27">
      <c r="W37341" s="288"/>
      <c r="X37341" s="287"/>
      <c r="AA37341" s="289"/>
    </row>
    <row r="37342" spans="23:27">
      <c r="W37342" s="288"/>
      <c r="X37342" s="287"/>
      <c r="AA37342" s="289"/>
    </row>
    <row r="37343" spans="23:27">
      <c r="W37343" s="288"/>
      <c r="X37343" s="287"/>
      <c r="AA37343" s="289"/>
    </row>
    <row r="37344" spans="23:27">
      <c r="W37344" s="288"/>
      <c r="X37344" s="287"/>
      <c r="AA37344" s="289"/>
    </row>
    <row r="37345" spans="23:27">
      <c r="W37345" s="288"/>
      <c r="X37345" s="287"/>
      <c r="AA37345" s="289"/>
    </row>
    <row r="37346" spans="23:27">
      <c r="W37346" s="288"/>
      <c r="X37346" s="287"/>
      <c r="AA37346" s="289"/>
    </row>
    <row r="37347" spans="23:27">
      <c r="W37347" s="288"/>
      <c r="X37347" s="287"/>
      <c r="AA37347" s="289"/>
    </row>
    <row r="37348" spans="23:27">
      <c r="W37348" s="288"/>
      <c r="X37348" s="287"/>
      <c r="AA37348" s="289"/>
    </row>
    <row r="37349" spans="23:27">
      <c r="W37349" s="288"/>
      <c r="X37349" s="287"/>
      <c r="AA37349" s="289"/>
    </row>
    <row r="37350" spans="23:27">
      <c r="W37350" s="288"/>
      <c r="X37350" s="287"/>
      <c r="AA37350" s="289"/>
    </row>
    <row r="37351" spans="23:27">
      <c r="W37351" s="288"/>
      <c r="X37351" s="287"/>
      <c r="AA37351" s="289"/>
    </row>
    <row r="37352" spans="23:27">
      <c r="W37352" s="288"/>
      <c r="X37352" s="287"/>
      <c r="AA37352" s="289"/>
    </row>
    <row r="37353" spans="23:27">
      <c r="W37353" s="288"/>
      <c r="X37353" s="287"/>
      <c r="AA37353" s="289"/>
    </row>
    <row r="37354" spans="23:27">
      <c r="W37354" s="288"/>
      <c r="X37354" s="287"/>
      <c r="AA37354" s="289"/>
    </row>
    <row r="37355" spans="23:27">
      <c r="W37355" s="288"/>
      <c r="X37355" s="287"/>
      <c r="AA37355" s="289"/>
    </row>
    <row r="37356" spans="23:27">
      <c r="W37356" s="288"/>
      <c r="X37356" s="287"/>
      <c r="AA37356" s="289"/>
    </row>
    <row r="37357" spans="23:27">
      <c r="W37357" s="288"/>
      <c r="X37357" s="287"/>
      <c r="AA37357" s="289"/>
    </row>
    <row r="37358" spans="23:27">
      <c r="W37358" s="288"/>
      <c r="X37358" s="287"/>
      <c r="AA37358" s="289"/>
    </row>
    <row r="37359" spans="23:27">
      <c r="W37359" s="288"/>
      <c r="X37359" s="287"/>
      <c r="AA37359" s="289"/>
    </row>
    <row r="37360" spans="23:27">
      <c r="W37360" s="288"/>
      <c r="X37360" s="287"/>
      <c r="AA37360" s="289"/>
    </row>
    <row r="37361" spans="23:27">
      <c r="W37361" s="288"/>
      <c r="X37361" s="287"/>
      <c r="AA37361" s="289"/>
    </row>
    <row r="37362" spans="23:27">
      <c r="W37362" s="288"/>
      <c r="X37362" s="287"/>
      <c r="AA37362" s="289"/>
    </row>
    <row r="37363" spans="23:27">
      <c r="W37363" s="288"/>
      <c r="X37363" s="287"/>
      <c r="AA37363" s="289"/>
    </row>
    <row r="37364" spans="23:27">
      <c r="W37364" s="288"/>
      <c r="X37364" s="287"/>
      <c r="AA37364" s="289"/>
    </row>
    <row r="37365" spans="23:27">
      <c r="W37365" s="288"/>
      <c r="X37365" s="287"/>
      <c r="AA37365" s="289"/>
    </row>
    <row r="37366" spans="23:27">
      <c r="W37366" s="288"/>
      <c r="X37366" s="287"/>
      <c r="AA37366" s="289"/>
    </row>
    <row r="37367" spans="23:27">
      <c r="W37367" s="288"/>
      <c r="X37367" s="287"/>
      <c r="AA37367" s="289"/>
    </row>
    <row r="37368" spans="23:27">
      <c r="W37368" s="288"/>
      <c r="X37368" s="287"/>
      <c r="AA37368" s="289"/>
    </row>
    <row r="37369" spans="23:27">
      <c r="W37369" s="288"/>
      <c r="X37369" s="287"/>
      <c r="AA37369" s="289"/>
    </row>
    <row r="37370" spans="23:27">
      <c r="W37370" s="288"/>
      <c r="X37370" s="287"/>
      <c r="AA37370" s="289"/>
    </row>
    <row r="37371" spans="23:27">
      <c r="W37371" s="288"/>
      <c r="X37371" s="287"/>
      <c r="AA37371" s="289"/>
    </row>
    <row r="37372" spans="23:27">
      <c r="W37372" s="288"/>
      <c r="X37372" s="287"/>
      <c r="AA37372" s="289"/>
    </row>
    <row r="37373" spans="23:27">
      <c r="W37373" s="288"/>
      <c r="X37373" s="287"/>
      <c r="AA37373" s="289"/>
    </row>
    <row r="37374" spans="23:27">
      <c r="W37374" s="288"/>
      <c r="X37374" s="287"/>
      <c r="AA37374" s="289"/>
    </row>
    <row r="37375" spans="23:27">
      <c r="W37375" s="288"/>
      <c r="X37375" s="287"/>
      <c r="AA37375" s="289"/>
    </row>
    <row r="37376" spans="23:27">
      <c r="W37376" s="288"/>
      <c r="X37376" s="287"/>
      <c r="AA37376" s="289"/>
    </row>
    <row r="37377" spans="23:27">
      <c r="W37377" s="288"/>
      <c r="X37377" s="287"/>
      <c r="AA37377" s="289"/>
    </row>
    <row r="37378" spans="23:27">
      <c r="W37378" s="288"/>
      <c r="X37378" s="287"/>
      <c r="AA37378" s="289"/>
    </row>
    <row r="37379" spans="23:27">
      <c r="W37379" s="288"/>
      <c r="X37379" s="287"/>
      <c r="AA37379" s="289"/>
    </row>
    <row r="37380" spans="23:27">
      <c r="W37380" s="288"/>
      <c r="X37380" s="287"/>
      <c r="AA37380" s="289"/>
    </row>
    <row r="37381" spans="23:27">
      <c r="W37381" s="288"/>
      <c r="X37381" s="287"/>
      <c r="AA37381" s="289"/>
    </row>
    <row r="37382" spans="23:27">
      <c r="W37382" s="288"/>
      <c r="X37382" s="287"/>
      <c r="AA37382" s="289"/>
    </row>
    <row r="37383" spans="23:27">
      <c r="W37383" s="288"/>
      <c r="X37383" s="287"/>
      <c r="AA37383" s="289"/>
    </row>
    <row r="37384" spans="23:27">
      <c r="W37384" s="288"/>
      <c r="X37384" s="287"/>
      <c r="AA37384" s="289"/>
    </row>
    <row r="37385" spans="23:27">
      <c r="W37385" s="288"/>
      <c r="X37385" s="287"/>
      <c r="AA37385" s="289"/>
    </row>
    <row r="37386" spans="23:27">
      <c r="W37386" s="288"/>
      <c r="X37386" s="287"/>
      <c r="AA37386" s="289"/>
    </row>
    <row r="37387" spans="23:27">
      <c r="W37387" s="288"/>
      <c r="X37387" s="287"/>
      <c r="AA37387" s="289"/>
    </row>
    <row r="37388" spans="23:27">
      <c r="W37388" s="288"/>
      <c r="X37388" s="287"/>
      <c r="AA37388" s="289"/>
    </row>
    <row r="37389" spans="23:27">
      <c r="W37389" s="288"/>
      <c r="X37389" s="287"/>
      <c r="AA37389" s="289"/>
    </row>
    <row r="37390" spans="23:27">
      <c r="W37390" s="288"/>
      <c r="X37390" s="287"/>
      <c r="AA37390" s="289"/>
    </row>
    <row r="37391" spans="23:27">
      <c r="W37391" s="288"/>
      <c r="X37391" s="287"/>
      <c r="AA37391" s="289"/>
    </row>
    <row r="37392" spans="23:27">
      <c r="W37392" s="288"/>
      <c r="X37392" s="287"/>
      <c r="AA37392" s="289"/>
    </row>
    <row r="37393" spans="23:27">
      <c r="W37393" s="288"/>
      <c r="X37393" s="287"/>
      <c r="AA37393" s="289"/>
    </row>
    <row r="37394" spans="23:27">
      <c r="W37394" s="288"/>
      <c r="X37394" s="287"/>
      <c r="AA37394" s="289"/>
    </row>
    <row r="37395" spans="23:27">
      <c r="W37395" s="288"/>
      <c r="X37395" s="287"/>
      <c r="AA37395" s="289"/>
    </row>
    <row r="37396" spans="23:27">
      <c r="W37396" s="288"/>
      <c r="X37396" s="287"/>
      <c r="AA37396" s="289"/>
    </row>
    <row r="37397" spans="23:27">
      <c r="W37397" s="288"/>
      <c r="X37397" s="287"/>
      <c r="AA37397" s="289"/>
    </row>
    <row r="37398" spans="23:27">
      <c r="W37398" s="288"/>
      <c r="X37398" s="287"/>
      <c r="AA37398" s="289"/>
    </row>
    <row r="37399" spans="23:27">
      <c r="W37399" s="288"/>
      <c r="X37399" s="287"/>
      <c r="AA37399" s="289"/>
    </row>
    <row r="37400" spans="23:27">
      <c r="W37400" s="288"/>
      <c r="X37400" s="287"/>
      <c r="AA37400" s="289"/>
    </row>
    <row r="37401" spans="23:27">
      <c r="W37401" s="288"/>
      <c r="X37401" s="287"/>
      <c r="AA37401" s="289"/>
    </row>
    <row r="37402" spans="23:27">
      <c r="W37402" s="288"/>
      <c r="X37402" s="287"/>
      <c r="AA37402" s="289"/>
    </row>
    <row r="37403" spans="23:27">
      <c r="W37403" s="288"/>
      <c r="X37403" s="287"/>
      <c r="AA37403" s="289"/>
    </row>
    <row r="37404" spans="23:27">
      <c r="W37404" s="288"/>
      <c r="X37404" s="287"/>
      <c r="AA37404" s="289"/>
    </row>
    <row r="37405" spans="23:27">
      <c r="W37405" s="288"/>
      <c r="X37405" s="287"/>
      <c r="AA37405" s="289"/>
    </row>
    <row r="37406" spans="23:27">
      <c r="W37406" s="288"/>
      <c r="X37406" s="287"/>
      <c r="AA37406" s="289"/>
    </row>
    <row r="37407" spans="23:27">
      <c r="W37407" s="288"/>
      <c r="X37407" s="287"/>
      <c r="AA37407" s="289"/>
    </row>
    <row r="37408" spans="23:27">
      <c r="W37408" s="288"/>
      <c r="X37408" s="287"/>
      <c r="AA37408" s="289"/>
    </row>
    <row r="37409" spans="23:27">
      <c r="W37409" s="288"/>
      <c r="X37409" s="287"/>
      <c r="AA37409" s="289"/>
    </row>
    <row r="37410" spans="23:27">
      <c r="W37410" s="288"/>
      <c r="X37410" s="287"/>
      <c r="AA37410" s="289"/>
    </row>
    <row r="37411" spans="23:27">
      <c r="W37411" s="288"/>
      <c r="X37411" s="287"/>
      <c r="AA37411" s="289"/>
    </row>
    <row r="37412" spans="23:27">
      <c r="W37412" s="288"/>
      <c r="X37412" s="287"/>
      <c r="AA37412" s="289"/>
    </row>
    <row r="37413" spans="23:27">
      <c r="W37413" s="288"/>
      <c r="X37413" s="287"/>
      <c r="AA37413" s="289"/>
    </row>
    <row r="37414" spans="23:27">
      <c r="W37414" s="288"/>
      <c r="X37414" s="287"/>
      <c r="AA37414" s="289"/>
    </row>
    <row r="37415" spans="23:27">
      <c r="W37415" s="288"/>
      <c r="X37415" s="287"/>
      <c r="AA37415" s="289"/>
    </row>
    <row r="37416" spans="23:27">
      <c r="W37416" s="288"/>
      <c r="X37416" s="287"/>
      <c r="AA37416" s="289"/>
    </row>
    <row r="37417" spans="23:27">
      <c r="W37417" s="288"/>
      <c r="X37417" s="287"/>
      <c r="AA37417" s="289"/>
    </row>
    <row r="37418" spans="23:27">
      <c r="W37418" s="288"/>
      <c r="X37418" s="287"/>
      <c r="AA37418" s="289"/>
    </row>
    <row r="37419" spans="23:27">
      <c r="W37419" s="288"/>
      <c r="X37419" s="287"/>
      <c r="AA37419" s="289"/>
    </row>
    <row r="37420" spans="23:27">
      <c r="W37420" s="288"/>
      <c r="X37420" s="287"/>
      <c r="AA37420" s="289"/>
    </row>
    <row r="37421" spans="23:27">
      <c r="W37421" s="288"/>
      <c r="X37421" s="287"/>
      <c r="AA37421" s="289"/>
    </row>
    <row r="37422" spans="23:27">
      <c r="W37422" s="288"/>
      <c r="X37422" s="287"/>
      <c r="AA37422" s="289"/>
    </row>
    <row r="37423" spans="23:27">
      <c r="W37423" s="288"/>
      <c r="X37423" s="287"/>
      <c r="AA37423" s="289"/>
    </row>
    <row r="37424" spans="23:27">
      <c r="W37424" s="288"/>
      <c r="X37424" s="287"/>
      <c r="AA37424" s="289"/>
    </row>
    <row r="37425" spans="23:27">
      <c r="W37425" s="288"/>
      <c r="X37425" s="287"/>
      <c r="AA37425" s="289"/>
    </row>
    <row r="37426" spans="23:27">
      <c r="W37426" s="288"/>
      <c r="X37426" s="287"/>
      <c r="AA37426" s="289"/>
    </row>
    <row r="37427" spans="23:27">
      <c r="W37427" s="288"/>
      <c r="X37427" s="287"/>
      <c r="AA37427" s="289"/>
    </row>
    <row r="37428" spans="23:27">
      <c r="W37428" s="288"/>
      <c r="X37428" s="287"/>
      <c r="AA37428" s="289"/>
    </row>
    <row r="37429" spans="23:27">
      <c r="W37429" s="288"/>
      <c r="X37429" s="287"/>
      <c r="AA37429" s="289"/>
    </row>
    <row r="37430" spans="23:27">
      <c r="W37430" s="288"/>
      <c r="X37430" s="287"/>
      <c r="AA37430" s="289"/>
    </row>
    <row r="37431" spans="23:27">
      <c r="W37431" s="288"/>
      <c r="X37431" s="287"/>
      <c r="AA37431" s="289"/>
    </row>
    <row r="37432" spans="23:27">
      <c r="W37432" s="288"/>
      <c r="X37432" s="287"/>
      <c r="AA37432" s="289"/>
    </row>
    <row r="37433" spans="23:27">
      <c r="W37433" s="288"/>
      <c r="X37433" s="287"/>
      <c r="AA37433" s="289"/>
    </row>
    <row r="37434" spans="23:27">
      <c r="W37434" s="288"/>
      <c r="X37434" s="287"/>
      <c r="AA37434" s="289"/>
    </row>
    <row r="37435" spans="23:27">
      <c r="W37435" s="288"/>
      <c r="X37435" s="287"/>
      <c r="AA37435" s="289"/>
    </row>
    <row r="37436" spans="23:27">
      <c r="W37436" s="288"/>
      <c r="X37436" s="287"/>
      <c r="AA37436" s="289"/>
    </row>
    <row r="37437" spans="23:27">
      <c r="W37437" s="288"/>
      <c r="X37437" s="287"/>
      <c r="AA37437" s="289"/>
    </row>
    <row r="37438" spans="23:27">
      <c r="W37438" s="288"/>
      <c r="X37438" s="287"/>
      <c r="AA37438" s="289"/>
    </row>
    <row r="37439" spans="23:27">
      <c r="W37439" s="288"/>
      <c r="X37439" s="287"/>
      <c r="AA37439" s="289"/>
    </row>
    <row r="37440" spans="23:27">
      <c r="W37440" s="288"/>
      <c r="X37440" s="287"/>
      <c r="AA37440" s="289"/>
    </row>
    <row r="37441" spans="23:27">
      <c r="W37441" s="288"/>
      <c r="X37441" s="287"/>
      <c r="AA37441" s="289"/>
    </row>
    <row r="37442" spans="23:27">
      <c r="W37442" s="288"/>
      <c r="X37442" s="287"/>
      <c r="AA37442" s="289"/>
    </row>
    <row r="37443" spans="23:27">
      <c r="W37443" s="288"/>
      <c r="X37443" s="287"/>
      <c r="AA37443" s="289"/>
    </row>
    <row r="37444" spans="23:27">
      <c r="W37444" s="288"/>
      <c r="X37444" s="287"/>
      <c r="AA37444" s="289"/>
    </row>
    <row r="37445" spans="23:27">
      <c r="W37445" s="288"/>
      <c r="X37445" s="287"/>
      <c r="AA37445" s="289"/>
    </row>
    <row r="37446" spans="23:27">
      <c r="W37446" s="288"/>
      <c r="X37446" s="287"/>
      <c r="AA37446" s="289"/>
    </row>
    <row r="37447" spans="23:27">
      <c r="W37447" s="288"/>
      <c r="X37447" s="287"/>
      <c r="AA37447" s="289"/>
    </row>
    <row r="37448" spans="23:27">
      <c r="W37448" s="288"/>
      <c r="X37448" s="287"/>
      <c r="AA37448" s="289"/>
    </row>
    <row r="37449" spans="23:27">
      <c r="W37449" s="288"/>
      <c r="X37449" s="287"/>
      <c r="AA37449" s="289"/>
    </row>
    <row r="37450" spans="23:27">
      <c r="W37450" s="288"/>
      <c r="X37450" s="287"/>
      <c r="AA37450" s="289"/>
    </row>
    <row r="37451" spans="23:27">
      <c r="W37451" s="288"/>
      <c r="X37451" s="287"/>
      <c r="AA37451" s="289"/>
    </row>
    <row r="37452" spans="23:27">
      <c r="W37452" s="288"/>
      <c r="X37452" s="287"/>
      <c r="AA37452" s="289"/>
    </row>
    <row r="37453" spans="23:27">
      <c r="W37453" s="288"/>
      <c r="X37453" s="287"/>
      <c r="AA37453" s="289"/>
    </row>
    <row r="37454" spans="23:27">
      <c r="W37454" s="288"/>
      <c r="X37454" s="287"/>
      <c r="AA37454" s="289"/>
    </row>
    <row r="37455" spans="23:27">
      <c r="W37455" s="288"/>
      <c r="X37455" s="287"/>
      <c r="AA37455" s="289"/>
    </row>
    <row r="37456" spans="23:27">
      <c r="W37456" s="288"/>
      <c r="X37456" s="287"/>
      <c r="AA37456" s="289"/>
    </row>
    <row r="37457" spans="23:27">
      <c r="W37457" s="288"/>
      <c r="X37457" s="287"/>
      <c r="AA37457" s="289"/>
    </row>
    <row r="37458" spans="23:27">
      <c r="W37458" s="288"/>
      <c r="X37458" s="287"/>
      <c r="AA37458" s="289"/>
    </row>
    <row r="37459" spans="23:27">
      <c r="W37459" s="288"/>
      <c r="X37459" s="287"/>
      <c r="AA37459" s="289"/>
    </row>
    <row r="37460" spans="23:27">
      <c r="W37460" s="288"/>
      <c r="X37460" s="287"/>
      <c r="AA37460" s="289"/>
    </row>
    <row r="37461" spans="23:27">
      <c r="W37461" s="288"/>
      <c r="X37461" s="287"/>
      <c r="AA37461" s="289"/>
    </row>
    <row r="37462" spans="23:27">
      <c r="W37462" s="288"/>
      <c r="X37462" s="287"/>
      <c r="AA37462" s="289"/>
    </row>
    <row r="37463" spans="23:27">
      <c r="W37463" s="288"/>
      <c r="X37463" s="287"/>
      <c r="AA37463" s="289"/>
    </row>
    <row r="37464" spans="23:27">
      <c r="W37464" s="288"/>
      <c r="X37464" s="287"/>
      <c r="AA37464" s="289"/>
    </row>
    <row r="37465" spans="23:27">
      <c r="W37465" s="288"/>
      <c r="X37465" s="287"/>
      <c r="AA37465" s="289"/>
    </row>
    <row r="37466" spans="23:27">
      <c r="W37466" s="288"/>
      <c r="X37466" s="287"/>
      <c r="AA37466" s="289"/>
    </row>
    <row r="37467" spans="23:27">
      <c r="W37467" s="288"/>
      <c r="X37467" s="287"/>
      <c r="AA37467" s="289"/>
    </row>
    <row r="37468" spans="23:27">
      <c r="W37468" s="288"/>
      <c r="X37468" s="287"/>
      <c r="AA37468" s="289"/>
    </row>
    <row r="37469" spans="23:27">
      <c r="W37469" s="288"/>
      <c r="X37469" s="287"/>
      <c r="AA37469" s="289"/>
    </row>
    <row r="37470" spans="23:27">
      <c r="W37470" s="288"/>
      <c r="X37470" s="287"/>
      <c r="AA37470" s="289"/>
    </row>
    <row r="37471" spans="23:27">
      <c r="W37471" s="288"/>
      <c r="X37471" s="287"/>
      <c r="AA37471" s="289"/>
    </row>
    <row r="37472" spans="23:27">
      <c r="W37472" s="288"/>
      <c r="X37472" s="287"/>
      <c r="AA37472" s="289"/>
    </row>
    <row r="37473" spans="23:27">
      <c r="W37473" s="288"/>
      <c r="X37473" s="287"/>
      <c r="AA37473" s="289"/>
    </row>
    <row r="37474" spans="23:27">
      <c r="W37474" s="288"/>
      <c r="X37474" s="287"/>
      <c r="AA37474" s="289"/>
    </row>
    <row r="37475" spans="23:27">
      <c r="W37475" s="288"/>
      <c r="X37475" s="287"/>
      <c r="AA37475" s="289"/>
    </row>
    <row r="37476" spans="23:27">
      <c r="W37476" s="288"/>
      <c r="X37476" s="287"/>
      <c r="AA37476" s="289"/>
    </row>
    <row r="37477" spans="23:27">
      <c r="W37477" s="288"/>
      <c r="X37477" s="287"/>
      <c r="AA37477" s="289"/>
    </row>
    <row r="37478" spans="23:27">
      <c r="W37478" s="288"/>
      <c r="X37478" s="287"/>
      <c r="AA37478" s="289"/>
    </row>
    <row r="37479" spans="23:27">
      <c r="W37479" s="288"/>
      <c r="X37479" s="287"/>
      <c r="AA37479" s="289"/>
    </row>
    <row r="37480" spans="23:27">
      <c r="W37480" s="288"/>
      <c r="X37480" s="287"/>
      <c r="AA37480" s="289"/>
    </row>
    <row r="37481" spans="23:27">
      <c r="W37481" s="288"/>
      <c r="X37481" s="287"/>
      <c r="AA37481" s="289"/>
    </row>
    <row r="37482" spans="23:27">
      <c r="W37482" s="288"/>
      <c r="X37482" s="287"/>
      <c r="AA37482" s="289"/>
    </row>
    <row r="37483" spans="23:27">
      <c r="W37483" s="288"/>
      <c r="X37483" s="287"/>
      <c r="AA37483" s="289"/>
    </row>
    <row r="37484" spans="23:27">
      <c r="W37484" s="288"/>
      <c r="X37484" s="287"/>
      <c r="AA37484" s="289"/>
    </row>
    <row r="37485" spans="23:27">
      <c r="W37485" s="288"/>
      <c r="X37485" s="287"/>
      <c r="AA37485" s="289"/>
    </row>
    <row r="37486" spans="23:27">
      <c r="W37486" s="288"/>
      <c r="X37486" s="287"/>
      <c r="AA37486" s="289"/>
    </row>
    <row r="37487" spans="23:27">
      <c r="W37487" s="288"/>
      <c r="X37487" s="287"/>
      <c r="AA37487" s="289"/>
    </row>
    <row r="37488" spans="23:27">
      <c r="W37488" s="288"/>
      <c r="X37488" s="287"/>
      <c r="AA37488" s="289"/>
    </row>
    <row r="37489" spans="23:27">
      <c r="W37489" s="288"/>
      <c r="X37489" s="287"/>
      <c r="AA37489" s="289"/>
    </row>
    <row r="37490" spans="23:27">
      <c r="W37490" s="288"/>
      <c r="X37490" s="287"/>
      <c r="AA37490" s="289"/>
    </row>
    <row r="37491" spans="23:27">
      <c r="W37491" s="288"/>
      <c r="X37491" s="287"/>
      <c r="AA37491" s="289"/>
    </row>
    <row r="37492" spans="23:27">
      <c r="W37492" s="288"/>
      <c r="X37492" s="287"/>
      <c r="AA37492" s="289"/>
    </row>
    <row r="37493" spans="23:27">
      <c r="W37493" s="288"/>
      <c r="X37493" s="287"/>
      <c r="AA37493" s="289"/>
    </row>
    <row r="37494" spans="23:27">
      <c r="W37494" s="288"/>
      <c r="X37494" s="287"/>
      <c r="AA37494" s="289"/>
    </row>
    <row r="37495" spans="23:27">
      <c r="W37495" s="288"/>
      <c r="X37495" s="287"/>
      <c r="AA37495" s="289"/>
    </row>
    <row r="37496" spans="23:27">
      <c r="W37496" s="288"/>
      <c r="X37496" s="287"/>
      <c r="AA37496" s="289"/>
    </row>
    <row r="37497" spans="23:27">
      <c r="W37497" s="288"/>
      <c r="X37497" s="287"/>
      <c r="AA37497" s="289"/>
    </row>
    <row r="37498" spans="23:27">
      <c r="W37498" s="288"/>
      <c r="X37498" s="287"/>
      <c r="AA37498" s="289"/>
    </row>
    <row r="37499" spans="23:27">
      <c r="W37499" s="288"/>
      <c r="X37499" s="287"/>
      <c r="AA37499" s="289"/>
    </row>
    <row r="37500" spans="23:27">
      <c r="W37500" s="288"/>
      <c r="X37500" s="287"/>
      <c r="AA37500" s="289"/>
    </row>
    <row r="37501" spans="23:27">
      <c r="W37501" s="288"/>
      <c r="X37501" s="287"/>
      <c r="AA37501" s="289"/>
    </row>
    <row r="37502" spans="23:27">
      <c r="W37502" s="288"/>
      <c r="X37502" s="287"/>
      <c r="AA37502" s="289"/>
    </row>
    <row r="37503" spans="23:27">
      <c r="W37503" s="288"/>
      <c r="X37503" s="287"/>
      <c r="AA37503" s="289"/>
    </row>
    <row r="37504" spans="23:27">
      <c r="W37504" s="288"/>
      <c r="X37504" s="287"/>
      <c r="AA37504" s="289"/>
    </row>
    <row r="37505" spans="23:27">
      <c r="W37505" s="288"/>
      <c r="X37505" s="287"/>
      <c r="AA37505" s="289"/>
    </row>
    <row r="37506" spans="23:27">
      <c r="W37506" s="288"/>
      <c r="X37506" s="287"/>
      <c r="AA37506" s="289"/>
    </row>
    <row r="37507" spans="23:27">
      <c r="W37507" s="288"/>
      <c r="X37507" s="287"/>
      <c r="AA37507" s="289"/>
    </row>
    <row r="37508" spans="23:27">
      <c r="W37508" s="288"/>
      <c r="X37508" s="287"/>
      <c r="AA37508" s="289"/>
    </row>
    <row r="37509" spans="23:27">
      <c r="W37509" s="288"/>
      <c r="X37509" s="287"/>
      <c r="AA37509" s="289"/>
    </row>
    <row r="37510" spans="23:27">
      <c r="W37510" s="288"/>
      <c r="X37510" s="287"/>
      <c r="AA37510" s="289"/>
    </row>
    <row r="37511" spans="23:27">
      <c r="W37511" s="288"/>
      <c r="X37511" s="287"/>
      <c r="AA37511" s="289"/>
    </row>
    <row r="37512" spans="23:27">
      <c r="W37512" s="288"/>
      <c r="X37512" s="287"/>
      <c r="AA37512" s="289"/>
    </row>
    <row r="37513" spans="23:27">
      <c r="W37513" s="288"/>
      <c r="X37513" s="287"/>
      <c r="AA37513" s="289"/>
    </row>
    <row r="37514" spans="23:27">
      <c r="W37514" s="288"/>
      <c r="X37514" s="287"/>
      <c r="AA37514" s="289"/>
    </row>
    <row r="37515" spans="23:27">
      <c r="W37515" s="288"/>
      <c r="X37515" s="287"/>
      <c r="AA37515" s="289"/>
    </row>
    <row r="37516" spans="23:27">
      <c r="W37516" s="288"/>
      <c r="X37516" s="287"/>
      <c r="AA37516" s="289"/>
    </row>
    <row r="37517" spans="23:27">
      <c r="W37517" s="288"/>
      <c r="X37517" s="287"/>
      <c r="AA37517" s="289"/>
    </row>
    <row r="37518" spans="23:27">
      <c r="W37518" s="288"/>
      <c r="X37518" s="287"/>
      <c r="AA37518" s="289"/>
    </row>
    <row r="37519" spans="23:27">
      <c r="W37519" s="288"/>
      <c r="X37519" s="287"/>
      <c r="AA37519" s="289"/>
    </row>
    <row r="37520" spans="23:27">
      <c r="W37520" s="288"/>
      <c r="X37520" s="287"/>
      <c r="AA37520" s="289"/>
    </row>
    <row r="37521" spans="23:27">
      <c r="W37521" s="288"/>
      <c r="X37521" s="287"/>
      <c r="AA37521" s="289"/>
    </row>
    <row r="37522" spans="23:27">
      <c r="W37522" s="288"/>
      <c r="X37522" s="287"/>
      <c r="AA37522" s="289"/>
    </row>
    <row r="37523" spans="23:27">
      <c r="W37523" s="288"/>
      <c r="X37523" s="287"/>
      <c r="AA37523" s="289"/>
    </row>
    <row r="37524" spans="23:27">
      <c r="W37524" s="288"/>
      <c r="X37524" s="287"/>
      <c r="AA37524" s="289"/>
    </row>
    <row r="37525" spans="23:27">
      <c r="W37525" s="288"/>
      <c r="X37525" s="287"/>
      <c r="AA37525" s="289"/>
    </row>
    <row r="37526" spans="23:27">
      <c r="W37526" s="288"/>
      <c r="X37526" s="287"/>
      <c r="AA37526" s="289"/>
    </row>
    <row r="37527" spans="23:27">
      <c r="W37527" s="288"/>
      <c r="X37527" s="287"/>
      <c r="AA37527" s="289"/>
    </row>
    <row r="37528" spans="23:27">
      <c r="W37528" s="288"/>
      <c r="X37528" s="287"/>
      <c r="AA37528" s="289"/>
    </row>
    <row r="37529" spans="23:27">
      <c r="W37529" s="288"/>
      <c r="X37529" s="287"/>
      <c r="AA37529" s="289"/>
    </row>
    <row r="37530" spans="23:27">
      <c r="W37530" s="288"/>
      <c r="X37530" s="287"/>
      <c r="AA37530" s="289"/>
    </row>
    <row r="37531" spans="23:27">
      <c r="W37531" s="288"/>
      <c r="X37531" s="287"/>
      <c r="AA37531" s="289"/>
    </row>
    <row r="37532" spans="23:27">
      <c r="W37532" s="288"/>
      <c r="X37532" s="287"/>
      <c r="AA37532" s="289"/>
    </row>
    <row r="37533" spans="23:27">
      <c r="W37533" s="288"/>
      <c r="X37533" s="287"/>
      <c r="AA37533" s="289"/>
    </row>
    <row r="37534" spans="23:27">
      <c r="W37534" s="288"/>
      <c r="X37534" s="287"/>
      <c r="AA37534" s="289"/>
    </row>
    <row r="37535" spans="23:27">
      <c r="W37535" s="288"/>
      <c r="X37535" s="287"/>
      <c r="AA37535" s="289"/>
    </row>
    <row r="37536" spans="23:27">
      <c r="W37536" s="288"/>
      <c r="X37536" s="287"/>
      <c r="AA37536" s="289"/>
    </row>
    <row r="37537" spans="23:27">
      <c r="W37537" s="288"/>
      <c r="X37537" s="287"/>
      <c r="AA37537" s="289"/>
    </row>
    <row r="37538" spans="23:27">
      <c r="W37538" s="288"/>
      <c r="X37538" s="287"/>
      <c r="AA37538" s="289"/>
    </row>
    <row r="37539" spans="23:27">
      <c r="W37539" s="288"/>
      <c r="X37539" s="287"/>
      <c r="AA37539" s="289"/>
    </row>
    <row r="37540" spans="23:27">
      <c r="W37540" s="288"/>
      <c r="X37540" s="287"/>
      <c r="AA37540" s="289"/>
    </row>
    <row r="37541" spans="23:27">
      <c r="W37541" s="288"/>
      <c r="X37541" s="287"/>
      <c r="AA37541" s="289"/>
    </row>
    <row r="37542" spans="23:27">
      <c r="W37542" s="288"/>
      <c r="X37542" s="287"/>
      <c r="AA37542" s="289"/>
    </row>
    <row r="37543" spans="23:27">
      <c r="W37543" s="288"/>
      <c r="X37543" s="287"/>
      <c r="AA37543" s="289"/>
    </row>
    <row r="37544" spans="23:27">
      <c r="W37544" s="288"/>
      <c r="X37544" s="287"/>
      <c r="AA37544" s="289"/>
    </row>
    <row r="37545" spans="23:27">
      <c r="W37545" s="288"/>
      <c r="X37545" s="287"/>
      <c r="AA37545" s="289"/>
    </row>
    <row r="37546" spans="23:27">
      <c r="W37546" s="288"/>
      <c r="X37546" s="287"/>
      <c r="AA37546" s="289"/>
    </row>
    <row r="37547" spans="23:27">
      <c r="W37547" s="288"/>
      <c r="X37547" s="287"/>
      <c r="AA37547" s="289"/>
    </row>
    <row r="37548" spans="23:27">
      <c r="W37548" s="288"/>
      <c r="X37548" s="287"/>
      <c r="AA37548" s="289"/>
    </row>
    <row r="37549" spans="23:27">
      <c r="W37549" s="288"/>
      <c r="X37549" s="287"/>
      <c r="AA37549" s="289"/>
    </row>
    <row r="37550" spans="23:27">
      <c r="W37550" s="288"/>
      <c r="X37550" s="287"/>
      <c r="AA37550" s="289"/>
    </row>
    <row r="37551" spans="23:27">
      <c r="W37551" s="288"/>
      <c r="X37551" s="287"/>
      <c r="AA37551" s="289"/>
    </row>
    <row r="37552" spans="23:27">
      <c r="W37552" s="288"/>
      <c r="X37552" s="287"/>
      <c r="AA37552" s="289"/>
    </row>
    <row r="37553" spans="23:27">
      <c r="W37553" s="288"/>
      <c r="X37553" s="287"/>
      <c r="AA37553" s="289"/>
    </row>
    <row r="37554" spans="23:27">
      <c r="W37554" s="288"/>
      <c r="X37554" s="287"/>
      <c r="AA37554" s="289"/>
    </row>
    <row r="37555" spans="23:27">
      <c r="W37555" s="288"/>
      <c r="X37555" s="287"/>
      <c r="AA37555" s="289"/>
    </row>
    <row r="37556" spans="23:27">
      <c r="W37556" s="288"/>
      <c r="X37556" s="287"/>
      <c r="AA37556" s="289"/>
    </row>
    <row r="37557" spans="23:27">
      <c r="W37557" s="288"/>
      <c r="X37557" s="287"/>
      <c r="AA37557" s="289"/>
    </row>
    <row r="37558" spans="23:27">
      <c r="W37558" s="288"/>
      <c r="X37558" s="287"/>
      <c r="AA37558" s="289"/>
    </row>
    <row r="37559" spans="23:27">
      <c r="W37559" s="288"/>
      <c r="X37559" s="287"/>
      <c r="AA37559" s="289"/>
    </row>
    <row r="37560" spans="23:27">
      <c r="W37560" s="288"/>
      <c r="X37560" s="287"/>
      <c r="AA37560" s="289"/>
    </row>
    <row r="37561" spans="23:27">
      <c r="W37561" s="288"/>
      <c r="X37561" s="287"/>
      <c r="AA37561" s="289"/>
    </row>
    <row r="37562" spans="23:27">
      <c r="W37562" s="288"/>
      <c r="X37562" s="287"/>
      <c r="AA37562" s="289"/>
    </row>
    <row r="37563" spans="23:27">
      <c r="W37563" s="288"/>
      <c r="X37563" s="287"/>
      <c r="AA37563" s="289"/>
    </row>
    <row r="37564" spans="23:27">
      <c r="W37564" s="288"/>
      <c r="X37564" s="287"/>
      <c r="AA37564" s="289"/>
    </row>
    <row r="37565" spans="23:27">
      <c r="W37565" s="288"/>
      <c r="X37565" s="287"/>
      <c r="AA37565" s="289"/>
    </row>
    <row r="37566" spans="23:27">
      <c r="W37566" s="288"/>
      <c r="X37566" s="287"/>
      <c r="AA37566" s="289"/>
    </row>
    <row r="37567" spans="23:27">
      <c r="W37567" s="288"/>
      <c r="X37567" s="287"/>
      <c r="AA37567" s="289"/>
    </row>
    <row r="37568" spans="23:27">
      <c r="W37568" s="288"/>
      <c r="X37568" s="287"/>
      <c r="AA37568" s="289"/>
    </row>
    <row r="37569" spans="23:27">
      <c r="W37569" s="288"/>
      <c r="X37569" s="287"/>
      <c r="AA37569" s="289"/>
    </row>
    <row r="37570" spans="23:27">
      <c r="W37570" s="288"/>
      <c r="X37570" s="287"/>
      <c r="AA37570" s="289"/>
    </row>
    <row r="37571" spans="23:27">
      <c r="W37571" s="288"/>
      <c r="X37571" s="287"/>
      <c r="AA37571" s="289"/>
    </row>
    <row r="37572" spans="23:27">
      <c r="W37572" s="288"/>
      <c r="X37572" s="287"/>
      <c r="AA37572" s="289"/>
    </row>
    <row r="37573" spans="23:27">
      <c r="W37573" s="288"/>
      <c r="X37573" s="287"/>
      <c r="AA37573" s="289"/>
    </row>
    <row r="37574" spans="23:27">
      <c r="W37574" s="288"/>
      <c r="X37574" s="287"/>
      <c r="AA37574" s="289"/>
    </row>
    <row r="37575" spans="23:27">
      <c r="W37575" s="288"/>
      <c r="X37575" s="287"/>
      <c r="AA37575" s="289"/>
    </row>
    <row r="37576" spans="23:27">
      <c r="W37576" s="288"/>
      <c r="X37576" s="287"/>
      <c r="AA37576" s="289"/>
    </row>
    <row r="37577" spans="23:27">
      <c r="W37577" s="288"/>
      <c r="X37577" s="287"/>
      <c r="AA37577" s="289"/>
    </row>
    <row r="37578" spans="23:27">
      <c r="W37578" s="288"/>
      <c r="X37578" s="287"/>
      <c r="AA37578" s="289"/>
    </row>
    <row r="37579" spans="23:27">
      <c r="W37579" s="288"/>
      <c r="X37579" s="287"/>
      <c r="AA37579" s="289"/>
    </row>
    <row r="37580" spans="23:27">
      <c r="W37580" s="288"/>
      <c r="X37580" s="287"/>
      <c r="AA37580" s="289"/>
    </row>
    <row r="37581" spans="23:27">
      <c r="W37581" s="288"/>
      <c r="X37581" s="287"/>
      <c r="AA37581" s="289"/>
    </row>
    <row r="37582" spans="23:27">
      <c r="W37582" s="288"/>
      <c r="X37582" s="287"/>
      <c r="AA37582" s="289"/>
    </row>
    <row r="37583" spans="23:27">
      <c r="W37583" s="288"/>
      <c r="X37583" s="287"/>
      <c r="AA37583" s="289"/>
    </row>
    <row r="37584" spans="23:27">
      <c r="W37584" s="288"/>
      <c r="X37584" s="287"/>
      <c r="AA37584" s="289"/>
    </row>
    <row r="37585" spans="23:27">
      <c r="W37585" s="288"/>
      <c r="X37585" s="287"/>
      <c r="AA37585" s="289"/>
    </row>
    <row r="37586" spans="23:27">
      <c r="W37586" s="288"/>
      <c r="X37586" s="287"/>
      <c r="AA37586" s="289"/>
    </row>
    <row r="37587" spans="23:27">
      <c r="W37587" s="288"/>
      <c r="X37587" s="287"/>
      <c r="AA37587" s="289"/>
    </row>
    <row r="37588" spans="23:27">
      <c r="W37588" s="288"/>
      <c r="X37588" s="287"/>
      <c r="AA37588" s="289"/>
    </row>
    <row r="37589" spans="23:27">
      <c r="W37589" s="288"/>
      <c r="X37589" s="287"/>
      <c r="AA37589" s="289"/>
    </row>
    <row r="37590" spans="23:27">
      <c r="W37590" s="288"/>
      <c r="X37590" s="287"/>
      <c r="AA37590" s="289"/>
    </row>
    <row r="37591" spans="23:27">
      <c r="W37591" s="288"/>
      <c r="X37591" s="287"/>
      <c r="AA37591" s="289"/>
    </row>
    <row r="37592" spans="23:27">
      <c r="W37592" s="288"/>
      <c r="X37592" s="287"/>
      <c r="AA37592" s="289"/>
    </row>
    <row r="37593" spans="23:27">
      <c r="W37593" s="288"/>
      <c r="X37593" s="287"/>
      <c r="AA37593" s="289"/>
    </row>
    <row r="37594" spans="23:27">
      <c r="W37594" s="288"/>
      <c r="X37594" s="287"/>
      <c r="AA37594" s="289"/>
    </row>
    <row r="37595" spans="23:27">
      <c r="W37595" s="288"/>
      <c r="X37595" s="287"/>
      <c r="AA37595" s="289"/>
    </row>
    <row r="37596" spans="23:27">
      <c r="W37596" s="288"/>
      <c r="X37596" s="287"/>
      <c r="AA37596" s="289"/>
    </row>
    <row r="37597" spans="23:27">
      <c r="W37597" s="288"/>
      <c r="X37597" s="287"/>
      <c r="AA37597" s="289"/>
    </row>
    <row r="37598" spans="23:27">
      <c r="W37598" s="288"/>
      <c r="X37598" s="287"/>
      <c r="AA37598" s="289"/>
    </row>
    <row r="37599" spans="23:27">
      <c r="W37599" s="288"/>
      <c r="X37599" s="287"/>
      <c r="AA37599" s="289"/>
    </row>
    <row r="37600" spans="23:27">
      <c r="W37600" s="288"/>
      <c r="X37600" s="287"/>
      <c r="AA37600" s="289"/>
    </row>
    <row r="37601" spans="23:27">
      <c r="W37601" s="288"/>
      <c r="X37601" s="287"/>
      <c r="AA37601" s="289"/>
    </row>
    <row r="37602" spans="23:27">
      <c r="W37602" s="288"/>
      <c r="X37602" s="287"/>
      <c r="AA37602" s="289"/>
    </row>
    <row r="37603" spans="23:27">
      <c r="W37603" s="288"/>
      <c r="X37603" s="287"/>
      <c r="AA37603" s="289"/>
    </row>
    <row r="37604" spans="23:27">
      <c r="W37604" s="288"/>
      <c r="X37604" s="287"/>
      <c r="AA37604" s="289"/>
    </row>
    <row r="37605" spans="23:27">
      <c r="W37605" s="288"/>
      <c r="X37605" s="287"/>
      <c r="AA37605" s="289"/>
    </row>
    <row r="37606" spans="23:27">
      <c r="W37606" s="288"/>
      <c r="X37606" s="287"/>
      <c r="AA37606" s="289"/>
    </row>
    <row r="37607" spans="23:27">
      <c r="W37607" s="288"/>
      <c r="X37607" s="287"/>
      <c r="AA37607" s="289"/>
    </row>
    <row r="37608" spans="23:27">
      <c r="W37608" s="288"/>
      <c r="X37608" s="287"/>
      <c r="AA37608" s="289"/>
    </row>
    <row r="37609" spans="23:27">
      <c r="W37609" s="288"/>
      <c r="X37609" s="287"/>
      <c r="AA37609" s="289"/>
    </row>
    <row r="37610" spans="23:27">
      <c r="W37610" s="288"/>
      <c r="X37610" s="287"/>
      <c r="AA37610" s="289"/>
    </row>
    <row r="37611" spans="23:27">
      <c r="W37611" s="288"/>
      <c r="X37611" s="287"/>
      <c r="AA37611" s="289"/>
    </row>
    <row r="37612" spans="23:27">
      <c r="W37612" s="288"/>
      <c r="X37612" s="287"/>
      <c r="AA37612" s="289"/>
    </row>
    <row r="37613" spans="23:27">
      <c r="W37613" s="288"/>
      <c r="X37613" s="287"/>
      <c r="AA37613" s="289"/>
    </row>
    <row r="37614" spans="23:27">
      <c r="W37614" s="288"/>
      <c r="X37614" s="287"/>
      <c r="AA37614" s="289"/>
    </row>
    <row r="37615" spans="23:27">
      <c r="W37615" s="288"/>
      <c r="X37615" s="287"/>
      <c r="AA37615" s="289"/>
    </row>
    <row r="37616" spans="23:27">
      <c r="W37616" s="288"/>
      <c r="X37616" s="287"/>
      <c r="AA37616" s="289"/>
    </row>
    <row r="37617" spans="23:27">
      <c r="W37617" s="288"/>
      <c r="X37617" s="287"/>
      <c r="AA37617" s="289"/>
    </row>
    <row r="37618" spans="23:27">
      <c r="W37618" s="288"/>
      <c r="X37618" s="287"/>
      <c r="AA37618" s="289"/>
    </row>
    <row r="37619" spans="23:27">
      <c r="W37619" s="288"/>
      <c r="X37619" s="287"/>
      <c r="AA37619" s="289"/>
    </row>
    <row r="37620" spans="23:27">
      <c r="W37620" s="288"/>
      <c r="X37620" s="287"/>
      <c r="AA37620" s="289"/>
    </row>
    <row r="37621" spans="23:27">
      <c r="W37621" s="288"/>
      <c r="X37621" s="287"/>
      <c r="AA37621" s="289"/>
    </row>
    <row r="37622" spans="23:27">
      <c r="W37622" s="288"/>
      <c r="X37622" s="287"/>
      <c r="AA37622" s="289"/>
    </row>
    <row r="37623" spans="23:27">
      <c r="W37623" s="288"/>
      <c r="X37623" s="287"/>
      <c r="AA37623" s="289"/>
    </row>
    <row r="37624" spans="23:27">
      <c r="W37624" s="288"/>
      <c r="X37624" s="287"/>
      <c r="AA37624" s="289"/>
    </row>
    <row r="37625" spans="23:27">
      <c r="W37625" s="288"/>
      <c r="X37625" s="287"/>
      <c r="AA37625" s="289"/>
    </row>
    <row r="37626" spans="23:27">
      <c r="W37626" s="288"/>
      <c r="X37626" s="287"/>
      <c r="AA37626" s="289"/>
    </row>
    <row r="37627" spans="23:27">
      <c r="W37627" s="288"/>
      <c r="X37627" s="287"/>
      <c r="AA37627" s="289"/>
    </row>
    <row r="37628" spans="23:27">
      <c r="W37628" s="288"/>
      <c r="X37628" s="287"/>
      <c r="AA37628" s="289"/>
    </row>
    <row r="37629" spans="23:27">
      <c r="W37629" s="288"/>
      <c r="X37629" s="287"/>
      <c r="AA37629" s="289"/>
    </row>
    <row r="37630" spans="23:27">
      <c r="W37630" s="288"/>
      <c r="X37630" s="287"/>
      <c r="AA37630" s="289"/>
    </row>
    <row r="37631" spans="23:27">
      <c r="W37631" s="288"/>
      <c r="X37631" s="287"/>
      <c r="AA37631" s="289"/>
    </row>
    <row r="37632" spans="23:27">
      <c r="W37632" s="288"/>
      <c r="X37632" s="287"/>
      <c r="AA37632" s="289"/>
    </row>
    <row r="37633" spans="23:27">
      <c r="W37633" s="288"/>
      <c r="X37633" s="287"/>
      <c r="AA37633" s="289"/>
    </row>
    <row r="37634" spans="23:27">
      <c r="W37634" s="288"/>
      <c r="X37634" s="287"/>
      <c r="AA37634" s="289"/>
    </row>
    <row r="37635" spans="23:27">
      <c r="W37635" s="288"/>
      <c r="X37635" s="287"/>
      <c r="AA37635" s="289"/>
    </row>
    <row r="37636" spans="23:27">
      <c r="W37636" s="288"/>
      <c r="X37636" s="287"/>
      <c r="AA37636" s="289"/>
    </row>
    <row r="37637" spans="23:27">
      <c r="W37637" s="288"/>
      <c r="X37637" s="287"/>
      <c r="AA37637" s="289"/>
    </row>
    <row r="37638" spans="23:27">
      <c r="W37638" s="288"/>
      <c r="X37638" s="287"/>
      <c r="AA37638" s="289"/>
    </row>
    <row r="37639" spans="23:27">
      <c r="W37639" s="288"/>
      <c r="X37639" s="287"/>
      <c r="AA37639" s="289"/>
    </row>
    <row r="37640" spans="23:27">
      <c r="W37640" s="288"/>
      <c r="X37640" s="287"/>
      <c r="AA37640" s="289"/>
    </row>
    <row r="37641" spans="23:27">
      <c r="W37641" s="288"/>
      <c r="X37641" s="287"/>
      <c r="AA37641" s="289"/>
    </row>
    <row r="37642" spans="23:27">
      <c r="W37642" s="288"/>
      <c r="X37642" s="287"/>
      <c r="AA37642" s="289"/>
    </row>
    <row r="37643" spans="23:27">
      <c r="W37643" s="288"/>
      <c r="X37643" s="287"/>
      <c r="AA37643" s="289"/>
    </row>
    <row r="37644" spans="23:27">
      <c r="W37644" s="288"/>
      <c r="X37644" s="287"/>
      <c r="AA37644" s="289"/>
    </row>
    <row r="37645" spans="23:27">
      <c r="W37645" s="288"/>
      <c r="X37645" s="287"/>
      <c r="AA37645" s="289"/>
    </row>
    <row r="37646" spans="23:27">
      <c r="W37646" s="288"/>
      <c r="X37646" s="287"/>
      <c r="AA37646" s="289"/>
    </row>
    <row r="37647" spans="23:27">
      <c r="W37647" s="288"/>
      <c r="X37647" s="287"/>
      <c r="AA37647" s="289"/>
    </row>
    <row r="37648" spans="23:27">
      <c r="W37648" s="288"/>
      <c r="X37648" s="287"/>
      <c r="AA37648" s="289"/>
    </row>
    <row r="37649" spans="23:27">
      <c r="W37649" s="288"/>
      <c r="X37649" s="287"/>
      <c r="AA37649" s="289"/>
    </row>
    <row r="37650" spans="23:27">
      <c r="W37650" s="288"/>
      <c r="X37650" s="287"/>
      <c r="AA37650" s="289"/>
    </row>
    <row r="37651" spans="23:27">
      <c r="W37651" s="288"/>
      <c r="X37651" s="287"/>
      <c r="AA37651" s="289"/>
    </row>
    <row r="37652" spans="23:27">
      <c r="W37652" s="288"/>
      <c r="X37652" s="287"/>
      <c r="AA37652" s="289"/>
    </row>
    <row r="37653" spans="23:27">
      <c r="W37653" s="288"/>
      <c r="X37653" s="287"/>
      <c r="AA37653" s="289"/>
    </row>
    <row r="37654" spans="23:27">
      <c r="W37654" s="288"/>
      <c r="X37654" s="287"/>
      <c r="AA37654" s="289"/>
    </row>
    <row r="37655" spans="23:27">
      <c r="W37655" s="288"/>
      <c r="X37655" s="287"/>
      <c r="AA37655" s="289"/>
    </row>
    <row r="37656" spans="23:27">
      <c r="W37656" s="288"/>
      <c r="X37656" s="287"/>
      <c r="AA37656" s="289"/>
    </row>
    <row r="37657" spans="23:27">
      <c r="W37657" s="288"/>
      <c r="X37657" s="287"/>
      <c r="AA37657" s="289"/>
    </row>
    <row r="37658" spans="23:27">
      <c r="W37658" s="288"/>
      <c r="X37658" s="287"/>
      <c r="AA37658" s="289"/>
    </row>
    <row r="37659" spans="23:27">
      <c r="W37659" s="288"/>
      <c r="X37659" s="287"/>
      <c r="AA37659" s="289"/>
    </row>
    <row r="37660" spans="23:27">
      <c r="W37660" s="288"/>
      <c r="X37660" s="287"/>
      <c r="AA37660" s="289"/>
    </row>
    <row r="37661" spans="23:27">
      <c r="W37661" s="288"/>
      <c r="X37661" s="287"/>
      <c r="AA37661" s="289"/>
    </row>
    <row r="37662" spans="23:27">
      <c r="W37662" s="288"/>
      <c r="X37662" s="287"/>
      <c r="AA37662" s="289"/>
    </row>
    <row r="37663" spans="23:27">
      <c r="W37663" s="288"/>
      <c r="X37663" s="287"/>
      <c r="AA37663" s="289"/>
    </row>
    <row r="37664" spans="23:27">
      <c r="W37664" s="288"/>
      <c r="X37664" s="287"/>
      <c r="AA37664" s="289"/>
    </row>
    <row r="37665" spans="23:27">
      <c r="W37665" s="288"/>
      <c r="X37665" s="287"/>
      <c r="AA37665" s="289"/>
    </row>
    <row r="37666" spans="23:27">
      <c r="W37666" s="288"/>
      <c r="X37666" s="287"/>
      <c r="AA37666" s="289"/>
    </row>
    <row r="37667" spans="23:27">
      <c r="W37667" s="288"/>
      <c r="X37667" s="287"/>
      <c r="AA37667" s="289"/>
    </row>
    <row r="37668" spans="23:27">
      <c r="W37668" s="288"/>
      <c r="X37668" s="287"/>
      <c r="AA37668" s="289"/>
    </row>
    <row r="37669" spans="23:27">
      <c r="W37669" s="288"/>
      <c r="X37669" s="287"/>
      <c r="AA37669" s="289"/>
    </row>
    <row r="37670" spans="23:27">
      <c r="W37670" s="288"/>
      <c r="X37670" s="287"/>
      <c r="AA37670" s="289"/>
    </row>
    <row r="37671" spans="23:27">
      <c r="W37671" s="288"/>
      <c r="X37671" s="287"/>
      <c r="AA37671" s="289"/>
    </row>
    <row r="37672" spans="23:27">
      <c r="W37672" s="288"/>
      <c r="X37672" s="287"/>
      <c r="AA37672" s="289"/>
    </row>
    <row r="37673" spans="23:27">
      <c r="W37673" s="288"/>
      <c r="X37673" s="287"/>
      <c r="AA37673" s="289"/>
    </row>
    <row r="37674" spans="23:27">
      <c r="W37674" s="288"/>
      <c r="X37674" s="287"/>
      <c r="AA37674" s="289"/>
    </row>
    <row r="37675" spans="23:27">
      <c r="W37675" s="288"/>
      <c r="X37675" s="287"/>
      <c r="AA37675" s="289"/>
    </row>
    <row r="37676" spans="23:27">
      <c r="W37676" s="288"/>
      <c r="X37676" s="287"/>
      <c r="AA37676" s="289"/>
    </row>
    <row r="37677" spans="23:27">
      <c r="W37677" s="288"/>
      <c r="X37677" s="287"/>
      <c r="AA37677" s="289"/>
    </row>
    <row r="37678" spans="23:27">
      <c r="W37678" s="288"/>
      <c r="X37678" s="287"/>
      <c r="AA37678" s="289"/>
    </row>
    <row r="37679" spans="23:27">
      <c r="W37679" s="288"/>
      <c r="X37679" s="287"/>
      <c r="AA37679" s="289"/>
    </row>
    <row r="37680" spans="23:27">
      <c r="W37680" s="288"/>
      <c r="X37680" s="287"/>
      <c r="AA37680" s="289"/>
    </row>
    <row r="37681" spans="23:27">
      <c r="W37681" s="288"/>
      <c r="X37681" s="287"/>
      <c r="AA37681" s="289"/>
    </row>
    <row r="37682" spans="23:27">
      <c r="W37682" s="288"/>
      <c r="X37682" s="287"/>
      <c r="AA37682" s="289"/>
    </row>
    <row r="37683" spans="23:27">
      <c r="W37683" s="288"/>
      <c r="X37683" s="287"/>
      <c r="AA37683" s="289"/>
    </row>
    <row r="37684" spans="23:27">
      <c r="W37684" s="288"/>
      <c r="X37684" s="287"/>
      <c r="AA37684" s="289"/>
    </row>
    <row r="37685" spans="23:27">
      <c r="W37685" s="288"/>
      <c r="X37685" s="287"/>
      <c r="AA37685" s="289"/>
    </row>
    <row r="37686" spans="23:27">
      <c r="W37686" s="288"/>
      <c r="X37686" s="287"/>
      <c r="AA37686" s="289"/>
    </row>
    <row r="37687" spans="23:27">
      <c r="W37687" s="288"/>
      <c r="X37687" s="287"/>
      <c r="AA37687" s="289"/>
    </row>
    <row r="37688" spans="23:27">
      <c r="W37688" s="288"/>
      <c r="X37688" s="287"/>
      <c r="AA37688" s="289"/>
    </row>
    <row r="37689" spans="23:27">
      <c r="W37689" s="288"/>
      <c r="X37689" s="287"/>
      <c r="AA37689" s="289"/>
    </row>
    <row r="37690" spans="23:27">
      <c r="W37690" s="288"/>
      <c r="X37690" s="287"/>
      <c r="AA37690" s="289"/>
    </row>
    <row r="37691" spans="23:27">
      <c r="W37691" s="288"/>
      <c r="X37691" s="287"/>
      <c r="AA37691" s="289"/>
    </row>
    <row r="37692" spans="23:27">
      <c r="W37692" s="288"/>
      <c r="X37692" s="287"/>
      <c r="AA37692" s="289"/>
    </row>
    <row r="37693" spans="23:27">
      <c r="W37693" s="288"/>
      <c r="X37693" s="287"/>
      <c r="AA37693" s="289"/>
    </row>
    <row r="37694" spans="23:27">
      <c r="W37694" s="288"/>
      <c r="X37694" s="287"/>
      <c r="AA37694" s="289"/>
    </row>
    <row r="37695" spans="23:27">
      <c r="W37695" s="288"/>
      <c r="X37695" s="287"/>
      <c r="AA37695" s="289"/>
    </row>
    <row r="37696" spans="23:27">
      <c r="W37696" s="288"/>
      <c r="X37696" s="287"/>
      <c r="AA37696" s="289"/>
    </row>
    <row r="37697" spans="23:27">
      <c r="W37697" s="288"/>
      <c r="X37697" s="287"/>
      <c r="AA37697" s="289"/>
    </row>
    <row r="37698" spans="23:27">
      <c r="W37698" s="288"/>
      <c r="X37698" s="287"/>
      <c r="AA37698" s="289"/>
    </row>
    <row r="37699" spans="23:27">
      <c r="W37699" s="288"/>
      <c r="X37699" s="287"/>
      <c r="AA37699" s="289"/>
    </row>
    <row r="37700" spans="23:27">
      <c r="W37700" s="288"/>
      <c r="X37700" s="287"/>
      <c r="AA37700" s="289"/>
    </row>
    <row r="37701" spans="23:27">
      <c r="W37701" s="288"/>
      <c r="X37701" s="287"/>
      <c r="AA37701" s="289"/>
    </row>
    <row r="37702" spans="23:27">
      <c r="W37702" s="288"/>
      <c r="X37702" s="287"/>
      <c r="AA37702" s="289"/>
    </row>
    <row r="37703" spans="23:27">
      <c r="W37703" s="288"/>
      <c r="X37703" s="287"/>
      <c r="AA37703" s="289"/>
    </row>
    <row r="37704" spans="23:27">
      <c r="W37704" s="288"/>
      <c r="X37704" s="287"/>
      <c r="AA37704" s="289"/>
    </row>
    <row r="37705" spans="23:27">
      <c r="W37705" s="288"/>
      <c r="X37705" s="287"/>
      <c r="AA37705" s="289"/>
    </row>
    <row r="37706" spans="23:27">
      <c r="W37706" s="288"/>
      <c r="X37706" s="287"/>
      <c r="AA37706" s="289"/>
    </row>
    <row r="37707" spans="23:27">
      <c r="W37707" s="288"/>
      <c r="X37707" s="287"/>
      <c r="AA37707" s="289"/>
    </row>
    <row r="37708" spans="23:27">
      <c r="W37708" s="288"/>
      <c r="X37708" s="287"/>
      <c r="AA37708" s="289"/>
    </row>
    <row r="37709" spans="23:27">
      <c r="W37709" s="288"/>
      <c r="X37709" s="287"/>
      <c r="AA37709" s="289"/>
    </row>
    <row r="37710" spans="23:27">
      <c r="W37710" s="288"/>
      <c r="X37710" s="287"/>
      <c r="AA37710" s="289"/>
    </row>
    <row r="37711" spans="23:27">
      <c r="W37711" s="288"/>
      <c r="X37711" s="287"/>
      <c r="AA37711" s="289"/>
    </row>
    <row r="37712" spans="23:27">
      <c r="W37712" s="288"/>
      <c r="X37712" s="287"/>
      <c r="AA37712" s="289"/>
    </row>
    <row r="37713" spans="23:27">
      <c r="W37713" s="288"/>
      <c r="X37713" s="287"/>
      <c r="AA37713" s="289"/>
    </row>
    <row r="37714" spans="23:27">
      <c r="W37714" s="288"/>
      <c r="X37714" s="287"/>
      <c r="AA37714" s="289"/>
    </row>
    <row r="37715" spans="23:27">
      <c r="W37715" s="288"/>
      <c r="X37715" s="287"/>
      <c r="AA37715" s="289"/>
    </row>
    <row r="37716" spans="23:27">
      <c r="W37716" s="288"/>
      <c r="X37716" s="287"/>
      <c r="AA37716" s="289"/>
    </row>
    <row r="37717" spans="23:27">
      <c r="W37717" s="288"/>
      <c r="X37717" s="287"/>
      <c r="AA37717" s="289"/>
    </row>
    <row r="37718" spans="23:27">
      <c r="W37718" s="288"/>
      <c r="X37718" s="287"/>
      <c r="AA37718" s="289"/>
    </row>
    <row r="37719" spans="23:27">
      <c r="W37719" s="288"/>
      <c r="X37719" s="287"/>
      <c r="AA37719" s="289"/>
    </row>
    <row r="37720" spans="23:27">
      <c r="W37720" s="288"/>
      <c r="X37720" s="287"/>
      <c r="AA37720" s="289"/>
    </row>
    <row r="37721" spans="23:27">
      <c r="W37721" s="288"/>
      <c r="X37721" s="287"/>
      <c r="AA37721" s="289"/>
    </row>
    <row r="37722" spans="23:27">
      <c r="W37722" s="288"/>
      <c r="X37722" s="287"/>
      <c r="AA37722" s="289"/>
    </row>
    <row r="37723" spans="23:27">
      <c r="W37723" s="288"/>
      <c r="X37723" s="287"/>
      <c r="AA37723" s="289"/>
    </row>
    <row r="37724" spans="23:27">
      <c r="W37724" s="288"/>
      <c r="X37724" s="287"/>
      <c r="AA37724" s="289"/>
    </row>
    <row r="37725" spans="23:27">
      <c r="W37725" s="288"/>
      <c r="X37725" s="287"/>
      <c r="AA37725" s="289"/>
    </row>
    <row r="37726" spans="23:27">
      <c r="W37726" s="288"/>
      <c r="X37726" s="287"/>
      <c r="AA37726" s="289"/>
    </row>
    <row r="37727" spans="23:27">
      <c r="W37727" s="288"/>
      <c r="X37727" s="287"/>
      <c r="AA37727" s="289"/>
    </row>
    <row r="37728" spans="23:27">
      <c r="W37728" s="288"/>
      <c r="X37728" s="287"/>
      <c r="AA37728" s="289"/>
    </row>
    <row r="37729" spans="23:27">
      <c r="W37729" s="288"/>
      <c r="X37729" s="287"/>
      <c r="AA37729" s="289"/>
    </row>
    <row r="37730" spans="23:27">
      <c r="W37730" s="288"/>
      <c r="X37730" s="287"/>
      <c r="AA37730" s="289"/>
    </row>
    <row r="37731" spans="23:27">
      <c r="W37731" s="288"/>
      <c r="X37731" s="287"/>
      <c r="AA37731" s="289"/>
    </row>
    <row r="37732" spans="23:27">
      <c r="W37732" s="288"/>
      <c r="X37732" s="287"/>
      <c r="AA37732" s="289"/>
    </row>
    <row r="37733" spans="23:27">
      <c r="W37733" s="288"/>
      <c r="X37733" s="287"/>
      <c r="AA37733" s="289"/>
    </row>
    <row r="37734" spans="23:27">
      <c r="W37734" s="288"/>
      <c r="X37734" s="287"/>
      <c r="AA37734" s="289"/>
    </row>
    <row r="37735" spans="23:27">
      <c r="W37735" s="288"/>
      <c r="X37735" s="287"/>
      <c r="AA37735" s="289"/>
    </row>
    <row r="37736" spans="23:27">
      <c r="W37736" s="288"/>
      <c r="X37736" s="287"/>
      <c r="AA37736" s="289"/>
    </row>
    <row r="37737" spans="23:27">
      <c r="W37737" s="288"/>
      <c r="X37737" s="287"/>
      <c r="AA37737" s="289"/>
    </row>
    <row r="37738" spans="23:27">
      <c r="W37738" s="288"/>
      <c r="X37738" s="287"/>
      <c r="AA37738" s="289"/>
    </row>
    <row r="37739" spans="23:27">
      <c r="W37739" s="288"/>
      <c r="X37739" s="287"/>
      <c r="AA37739" s="289"/>
    </row>
    <row r="37740" spans="23:27">
      <c r="W37740" s="288"/>
      <c r="X37740" s="287"/>
      <c r="AA37740" s="289"/>
    </row>
    <row r="37741" spans="23:27">
      <c r="W37741" s="288"/>
      <c r="X37741" s="287"/>
      <c r="AA37741" s="289"/>
    </row>
    <row r="37742" spans="23:27">
      <c r="W37742" s="288"/>
      <c r="X37742" s="287"/>
      <c r="AA37742" s="289"/>
    </row>
    <row r="37743" spans="23:27">
      <c r="W37743" s="288"/>
      <c r="X37743" s="287"/>
      <c r="AA37743" s="289"/>
    </row>
    <row r="37744" spans="23:27">
      <c r="W37744" s="288"/>
      <c r="X37744" s="287"/>
      <c r="AA37744" s="289"/>
    </row>
    <row r="37745" spans="23:27">
      <c r="W37745" s="288"/>
      <c r="X37745" s="287"/>
      <c r="AA37745" s="289"/>
    </row>
    <row r="37746" spans="23:27">
      <c r="W37746" s="288"/>
      <c r="X37746" s="287"/>
      <c r="AA37746" s="289"/>
    </row>
    <row r="37747" spans="23:27">
      <c r="W37747" s="288"/>
      <c r="X37747" s="287"/>
      <c r="AA37747" s="289"/>
    </row>
    <row r="37748" spans="23:27">
      <c r="W37748" s="288"/>
      <c r="X37748" s="287"/>
      <c r="AA37748" s="289"/>
    </row>
    <row r="37749" spans="23:27">
      <c r="W37749" s="288"/>
      <c r="X37749" s="287"/>
      <c r="AA37749" s="289"/>
    </row>
    <row r="37750" spans="23:27">
      <c r="W37750" s="288"/>
      <c r="X37750" s="287"/>
      <c r="AA37750" s="289"/>
    </row>
    <row r="37751" spans="23:27">
      <c r="W37751" s="288"/>
      <c r="X37751" s="287"/>
      <c r="AA37751" s="289"/>
    </row>
    <row r="37752" spans="23:27">
      <c r="W37752" s="288"/>
      <c r="X37752" s="287"/>
      <c r="AA37752" s="289"/>
    </row>
    <row r="37753" spans="23:27">
      <c r="W37753" s="288"/>
      <c r="X37753" s="287"/>
      <c r="AA37753" s="289"/>
    </row>
    <row r="37754" spans="23:27">
      <c r="W37754" s="288"/>
      <c r="X37754" s="287"/>
      <c r="AA37754" s="289"/>
    </row>
    <row r="37755" spans="23:27">
      <c r="W37755" s="288"/>
      <c r="X37755" s="287"/>
      <c r="AA37755" s="289"/>
    </row>
    <row r="37756" spans="23:27">
      <c r="W37756" s="288"/>
      <c r="X37756" s="287"/>
      <c r="AA37756" s="289"/>
    </row>
    <row r="37757" spans="23:27">
      <c r="W37757" s="288"/>
      <c r="X37757" s="287"/>
      <c r="AA37757" s="289"/>
    </row>
    <row r="37758" spans="23:27">
      <c r="W37758" s="288"/>
      <c r="X37758" s="287"/>
      <c r="AA37758" s="289"/>
    </row>
    <row r="37759" spans="23:27">
      <c r="W37759" s="288"/>
      <c r="X37759" s="287"/>
      <c r="AA37759" s="289"/>
    </row>
    <row r="37760" spans="23:27">
      <c r="W37760" s="288"/>
      <c r="X37760" s="287"/>
      <c r="AA37760" s="289"/>
    </row>
    <row r="37761" spans="23:27">
      <c r="W37761" s="288"/>
      <c r="X37761" s="287"/>
      <c r="AA37761" s="289"/>
    </row>
    <row r="37762" spans="23:27">
      <c r="W37762" s="288"/>
      <c r="X37762" s="287"/>
      <c r="AA37762" s="289"/>
    </row>
    <row r="37763" spans="23:27">
      <c r="W37763" s="288"/>
      <c r="X37763" s="287"/>
      <c r="AA37763" s="289"/>
    </row>
    <row r="37764" spans="23:27">
      <c r="W37764" s="288"/>
      <c r="X37764" s="287"/>
      <c r="AA37764" s="289"/>
    </row>
    <row r="37765" spans="23:27">
      <c r="W37765" s="288"/>
      <c r="X37765" s="287"/>
      <c r="AA37765" s="289"/>
    </row>
    <row r="37766" spans="23:27">
      <c r="W37766" s="288"/>
      <c r="X37766" s="287"/>
      <c r="AA37766" s="289"/>
    </row>
    <row r="37767" spans="23:27">
      <c r="W37767" s="288"/>
      <c r="X37767" s="287"/>
      <c r="AA37767" s="289"/>
    </row>
    <row r="37768" spans="23:27">
      <c r="W37768" s="288"/>
      <c r="X37768" s="287"/>
      <c r="AA37768" s="289"/>
    </row>
    <row r="37769" spans="23:27">
      <c r="W37769" s="288"/>
      <c r="X37769" s="287"/>
      <c r="AA37769" s="289"/>
    </row>
    <row r="37770" spans="23:27">
      <c r="W37770" s="288"/>
      <c r="X37770" s="287"/>
      <c r="AA37770" s="289"/>
    </row>
    <row r="37771" spans="23:27">
      <c r="W37771" s="288"/>
      <c r="X37771" s="287"/>
      <c r="AA37771" s="289"/>
    </row>
    <row r="37772" spans="23:27">
      <c r="W37772" s="288"/>
      <c r="X37772" s="287"/>
      <c r="AA37772" s="289"/>
    </row>
    <row r="37773" spans="23:27">
      <c r="W37773" s="288"/>
      <c r="X37773" s="287"/>
      <c r="AA37773" s="289"/>
    </row>
    <row r="37774" spans="23:27">
      <c r="W37774" s="288"/>
      <c r="X37774" s="287"/>
      <c r="AA37774" s="289"/>
    </row>
    <row r="37775" spans="23:27">
      <c r="W37775" s="288"/>
      <c r="X37775" s="287"/>
      <c r="AA37775" s="289"/>
    </row>
    <row r="37776" spans="23:27">
      <c r="W37776" s="288"/>
      <c r="X37776" s="287"/>
      <c r="AA37776" s="289"/>
    </row>
    <row r="37777" spans="23:27">
      <c r="W37777" s="288"/>
      <c r="X37777" s="287"/>
      <c r="AA37777" s="289"/>
    </row>
    <row r="37778" spans="23:27">
      <c r="W37778" s="288"/>
      <c r="X37778" s="287"/>
      <c r="AA37778" s="289"/>
    </row>
    <row r="37779" spans="23:27">
      <c r="W37779" s="288"/>
      <c r="X37779" s="287"/>
      <c r="AA37779" s="289"/>
    </row>
    <row r="37780" spans="23:27">
      <c r="W37780" s="288"/>
      <c r="X37780" s="287"/>
      <c r="AA37780" s="289"/>
    </row>
    <row r="37781" spans="23:27">
      <c r="W37781" s="288"/>
      <c r="X37781" s="287"/>
      <c r="AA37781" s="289"/>
    </row>
    <row r="37782" spans="23:27">
      <c r="W37782" s="288"/>
      <c r="X37782" s="287"/>
      <c r="AA37782" s="289"/>
    </row>
    <row r="37783" spans="23:27">
      <c r="W37783" s="288"/>
      <c r="X37783" s="287"/>
      <c r="AA37783" s="289"/>
    </row>
    <row r="37784" spans="23:27">
      <c r="W37784" s="288"/>
      <c r="X37784" s="287"/>
      <c r="AA37784" s="289"/>
    </row>
    <row r="37785" spans="23:27">
      <c r="W37785" s="288"/>
      <c r="X37785" s="287"/>
      <c r="AA37785" s="289"/>
    </row>
    <row r="37786" spans="23:27">
      <c r="W37786" s="288"/>
      <c r="X37786" s="287"/>
      <c r="AA37786" s="289"/>
    </row>
    <row r="37787" spans="23:27">
      <c r="W37787" s="288"/>
      <c r="X37787" s="287"/>
      <c r="AA37787" s="289"/>
    </row>
    <row r="37788" spans="23:27">
      <c r="W37788" s="288"/>
      <c r="X37788" s="287"/>
      <c r="AA37788" s="289"/>
    </row>
    <row r="37789" spans="23:27">
      <c r="W37789" s="288"/>
      <c r="X37789" s="287"/>
      <c r="AA37789" s="289"/>
    </row>
    <row r="37790" spans="23:27">
      <c r="W37790" s="288"/>
      <c r="X37790" s="287"/>
      <c r="AA37790" s="289"/>
    </row>
    <row r="37791" spans="23:27">
      <c r="W37791" s="288"/>
      <c r="X37791" s="287"/>
      <c r="AA37791" s="289"/>
    </row>
    <row r="37792" spans="23:27">
      <c r="W37792" s="288"/>
      <c r="X37792" s="287"/>
      <c r="AA37792" s="289"/>
    </row>
    <row r="37793" spans="23:27">
      <c r="W37793" s="288"/>
      <c r="X37793" s="287"/>
      <c r="AA37793" s="289"/>
    </row>
    <row r="37794" spans="23:27">
      <c r="W37794" s="288"/>
      <c r="X37794" s="287"/>
      <c r="AA37794" s="289"/>
    </row>
    <row r="37795" spans="23:27">
      <c r="W37795" s="288"/>
      <c r="X37795" s="287"/>
      <c r="AA37795" s="289"/>
    </row>
    <row r="37796" spans="23:27">
      <c r="W37796" s="288"/>
      <c r="X37796" s="287"/>
      <c r="AA37796" s="289"/>
    </row>
    <row r="37797" spans="23:27">
      <c r="W37797" s="288"/>
      <c r="X37797" s="287"/>
      <c r="AA37797" s="289"/>
    </row>
    <row r="37798" spans="23:27">
      <c r="W37798" s="288"/>
      <c r="X37798" s="287"/>
      <c r="AA37798" s="289"/>
    </row>
    <row r="37799" spans="23:27">
      <c r="W37799" s="288"/>
      <c r="X37799" s="287"/>
      <c r="AA37799" s="289"/>
    </row>
    <row r="37800" spans="23:27">
      <c r="W37800" s="288"/>
      <c r="X37800" s="287"/>
      <c r="AA37800" s="289"/>
    </row>
    <row r="37801" spans="23:27">
      <c r="W37801" s="288"/>
      <c r="X37801" s="287"/>
      <c r="AA37801" s="289"/>
    </row>
    <row r="37802" spans="23:27">
      <c r="W37802" s="288"/>
      <c r="X37802" s="287"/>
      <c r="AA37802" s="289"/>
    </row>
    <row r="37803" spans="23:27">
      <c r="W37803" s="288"/>
      <c r="X37803" s="287"/>
      <c r="AA37803" s="289"/>
    </row>
    <row r="37804" spans="23:27">
      <c r="W37804" s="288"/>
      <c r="X37804" s="287"/>
      <c r="AA37804" s="289"/>
    </row>
    <row r="37805" spans="23:27">
      <c r="W37805" s="288"/>
      <c r="X37805" s="287"/>
      <c r="AA37805" s="289"/>
    </row>
    <row r="37806" spans="23:27">
      <c r="W37806" s="288"/>
      <c r="X37806" s="287"/>
      <c r="AA37806" s="289"/>
    </row>
    <row r="37807" spans="23:27">
      <c r="W37807" s="288"/>
      <c r="X37807" s="287"/>
      <c r="AA37807" s="289"/>
    </row>
    <row r="37808" spans="23:27">
      <c r="W37808" s="288"/>
      <c r="X37808" s="287"/>
      <c r="AA37808" s="289"/>
    </row>
    <row r="37809" spans="23:27">
      <c r="W37809" s="288"/>
      <c r="X37809" s="287"/>
      <c r="AA37809" s="289"/>
    </row>
    <row r="37810" spans="23:27">
      <c r="W37810" s="288"/>
      <c r="X37810" s="287"/>
      <c r="AA37810" s="289"/>
    </row>
    <row r="37811" spans="23:27">
      <c r="W37811" s="288"/>
      <c r="X37811" s="287"/>
      <c r="AA37811" s="289"/>
    </row>
    <row r="37812" spans="23:27">
      <c r="W37812" s="288"/>
      <c r="X37812" s="287"/>
      <c r="AA37812" s="289"/>
    </row>
    <row r="37813" spans="23:27">
      <c r="W37813" s="288"/>
      <c r="X37813" s="287"/>
      <c r="AA37813" s="289"/>
    </row>
    <row r="37814" spans="23:27">
      <c r="W37814" s="288"/>
      <c r="X37814" s="287"/>
      <c r="AA37814" s="289"/>
    </row>
    <row r="37815" spans="23:27">
      <c r="W37815" s="288"/>
      <c r="X37815" s="287"/>
      <c r="AA37815" s="289"/>
    </row>
    <row r="37816" spans="23:27">
      <c r="W37816" s="288"/>
      <c r="X37816" s="287"/>
      <c r="AA37816" s="289"/>
    </row>
    <row r="37817" spans="23:27">
      <c r="W37817" s="288"/>
      <c r="X37817" s="287"/>
      <c r="AA37817" s="289"/>
    </row>
    <row r="37818" spans="23:27">
      <c r="W37818" s="288"/>
      <c r="X37818" s="287"/>
      <c r="AA37818" s="289"/>
    </row>
    <row r="37819" spans="23:27">
      <c r="W37819" s="288"/>
      <c r="X37819" s="287"/>
      <c r="AA37819" s="289"/>
    </row>
    <row r="37820" spans="23:27">
      <c r="W37820" s="288"/>
      <c r="X37820" s="287"/>
      <c r="AA37820" s="289"/>
    </row>
    <row r="37821" spans="23:27">
      <c r="W37821" s="288"/>
      <c r="X37821" s="287"/>
      <c r="AA37821" s="289"/>
    </row>
    <row r="37822" spans="23:27">
      <c r="W37822" s="288"/>
      <c r="X37822" s="287"/>
      <c r="AA37822" s="289"/>
    </row>
    <row r="37823" spans="23:27">
      <c r="W37823" s="288"/>
      <c r="X37823" s="287"/>
      <c r="AA37823" s="289"/>
    </row>
    <row r="37824" spans="23:27">
      <c r="W37824" s="288"/>
      <c r="X37824" s="287"/>
      <c r="AA37824" s="289"/>
    </row>
    <row r="37825" spans="23:27">
      <c r="W37825" s="288"/>
      <c r="X37825" s="287"/>
      <c r="AA37825" s="289"/>
    </row>
    <row r="37826" spans="23:27">
      <c r="W37826" s="288"/>
      <c r="X37826" s="287"/>
      <c r="AA37826" s="289"/>
    </row>
    <row r="37827" spans="23:27">
      <c r="W37827" s="288"/>
      <c r="X37827" s="287"/>
      <c r="AA37827" s="289"/>
    </row>
    <row r="37828" spans="23:27">
      <c r="W37828" s="288"/>
      <c r="X37828" s="287"/>
      <c r="AA37828" s="289"/>
    </row>
    <row r="37829" spans="23:27">
      <c r="W37829" s="288"/>
      <c r="X37829" s="287"/>
      <c r="AA37829" s="289"/>
    </row>
    <row r="37830" spans="23:27">
      <c r="W37830" s="288"/>
      <c r="X37830" s="287"/>
      <c r="AA37830" s="289"/>
    </row>
    <row r="37831" spans="23:27">
      <c r="W37831" s="288"/>
      <c r="X37831" s="287"/>
      <c r="AA37831" s="289"/>
    </row>
    <row r="37832" spans="23:27">
      <c r="W37832" s="288"/>
      <c r="X37832" s="287"/>
      <c r="AA37832" s="289"/>
    </row>
    <row r="37833" spans="23:27">
      <c r="W37833" s="288"/>
      <c r="X37833" s="287"/>
      <c r="AA37833" s="289"/>
    </row>
    <row r="37834" spans="23:27">
      <c r="W37834" s="288"/>
      <c r="X37834" s="287"/>
      <c r="AA37834" s="289"/>
    </row>
    <row r="37835" spans="23:27">
      <c r="W37835" s="288"/>
      <c r="X37835" s="287"/>
      <c r="AA37835" s="289"/>
    </row>
    <row r="37836" spans="23:27">
      <c r="W37836" s="288"/>
      <c r="X37836" s="287"/>
      <c r="AA37836" s="289"/>
    </row>
    <row r="37837" spans="23:27">
      <c r="W37837" s="288"/>
      <c r="X37837" s="287"/>
      <c r="AA37837" s="289"/>
    </row>
    <row r="37838" spans="23:27">
      <c r="W37838" s="288"/>
      <c r="X37838" s="287"/>
      <c r="AA37838" s="289"/>
    </row>
    <row r="37839" spans="23:27">
      <c r="W37839" s="288"/>
      <c r="X37839" s="287"/>
      <c r="AA37839" s="289"/>
    </row>
    <row r="37840" spans="23:27">
      <c r="W37840" s="288"/>
      <c r="X37840" s="287"/>
      <c r="AA37840" s="289"/>
    </row>
    <row r="37841" spans="23:27">
      <c r="W37841" s="288"/>
      <c r="X37841" s="287"/>
      <c r="AA37841" s="289"/>
    </row>
    <row r="37842" spans="23:27">
      <c r="W37842" s="288"/>
      <c r="X37842" s="287"/>
      <c r="AA37842" s="289"/>
    </row>
    <row r="37843" spans="23:27">
      <c r="W37843" s="288"/>
      <c r="X37843" s="287"/>
      <c r="AA37843" s="289"/>
    </row>
    <row r="37844" spans="23:27">
      <c r="W37844" s="288"/>
      <c r="X37844" s="287"/>
      <c r="AA37844" s="289"/>
    </row>
    <row r="37845" spans="23:27">
      <c r="W37845" s="288"/>
      <c r="X37845" s="287"/>
      <c r="AA37845" s="289"/>
    </row>
    <row r="37846" spans="23:27">
      <c r="W37846" s="288"/>
      <c r="X37846" s="287"/>
      <c r="AA37846" s="289"/>
    </row>
    <row r="37847" spans="23:27">
      <c r="W37847" s="288"/>
      <c r="X37847" s="287"/>
      <c r="AA37847" s="289"/>
    </row>
    <row r="37848" spans="23:27">
      <c r="W37848" s="288"/>
      <c r="X37848" s="287"/>
      <c r="AA37848" s="289"/>
    </row>
    <row r="37849" spans="23:27">
      <c r="W37849" s="288"/>
      <c r="X37849" s="287"/>
      <c r="AA37849" s="289"/>
    </row>
    <row r="37850" spans="23:27">
      <c r="W37850" s="288"/>
      <c r="X37850" s="287"/>
      <c r="AA37850" s="289"/>
    </row>
    <row r="37851" spans="23:27">
      <c r="W37851" s="288"/>
      <c r="X37851" s="287"/>
      <c r="AA37851" s="289"/>
    </row>
    <row r="37852" spans="23:27">
      <c r="W37852" s="288"/>
      <c r="X37852" s="287"/>
      <c r="AA37852" s="289"/>
    </row>
    <row r="37853" spans="23:27">
      <c r="W37853" s="288"/>
      <c r="X37853" s="287"/>
      <c r="AA37853" s="289"/>
    </row>
    <row r="37854" spans="23:27">
      <c r="W37854" s="288"/>
      <c r="X37854" s="287"/>
      <c r="AA37854" s="289"/>
    </row>
    <row r="37855" spans="23:27">
      <c r="W37855" s="288"/>
      <c r="X37855" s="287"/>
      <c r="AA37855" s="289"/>
    </row>
    <row r="37856" spans="23:27">
      <c r="W37856" s="288"/>
      <c r="X37856" s="287"/>
      <c r="AA37856" s="289"/>
    </row>
    <row r="37857" spans="23:27">
      <c r="W37857" s="288"/>
      <c r="X37857" s="287"/>
      <c r="AA37857" s="289"/>
    </row>
    <row r="37858" spans="23:27">
      <c r="W37858" s="288"/>
      <c r="X37858" s="287"/>
      <c r="AA37858" s="289"/>
    </row>
    <row r="37859" spans="23:27">
      <c r="W37859" s="288"/>
      <c r="X37859" s="287"/>
      <c r="AA37859" s="289"/>
    </row>
    <row r="37860" spans="23:27">
      <c r="W37860" s="288"/>
      <c r="X37860" s="287"/>
      <c r="AA37860" s="289"/>
    </row>
    <row r="37861" spans="23:27">
      <c r="W37861" s="288"/>
      <c r="X37861" s="287"/>
      <c r="AA37861" s="289"/>
    </row>
    <row r="37862" spans="23:27">
      <c r="W37862" s="288"/>
      <c r="X37862" s="287"/>
      <c r="AA37862" s="289"/>
    </row>
    <row r="37863" spans="23:27">
      <c r="W37863" s="288"/>
      <c r="X37863" s="287"/>
      <c r="AA37863" s="289"/>
    </row>
    <row r="37864" spans="23:27">
      <c r="W37864" s="288"/>
      <c r="X37864" s="287"/>
      <c r="AA37864" s="289"/>
    </row>
    <row r="37865" spans="23:27">
      <c r="W37865" s="288"/>
      <c r="X37865" s="287"/>
      <c r="AA37865" s="289"/>
    </row>
    <row r="37866" spans="23:27">
      <c r="W37866" s="288"/>
      <c r="X37866" s="287"/>
      <c r="AA37866" s="289"/>
    </row>
    <row r="37867" spans="23:27">
      <c r="W37867" s="288"/>
      <c r="X37867" s="287"/>
      <c r="AA37867" s="289"/>
    </row>
    <row r="37868" spans="23:27">
      <c r="W37868" s="288"/>
      <c r="X37868" s="287"/>
      <c r="AA37868" s="289"/>
    </row>
    <row r="37869" spans="23:27">
      <c r="W37869" s="288"/>
      <c r="X37869" s="287"/>
      <c r="AA37869" s="289"/>
    </row>
    <row r="37870" spans="23:27">
      <c r="W37870" s="288"/>
      <c r="X37870" s="287"/>
      <c r="AA37870" s="289"/>
    </row>
    <row r="37871" spans="23:27">
      <c r="W37871" s="288"/>
      <c r="X37871" s="287"/>
      <c r="AA37871" s="289"/>
    </row>
    <row r="37872" spans="23:27">
      <c r="W37872" s="288"/>
      <c r="X37872" s="287"/>
      <c r="AA37872" s="289"/>
    </row>
    <row r="37873" spans="23:27">
      <c r="W37873" s="288"/>
      <c r="X37873" s="287"/>
      <c r="AA37873" s="289"/>
    </row>
    <row r="37874" spans="23:27">
      <c r="W37874" s="288"/>
      <c r="X37874" s="287"/>
      <c r="AA37874" s="289"/>
    </row>
    <row r="37875" spans="23:27">
      <c r="W37875" s="288"/>
      <c r="X37875" s="287"/>
      <c r="AA37875" s="289"/>
    </row>
    <row r="37876" spans="23:27">
      <c r="W37876" s="288"/>
      <c r="X37876" s="287"/>
      <c r="AA37876" s="289"/>
    </row>
    <row r="37877" spans="23:27">
      <c r="W37877" s="288"/>
      <c r="X37877" s="287"/>
      <c r="AA37877" s="289"/>
    </row>
    <row r="37878" spans="23:27">
      <c r="W37878" s="288"/>
      <c r="X37878" s="287"/>
      <c r="AA37878" s="289"/>
    </row>
    <row r="37879" spans="23:27">
      <c r="W37879" s="288"/>
      <c r="X37879" s="287"/>
      <c r="AA37879" s="289"/>
    </row>
    <row r="37880" spans="23:27">
      <c r="W37880" s="288"/>
      <c r="X37880" s="287"/>
      <c r="AA37880" s="289"/>
    </row>
    <row r="37881" spans="23:27">
      <c r="W37881" s="288"/>
      <c r="X37881" s="287"/>
      <c r="AA37881" s="289"/>
    </row>
    <row r="37882" spans="23:27">
      <c r="W37882" s="288"/>
      <c r="X37882" s="287"/>
      <c r="AA37882" s="289"/>
    </row>
    <row r="37883" spans="23:27">
      <c r="W37883" s="288"/>
      <c r="X37883" s="287"/>
      <c r="AA37883" s="289"/>
    </row>
    <row r="37884" spans="23:27">
      <c r="W37884" s="288"/>
      <c r="X37884" s="287"/>
      <c r="AA37884" s="289"/>
    </row>
    <row r="37885" spans="23:27">
      <c r="W37885" s="288"/>
      <c r="X37885" s="287"/>
      <c r="AA37885" s="289"/>
    </row>
    <row r="37886" spans="23:27">
      <c r="W37886" s="288"/>
      <c r="X37886" s="287"/>
      <c r="AA37886" s="289"/>
    </row>
    <row r="37887" spans="23:27">
      <c r="W37887" s="288"/>
      <c r="X37887" s="287"/>
      <c r="AA37887" s="289"/>
    </row>
    <row r="37888" spans="23:27">
      <c r="W37888" s="288"/>
      <c r="X37888" s="287"/>
      <c r="AA37888" s="289"/>
    </row>
    <row r="37889" spans="23:27">
      <c r="W37889" s="288"/>
      <c r="X37889" s="287"/>
      <c r="AA37889" s="289"/>
    </row>
    <row r="37890" spans="23:27">
      <c r="W37890" s="288"/>
      <c r="X37890" s="287"/>
      <c r="AA37890" s="289"/>
    </row>
    <row r="37891" spans="23:27">
      <c r="W37891" s="288"/>
      <c r="X37891" s="287"/>
      <c r="AA37891" s="289"/>
    </row>
    <row r="37892" spans="23:27">
      <c r="W37892" s="288"/>
      <c r="X37892" s="287"/>
      <c r="AA37892" s="289"/>
    </row>
    <row r="37893" spans="23:27">
      <c r="W37893" s="288"/>
      <c r="X37893" s="287"/>
      <c r="AA37893" s="289"/>
    </row>
    <row r="37894" spans="23:27">
      <c r="W37894" s="288"/>
      <c r="X37894" s="287"/>
      <c r="AA37894" s="289"/>
    </row>
    <row r="37895" spans="23:27">
      <c r="W37895" s="288"/>
      <c r="X37895" s="287"/>
      <c r="AA37895" s="289"/>
    </row>
    <row r="37896" spans="23:27">
      <c r="W37896" s="288"/>
      <c r="X37896" s="287"/>
      <c r="AA37896" s="289"/>
    </row>
    <row r="37897" spans="23:27">
      <c r="W37897" s="288"/>
      <c r="X37897" s="287"/>
      <c r="AA37897" s="289"/>
    </row>
    <row r="37898" spans="23:27">
      <c r="W37898" s="288"/>
      <c r="X37898" s="287"/>
      <c r="AA37898" s="289"/>
    </row>
    <row r="37899" spans="23:27">
      <c r="W37899" s="288"/>
      <c r="X37899" s="287"/>
      <c r="AA37899" s="289"/>
    </row>
    <row r="37900" spans="23:27">
      <c r="W37900" s="288"/>
      <c r="X37900" s="287"/>
      <c r="AA37900" s="289"/>
    </row>
    <row r="37901" spans="23:27">
      <c r="W37901" s="288"/>
      <c r="X37901" s="287"/>
      <c r="AA37901" s="289"/>
    </row>
    <row r="37902" spans="23:27">
      <c r="W37902" s="288"/>
      <c r="X37902" s="287"/>
      <c r="AA37902" s="289"/>
    </row>
    <row r="37903" spans="23:27">
      <c r="W37903" s="288"/>
      <c r="X37903" s="287"/>
      <c r="AA37903" s="289"/>
    </row>
    <row r="37904" spans="23:27">
      <c r="W37904" s="288"/>
      <c r="X37904" s="287"/>
      <c r="AA37904" s="289"/>
    </row>
    <row r="37905" spans="23:27">
      <c r="W37905" s="288"/>
      <c r="X37905" s="287"/>
      <c r="AA37905" s="289"/>
    </row>
    <row r="37906" spans="23:27">
      <c r="W37906" s="288"/>
      <c r="X37906" s="287"/>
      <c r="AA37906" s="289"/>
    </row>
    <row r="37907" spans="23:27">
      <c r="W37907" s="288"/>
      <c r="X37907" s="287"/>
      <c r="AA37907" s="289"/>
    </row>
    <row r="37908" spans="23:27">
      <c r="W37908" s="288"/>
      <c r="X37908" s="287"/>
      <c r="AA37908" s="289"/>
    </row>
    <row r="37909" spans="23:27">
      <c r="W37909" s="288"/>
      <c r="X37909" s="287"/>
      <c r="AA37909" s="289"/>
    </row>
    <row r="37910" spans="23:27">
      <c r="W37910" s="288"/>
      <c r="X37910" s="287"/>
      <c r="AA37910" s="289"/>
    </row>
    <row r="37911" spans="23:27">
      <c r="W37911" s="288"/>
      <c r="X37911" s="287"/>
      <c r="AA37911" s="289"/>
    </row>
    <row r="37912" spans="23:27">
      <c r="W37912" s="288"/>
      <c r="X37912" s="287"/>
      <c r="AA37912" s="289"/>
    </row>
    <row r="37913" spans="23:27">
      <c r="W37913" s="288"/>
      <c r="X37913" s="287"/>
      <c r="AA37913" s="289"/>
    </row>
    <row r="37914" spans="23:27">
      <c r="W37914" s="288"/>
      <c r="X37914" s="287"/>
      <c r="AA37914" s="289"/>
    </row>
    <row r="37915" spans="23:27">
      <c r="W37915" s="288"/>
      <c r="X37915" s="287"/>
      <c r="AA37915" s="289"/>
    </row>
    <row r="37916" spans="23:27">
      <c r="W37916" s="288"/>
      <c r="X37916" s="287"/>
      <c r="AA37916" s="289"/>
    </row>
    <row r="37917" spans="23:27">
      <c r="W37917" s="288"/>
      <c r="X37917" s="287"/>
      <c r="AA37917" s="289"/>
    </row>
    <row r="37918" spans="23:27">
      <c r="W37918" s="288"/>
      <c r="X37918" s="287"/>
      <c r="AA37918" s="289"/>
    </row>
    <row r="37919" spans="23:27">
      <c r="W37919" s="288"/>
      <c r="X37919" s="287"/>
      <c r="AA37919" s="289"/>
    </row>
    <row r="37920" spans="23:27">
      <c r="W37920" s="288"/>
      <c r="X37920" s="287"/>
      <c r="AA37920" s="289"/>
    </row>
    <row r="37921" spans="23:27">
      <c r="W37921" s="288"/>
      <c r="X37921" s="287"/>
      <c r="AA37921" s="289"/>
    </row>
    <row r="37922" spans="23:27">
      <c r="W37922" s="288"/>
      <c r="X37922" s="287"/>
      <c r="AA37922" s="289"/>
    </row>
    <row r="37923" spans="23:27">
      <c r="W37923" s="288"/>
      <c r="X37923" s="287"/>
      <c r="AA37923" s="289"/>
    </row>
    <row r="37924" spans="23:27">
      <c r="W37924" s="288"/>
      <c r="X37924" s="287"/>
      <c r="AA37924" s="289"/>
    </row>
    <row r="37925" spans="23:27">
      <c r="W37925" s="288"/>
      <c r="X37925" s="287"/>
      <c r="AA37925" s="289"/>
    </row>
    <row r="37926" spans="23:27">
      <c r="W37926" s="288"/>
      <c r="X37926" s="287"/>
      <c r="AA37926" s="289"/>
    </row>
    <row r="37927" spans="23:27">
      <c r="W37927" s="288"/>
      <c r="X37927" s="287"/>
      <c r="AA37927" s="289"/>
    </row>
    <row r="37928" spans="23:27">
      <c r="W37928" s="288"/>
      <c r="X37928" s="287"/>
      <c r="AA37928" s="289"/>
    </row>
    <row r="37929" spans="23:27">
      <c r="W37929" s="288"/>
      <c r="X37929" s="287"/>
      <c r="AA37929" s="289"/>
    </row>
    <row r="37930" spans="23:27">
      <c r="W37930" s="288"/>
      <c r="X37930" s="287"/>
      <c r="AA37930" s="289"/>
    </row>
    <row r="37931" spans="23:27">
      <c r="W37931" s="288"/>
      <c r="X37931" s="287"/>
      <c r="AA37931" s="289"/>
    </row>
    <row r="37932" spans="23:27">
      <c r="W37932" s="288"/>
      <c r="X37932" s="287"/>
      <c r="AA37932" s="289"/>
    </row>
    <row r="37933" spans="23:27">
      <c r="W37933" s="288"/>
      <c r="X37933" s="287"/>
      <c r="AA37933" s="289"/>
    </row>
    <row r="37934" spans="23:27">
      <c r="W37934" s="288"/>
      <c r="X37934" s="287"/>
      <c r="AA37934" s="289"/>
    </row>
    <row r="37935" spans="23:27">
      <c r="W37935" s="288"/>
      <c r="X37935" s="287"/>
      <c r="AA37935" s="289"/>
    </row>
    <row r="37936" spans="23:27">
      <c r="W37936" s="288"/>
      <c r="X37936" s="287"/>
      <c r="AA37936" s="289"/>
    </row>
    <row r="37937" spans="23:27">
      <c r="W37937" s="288"/>
      <c r="X37937" s="287"/>
      <c r="AA37937" s="289"/>
    </row>
    <row r="37938" spans="23:27">
      <c r="W37938" s="288"/>
      <c r="X37938" s="287"/>
      <c r="AA37938" s="289"/>
    </row>
    <row r="37939" spans="23:27">
      <c r="W37939" s="288"/>
      <c r="X37939" s="287"/>
      <c r="AA37939" s="289"/>
    </row>
    <row r="37940" spans="23:27">
      <c r="W37940" s="288"/>
      <c r="X37940" s="287"/>
      <c r="AA37940" s="289"/>
    </row>
    <row r="37941" spans="23:27">
      <c r="W37941" s="288"/>
      <c r="X37941" s="287"/>
      <c r="AA37941" s="289"/>
    </row>
    <row r="37942" spans="23:27">
      <c r="W37942" s="288"/>
      <c r="X37942" s="287"/>
      <c r="AA37942" s="289"/>
    </row>
    <row r="37943" spans="23:27">
      <c r="W37943" s="288"/>
      <c r="X37943" s="287"/>
      <c r="AA37943" s="289"/>
    </row>
    <row r="37944" spans="23:27">
      <c r="W37944" s="288"/>
      <c r="X37944" s="287"/>
      <c r="AA37944" s="289"/>
    </row>
    <row r="37945" spans="23:27">
      <c r="W37945" s="288"/>
      <c r="X37945" s="287"/>
      <c r="AA37945" s="289"/>
    </row>
    <row r="37946" spans="23:27">
      <c r="W37946" s="288"/>
      <c r="X37946" s="287"/>
      <c r="AA37946" s="289"/>
    </row>
    <row r="37947" spans="23:27">
      <c r="W37947" s="288"/>
      <c r="X37947" s="287"/>
      <c r="AA37947" s="289"/>
    </row>
    <row r="37948" spans="23:27">
      <c r="W37948" s="288"/>
      <c r="X37948" s="287"/>
      <c r="AA37948" s="289"/>
    </row>
    <row r="37949" spans="23:27">
      <c r="W37949" s="288"/>
      <c r="X37949" s="287"/>
      <c r="AA37949" s="289"/>
    </row>
    <row r="37950" spans="23:27">
      <c r="W37950" s="288"/>
      <c r="X37950" s="287"/>
      <c r="AA37950" s="289"/>
    </row>
    <row r="37951" spans="23:27">
      <c r="W37951" s="288"/>
      <c r="X37951" s="287"/>
      <c r="AA37951" s="289"/>
    </row>
    <row r="37952" spans="23:27">
      <c r="W37952" s="288"/>
      <c r="X37952" s="287"/>
      <c r="AA37952" s="289"/>
    </row>
    <row r="37953" spans="23:27">
      <c r="W37953" s="288"/>
      <c r="X37953" s="287"/>
      <c r="AA37953" s="289"/>
    </row>
    <row r="37954" spans="23:27">
      <c r="W37954" s="288"/>
      <c r="X37954" s="287"/>
      <c r="AA37954" s="289"/>
    </row>
    <row r="37955" spans="23:27">
      <c r="W37955" s="288"/>
      <c r="X37955" s="287"/>
      <c r="AA37955" s="289"/>
    </row>
    <row r="37956" spans="23:27">
      <c r="W37956" s="288"/>
      <c r="X37956" s="287"/>
      <c r="AA37956" s="289"/>
    </row>
    <row r="37957" spans="23:27">
      <c r="W37957" s="288"/>
      <c r="X37957" s="287"/>
      <c r="AA37957" s="289"/>
    </row>
    <row r="37958" spans="23:27">
      <c r="W37958" s="288"/>
      <c r="X37958" s="287"/>
      <c r="AA37958" s="289"/>
    </row>
    <row r="37959" spans="23:27">
      <c r="W37959" s="288"/>
      <c r="X37959" s="287"/>
      <c r="AA37959" s="289"/>
    </row>
    <row r="37960" spans="23:27">
      <c r="W37960" s="288"/>
      <c r="X37960" s="287"/>
      <c r="AA37960" s="289"/>
    </row>
    <row r="37961" spans="23:27">
      <c r="W37961" s="288"/>
      <c r="X37961" s="287"/>
      <c r="AA37961" s="289"/>
    </row>
    <row r="37962" spans="23:27">
      <c r="W37962" s="288"/>
      <c r="X37962" s="287"/>
      <c r="AA37962" s="289"/>
    </row>
    <row r="37963" spans="23:27">
      <c r="W37963" s="288"/>
      <c r="X37963" s="287"/>
      <c r="AA37963" s="289"/>
    </row>
    <row r="37964" spans="23:27">
      <c r="W37964" s="288"/>
      <c r="X37964" s="287"/>
      <c r="AA37964" s="289"/>
    </row>
    <row r="37965" spans="23:27">
      <c r="W37965" s="288"/>
      <c r="X37965" s="287"/>
      <c r="AA37965" s="289"/>
    </row>
    <row r="37966" spans="23:27">
      <c r="W37966" s="288"/>
      <c r="X37966" s="287"/>
      <c r="AA37966" s="289"/>
    </row>
    <row r="37967" spans="23:27">
      <c r="W37967" s="288"/>
      <c r="X37967" s="287"/>
      <c r="AA37967" s="289"/>
    </row>
    <row r="37968" spans="23:27">
      <c r="W37968" s="288"/>
      <c r="X37968" s="287"/>
      <c r="AA37968" s="289"/>
    </row>
    <row r="37969" spans="23:27">
      <c r="W37969" s="288"/>
      <c r="X37969" s="287"/>
      <c r="AA37969" s="289"/>
    </row>
    <row r="37970" spans="23:27">
      <c r="W37970" s="288"/>
      <c r="X37970" s="287"/>
      <c r="AA37970" s="289"/>
    </row>
    <row r="37971" spans="23:27">
      <c r="W37971" s="288"/>
      <c r="X37971" s="287"/>
      <c r="AA37971" s="289"/>
    </row>
    <row r="37972" spans="23:27">
      <c r="W37972" s="288"/>
      <c r="X37972" s="287"/>
      <c r="AA37972" s="289"/>
    </row>
    <row r="37973" spans="23:27">
      <c r="W37973" s="288"/>
      <c r="X37973" s="287"/>
      <c r="AA37973" s="289"/>
    </row>
    <row r="37974" spans="23:27">
      <c r="W37974" s="288"/>
      <c r="X37974" s="287"/>
      <c r="AA37974" s="289"/>
    </row>
    <row r="37975" spans="23:27">
      <c r="W37975" s="288"/>
      <c r="X37975" s="287"/>
      <c r="AA37975" s="289"/>
    </row>
    <row r="37976" spans="23:27">
      <c r="W37976" s="288"/>
      <c r="X37976" s="287"/>
      <c r="AA37976" s="289"/>
    </row>
    <row r="37977" spans="23:27">
      <c r="W37977" s="288"/>
      <c r="X37977" s="287"/>
      <c r="AA37977" s="289"/>
    </row>
    <row r="37978" spans="23:27">
      <c r="W37978" s="288"/>
      <c r="X37978" s="287"/>
      <c r="AA37978" s="289"/>
    </row>
    <row r="37979" spans="23:27">
      <c r="W37979" s="288"/>
      <c r="X37979" s="287"/>
      <c r="AA37979" s="289"/>
    </row>
    <row r="37980" spans="23:27">
      <c r="W37980" s="288"/>
      <c r="X37980" s="287"/>
      <c r="AA37980" s="289"/>
    </row>
    <row r="37981" spans="23:27">
      <c r="W37981" s="288"/>
      <c r="X37981" s="287"/>
      <c r="AA37981" s="289"/>
    </row>
    <row r="37982" spans="23:27">
      <c r="W37982" s="288"/>
      <c r="X37982" s="287"/>
      <c r="AA37982" s="289"/>
    </row>
    <row r="37983" spans="23:27">
      <c r="W37983" s="288"/>
      <c r="X37983" s="287"/>
      <c r="AA37983" s="289"/>
    </row>
    <row r="37984" spans="23:27">
      <c r="W37984" s="288"/>
      <c r="X37984" s="287"/>
      <c r="AA37984" s="289"/>
    </row>
    <row r="37985" spans="23:27">
      <c r="W37985" s="288"/>
      <c r="X37985" s="287"/>
      <c r="AA37985" s="289"/>
    </row>
    <row r="37986" spans="23:27">
      <c r="W37986" s="288"/>
      <c r="X37986" s="287"/>
      <c r="AA37986" s="289"/>
    </row>
    <row r="37987" spans="23:27">
      <c r="W37987" s="288"/>
      <c r="X37987" s="287"/>
      <c r="AA37987" s="289"/>
    </row>
    <row r="37988" spans="23:27">
      <c r="W37988" s="288"/>
      <c r="X37988" s="287"/>
      <c r="AA37988" s="289"/>
    </row>
    <row r="37989" spans="23:27">
      <c r="W37989" s="288"/>
      <c r="X37989" s="287"/>
      <c r="AA37989" s="289"/>
    </row>
    <row r="37990" spans="23:27">
      <c r="W37990" s="288"/>
      <c r="X37990" s="287"/>
      <c r="AA37990" s="289"/>
    </row>
    <row r="37991" spans="23:27">
      <c r="W37991" s="288"/>
      <c r="X37991" s="287"/>
      <c r="AA37991" s="289"/>
    </row>
    <row r="37992" spans="23:27">
      <c r="W37992" s="288"/>
      <c r="X37992" s="287"/>
      <c r="AA37992" s="289"/>
    </row>
    <row r="37993" spans="23:27">
      <c r="W37993" s="288"/>
      <c r="X37993" s="287"/>
      <c r="AA37993" s="289"/>
    </row>
    <row r="37994" spans="23:27">
      <c r="W37994" s="288"/>
      <c r="X37994" s="287"/>
      <c r="AA37994" s="289"/>
    </row>
    <row r="37995" spans="23:27">
      <c r="W37995" s="288"/>
      <c r="X37995" s="287"/>
      <c r="AA37995" s="289"/>
    </row>
    <row r="37996" spans="23:27">
      <c r="W37996" s="288"/>
      <c r="X37996" s="287"/>
      <c r="AA37996" s="289"/>
    </row>
    <row r="37997" spans="23:27">
      <c r="W37997" s="288"/>
      <c r="X37997" s="287"/>
      <c r="AA37997" s="289"/>
    </row>
    <row r="37998" spans="23:27">
      <c r="W37998" s="288"/>
      <c r="X37998" s="287"/>
      <c r="AA37998" s="289"/>
    </row>
    <row r="37999" spans="23:27">
      <c r="W37999" s="288"/>
      <c r="X37999" s="287"/>
      <c r="AA37999" s="289"/>
    </row>
    <row r="38000" spans="23:27">
      <c r="W38000" s="288"/>
      <c r="X38000" s="287"/>
      <c r="AA38000" s="289"/>
    </row>
    <row r="38001" spans="23:27">
      <c r="W38001" s="288"/>
      <c r="X38001" s="287"/>
      <c r="AA38001" s="289"/>
    </row>
    <row r="38002" spans="23:27">
      <c r="W38002" s="288"/>
      <c r="X38002" s="287"/>
      <c r="AA38002" s="289"/>
    </row>
    <row r="38003" spans="23:27">
      <c r="W38003" s="288"/>
      <c r="X38003" s="287"/>
      <c r="AA38003" s="289"/>
    </row>
    <row r="38004" spans="23:27">
      <c r="W38004" s="288"/>
      <c r="X38004" s="287"/>
      <c r="AA38004" s="289"/>
    </row>
    <row r="38005" spans="23:27">
      <c r="W38005" s="288"/>
      <c r="X38005" s="287"/>
      <c r="AA38005" s="289"/>
    </row>
    <row r="38006" spans="23:27">
      <c r="W38006" s="288"/>
      <c r="X38006" s="287"/>
      <c r="AA38006" s="289"/>
    </row>
    <row r="38007" spans="23:27">
      <c r="W38007" s="288"/>
      <c r="X38007" s="287"/>
      <c r="AA38007" s="289"/>
    </row>
    <row r="38008" spans="23:27">
      <c r="W38008" s="288"/>
      <c r="X38008" s="287"/>
      <c r="AA38008" s="289"/>
    </row>
    <row r="38009" spans="23:27">
      <c r="W38009" s="288"/>
      <c r="X38009" s="287"/>
      <c r="AA38009" s="289"/>
    </row>
    <row r="38010" spans="23:27">
      <c r="W38010" s="288"/>
      <c r="X38010" s="287"/>
      <c r="AA38010" s="289"/>
    </row>
    <row r="38011" spans="23:27">
      <c r="W38011" s="288"/>
      <c r="X38011" s="287"/>
      <c r="AA38011" s="289"/>
    </row>
    <row r="38012" spans="23:27">
      <c r="W38012" s="288"/>
      <c r="X38012" s="287"/>
      <c r="AA38012" s="289"/>
    </row>
    <row r="38013" spans="23:27">
      <c r="W38013" s="288"/>
      <c r="X38013" s="287"/>
      <c r="AA38013" s="289"/>
    </row>
    <row r="38014" spans="23:27">
      <c r="W38014" s="288"/>
      <c r="X38014" s="287"/>
      <c r="AA38014" s="289"/>
    </row>
    <row r="38015" spans="23:27">
      <c r="W38015" s="288"/>
      <c r="X38015" s="287"/>
      <c r="AA38015" s="289"/>
    </row>
    <row r="38016" spans="23:27">
      <c r="W38016" s="288"/>
      <c r="X38016" s="287"/>
      <c r="AA38016" s="289"/>
    </row>
    <row r="38017" spans="23:27">
      <c r="W38017" s="288"/>
      <c r="X38017" s="287"/>
      <c r="AA38017" s="289"/>
    </row>
    <row r="38018" spans="23:27">
      <c r="W38018" s="288"/>
      <c r="X38018" s="287"/>
      <c r="AA38018" s="289"/>
    </row>
    <row r="38019" spans="23:27">
      <c r="W38019" s="288"/>
      <c r="X38019" s="287"/>
      <c r="AA38019" s="289"/>
    </row>
    <row r="38020" spans="23:27">
      <c r="W38020" s="288"/>
      <c r="X38020" s="287"/>
      <c r="AA38020" s="289"/>
    </row>
    <row r="38021" spans="23:27">
      <c r="W38021" s="288"/>
      <c r="X38021" s="287"/>
      <c r="AA38021" s="289"/>
    </row>
    <row r="38022" spans="23:27">
      <c r="W38022" s="288"/>
      <c r="X38022" s="287"/>
      <c r="AA38022" s="289"/>
    </row>
    <row r="38023" spans="23:27">
      <c r="W38023" s="288"/>
      <c r="X38023" s="287"/>
      <c r="AA38023" s="289"/>
    </row>
    <row r="38024" spans="23:27">
      <c r="W38024" s="288"/>
      <c r="X38024" s="287"/>
      <c r="AA38024" s="289"/>
    </row>
    <row r="38025" spans="23:27">
      <c r="W38025" s="288"/>
      <c r="X38025" s="287"/>
      <c r="AA38025" s="289"/>
    </row>
    <row r="38026" spans="23:27">
      <c r="W38026" s="288"/>
      <c r="X38026" s="287"/>
      <c r="AA38026" s="289"/>
    </row>
    <row r="38027" spans="23:27">
      <c r="W38027" s="288"/>
      <c r="X38027" s="287"/>
      <c r="AA38027" s="289"/>
    </row>
    <row r="38028" spans="23:27">
      <c r="W38028" s="288"/>
      <c r="X38028" s="287"/>
      <c r="AA38028" s="289"/>
    </row>
    <row r="38029" spans="23:27">
      <c r="W38029" s="288"/>
      <c r="X38029" s="287"/>
      <c r="AA38029" s="289"/>
    </row>
    <row r="38030" spans="23:27">
      <c r="W38030" s="288"/>
      <c r="X38030" s="287"/>
      <c r="AA38030" s="289"/>
    </row>
    <row r="38031" spans="23:27">
      <c r="W38031" s="288"/>
      <c r="X38031" s="287"/>
      <c r="AA38031" s="289"/>
    </row>
    <row r="38032" spans="23:27">
      <c r="W38032" s="288"/>
      <c r="X38032" s="287"/>
      <c r="AA38032" s="289"/>
    </row>
    <row r="38033" spans="23:27">
      <c r="W38033" s="288"/>
      <c r="X38033" s="287"/>
      <c r="AA38033" s="289"/>
    </row>
    <row r="38034" spans="23:27">
      <c r="W38034" s="288"/>
      <c r="X38034" s="287"/>
      <c r="AA38034" s="289"/>
    </row>
    <row r="38035" spans="23:27">
      <c r="W38035" s="288"/>
      <c r="X38035" s="287"/>
      <c r="AA38035" s="289"/>
    </row>
    <row r="38036" spans="23:27">
      <c r="W38036" s="288"/>
      <c r="X38036" s="287"/>
      <c r="AA38036" s="289"/>
    </row>
    <row r="38037" spans="23:27">
      <c r="W38037" s="288"/>
      <c r="X38037" s="287"/>
      <c r="AA38037" s="289"/>
    </row>
    <row r="38038" spans="23:27">
      <c r="W38038" s="288"/>
      <c r="X38038" s="287"/>
      <c r="AA38038" s="289"/>
    </row>
    <row r="38039" spans="23:27">
      <c r="W38039" s="288"/>
      <c r="X38039" s="287"/>
      <c r="AA38039" s="289"/>
    </row>
    <row r="38040" spans="23:27">
      <c r="W38040" s="288"/>
      <c r="X38040" s="287"/>
      <c r="AA38040" s="289"/>
    </row>
    <row r="38041" spans="23:27">
      <c r="W38041" s="288"/>
      <c r="X38041" s="287"/>
      <c r="AA38041" s="289"/>
    </row>
    <row r="38042" spans="23:27">
      <c r="W38042" s="288"/>
      <c r="X38042" s="287"/>
      <c r="AA38042" s="289"/>
    </row>
    <row r="38043" spans="23:27">
      <c r="W38043" s="288"/>
      <c r="X38043" s="287"/>
      <c r="AA38043" s="289"/>
    </row>
    <row r="38044" spans="23:27">
      <c r="W38044" s="288"/>
      <c r="X38044" s="287"/>
      <c r="AA38044" s="289"/>
    </row>
    <row r="38045" spans="23:27">
      <c r="W38045" s="288"/>
      <c r="X38045" s="287"/>
      <c r="AA38045" s="289"/>
    </row>
    <row r="38046" spans="23:27">
      <c r="W38046" s="288"/>
      <c r="X38046" s="287"/>
      <c r="AA38046" s="289"/>
    </row>
    <row r="38047" spans="23:27">
      <c r="W38047" s="288"/>
      <c r="X38047" s="287"/>
      <c r="AA38047" s="289"/>
    </row>
    <row r="38048" spans="23:27">
      <c r="W38048" s="288"/>
      <c r="X38048" s="287"/>
      <c r="AA38048" s="289"/>
    </row>
    <row r="38049" spans="23:27">
      <c r="W38049" s="288"/>
      <c r="X38049" s="287"/>
      <c r="AA38049" s="289"/>
    </row>
    <row r="38050" spans="23:27">
      <c r="W38050" s="288"/>
      <c r="X38050" s="287"/>
      <c r="AA38050" s="289"/>
    </row>
    <row r="38051" spans="23:27">
      <c r="W38051" s="288"/>
      <c r="X38051" s="287"/>
      <c r="AA38051" s="289"/>
    </row>
    <row r="38052" spans="23:27">
      <c r="W38052" s="288"/>
      <c r="X38052" s="287"/>
      <c r="AA38052" s="289"/>
    </row>
    <row r="38053" spans="23:27">
      <c r="W38053" s="288"/>
      <c r="X38053" s="287"/>
      <c r="AA38053" s="289"/>
    </row>
    <row r="38054" spans="23:27">
      <c r="W38054" s="288"/>
      <c r="X38054" s="287"/>
      <c r="AA38054" s="289"/>
    </row>
    <row r="38055" spans="23:27">
      <c r="W38055" s="288"/>
      <c r="X38055" s="287"/>
      <c r="AA38055" s="289"/>
    </row>
    <row r="38056" spans="23:27">
      <c r="W38056" s="288"/>
      <c r="X38056" s="287"/>
      <c r="AA38056" s="289"/>
    </row>
    <row r="38057" spans="23:27">
      <c r="W38057" s="288"/>
      <c r="X38057" s="287"/>
      <c r="AA38057" s="289"/>
    </row>
    <row r="38058" spans="23:27">
      <c r="W38058" s="288"/>
      <c r="X38058" s="287"/>
      <c r="AA38058" s="289"/>
    </row>
    <row r="38059" spans="23:27">
      <c r="W38059" s="288"/>
      <c r="X38059" s="287"/>
      <c r="AA38059" s="289"/>
    </row>
    <row r="38060" spans="23:27">
      <c r="W38060" s="288"/>
      <c r="X38060" s="287"/>
      <c r="AA38060" s="289"/>
    </row>
    <row r="38061" spans="23:27">
      <c r="W38061" s="288"/>
      <c r="X38061" s="287"/>
      <c r="AA38061" s="289"/>
    </row>
    <row r="38062" spans="23:27">
      <c r="W38062" s="288"/>
      <c r="X38062" s="287"/>
      <c r="AA38062" s="289"/>
    </row>
    <row r="38063" spans="23:27">
      <c r="W38063" s="288"/>
      <c r="X38063" s="287"/>
      <c r="AA38063" s="289"/>
    </row>
    <row r="38064" spans="23:27">
      <c r="W38064" s="288"/>
      <c r="X38064" s="287"/>
      <c r="AA38064" s="289"/>
    </row>
    <row r="38065" spans="23:27">
      <c r="W38065" s="288"/>
      <c r="X38065" s="287"/>
      <c r="AA38065" s="289"/>
    </row>
    <row r="38066" spans="23:27">
      <c r="W38066" s="288"/>
      <c r="X38066" s="287"/>
      <c r="AA38066" s="289"/>
    </row>
    <row r="38067" spans="23:27">
      <c r="W38067" s="288"/>
      <c r="X38067" s="287"/>
      <c r="AA38067" s="289"/>
    </row>
    <row r="38068" spans="23:27">
      <c r="W38068" s="288"/>
      <c r="X38068" s="287"/>
      <c r="AA38068" s="289"/>
    </row>
    <row r="38069" spans="23:27">
      <c r="W38069" s="288"/>
      <c r="X38069" s="287"/>
      <c r="AA38069" s="289"/>
    </row>
    <row r="38070" spans="23:27">
      <c r="W38070" s="288"/>
      <c r="X38070" s="287"/>
      <c r="AA38070" s="289"/>
    </row>
    <row r="38071" spans="23:27">
      <c r="W38071" s="288"/>
      <c r="X38071" s="287"/>
      <c r="AA38071" s="289"/>
    </row>
    <row r="38072" spans="23:27">
      <c r="W38072" s="288"/>
      <c r="X38072" s="287"/>
      <c r="AA38072" s="289"/>
    </row>
    <row r="38073" spans="23:27">
      <c r="W38073" s="288"/>
      <c r="X38073" s="287"/>
      <c r="AA38073" s="289"/>
    </row>
    <row r="38074" spans="23:27">
      <c r="W38074" s="288"/>
      <c r="X38074" s="287"/>
      <c r="AA38074" s="289"/>
    </row>
    <row r="38075" spans="23:27">
      <c r="W38075" s="288"/>
      <c r="X38075" s="287"/>
      <c r="AA38075" s="289"/>
    </row>
    <row r="38076" spans="23:27">
      <c r="W38076" s="288"/>
      <c r="X38076" s="287"/>
      <c r="AA38076" s="289"/>
    </row>
    <row r="38077" spans="23:27">
      <c r="W38077" s="288"/>
      <c r="X38077" s="287"/>
      <c r="AA38077" s="289"/>
    </row>
    <row r="38078" spans="23:27">
      <c r="W38078" s="288"/>
      <c r="X38078" s="287"/>
      <c r="AA38078" s="289"/>
    </row>
    <row r="38079" spans="23:27">
      <c r="W38079" s="288"/>
      <c r="X38079" s="287"/>
      <c r="AA38079" s="289"/>
    </row>
    <row r="38080" spans="23:27">
      <c r="W38080" s="288"/>
      <c r="X38080" s="287"/>
      <c r="AA38080" s="289"/>
    </row>
    <row r="38081" spans="23:27">
      <c r="W38081" s="288"/>
      <c r="X38081" s="287"/>
      <c r="AA38081" s="289"/>
    </row>
    <row r="38082" spans="23:27">
      <c r="W38082" s="288"/>
      <c r="X38082" s="287"/>
      <c r="AA38082" s="289"/>
    </row>
    <row r="38083" spans="23:27">
      <c r="W38083" s="288"/>
      <c r="X38083" s="287"/>
      <c r="AA38083" s="289"/>
    </row>
    <row r="38084" spans="23:27">
      <c r="W38084" s="288"/>
      <c r="X38084" s="287"/>
      <c r="AA38084" s="289"/>
    </row>
    <row r="38085" spans="23:27">
      <c r="W38085" s="288"/>
      <c r="X38085" s="287"/>
      <c r="AA38085" s="289"/>
    </row>
    <row r="38086" spans="23:27">
      <c r="W38086" s="288"/>
      <c r="X38086" s="287"/>
      <c r="AA38086" s="289"/>
    </row>
    <row r="38087" spans="23:27">
      <c r="W38087" s="288"/>
      <c r="X38087" s="287"/>
      <c r="AA38087" s="289"/>
    </row>
    <row r="38088" spans="23:27">
      <c r="W38088" s="288"/>
      <c r="X38088" s="287"/>
      <c r="AA38088" s="289"/>
    </row>
    <row r="38089" spans="23:27">
      <c r="W38089" s="288"/>
      <c r="X38089" s="287"/>
      <c r="AA38089" s="289"/>
    </row>
    <row r="38090" spans="23:27">
      <c r="W38090" s="288"/>
      <c r="X38090" s="287"/>
      <c r="AA38090" s="289"/>
    </row>
    <row r="38091" spans="23:27">
      <c r="W38091" s="288"/>
      <c r="X38091" s="287"/>
      <c r="AA38091" s="289"/>
    </row>
    <row r="38092" spans="23:27">
      <c r="W38092" s="288"/>
      <c r="X38092" s="287"/>
      <c r="AA38092" s="289"/>
    </row>
    <row r="38093" spans="23:27">
      <c r="W38093" s="288"/>
      <c r="X38093" s="287"/>
      <c r="AA38093" s="289"/>
    </row>
    <row r="38094" spans="23:27">
      <c r="W38094" s="288"/>
      <c r="X38094" s="287"/>
      <c r="AA38094" s="289"/>
    </row>
    <row r="38095" spans="23:27">
      <c r="W38095" s="288"/>
      <c r="X38095" s="287"/>
      <c r="AA38095" s="289"/>
    </row>
    <row r="38096" spans="23:27">
      <c r="W38096" s="288"/>
      <c r="X38096" s="287"/>
      <c r="AA38096" s="289"/>
    </row>
    <row r="38097" spans="23:27">
      <c r="W38097" s="288"/>
      <c r="X38097" s="287"/>
      <c r="AA38097" s="289"/>
    </row>
    <row r="38098" spans="23:27">
      <c r="W38098" s="288"/>
      <c r="X38098" s="287"/>
      <c r="AA38098" s="289"/>
    </row>
    <row r="38099" spans="23:27">
      <c r="W38099" s="288"/>
      <c r="X38099" s="287"/>
      <c r="AA38099" s="289"/>
    </row>
    <row r="38100" spans="23:27">
      <c r="W38100" s="288"/>
      <c r="X38100" s="287"/>
      <c r="AA38100" s="289"/>
    </row>
    <row r="38101" spans="23:27">
      <c r="W38101" s="288"/>
      <c r="X38101" s="287"/>
      <c r="AA38101" s="289"/>
    </row>
    <row r="38102" spans="23:27">
      <c r="W38102" s="288"/>
      <c r="X38102" s="287"/>
      <c r="AA38102" s="289"/>
    </row>
    <row r="38103" spans="23:27">
      <c r="W38103" s="288"/>
      <c r="X38103" s="287"/>
      <c r="AA38103" s="289"/>
    </row>
    <row r="38104" spans="23:27">
      <c r="W38104" s="288"/>
      <c r="X38104" s="287"/>
      <c r="AA38104" s="289"/>
    </row>
    <row r="38105" spans="23:27">
      <c r="W38105" s="288"/>
      <c r="X38105" s="287"/>
      <c r="AA38105" s="289"/>
    </row>
    <row r="38106" spans="23:27">
      <c r="W38106" s="288"/>
      <c r="X38106" s="287"/>
      <c r="AA38106" s="289"/>
    </row>
    <row r="38107" spans="23:27">
      <c r="W38107" s="288"/>
      <c r="X38107" s="287"/>
      <c r="AA38107" s="289"/>
    </row>
    <row r="38108" spans="23:27">
      <c r="W38108" s="288"/>
      <c r="X38108" s="287"/>
      <c r="AA38108" s="289"/>
    </row>
    <row r="38109" spans="23:27">
      <c r="W38109" s="288"/>
      <c r="X38109" s="287"/>
      <c r="AA38109" s="289"/>
    </row>
    <row r="38110" spans="23:27">
      <c r="W38110" s="288"/>
      <c r="X38110" s="287"/>
      <c r="AA38110" s="289"/>
    </row>
    <row r="38111" spans="23:27">
      <c r="W38111" s="288"/>
      <c r="X38111" s="287"/>
      <c r="AA38111" s="289"/>
    </row>
    <row r="38112" spans="23:27">
      <c r="W38112" s="288"/>
      <c r="X38112" s="287"/>
      <c r="AA38112" s="289"/>
    </row>
    <row r="38113" spans="23:27">
      <c r="W38113" s="288"/>
      <c r="X38113" s="287"/>
      <c r="AA38113" s="289"/>
    </row>
    <row r="38114" spans="23:27">
      <c r="W38114" s="288"/>
      <c r="X38114" s="287"/>
      <c r="AA38114" s="289"/>
    </row>
    <row r="38115" spans="23:27">
      <c r="W38115" s="288"/>
      <c r="X38115" s="287"/>
      <c r="AA38115" s="289"/>
    </row>
    <row r="38116" spans="23:27">
      <c r="W38116" s="288"/>
      <c r="X38116" s="287"/>
      <c r="AA38116" s="289"/>
    </row>
    <row r="38117" spans="23:27">
      <c r="W38117" s="288"/>
      <c r="X38117" s="287"/>
      <c r="AA38117" s="289"/>
    </row>
    <row r="38118" spans="23:27">
      <c r="W38118" s="288"/>
      <c r="X38118" s="287"/>
      <c r="AA38118" s="289"/>
    </row>
    <row r="38119" spans="23:27">
      <c r="W38119" s="288"/>
      <c r="X38119" s="287"/>
      <c r="AA38119" s="289"/>
    </row>
    <row r="38120" spans="23:27">
      <c r="W38120" s="288"/>
      <c r="X38120" s="287"/>
      <c r="AA38120" s="289"/>
    </row>
    <row r="38121" spans="23:27">
      <c r="W38121" s="288"/>
      <c r="X38121" s="287"/>
      <c r="AA38121" s="289"/>
    </row>
    <row r="38122" spans="23:27">
      <c r="W38122" s="288"/>
      <c r="X38122" s="287"/>
      <c r="AA38122" s="289"/>
    </row>
    <row r="38123" spans="23:27">
      <c r="W38123" s="288"/>
      <c r="X38123" s="287"/>
      <c r="AA38123" s="289"/>
    </row>
    <row r="38124" spans="23:27">
      <c r="W38124" s="288"/>
      <c r="X38124" s="287"/>
      <c r="AA38124" s="289"/>
    </row>
    <row r="38125" spans="23:27">
      <c r="W38125" s="288"/>
      <c r="X38125" s="287"/>
      <c r="AA38125" s="289"/>
    </row>
    <row r="38126" spans="23:27">
      <c r="W38126" s="288"/>
      <c r="X38126" s="287"/>
      <c r="AA38126" s="289"/>
    </row>
    <row r="38127" spans="23:27">
      <c r="W38127" s="288"/>
      <c r="X38127" s="287"/>
      <c r="AA38127" s="289"/>
    </row>
    <row r="38128" spans="23:27">
      <c r="W38128" s="288"/>
      <c r="X38128" s="287"/>
      <c r="AA38128" s="289"/>
    </row>
    <row r="38129" spans="23:27">
      <c r="W38129" s="288"/>
      <c r="X38129" s="287"/>
      <c r="AA38129" s="289"/>
    </row>
    <row r="38130" spans="23:27">
      <c r="W38130" s="288"/>
      <c r="X38130" s="287"/>
      <c r="AA38130" s="289"/>
    </row>
    <row r="38131" spans="23:27">
      <c r="W38131" s="288"/>
      <c r="X38131" s="287"/>
      <c r="AA38131" s="289"/>
    </row>
    <row r="38132" spans="23:27">
      <c r="W38132" s="288"/>
      <c r="X38132" s="287"/>
      <c r="AA38132" s="289"/>
    </row>
    <row r="38133" spans="23:27">
      <c r="W38133" s="288"/>
      <c r="X38133" s="287"/>
      <c r="AA38133" s="289"/>
    </row>
    <row r="38134" spans="23:27">
      <c r="W38134" s="288"/>
      <c r="X38134" s="287"/>
      <c r="AA38134" s="289"/>
    </row>
    <row r="38135" spans="23:27">
      <c r="W38135" s="288"/>
      <c r="X38135" s="287"/>
      <c r="AA38135" s="289"/>
    </row>
    <row r="38136" spans="23:27">
      <c r="W38136" s="288"/>
      <c r="X38136" s="287"/>
      <c r="AA38136" s="289"/>
    </row>
    <row r="38137" spans="23:27">
      <c r="W38137" s="288"/>
      <c r="X38137" s="287"/>
      <c r="AA38137" s="289"/>
    </row>
    <row r="38138" spans="23:27">
      <c r="W38138" s="288"/>
      <c r="X38138" s="287"/>
      <c r="AA38138" s="289"/>
    </row>
    <row r="38139" spans="23:27">
      <c r="W38139" s="288"/>
      <c r="X38139" s="287"/>
      <c r="AA38139" s="289"/>
    </row>
    <row r="38140" spans="23:27">
      <c r="W38140" s="288"/>
      <c r="X38140" s="287"/>
      <c r="AA38140" s="289"/>
    </row>
    <row r="38141" spans="23:27">
      <c r="W38141" s="288"/>
      <c r="X38141" s="287"/>
      <c r="AA38141" s="289"/>
    </row>
    <row r="38142" spans="23:27">
      <c r="W38142" s="288"/>
      <c r="X38142" s="287"/>
      <c r="AA38142" s="289"/>
    </row>
    <row r="38143" spans="23:27">
      <c r="W38143" s="288"/>
      <c r="X38143" s="287"/>
      <c r="AA38143" s="289"/>
    </row>
    <row r="38144" spans="23:27">
      <c r="W38144" s="288"/>
      <c r="X38144" s="287"/>
      <c r="AA38144" s="289"/>
    </row>
    <row r="38145" spans="23:27">
      <c r="W38145" s="288"/>
      <c r="X38145" s="287"/>
      <c r="AA38145" s="289"/>
    </row>
    <row r="38146" spans="23:27">
      <c r="W38146" s="288"/>
      <c r="X38146" s="287"/>
      <c r="AA38146" s="289"/>
    </row>
    <row r="38147" spans="23:27">
      <c r="W38147" s="288"/>
      <c r="X38147" s="287"/>
      <c r="AA38147" s="289"/>
    </row>
    <row r="38148" spans="23:27">
      <c r="W38148" s="288"/>
      <c r="X38148" s="287"/>
      <c r="AA38148" s="289"/>
    </row>
    <row r="38149" spans="23:27">
      <c r="W38149" s="288"/>
      <c r="X38149" s="287"/>
      <c r="AA38149" s="289"/>
    </row>
    <row r="38150" spans="23:27">
      <c r="W38150" s="288"/>
      <c r="X38150" s="287"/>
      <c r="AA38150" s="289"/>
    </row>
    <row r="38151" spans="23:27">
      <c r="W38151" s="288"/>
      <c r="X38151" s="287"/>
      <c r="AA38151" s="289"/>
    </row>
    <row r="38152" spans="23:27">
      <c r="W38152" s="288"/>
      <c r="X38152" s="287"/>
      <c r="AA38152" s="289"/>
    </row>
    <row r="38153" spans="23:27">
      <c r="W38153" s="288"/>
      <c r="X38153" s="287"/>
      <c r="AA38153" s="289"/>
    </row>
    <row r="38154" spans="23:27">
      <c r="W38154" s="288"/>
      <c r="X38154" s="287"/>
      <c r="AA38154" s="289"/>
    </row>
    <row r="38155" spans="23:27">
      <c r="W38155" s="288"/>
      <c r="X38155" s="287"/>
      <c r="AA38155" s="289"/>
    </row>
    <row r="38156" spans="23:27">
      <c r="W38156" s="288"/>
      <c r="X38156" s="287"/>
      <c r="AA38156" s="289"/>
    </row>
    <row r="38157" spans="23:27">
      <c r="W38157" s="288"/>
      <c r="X38157" s="287"/>
      <c r="AA38157" s="289"/>
    </row>
    <row r="38158" spans="23:27">
      <c r="W38158" s="288"/>
      <c r="X38158" s="287"/>
      <c r="AA38158" s="289"/>
    </row>
    <row r="38159" spans="23:27">
      <c r="W38159" s="288"/>
      <c r="X38159" s="287"/>
      <c r="AA38159" s="289"/>
    </row>
    <row r="38160" spans="23:27">
      <c r="W38160" s="288"/>
      <c r="X38160" s="287"/>
      <c r="AA38160" s="289"/>
    </row>
    <row r="38161" spans="23:27">
      <c r="W38161" s="288"/>
      <c r="X38161" s="287"/>
      <c r="AA38161" s="289"/>
    </row>
    <row r="38162" spans="23:27">
      <c r="W38162" s="288"/>
      <c r="X38162" s="287"/>
      <c r="AA38162" s="289"/>
    </row>
    <row r="38163" spans="23:27">
      <c r="W38163" s="288"/>
      <c r="X38163" s="287"/>
      <c r="AA38163" s="289"/>
    </row>
    <row r="38164" spans="23:27">
      <c r="W38164" s="288"/>
      <c r="X38164" s="287"/>
      <c r="AA38164" s="289"/>
    </row>
    <row r="38165" spans="23:27">
      <c r="W38165" s="288"/>
      <c r="X38165" s="287"/>
      <c r="AA38165" s="289"/>
    </row>
    <row r="38166" spans="23:27">
      <c r="W38166" s="288"/>
      <c r="X38166" s="287"/>
      <c r="AA38166" s="289"/>
    </row>
    <row r="38167" spans="23:27">
      <c r="W38167" s="288"/>
      <c r="X38167" s="287"/>
      <c r="AA38167" s="289"/>
    </row>
    <row r="38168" spans="23:27">
      <c r="W38168" s="288"/>
      <c r="X38168" s="287"/>
      <c r="AA38168" s="289"/>
    </row>
    <row r="38169" spans="23:27">
      <c r="W38169" s="288"/>
      <c r="X38169" s="287"/>
      <c r="AA38169" s="289"/>
    </row>
    <row r="38170" spans="23:27">
      <c r="W38170" s="288"/>
      <c r="X38170" s="287"/>
      <c r="AA38170" s="289"/>
    </row>
    <row r="38171" spans="23:27">
      <c r="W38171" s="288"/>
      <c r="X38171" s="287"/>
      <c r="AA38171" s="289"/>
    </row>
    <row r="38172" spans="23:27">
      <c r="W38172" s="288"/>
      <c r="X38172" s="287"/>
      <c r="AA38172" s="289"/>
    </row>
    <row r="38173" spans="23:27">
      <c r="W38173" s="288"/>
      <c r="X38173" s="287"/>
      <c r="AA38173" s="289"/>
    </row>
    <row r="38174" spans="23:27">
      <c r="W38174" s="288"/>
      <c r="X38174" s="287"/>
      <c r="AA38174" s="289"/>
    </row>
    <row r="38175" spans="23:27">
      <c r="W38175" s="288"/>
      <c r="X38175" s="287"/>
      <c r="AA38175" s="289"/>
    </row>
    <row r="38176" spans="23:27">
      <c r="W38176" s="288"/>
      <c r="X38176" s="287"/>
      <c r="AA38176" s="289"/>
    </row>
    <row r="38177" spans="23:27">
      <c r="W38177" s="288"/>
      <c r="X38177" s="287"/>
      <c r="AA38177" s="289"/>
    </row>
    <row r="38178" spans="23:27">
      <c r="W38178" s="288"/>
      <c r="X38178" s="287"/>
      <c r="AA38178" s="289"/>
    </row>
    <row r="38179" spans="23:27">
      <c r="W38179" s="288"/>
      <c r="X38179" s="287"/>
      <c r="AA38179" s="289"/>
    </row>
    <row r="38180" spans="23:27">
      <c r="W38180" s="288"/>
      <c r="X38180" s="287"/>
      <c r="AA38180" s="289"/>
    </row>
    <row r="38181" spans="23:27">
      <c r="W38181" s="288"/>
      <c r="X38181" s="287"/>
      <c r="AA38181" s="289"/>
    </row>
    <row r="38182" spans="23:27">
      <c r="W38182" s="288"/>
      <c r="X38182" s="287"/>
      <c r="AA38182" s="289"/>
    </row>
    <row r="38183" spans="23:27">
      <c r="W38183" s="288"/>
      <c r="X38183" s="287"/>
      <c r="AA38183" s="289"/>
    </row>
    <row r="38184" spans="23:27">
      <c r="W38184" s="288"/>
      <c r="X38184" s="287"/>
      <c r="AA38184" s="289"/>
    </row>
    <row r="38185" spans="23:27">
      <c r="W38185" s="288"/>
      <c r="X38185" s="287"/>
      <c r="AA38185" s="289"/>
    </row>
    <row r="38186" spans="23:27">
      <c r="W38186" s="288"/>
      <c r="X38186" s="287"/>
      <c r="AA38186" s="289"/>
    </row>
    <row r="38187" spans="23:27">
      <c r="W38187" s="288"/>
      <c r="X38187" s="287"/>
      <c r="AA38187" s="289"/>
    </row>
    <row r="38188" spans="23:27">
      <c r="W38188" s="288"/>
      <c r="X38188" s="287"/>
      <c r="AA38188" s="289"/>
    </row>
    <row r="38189" spans="23:27">
      <c r="W38189" s="288"/>
      <c r="X38189" s="287"/>
      <c r="AA38189" s="289"/>
    </row>
    <row r="38190" spans="23:27">
      <c r="W38190" s="288"/>
      <c r="X38190" s="287"/>
      <c r="AA38190" s="289"/>
    </row>
    <row r="38191" spans="23:27">
      <c r="W38191" s="288"/>
      <c r="X38191" s="287"/>
      <c r="AA38191" s="289"/>
    </row>
    <row r="38192" spans="23:27">
      <c r="W38192" s="288"/>
      <c r="X38192" s="287"/>
      <c r="AA38192" s="289"/>
    </row>
    <row r="38193" spans="23:27">
      <c r="W38193" s="288"/>
      <c r="X38193" s="287"/>
      <c r="AA38193" s="289"/>
    </row>
    <row r="38194" spans="23:27">
      <c r="W38194" s="288"/>
      <c r="X38194" s="287"/>
      <c r="AA38194" s="289"/>
    </row>
    <row r="38195" spans="23:27">
      <c r="W38195" s="288"/>
      <c r="X38195" s="287"/>
      <c r="AA38195" s="289"/>
    </row>
    <row r="38196" spans="23:27">
      <c r="W38196" s="288"/>
      <c r="X38196" s="287"/>
      <c r="AA38196" s="289"/>
    </row>
    <row r="38197" spans="23:27">
      <c r="W38197" s="288"/>
      <c r="X38197" s="287"/>
      <c r="AA38197" s="289"/>
    </row>
    <row r="38198" spans="23:27">
      <c r="W38198" s="288"/>
      <c r="X38198" s="287"/>
      <c r="AA38198" s="289"/>
    </row>
    <row r="38199" spans="23:27">
      <c r="W38199" s="288"/>
      <c r="X38199" s="287"/>
      <c r="AA38199" s="289"/>
    </row>
    <row r="38200" spans="23:27">
      <c r="W38200" s="288"/>
      <c r="X38200" s="287"/>
      <c r="AA38200" s="289"/>
    </row>
    <row r="38201" spans="23:27">
      <c r="W38201" s="288"/>
      <c r="X38201" s="287"/>
      <c r="AA38201" s="289"/>
    </row>
    <row r="38202" spans="23:27">
      <c r="W38202" s="288"/>
      <c r="X38202" s="287"/>
      <c r="AA38202" s="289"/>
    </row>
    <row r="38203" spans="23:27">
      <c r="W38203" s="288"/>
      <c r="X38203" s="287"/>
      <c r="AA38203" s="289"/>
    </row>
    <row r="38204" spans="23:27">
      <c r="W38204" s="288"/>
      <c r="X38204" s="287"/>
      <c r="AA38204" s="289"/>
    </row>
    <row r="38205" spans="23:27">
      <c r="W38205" s="288"/>
      <c r="X38205" s="287"/>
      <c r="AA38205" s="289"/>
    </row>
    <row r="38206" spans="23:27">
      <c r="W38206" s="288"/>
      <c r="X38206" s="287"/>
      <c r="AA38206" s="289"/>
    </row>
    <row r="38207" spans="23:27">
      <c r="W38207" s="288"/>
      <c r="X38207" s="287"/>
      <c r="AA38207" s="289"/>
    </row>
    <row r="38208" spans="23:27">
      <c r="W38208" s="288"/>
      <c r="X38208" s="287"/>
      <c r="AA38208" s="289"/>
    </row>
    <row r="38209" spans="23:27">
      <c r="W38209" s="288"/>
      <c r="X38209" s="287"/>
      <c r="AA38209" s="289"/>
    </row>
    <row r="38210" spans="23:27">
      <c r="W38210" s="288"/>
      <c r="X38210" s="287"/>
      <c r="AA38210" s="289"/>
    </row>
    <row r="38211" spans="23:27">
      <c r="W38211" s="288"/>
      <c r="X38211" s="287"/>
      <c r="AA38211" s="289"/>
    </row>
    <row r="38212" spans="23:27">
      <c r="W38212" s="288"/>
      <c r="X38212" s="287"/>
      <c r="AA38212" s="289"/>
    </row>
    <row r="38213" spans="23:27">
      <c r="W38213" s="288"/>
      <c r="X38213" s="287"/>
      <c r="AA38213" s="289"/>
    </row>
    <row r="38214" spans="23:27">
      <c r="W38214" s="288"/>
      <c r="X38214" s="287"/>
      <c r="AA38214" s="289"/>
    </row>
    <row r="38215" spans="23:27">
      <c r="W38215" s="288"/>
      <c r="X38215" s="287"/>
      <c r="AA38215" s="289"/>
    </row>
    <row r="38216" spans="23:27">
      <c r="W38216" s="288"/>
      <c r="X38216" s="287"/>
      <c r="AA38216" s="289"/>
    </row>
    <row r="38217" spans="23:27">
      <c r="W38217" s="288"/>
      <c r="X38217" s="287"/>
      <c r="AA38217" s="289"/>
    </row>
    <row r="38218" spans="23:27">
      <c r="W38218" s="288"/>
      <c r="X38218" s="287"/>
      <c r="AA38218" s="289"/>
    </row>
    <row r="38219" spans="23:27">
      <c r="W38219" s="288"/>
      <c r="X38219" s="287"/>
      <c r="AA38219" s="289"/>
    </row>
    <row r="38220" spans="23:27">
      <c r="W38220" s="288"/>
      <c r="X38220" s="287"/>
      <c r="AA38220" s="289"/>
    </row>
    <row r="38221" spans="23:27">
      <c r="W38221" s="288"/>
      <c r="X38221" s="287"/>
      <c r="AA38221" s="289"/>
    </row>
    <row r="38222" spans="23:27">
      <c r="W38222" s="288"/>
      <c r="X38222" s="287"/>
      <c r="AA38222" s="289"/>
    </row>
    <row r="38223" spans="23:27">
      <c r="W38223" s="288"/>
      <c r="X38223" s="287"/>
      <c r="AA38223" s="289"/>
    </row>
    <row r="38224" spans="23:27">
      <c r="W38224" s="288"/>
      <c r="X38224" s="287"/>
      <c r="AA38224" s="289"/>
    </row>
    <row r="38225" spans="23:27">
      <c r="W38225" s="288"/>
      <c r="X38225" s="287"/>
      <c r="AA38225" s="289"/>
    </row>
    <row r="38226" spans="23:27">
      <c r="W38226" s="288"/>
      <c r="X38226" s="287"/>
      <c r="AA38226" s="289"/>
    </row>
    <row r="38227" spans="23:27">
      <c r="W38227" s="288"/>
      <c r="X38227" s="287"/>
      <c r="AA38227" s="289"/>
    </row>
    <row r="38228" spans="23:27">
      <c r="W38228" s="288"/>
      <c r="X38228" s="287"/>
      <c r="AA38228" s="289"/>
    </row>
    <row r="38229" spans="23:27">
      <c r="W38229" s="288"/>
      <c r="X38229" s="287"/>
      <c r="AA38229" s="289"/>
    </row>
    <row r="38230" spans="23:27">
      <c r="W38230" s="288"/>
      <c r="X38230" s="287"/>
      <c r="AA38230" s="289"/>
    </row>
    <row r="38231" spans="23:27">
      <c r="W38231" s="288"/>
      <c r="X38231" s="287"/>
      <c r="AA38231" s="289"/>
    </row>
    <row r="38232" spans="23:27">
      <c r="W38232" s="288"/>
      <c r="X38232" s="287"/>
      <c r="AA38232" s="289"/>
    </row>
    <row r="38233" spans="23:27">
      <c r="W38233" s="288"/>
      <c r="X38233" s="287"/>
      <c r="AA38233" s="289"/>
    </row>
    <row r="38234" spans="23:27">
      <c r="W38234" s="288"/>
      <c r="X38234" s="287"/>
      <c r="AA38234" s="289"/>
    </row>
    <row r="38235" spans="23:27">
      <c r="W38235" s="288"/>
      <c r="X38235" s="287"/>
      <c r="AA38235" s="289"/>
    </row>
    <row r="38236" spans="23:27">
      <c r="W38236" s="288"/>
      <c r="X38236" s="287"/>
      <c r="AA38236" s="289"/>
    </row>
    <row r="38237" spans="23:27">
      <c r="W38237" s="288"/>
      <c r="X38237" s="287"/>
      <c r="AA38237" s="289"/>
    </row>
    <row r="38238" spans="23:27">
      <c r="W38238" s="288"/>
      <c r="X38238" s="287"/>
      <c r="AA38238" s="289"/>
    </row>
    <row r="38239" spans="23:27">
      <c r="W38239" s="288"/>
      <c r="X38239" s="287"/>
      <c r="AA38239" s="289"/>
    </row>
    <row r="38240" spans="23:27">
      <c r="W38240" s="288"/>
      <c r="X38240" s="287"/>
      <c r="AA38240" s="289"/>
    </row>
    <row r="38241" spans="23:27">
      <c r="W38241" s="288"/>
      <c r="X38241" s="287"/>
      <c r="AA38241" s="289"/>
    </row>
    <row r="38242" spans="23:27">
      <c r="W38242" s="288"/>
      <c r="X38242" s="287"/>
      <c r="AA38242" s="289"/>
    </row>
    <row r="38243" spans="23:27">
      <c r="W38243" s="288"/>
      <c r="X38243" s="287"/>
      <c r="AA38243" s="289"/>
    </row>
    <row r="38244" spans="23:27">
      <c r="W38244" s="288"/>
      <c r="X38244" s="287"/>
      <c r="AA38244" s="289"/>
    </row>
    <row r="38245" spans="23:27">
      <c r="W38245" s="288"/>
      <c r="X38245" s="287"/>
      <c r="AA38245" s="289"/>
    </row>
    <row r="38246" spans="23:27">
      <c r="W38246" s="288"/>
      <c r="X38246" s="287"/>
      <c r="AA38246" s="289"/>
    </row>
    <row r="38247" spans="23:27">
      <c r="W38247" s="288"/>
      <c r="X38247" s="287"/>
      <c r="AA38247" s="289"/>
    </row>
    <row r="38248" spans="23:27">
      <c r="W38248" s="288"/>
      <c r="X38248" s="287"/>
      <c r="AA38248" s="289"/>
    </row>
    <row r="38249" spans="23:27">
      <c r="W38249" s="288"/>
      <c r="X38249" s="287"/>
      <c r="AA38249" s="289"/>
    </row>
    <row r="38250" spans="23:27">
      <c r="W38250" s="288"/>
      <c r="X38250" s="287"/>
      <c r="AA38250" s="289"/>
    </row>
    <row r="38251" spans="23:27">
      <c r="W38251" s="288"/>
      <c r="X38251" s="287"/>
      <c r="AA38251" s="289"/>
    </row>
    <row r="38252" spans="23:27">
      <c r="W38252" s="288"/>
      <c r="X38252" s="287"/>
      <c r="AA38252" s="289"/>
    </row>
    <row r="38253" spans="23:27">
      <c r="W38253" s="288"/>
      <c r="X38253" s="287"/>
      <c r="AA38253" s="289"/>
    </row>
    <row r="38254" spans="23:27">
      <c r="W38254" s="288"/>
      <c r="X38254" s="287"/>
      <c r="AA38254" s="289"/>
    </row>
    <row r="38255" spans="23:27">
      <c r="W38255" s="288"/>
      <c r="X38255" s="287"/>
      <c r="AA38255" s="289"/>
    </row>
    <row r="38256" spans="23:27">
      <c r="W38256" s="288"/>
      <c r="X38256" s="287"/>
      <c r="AA38256" s="289"/>
    </row>
    <row r="38257" spans="23:27">
      <c r="W38257" s="288"/>
      <c r="X38257" s="287"/>
      <c r="AA38257" s="289"/>
    </row>
    <row r="38258" spans="23:27">
      <c r="W38258" s="288"/>
      <c r="X38258" s="287"/>
      <c r="AA38258" s="289"/>
    </row>
    <row r="38259" spans="23:27">
      <c r="W38259" s="288"/>
      <c r="X38259" s="287"/>
      <c r="AA38259" s="289"/>
    </row>
    <row r="38260" spans="23:27">
      <c r="W38260" s="288"/>
      <c r="X38260" s="287"/>
      <c r="AA38260" s="289"/>
    </row>
    <row r="38261" spans="23:27">
      <c r="W38261" s="288"/>
      <c r="X38261" s="287"/>
      <c r="AA38261" s="289"/>
    </row>
    <row r="38262" spans="23:27">
      <c r="W38262" s="288"/>
      <c r="X38262" s="287"/>
      <c r="AA38262" s="289"/>
    </row>
    <row r="38263" spans="23:27">
      <c r="W38263" s="288"/>
      <c r="X38263" s="287"/>
      <c r="AA38263" s="289"/>
    </row>
    <row r="38264" spans="23:27">
      <c r="W38264" s="288"/>
      <c r="X38264" s="287"/>
      <c r="AA38264" s="289"/>
    </row>
    <row r="38265" spans="23:27">
      <c r="W38265" s="288"/>
      <c r="X38265" s="287"/>
      <c r="AA38265" s="289"/>
    </row>
    <row r="38266" spans="23:27">
      <c r="W38266" s="288"/>
      <c r="X38266" s="287"/>
      <c r="AA38266" s="289"/>
    </row>
    <row r="38267" spans="23:27">
      <c r="W38267" s="288"/>
      <c r="X38267" s="287"/>
      <c r="AA38267" s="289"/>
    </row>
    <row r="38268" spans="23:27">
      <c r="W38268" s="288"/>
      <c r="X38268" s="287"/>
      <c r="AA38268" s="289"/>
    </row>
    <row r="38269" spans="23:27">
      <c r="W38269" s="288"/>
      <c r="X38269" s="287"/>
      <c r="AA38269" s="289"/>
    </row>
    <row r="38270" spans="23:27">
      <c r="W38270" s="288"/>
      <c r="X38270" s="287"/>
      <c r="AA38270" s="289"/>
    </row>
    <row r="38271" spans="23:27">
      <c r="W38271" s="288"/>
      <c r="X38271" s="287"/>
      <c r="AA38271" s="289"/>
    </row>
    <row r="38272" spans="23:27">
      <c r="W38272" s="288"/>
      <c r="X38272" s="287"/>
      <c r="AA38272" s="289"/>
    </row>
    <row r="38273" spans="23:27">
      <c r="W38273" s="288"/>
      <c r="X38273" s="287"/>
      <c r="AA38273" s="289"/>
    </row>
    <row r="38274" spans="23:27">
      <c r="W38274" s="288"/>
      <c r="X38274" s="287"/>
      <c r="AA38274" s="289"/>
    </row>
    <row r="38275" spans="23:27">
      <c r="W38275" s="288"/>
      <c r="X38275" s="287"/>
      <c r="AA38275" s="289"/>
    </row>
    <row r="38276" spans="23:27">
      <c r="W38276" s="288"/>
      <c r="X38276" s="287"/>
      <c r="AA38276" s="289"/>
    </row>
    <row r="38277" spans="23:27">
      <c r="W38277" s="288"/>
      <c r="X38277" s="287"/>
      <c r="AA38277" s="289"/>
    </row>
    <row r="38278" spans="23:27">
      <c r="W38278" s="288"/>
      <c r="X38278" s="287"/>
      <c r="AA38278" s="289"/>
    </row>
    <row r="38279" spans="23:27">
      <c r="W38279" s="288"/>
      <c r="X38279" s="287"/>
      <c r="AA38279" s="289"/>
    </row>
    <row r="38280" spans="23:27">
      <c r="W38280" s="288"/>
      <c r="X38280" s="287"/>
      <c r="AA38280" s="289"/>
    </row>
    <row r="38281" spans="23:27">
      <c r="W38281" s="288"/>
      <c r="X38281" s="287"/>
      <c r="AA38281" s="289"/>
    </row>
    <row r="38282" spans="23:27">
      <c r="W38282" s="288"/>
      <c r="X38282" s="287"/>
      <c r="AA38282" s="289"/>
    </row>
    <row r="38283" spans="23:27">
      <c r="W38283" s="288"/>
      <c r="X38283" s="287"/>
      <c r="AA38283" s="289"/>
    </row>
    <row r="38284" spans="23:27">
      <c r="W38284" s="288"/>
      <c r="X38284" s="287"/>
      <c r="AA38284" s="289"/>
    </row>
    <row r="38285" spans="23:27">
      <c r="W38285" s="288"/>
      <c r="X38285" s="287"/>
      <c r="AA38285" s="289"/>
    </row>
    <row r="38286" spans="23:27">
      <c r="W38286" s="288"/>
      <c r="X38286" s="287"/>
      <c r="AA38286" s="289"/>
    </row>
    <row r="38287" spans="23:27">
      <c r="W38287" s="288"/>
      <c r="X38287" s="287"/>
      <c r="AA38287" s="289"/>
    </row>
    <row r="38288" spans="23:27">
      <c r="W38288" s="288"/>
      <c r="X38288" s="287"/>
      <c r="AA38288" s="289"/>
    </row>
    <row r="38289" spans="23:27">
      <c r="W38289" s="288"/>
      <c r="X38289" s="287"/>
      <c r="AA38289" s="289"/>
    </row>
    <row r="38290" spans="23:27">
      <c r="W38290" s="288"/>
      <c r="X38290" s="287"/>
      <c r="AA38290" s="289"/>
    </row>
    <row r="38291" spans="23:27">
      <c r="W38291" s="288"/>
      <c r="X38291" s="287"/>
      <c r="AA38291" s="289"/>
    </row>
    <row r="38292" spans="23:27">
      <c r="W38292" s="288"/>
      <c r="X38292" s="287"/>
      <c r="AA38292" s="289"/>
    </row>
    <row r="38293" spans="23:27">
      <c r="W38293" s="288"/>
      <c r="X38293" s="287"/>
      <c r="AA38293" s="289"/>
    </row>
    <row r="38294" spans="23:27">
      <c r="W38294" s="288"/>
      <c r="X38294" s="287"/>
      <c r="AA38294" s="289"/>
    </row>
    <row r="38295" spans="23:27">
      <c r="W38295" s="288"/>
      <c r="X38295" s="287"/>
      <c r="AA38295" s="289"/>
    </row>
    <row r="38296" spans="23:27">
      <c r="W38296" s="288"/>
      <c r="X38296" s="287"/>
      <c r="AA38296" s="289"/>
    </row>
    <row r="38297" spans="23:27">
      <c r="W38297" s="288"/>
      <c r="X38297" s="287"/>
      <c r="AA38297" s="289"/>
    </row>
    <row r="38298" spans="23:27">
      <c r="W38298" s="288"/>
      <c r="X38298" s="287"/>
      <c r="AA38298" s="289"/>
    </row>
    <row r="38299" spans="23:27">
      <c r="W38299" s="288"/>
      <c r="X38299" s="287"/>
      <c r="AA38299" s="289"/>
    </row>
    <row r="38300" spans="23:27">
      <c r="W38300" s="288"/>
      <c r="X38300" s="287"/>
      <c r="AA38300" s="289"/>
    </row>
    <row r="38301" spans="23:27">
      <c r="W38301" s="288"/>
      <c r="X38301" s="287"/>
      <c r="AA38301" s="289"/>
    </row>
    <row r="38302" spans="23:27">
      <c r="W38302" s="288"/>
      <c r="X38302" s="287"/>
      <c r="AA38302" s="289"/>
    </row>
    <row r="38303" spans="23:27">
      <c r="W38303" s="288"/>
      <c r="X38303" s="287"/>
      <c r="AA38303" s="289"/>
    </row>
    <row r="38304" spans="23:27">
      <c r="W38304" s="288"/>
      <c r="X38304" s="287"/>
      <c r="AA38304" s="289"/>
    </row>
    <row r="38305" spans="23:27">
      <c r="W38305" s="288"/>
      <c r="X38305" s="287"/>
      <c r="AA38305" s="289"/>
    </row>
    <row r="38306" spans="23:27">
      <c r="W38306" s="288"/>
      <c r="X38306" s="287"/>
      <c r="AA38306" s="289"/>
    </row>
    <row r="38307" spans="23:27">
      <c r="W38307" s="288"/>
      <c r="X38307" s="287"/>
      <c r="AA38307" s="289"/>
    </row>
    <row r="38308" spans="23:27">
      <c r="W38308" s="288"/>
      <c r="X38308" s="287"/>
      <c r="AA38308" s="289"/>
    </row>
    <row r="38309" spans="23:27">
      <c r="W38309" s="288"/>
      <c r="X38309" s="287"/>
      <c r="AA38309" s="289"/>
    </row>
    <row r="38310" spans="23:27">
      <c r="W38310" s="288"/>
      <c r="X38310" s="287"/>
      <c r="AA38310" s="289"/>
    </row>
    <row r="38311" spans="23:27">
      <c r="W38311" s="288"/>
      <c r="X38311" s="287"/>
      <c r="AA38311" s="289"/>
    </row>
    <row r="38312" spans="23:27">
      <c r="W38312" s="288"/>
      <c r="X38312" s="287"/>
      <c r="AA38312" s="289"/>
    </row>
    <row r="38313" spans="23:27">
      <c r="W38313" s="288"/>
      <c r="X38313" s="287"/>
      <c r="AA38313" s="289"/>
    </row>
    <row r="38314" spans="23:27">
      <c r="W38314" s="288"/>
      <c r="X38314" s="287"/>
      <c r="AA38314" s="289"/>
    </row>
    <row r="38315" spans="23:27">
      <c r="W38315" s="288"/>
      <c r="X38315" s="287"/>
      <c r="AA38315" s="289"/>
    </row>
    <row r="38316" spans="23:27">
      <c r="W38316" s="288"/>
      <c r="X38316" s="287"/>
      <c r="AA38316" s="289"/>
    </row>
    <row r="38317" spans="23:27">
      <c r="W38317" s="288"/>
      <c r="X38317" s="287"/>
      <c r="AA38317" s="289"/>
    </row>
    <row r="38318" spans="23:27">
      <c r="W38318" s="288"/>
      <c r="X38318" s="287"/>
      <c r="AA38318" s="289"/>
    </row>
    <row r="38319" spans="23:27">
      <c r="W38319" s="288"/>
      <c r="X38319" s="287"/>
      <c r="AA38319" s="289"/>
    </row>
    <row r="38320" spans="23:27">
      <c r="W38320" s="288"/>
      <c r="X38320" s="287"/>
      <c r="AA38320" s="289"/>
    </row>
    <row r="38321" spans="23:27">
      <c r="W38321" s="288"/>
      <c r="X38321" s="287"/>
      <c r="AA38321" s="289"/>
    </row>
    <row r="38322" spans="23:27">
      <c r="W38322" s="288"/>
      <c r="X38322" s="287"/>
      <c r="AA38322" s="289"/>
    </row>
    <row r="38323" spans="23:27">
      <c r="W38323" s="288"/>
      <c r="X38323" s="287"/>
      <c r="AA38323" s="289"/>
    </row>
    <row r="38324" spans="23:27">
      <c r="W38324" s="288"/>
      <c r="X38324" s="287"/>
      <c r="AA38324" s="289"/>
    </row>
    <row r="38325" spans="23:27">
      <c r="W38325" s="288"/>
      <c r="X38325" s="287"/>
      <c r="AA38325" s="289"/>
    </row>
    <row r="38326" spans="23:27">
      <c r="W38326" s="288"/>
      <c r="X38326" s="287"/>
      <c r="AA38326" s="289"/>
    </row>
    <row r="38327" spans="23:27">
      <c r="W38327" s="288"/>
      <c r="X38327" s="287"/>
      <c r="AA38327" s="289"/>
    </row>
    <row r="38328" spans="23:27">
      <c r="W38328" s="288"/>
      <c r="X38328" s="287"/>
      <c r="AA38328" s="289"/>
    </row>
    <row r="38329" spans="23:27">
      <c r="W38329" s="288"/>
      <c r="X38329" s="287"/>
      <c r="AA38329" s="289"/>
    </row>
    <row r="38330" spans="23:27">
      <c r="W38330" s="288"/>
      <c r="X38330" s="287"/>
      <c r="AA38330" s="289"/>
    </row>
    <row r="38331" spans="23:27">
      <c r="W38331" s="288"/>
      <c r="X38331" s="287"/>
      <c r="AA38331" s="289"/>
    </row>
    <row r="38332" spans="23:27">
      <c r="W38332" s="288"/>
      <c r="X38332" s="287"/>
      <c r="AA38332" s="289"/>
    </row>
    <row r="38333" spans="23:27">
      <c r="W38333" s="288"/>
      <c r="X38333" s="287"/>
      <c r="AA38333" s="289"/>
    </row>
    <row r="38334" spans="23:27">
      <c r="W38334" s="288"/>
      <c r="X38334" s="287"/>
      <c r="AA38334" s="289"/>
    </row>
    <row r="38335" spans="23:27">
      <c r="W38335" s="288"/>
      <c r="X38335" s="287"/>
      <c r="AA38335" s="289"/>
    </row>
    <row r="38336" spans="23:27">
      <c r="W38336" s="288"/>
      <c r="X38336" s="287"/>
      <c r="AA38336" s="289"/>
    </row>
    <row r="38337" spans="23:27">
      <c r="W38337" s="288"/>
      <c r="X38337" s="287"/>
      <c r="AA38337" s="289"/>
    </row>
    <row r="38338" spans="23:27">
      <c r="W38338" s="288"/>
      <c r="X38338" s="287"/>
      <c r="AA38338" s="289"/>
    </row>
    <row r="38339" spans="23:27">
      <c r="W38339" s="288"/>
      <c r="X38339" s="287"/>
      <c r="AA38339" s="289"/>
    </row>
    <row r="38340" spans="23:27">
      <c r="W38340" s="288"/>
      <c r="X38340" s="287"/>
      <c r="AA38340" s="289"/>
    </row>
    <row r="38341" spans="23:27">
      <c r="W38341" s="288"/>
      <c r="X38341" s="287"/>
      <c r="AA38341" s="289"/>
    </row>
    <row r="38342" spans="23:27">
      <c r="W38342" s="288"/>
      <c r="X38342" s="287"/>
      <c r="AA38342" s="289"/>
    </row>
    <row r="38343" spans="23:27">
      <c r="W38343" s="288"/>
      <c r="X38343" s="287"/>
      <c r="AA38343" s="289"/>
    </row>
    <row r="38344" spans="23:27">
      <c r="W38344" s="288"/>
      <c r="X38344" s="287"/>
      <c r="AA38344" s="289"/>
    </row>
    <row r="38345" spans="23:27">
      <c r="W38345" s="288"/>
      <c r="X38345" s="287"/>
      <c r="AA38345" s="289"/>
    </row>
    <row r="38346" spans="23:27">
      <c r="W38346" s="288"/>
      <c r="X38346" s="287"/>
      <c r="AA38346" s="289"/>
    </row>
    <row r="38347" spans="23:27">
      <c r="W38347" s="288"/>
      <c r="X38347" s="287"/>
      <c r="AA38347" s="289"/>
    </row>
    <row r="38348" spans="23:27">
      <c r="W38348" s="288"/>
      <c r="X38348" s="287"/>
      <c r="AA38348" s="289"/>
    </row>
    <row r="38349" spans="23:27">
      <c r="W38349" s="288"/>
      <c r="X38349" s="287"/>
      <c r="AA38349" s="289"/>
    </row>
    <row r="38350" spans="23:27">
      <c r="W38350" s="288"/>
      <c r="X38350" s="287"/>
      <c r="AA38350" s="289"/>
    </row>
    <row r="38351" spans="23:27">
      <c r="W38351" s="288"/>
      <c r="X38351" s="287"/>
      <c r="AA38351" s="289"/>
    </row>
    <row r="38352" spans="23:27">
      <c r="W38352" s="288"/>
      <c r="X38352" s="287"/>
      <c r="AA38352" s="289"/>
    </row>
    <row r="38353" spans="23:27">
      <c r="W38353" s="288"/>
      <c r="X38353" s="287"/>
      <c r="AA38353" s="289"/>
    </row>
    <row r="38354" spans="23:27">
      <c r="W38354" s="288"/>
      <c r="X38354" s="287"/>
      <c r="AA38354" s="289"/>
    </row>
    <row r="38355" spans="23:27">
      <c r="W38355" s="288"/>
      <c r="X38355" s="287"/>
      <c r="AA38355" s="289"/>
    </row>
    <row r="38356" spans="23:27">
      <c r="W38356" s="288"/>
      <c r="X38356" s="287"/>
      <c r="AA38356" s="289"/>
    </row>
    <row r="38357" spans="23:27">
      <c r="W38357" s="288"/>
      <c r="X38357" s="287"/>
      <c r="AA38357" s="289"/>
    </row>
    <row r="38358" spans="23:27">
      <c r="W38358" s="288"/>
      <c r="X38358" s="287"/>
      <c r="AA38358" s="289"/>
    </row>
    <row r="38359" spans="23:27">
      <c r="W38359" s="288"/>
      <c r="X38359" s="287"/>
      <c r="AA38359" s="289"/>
    </row>
    <row r="38360" spans="23:27">
      <c r="W38360" s="288"/>
      <c r="X38360" s="287"/>
      <c r="AA38360" s="289"/>
    </row>
    <row r="38361" spans="23:27">
      <c r="W38361" s="288"/>
      <c r="X38361" s="287"/>
      <c r="AA38361" s="289"/>
    </row>
    <row r="38362" spans="23:27">
      <c r="W38362" s="288"/>
      <c r="X38362" s="287"/>
      <c r="AA38362" s="289"/>
    </row>
    <row r="38363" spans="23:27">
      <c r="W38363" s="288"/>
      <c r="X38363" s="287"/>
      <c r="AA38363" s="289"/>
    </row>
    <row r="38364" spans="23:27">
      <c r="W38364" s="288"/>
      <c r="X38364" s="287"/>
      <c r="AA38364" s="289"/>
    </row>
    <row r="38365" spans="23:27">
      <c r="W38365" s="288"/>
      <c r="X38365" s="287"/>
      <c r="AA38365" s="289"/>
    </row>
    <row r="38366" spans="23:27">
      <c r="W38366" s="288"/>
      <c r="X38366" s="287"/>
      <c r="AA38366" s="289"/>
    </row>
    <row r="38367" spans="23:27">
      <c r="W38367" s="288"/>
      <c r="X38367" s="287"/>
      <c r="AA38367" s="289"/>
    </row>
    <row r="38368" spans="23:27">
      <c r="W38368" s="288"/>
      <c r="X38368" s="287"/>
      <c r="AA38368" s="289"/>
    </row>
    <row r="38369" spans="23:27">
      <c r="W38369" s="288"/>
      <c r="X38369" s="287"/>
      <c r="AA38369" s="289"/>
    </row>
    <row r="38370" spans="23:27">
      <c r="W38370" s="288"/>
      <c r="X38370" s="287"/>
      <c r="AA38370" s="289"/>
    </row>
    <row r="38371" spans="23:27">
      <c r="W38371" s="288"/>
      <c r="X38371" s="287"/>
      <c r="AA38371" s="289"/>
    </row>
    <row r="38372" spans="23:27">
      <c r="W38372" s="288"/>
      <c r="X38372" s="287"/>
      <c r="AA38372" s="289"/>
    </row>
    <row r="38373" spans="23:27">
      <c r="W38373" s="288"/>
      <c r="X38373" s="287"/>
      <c r="AA38373" s="289"/>
    </row>
    <row r="38374" spans="23:27">
      <c r="W38374" s="288"/>
      <c r="X38374" s="287"/>
      <c r="AA38374" s="289"/>
    </row>
    <row r="38375" spans="23:27">
      <c r="W38375" s="288"/>
      <c r="X38375" s="287"/>
      <c r="AA38375" s="289"/>
    </row>
    <row r="38376" spans="23:27">
      <c r="W38376" s="288"/>
      <c r="X38376" s="287"/>
      <c r="AA38376" s="289"/>
    </row>
    <row r="38377" spans="23:27">
      <c r="W38377" s="288"/>
      <c r="X38377" s="287"/>
      <c r="AA38377" s="289"/>
    </row>
    <row r="38378" spans="23:27">
      <c r="W38378" s="288"/>
      <c r="X38378" s="287"/>
      <c r="AA38378" s="289"/>
    </row>
    <row r="38379" spans="23:27">
      <c r="W38379" s="288"/>
      <c r="X38379" s="287"/>
      <c r="AA38379" s="289"/>
    </row>
    <row r="38380" spans="23:27">
      <c r="W38380" s="288"/>
      <c r="X38380" s="287"/>
      <c r="AA38380" s="289"/>
    </row>
    <row r="38381" spans="23:27">
      <c r="W38381" s="288"/>
      <c r="X38381" s="287"/>
      <c r="AA38381" s="289"/>
    </row>
    <row r="38382" spans="23:27">
      <c r="W38382" s="288"/>
      <c r="X38382" s="287"/>
      <c r="AA38382" s="289"/>
    </row>
    <row r="38383" spans="23:27">
      <c r="W38383" s="288"/>
      <c r="X38383" s="287"/>
      <c r="AA38383" s="289"/>
    </row>
    <row r="38384" spans="23:27">
      <c r="W38384" s="288"/>
      <c r="X38384" s="287"/>
      <c r="AA38384" s="289"/>
    </row>
    <row r="38385" spans="23:27">
      <c r="W38385" s="288"/>
      <c r="X38385" s="287"/>
      <c r="AA38385" s="289"/>
    </row>
    <row r="38386" spans="23:27">
      <c r="W38386" s="288"/>
      <c r="X38386" s="287"/>
      <c r="AA38386" s="289"/>
    </row>
    <row r="38387" spans="23:27">
      <c r="W38387" s="288"/>
      <c r="X38387" s="287"/>
      <c r="AA38387" s="289"/>
    </row>
    <row r="38388" spans="23:27">
      <c r="W38388" s="288"/>
      <c r="X38388" s="287"/>
      <c r="AA38388" s="289"/>
    </row>
    <row r="38389" spans="23:27">
      <c r="W38389" s="288"/>
      <c r="X38389" s="287"/>
      <c r="AA38389" s="289"/>
    </row>
    <row r="38390" spans="23:27">
      <c r="W38390" s="288"/>
      <c r="X38390" s="287"/>
      <c r="AA38390" s="289"/>
    </row>
    <row r="38391" spans="23:27">
      <c r="W38391" s="288"/>
      <c r="X38391" s="287"/>
      <c r="AA38391" s="289"/>
    </row>
    <row r="38392" spans="23:27">
      <c r="W38392" s="288"/>
      <c r="X38392" s="287"/>
      <c r="AA38392" s="289"/>
    </row>
    <row r="38393" spans="23:27">
      <c r="W38393" s="288"/>
      <c r="X38393" s="287"/>
      <c r="AA38393" s="289"/>
    </row>
    <row r="38394" spans="23:27">
      <c r="W38394" s="288"/>
      <c r="X38394" s="287"/>
      <c r="AA38394" s="289"/>
    </row>
    <row r="38395" spans="23:27">
      <c r="W38395" s="288"/>
      <c r="X38395" s="287"/>
      <c r="AA38395" s="289"/>
    </row>
    <row r="38396" spans="23:27">
      <c r="W38396" s="288"/>
      <c r="X38396" s="287"/>
      <c r="AA38396" s="289"/>
    </row>
    <row r="38397" spans="23:27">
      <c r="W38397" s="288"/>
      <c r="X38397" s="287"/>
      <c r="AA38397" s="289"/>
    </row>
    <row r="38398" spans="23:27">
      <c r="W38398" s="288"/>
      <c r="X38398" s="287"/>
      <c r="AA38398" s="289"/>
    </row>
    <row r="38399" spans="23:27">
      <c r="W38399" s="288"/>
      <c r="X38399" s="287"/>
      <c r="AA38399" s="289"/>
    </row>
    <row r="38400" spans="23:27">
      <c r="W38400" s="288"/>
      <c r="X38400" s="287"/>
      <c r="AA38400" s="289"/>
    </row>
    <row r="38401" spans="23:27">
      <c r="W38401" s="288"/>
      <c r="X38401" s="287"/>
      <c r="AA38401" s="289"/>
    </row>
    <row r="38402" spans="23:27">
      <c r="W38402" s="288"/>
      <c r="X38402" s="287"/>
      <c r="AA38402" s="289"/>
    </row>
    <row r="38403" spans="23:27">
      <c r="W38403" s="288"/>
      <c r="X38403" s="287"/>
      <c r="AA38403" s="289"/>
    </row>
    <row r="38404" spans="23:27">
      <c r="W38404" s="288"/>
      <c r="X38404" s="287"/>
      <c r="AA38404" s="289"/>
    </row>
    <row r="38405" spans="23:27">
      <c r="W38405" s="288"/>
      <c r="X38405" s="287"/>
      <c r="AA38405" s="289"/>
    </row>
    <row r="38406" spans="23:27">
      <c r="W38406" s="288"/>
      <c r="X38406" s="287"/>
      <c r="AA38406" s="289"/>
    </row>
    <row r="38407" spans="23:27">
      <c r="W38407" s="288"/>
      <c r="X38407" s="287"/>
      <c r="AA38407" s="289"/>
    </row>
    <row r="38408" spans="23:27">
      <c r="W38408" s="288"/>
      <c r="X38408" s="287"/>
      <c r="AA38408" s="289"/>
    </row>
    <row r="38409" spans="23:27">
      <c r="W38409" s="288"/>
      <c r="X38409" s="287"/>
      <c r="AA38409" s="289"/>
    </row>
    <row r="38410" spans="23:27">
      <c r="W38410" s="288"/>
      <c r="X38410" s="287"/>
      <c r="AA38410" s="289"/>
    </row>
    <row r="38411" spans="23:27">
      <c r="W38411" s="288"/>
      <c r="X38411" s="287"/>
      <c r="AA38411" s="289"/>
    </row>
    <row r="38412" spans="23:27">
      <c r="W38412" s="288"/>
      <c r="X38412" s="287"/>
      <c r="AA38412" s="289"/>
    </row>
    <row r="38413" spans="23:27">
      <c r="W38413" s="288"/>
      <c r="X38413" s="287"/>
      <c r="AA38413" s="289"/>
    </row>
    <row r="38414" spans="23:27">
      <c r="W38414" s="288"/>
      <c r="X38414" s="287"/>
      <c r="AA38414" s="289"/>
    </row>
    <row r="38415" spans="23:27">
      <c r="W38415" s="288"/>
      <c r="X38415" s="287"/>
      <c r="AA38415" s="289"/>
    </row>
    <row r="38416" spans="23:27">
      <c r="W38416" s="288"/>
      <c r="X38416" s="287"/>
      <c r="AA38416" s="289"/>
    </row>
    <row r="38417" spans="23:27">
      <c r="W38417" s="288"/>
      <c r="X38417" s="287"/>
      <c r="AA38417" s="289"/>
    </row>
    <row r="38418" spans="23:27">
      <c r="W38418" s="288"/>
      <c r="X38418" s="287"/>
      <c r="AA38418" s="289"/>
    </row>
    <row r="38419" spans="23:27">
      <c r="W38419" s="288"/>
      <c r="X38419" s="287"/>
      <c r="AA38419" s="289"/>
    </row>
    <row r="38420" spans="23:27">
      <c r="W38420" s="288"/>
      <c r="X38420" s="287"/>
      <c r="AA38420" s="289"/>
    </row>
    <row r="38421" spans="23:27">
      <c r="W38421" s="288"/>
      <c r="X38421" s="287"/>
      <c r="AA38421" s="289"/>
    </row>
    <row r="38422" spans="23:27">
      <c r="W38422" s="288"/>
      <c r="X38422" s="287"/>
      <c r="AA38422" s="289"/>
    </row>
    <row r="38423" spans="23:27">
      <c r="W38423" s="288"/>
      <c r="X38423" s="287"/>
      <c r="AA38423" s="289"/>
    </row>
    <row r="38424" spans="23:27">
      <c r="W38424" s="288"/>
      <c r="X38424" s="287"/>
      <c r="AA38424" s="289"/>
    </row>
    <row r="38425" spans="23:27">
      <c r="W38425" s="288"/>
      <c r="X38425" s="287"/>
      <c r="AA38425" s="289"/>
    </row>
    <row r="38426" spans="23:27">
      <c r="W38426" s="288"/>
      <c r="X38426" s="287"/>
      <c r="AA38426" s="289"/>
    </row>
    <row r="38427" spans="23:27">
      <c r="W38427" s="288"/>
      <c r="X38427" s="287"/>
      <c r="AA38427" s="289"/>
    </row>
    <row r="38428" spans="23:27">
      <c r="W38428" s="288"/>
      <c r="X38428" s="287"/>
      <c r="AA38428" s="289"/>
    </row>
    <row r="38429" spans="23:27">
      <c r="W38429" s="288"/>
      <c r="X38429" s="287"/>
      <c r="AA38429" s="289"/>
    </row>
    <row r="38430" spans="23:27">
      <c r="W38430" s="288"/>
      <c r="X38430" s="287"/>
      <c r="AA38430" s="289"/>
    </row>
    <row r="38431" spans="23:27">
      <c r="W38431" s="288"/>
      <c r="X38431" s="287"/>
      <c r="AA38431" s="289"/>
    </row>
    <row r="38432" spans="23:27">
      <c r="W38432" s="288"/>
      <c r="X38432" s="287"/>
      <c r="AA38432" s="289"/>
    </row>
    <row r="38433" spans="23:27">
      <c r="W38433" s="288"/>
      <c r="X38433" s="287"/>
      <c r="AA38433" s="289"/>
    </row>
    <row r="38434" spans="23:27">
      <c r="W38434" s="288"/>
      <c r="X38434" s="287"/>
      <c r="AA38434" s="289"/>
    </row>
    <row r="38435" spans="23:27">
      <c r="W38435" s="288"/>
      <c r="X38435" s="287"/>
      <c r="AA38435" s="289"/>
    </row>
    <row r="38436" spans="23:27">
      <c r="W38436" s="288"/>
      <c r="X38436" s="287"/>
      <c r="AA38436" s="289"/>
    </row>
    <row r="38437" spans="23:27">
      <c r="W38437" s="288"/>
      <c r="X38437" s="287"/>
      <c r="AA38437" s="289"/>
    </row>
    <row r="38438" spans="23:27">
      <c r="W38438" s="288"/>
      <c r="X38438" s="287"/>
      <c r="AA38438" s="289"/>
    </row>
    <row r="38439" spans="23:27">
      <c r="W38439" s="288"/>
      <c r="X38439" s="287"/>
      <c r="AA38439" s="289"/>
    </row>
    <row r="38440" spans="23:27">
      <c r="W38440" s="288"/>
      <c r="X38440" s="287"/>
      <c r="AA38440" s="289"/>
    </row>
    <row r="38441" spans="23:27">
      <c r="W38441" s="288"/>
      <c r="X38441" s="287"/>
      <c r="AA38441" s="289"/>
    </row>
    <row r="38442" spans="23:27">
      <c r="W38442" s="288"/>
      <c r="X38442" s="287"/>
      <c r="AA38442" s="289"/>
    </row>
    <row r="38443" spans="23:27">
      <c r="W38443" s="288"/>
      <c r="X38443" s="287"/>
      <c r="AA38443" s="289"/>
    </row>
    <row r="38444" spans="23:27">
      <c r="W38444" s="288"/>
      <c r="X38444" s="287"/>
      <c r="AA38444" s="289"/>
    </row>
    <row r="38445" spans="23:27">
      <c r="W38445" s="288"/>
      <c r="X38445" s="287"/>
      <c r="AA38445" s="289"/>
    </row>
    <row r="38446" spans="23:27">
      <c r="W38446" s="288"/>
      <c r="X38446" s="287"/>
      <c r="AA38446" s="289"/>
    </row>
    <row r="38447" spans="23:27">
      <c r="W38447" s="288"/>
      <c r="X38447" s="287"/>
      <c r="AA38447" s="289"/>
    </row>
    <row r="38448" spans="23:27">
      <c r="W38448" s="288"/>
      <c r="X38448" s="287"/>
      <c r="AA38448" s="289"/>
    </row>
    <row r="38449" spans="23:27">
      <c r="W38449" s="288"/>
      <c r="X38449" s="287"/>
      <c r="AA38449" s="289"/>
    </row>
    <row r="38450" spans="23:27">
      <c r="W38450" s="288"/>
      <c r="X38450" s="287"/>
      <c r="AA38450" s="289"/>
    </row>
    <row r="38451" spans="23:27">
      <c r="W38451" s="288"/>
      <c r="X38451" s="287"/>
      <c r="AA38451" s="289"/>
    </row>
    <row r="38452" spans="23:27">
      <c r="W38452" s="288"/>
      <c r="X38452" s="287"/>
      <c r="AA38452" s="289"/>
    </row>
    <row r="38453" spans="23:27">
      <c r="W38453" s="288"/>
      <c r="X38453" s="287"/>
      <c r="AA38453" s="289"/>
    </row>
    <row r="38454" spans="23:27">
      <c r="W38454" s="288"/>
      <c r="X38454" s="287"/>
      <c r="AA38454" s="289"/>
    </row>
    <row r="38455" spans="23:27">
      <c r="W38455" s="288"/>
      <c r="X38455" s="287"/>
      <c r="AA38455" s="289"/>
    </row>
    <row r="38456" spans="23:27">
      <c r="W38456" s="288"/>
      <c r="X38456" s="287"/>
      <c r="AA38456" s="289"/>
    </row>
    <row r="38457" spans="23:27">
      <c r="W38457" s="288"/>
      <c r="X38457" s="287"/>
      <c r="AA38457" s="289"/>
    </row>
    <row r="38458" spans="23:27">
      <c r="W38458" s="288"/>
      <c r="X38458" s="287"/>
      <c r="AA38458" s="289"/>
    </row>
    <row r="38459" spans="23:27">
      <c r="W38459" s="288"/>
      <c r="X38459" s="287"/>
      <c r="AA38459" s="289"/>
    </row>
    <row r="38460" spans="23:27">
      <c r="W38460" s="288"/>
      <c r="X38460" s="287"/>
      <c r="AA38460" s="289"/>
    </row>
    <row r="38461" spans="23:27">
      <c r="W38461" s="288"/>
      <c r="X38461" s="287"/>
      <c r="AA38461" s="289"/>
    </row>
    <row r="38462" spans="23:27">
      <c r="W38462" s="288"/>
      <c r="X38462" s="287"/>
      <c r="AA38462" s="289"/>
    </row>
    <row r="38463" spans="23:27">
      <c r="W38463" s="288"/>
      <c r="X38463" s="287"/>
      <c r="AA38463" s="289"/>
    </row>
    <row r="38464" spans="23:27">
      <c r="W38464" s="288"/>
      <c r="X38464" s="287"/>
      <c r="AA38464" s="289"/>
    </row>
    <row r="38465" spans="23:27">
      <c r="W38465" s="288"/>
      <c r="X38465" s="287"/>
      <c r="AA38465" s="289"/>
    </row>
    <row r="38466" spans="23:27">
      <c r="W38466" s="288"/>
      <c r="X38466" s="287"/>
      <c r="AA38466" s="289"/>
    </row>
    <row r="38467" spans="23:27">
      <c r="W38467" s="288"/>
      <c r="X38467" s="287"/>
      <c r="AA38467" s="289"/>
    </row>
    <row r="38468" spans="23:27">
      <c r="W38468" s="288"/>
      <c r="X38468" s="287"/>
      <c r="AA38468" s="289"/>
    </row>
    <row r="38469" spans="23:27">
      <c r="W38469" s="288"/>
      <c r="X38469" s="287"/>
      <c r="AA38469" s="289"/>
    </row>
    <row r="38470" spans="23:27">
      <c r="W38470" s="288"/>
      <c r="X38470" s="287"/>
      <c r="AA38470" s="289"/>
    </row>
    <row r="38471" spans="23:27">
      <c r="W38471" s="288"/>
      <c r="X38471" s="287"/>
      <c r="AA38471" s="289"/>
    </row>
    <row r="38472" spans="23:27">
      <c r="W38472" s="288"/>
      <c r="X38472" s="287"/>
      <c r="AA38472" s="289"/>
    </row>
    <row r="38473" spans="23:27">
      <c r="W38473" s="288"/>
      <c r="X38473" s="287"/>
      <c r="AA38473" s="289"/>
    </row>
    <row r="38474" spans="23:27">
      <c r="W38474" s="288"/>
      <c r="X38474" s="287"/>
      <c r="AA38474" s="289"/>
    </row>
    <row r="38475" spans="23:27">
      <c r="W38475" s="288"/>
      <c r="X38475" s="287"/>
      <c r="AA38475" s="289"/>
    </row>
    <row r="38476" spans="23:27">
      <c r="W38476" s="288"/>
      <c r="X38476" s="287"/>
      <c r="AA38476" s="289"/>
    </row>
    <row r="38477" spans="23:27">
      <c r="W38477" s="288"/>
      <c r="X38477" s="287"/>
      <c r="AA38477" s="289"/>
    </row>
    <row r="38478" spans="23:27">
      <c r="W38478" s="288"/>
      <c r="X38478" s="287"/>
      <c r="AA38478" s="289"/>
    </row>
    <row r="38479" spans="23:27">
      <c r="W38479" s="288"/>
      <c r="X38479" s="287"/>
      <c r="AA38479" s="289"/>
    </row>
    <row r="38480" spans="23:27">
      <c r="W38480" s="288"/>
      <c r="X38480" s="287"/>
      <c r="AA38480" s="289"/>
    </row>
    <row r="38481" spans="23:27">
      <c r="W38481" s="288"/>
      <c r="X38481" s="287"/>
      <c r="AA38481" s="289"/>
    </row>
    <row r="38482" spans="23:27">
      <c r="W38482" s="288"/>
      <c r="X38482" s="287"/>
      <c r="AA38482" s="289"/>
    </row>
    <row r="38483" spans="23:27">
      <c r="W38483" s="288"/>
      <c r="X38483" s="287"/>
      <c r="AA38483" s="289"/>
    </row>
    <row r="38484" spans="23:27">
      <c r="W38484" s="288"/>
      <c r="X38484" s="287"/>
      <c r="AA38484" s="289"/>
    </row>
    <row r="38485" spans="23:27">
      <c r="W38485" s="288"/>
      <c r="X38485" s="287"/>
      <c r="AA38485" s="289"/>
    </row>
    <row r="38486" spans="23:27">
      <c r="W38486" s="288"/>
      <c r="X38486" s="287"/>
      <c r="AA38486" s="289"/>
    </row>
    <row r="38487" spans="23:27">
      <c r="W38487" s="288"/>
      <c r="X38487" s="287"/>
      <c r="AA38487" s="289"/>
    </row>
    <row r="38488" spans="23:27">
      <c r="W38488" s="288"/>
      <c r="X38488" s="287"/>
      <c r="AA38488" s="289"/>
    </row>
    <row r="38489" spans="23:27">
      <c r="W38489" s="288"/>
      <c r="X38489" s="287"/>
      <c r="AA38489" s="289"/>
    </row>
    <row r="38490" spans="23:27">
      <c r="W38490" s="288"/>
      <c r="X38490" s="287"/>
      <c r="AA38490" s="289"/>
    </row>
    <row r="38491" spans="23:27">
      <c r="W38491" s="288"/>
      <c r="X38491" s="287"/>
      <c r="AA38491" s="289"/>
    </row>
    <row r="38492" spans="23:27">
      <c r="W38492" s="288"/>
      <c r="X38492" s="287"/>
      <c r="AA38492" s="289"/>
    </row>
    <row r="38493" spans="23:27">
      <c r="W38493" s="288"/>
      <c r="X38493" s="287"/>
      <c r="AA38493" s="289"/>
    </row>
    <row r="38494" spans="23:27">
      <c r="W38494" s="288"/>
      <c r="X38494" s="287"/>
      <c r="AA38494" s="289"/>
    </row>
    <row r="38495" spans="23:27">
      <c r="W38495" s="288"/>
      <c r="X38495" s="287"/>
      <c r="AA38495" s="289"/>
    </row>
    <row r="38496" spans="23:27">
      <c r="W38496" s="288"/>
      <c r="X38496" s="287"/>
      <c r="AA38496" s="289"/>
    </row>
    <row r="38497" spans="23:27">
      <c r="W38497" s="288"/>
      <c r="X38497" s="287"/>
      <c r="AA38497" s="289"/>
    </row>
    <row r="38498" spans="23:27">
      <c r="W38498" s="288"/>
      <c r="X38498" s="287"/>
      <c r="AA38498" s="289"/>
    </row>
    <row r="38499" spans="23:27">
      <c r="W38499" s="288"/>
      <c r="X38499" s="287"/>
      <c r="AA38499" s="289"/>
    </row>
    <row r="38500" spans="23:27">
      <c r="W38500" s="288"/>
      <c r="X38500" s="287"/>
      <c r="AA38500" s="289"/>
    </row>
    <row r="38501" spans="23:27">
      <c r="W38501" s="288"/>
      <c r="X38501" s="287"/>
      <c r="AA38501" s="289"/>
    </row>
    <row r="38502" spans="23:27">
      <c r="W38502" s="288"/>
      <c r="X38502" s="287"/>
      <c r="AA38502" s="289"/>
    </row>
    <row r="38503" spans="23:27">
      <c r="W38503" s="288"/>
      <c r="X38503" s="287"/>
      <c r="AA38503" s="289"/>
    </row>
    <row r="38504" spans="23:27">
      <c r="W38504" s="288"/>
      <c r="X38504" s="287"/>
      <c r="AA38504" s="289"/>
    </row>
    <row r="38505" spans="23:27">
      <c r="W38505" s="288"/>
      <c r="X38505" s="287"/>
      <c r="AA38505" s="289"/>
    </row>
    <row r="38506" spans="23:27">
      <c r="W38506" s="288"/>
      <c r="X38506" s="287"/>
      <c r="AA38506" s="289"/>
    </row>
    <row r="38507" spans="23:27">
      <c r="W38507" s="288"/>
      <c r="X38507" s="287"/>
      <c r="AA38507" s="289"/>
    </row>
    <row r="38508" spans="23:27">
      <c r="W38508" s="288"/>
      <c r="X38508" s="287"/>
      <c r="AA38508" s="289"/>
    </row>
    <row r="38509" spans="23:27">
      <c r="W38509" s="288"/>
      <c r="X38509" s="287"/>
      <c r="AA38509" s="289"/>
    </row>
    <row r="38510" spans="23:27">
      <c r="W38510" s="288"/>
      <c r="X38510" s="287"/>
      <c r="AA38510" s="289"/>
    </row>
    <row r="38511" spans="23:27">
      <c r="W38511" s="288"/>
      <c r="X38511" s="287"/>
      <c r="AA38511" s="289"/>
    </row>
    <row r="38512" spans="23:27">
      <c r="W38512" s="288"/>
      <c r="X38512" s="287"/>
      <c r="AA38512" s="289"/>
    </row>
    <row r="38513" spans="23:27">
      <c r="W38513" s="288"/>
      <c r="X38513" s="287"/>
      <c r="AA38513" s="289"/>
    </row>
    <row r="38514" spans="23:27">
      <c r="W38514" s="288"/>
      <c r="X38514" s="287"/>
      <c r="AA38514" s="289"/>
    </row>
    <row r="38515" spans="23:27">
      <c r="W38515" s="288"/>
      <c r="X38515" s="287"/>
      <c r="AA38515" s="289"/>
    </row>
    <row r="38516" spans="23:27">
      <c r="W38516" s="288"/>
      <c r="X38516" s="287"/>
      <c r="AA38516" s="289"/>
    </row>
    <row r="38517" spans="23:27">
      <c r="W38517" s="288"/>
      <c r="X38517" s="287"/>
      <c r="AA38517" s="289"/>
    </row>
    <row r="38518" spans="23:27">
      <c r="W38518" s="288"/>
      <c r="X38518" s="287"/>
      <c r="AA38518" s="289"/>
    </row>
    <row r="38519" spans="23:27">
      <c r="W38519" s="288"/>
      <c r="X38519" s="287"/>
      <c r="AA38519" s="289"/>
    </row>
    <row r="38520" spans="23:27">
      <c r="W38520" s="288"/>
      <c r="X38520" s="287"/>
      <c r="AA38520" s="289"/>
    </row>
    <row r="38521" spans="23:27">
      <c r="W38521" s="288"/>
      <c r="X38521" s="287"/>
      <c r="AA38521" s="289"/>
    </row>
    <row r="38522" spans="23:27">
      <c r="W38522" s="288"/>
      <c r="X38522" s="287"/>
      <c r="AA38522" s="289"/>
    </row>
    <row r="38523" spans="23:27">
      <c r="W38523" s="288"/>
      <c r="X38523" s="287"/>
      <c r="AA38523" s="289"/>
    </row>
    <row r="38524" spans="23:27">
      <c r="W38524" s="288"/>
      <c r="X38524" s="287"/>
      <c r="AA38524" s="289"/>
    </row>
    <row r="38525" spans="23:27">
      <c r="W38525" s="288"/>
      <c r="X38525" s="287"/>
      <c r="AA38525" s="289"/>
    </row>
    <row r="38526" spans="23:27">
      <c r="W38526" s="288"/>
      <c r="X38526" s="287"/>
      <c r="AA38526" s="289"/>
    </row>
    <row r="38527" spans="23:27">
      <c r="W38527" s="288"/>
      <c r="X38527" s="287"/>
      <c r="AA38527" s="289"/>
    </row>
    <row r="38528" spans="23:27">
      <c r="W38528" s="288"/>
      <c r="X38528" s="287"/>
      <c r="AA38528" s="289"/>
    </row>
    <row r="38529" spans="23:27">
      <c r="W38529" s="288"/>
      <c r="X38529" s="287"/>
      <c r="AA38529" s="289"/>
    </row>
    <row r="38530" spans="23:27">
      <c r="W38530" s="288"/>
      <c r="X38530" s="287"/>
      <c r="AA38530" s="289"/>
    </row>
    <row r="38531" spans="23:27">
      <c r="W38531" s="288"/>
      <c r="X38531" s="287"/>
      <c r="AA38531" s="289"/>
    </row>
    <row r="38532" spans="23:27">
      <c r="W38532" s="288"/>
      <c r="X38532" s="287"/>
      <c r="AA38532" s="289"/>
    </row>
    <row r="38533" spans="23:27">
      <c r="W38533" s="288"/>
      <c r="X38533" s="287"/>
      <c r="AA38533" s="289"/>
    </row>
    <row r="38534" spans="23:27">
      <c r="W38534" s="288"/>
      <c r="X38534" s="287"/>
      <c r="AA38534" s="289"/>
    </row>
    <row r="38535" spans="23:27">
      <c r="W38535" s="288"/>
      <c r="X38535" s="287"/>
      <c r="AA38535" s="289"/>
    </row>
    <row r="38536" spans="23:27">
      <c r="W38536" s="288"/>
      <c r="X38536" s="287"/>
      <c r="AA38536" s="289"/>
    </row>
    <row r="38537" spans="23:27">
      <c r="W38537" s="288"/>
      <c r="X38537" s="287"/>
      <c r="AA38537" s="289"/>
    </row>
    <row r="38538" spans="23:27">
      <c r="W38538" s="288"/>
      <c r="X38538" s="287"/>
      <c r="AA38538" s="289"/>
    </row>
    <row r="38539" spans="23:27">
      <c r="W38539" s="288"/>
      <c r="X38539" s="287"/>
      <c r="AA38539" s="289"/>
    </row>
    <row r="38540" spans="23:27">
      <c r="W38540" s="288"/>
      <c r="X38540" s="287"/>
      <c r="AA38540" s="289"/>
    </row>
    <row r="38541" spans="23:27">
      <c r="W38541" s="288"/>
      <c r="X38541" s="287"/>
      <c r="AA38541" s="289"/>
    </row>
    <row r="38542" spans="23:27">
      <c r="W38542" s="288"/>
      <c r="X38542" s="287"/>
      <c r="AA38542" s="289"/>
    </row>
    <row r="38543" spans="23:27">
      <c r="W38543" s="288"/>
      <c r="X38543" s="287"/>
      <c r="AA38543" s="289"/>
    </row>
    <row r="38544" spans="23:27">
      <c r="W38544" s="288"/>
      <c r="X38544" s="287"/>
      <c r="AA38544" s="289"/>
    </row>
    <row r="38545" spans="23:27">
      <c r="W38545" s="288"/>
      <c r="X38545" s="287"/>
      <c r="AA38545" s="289"/>
    </row>
    <row r="38546" spans="23:27">
      <c r="W38546" s="288"/>
      <c r="X38546" s="287"/>
      <c r="AA38546" s="289"/>
    </row>
    <row r="38547" spans="23:27">
      <c r="W38547" s="288"/>
      <c r="X38547" s="287"/>
      <c r="AA38547" s="289"/>
    </row>
    <row r="38548" spans="23:27">
      <c r="W38548" s="288"/>
      <c r="X38548" s="287"/>
      <c r="AA38548" s="289"/>
    </row>
    <row r="38549" spans="23:27">
      <c r="W38549" s="288"/>
      <c r="X38549" s="287"/>
      <c r="AA38549" s="289"/>
    </row>
    <row r="38550" spans="23:27">
      <c r="W38550" s="288"/>
      <c r="X38550" s="287"/>
      <c r="AA38550" s="289"/>
    </row>
    <row r="38551" spans="23:27">
      <c r="W38551" s="288"/>
      <c r="X38551" s="287"/>
      <c r="AA38551" s="289"/>
    </row>
    <row r="38552" spans="23:27">
      <c r="W38552" s="288"/>
      <c r="X38552" s="287"/>
      <c r="AA38552" s="289"/>
    </row>
    <row r="38553" spans="23:27">
      <c r="W38553" s="288"/>
      <c r="X38553" s="287"/>
      <c r="AA38553" s="289"/>
    </row>
    <row r="38554" spans="23:27">
      <c r="W38554" s="288"/>
      <c r="X38554" s="287"/>
      <c r="AA38554" s="289"/>
    </row>
    <row r="38555" spans="23:27">
      <c r="W38555" s="288"/>
      <c r="X38555" s="287"/>
      <c r="AA38555" s="289"/>
    </row>
    <row r="38556" spans="23:27">
      <c r="W38556" s="288"/>
      <c r="X38556" s="287"/>
      <c r="AA38556" s="289"/>
    </row>
    <row r="38557" spans="23:27">
      <c r="W38557" s="288"/>
      <c r="X38557" s="287"/>
      <c r="AA38557" s="289"/>
    </row>
    <row r="38558" spans="23:27">
      <c r="W38558" s="288"/>
      <c r="X38558" s="287"/>
      <c r="AA38558" s="289"/>
    </row>
    <row r="38559" spans="23:27">
      <c r="W38559" s="288"/>
      <c r="X38559" s="287"/>
      <c r="AA38559" s="289"/>
    </row>
    <row r="38560" spans="23:27">
      <c r="W38560" s="288"/>
      <c r="X38560" s="287"/>
      <c r="AA38560" s="289"/>
    </row>
    <row r="38561" spans="23:27">
      <c r="W38561" s="288"/>
      <c r="X38561" s="287"/>
      <c r="AA38561" s="289"/>
    </row>
    <row r="38562" spans="23:27">
      <c r="W38562" s="288"/>
      <c r="X38562" s="287"/>
      <c r="AA38562" s="289"/>
    </row>
    <row r="38563" spans="23:27">
      <c r="W38563" s="288"/>
      <c r="X38563" s="287"/>
      <c r="AA38563" s="289"/>
    </row>
    <row r="38564" spans="23:27">
      <c r="W38564" s="288"/>
      <c r="X38564" s="287"/>
      <c r="AA38564" s="289"/>
    </row>
    <row r="38565" spans="23:27">
      <c r="W38565" s="288"/>
      <c r="X38565" s="287"/>
      <c r="AA38565" s="289"/>
    </row>
    <row r="38566" spans="23:27">
      <c r="W38566" s="288"/>
      <c r="X38566" s="287"/>
      <c r="AA38566" s="289"/>
    </row>
    <row r="38567" spans="23:27">
      <c r="W38567" s="288"/>
      <c r="X38567" s="287"/>
      <c r="AA38567" s="289"/>
    </row>
    <row r="38568" spans="23:27">
      <c r="W38568" s="288"/>
      <c r="X38568" s="287"/>
      <c r="AA38568" s="289"/>
    </row>
    <row r="38569" spans="23:27">
      <c r="W38569" s="288"/>
      <c r="X38569" s="287"/>
      <c r="AA38569" s="289"/>
    </row>
    <row r="38570" spans="23:27">
      <c r="W38570" s="288"/>
      <c r="X38570" s="287"/>
      <c r="AA38570" s="289"/>
    </row>
    <row r="38571" spans="23:27">
      <c r="W38571" s="288"/>
      <c r="X38571" s="287"/>
      <c r="AA38571" s="289"/>
    </row>
    <row r="38572" spans="23:27">
      <c r="W38572" s="288"/>
      <c r="X38572" s="287"/>
      <c r="AA38572" s="289"/>
    </row>
    <row r="38573" spans="23:27">
      <c r="W38573" s="288"/>
      <c r="X38573" s="287"/>
      <c r="AA38573" s="289"/>
    </row>
    <row r="38574" spans="23:27">
      <c r="W38574" s="288"/>
      <c r="X38574" s="287"/>
      <c r="AA38574" s="289"/>
    </row>
    <row r="38575" spans="23:27">
      <c r="W38575" s="288"/>
      <c r="X38575" s="287"/>
      <c r="AA38575" s="289"/>
    </row>
    <row r="38576" spans="23:27">
      <c r="W38576" s="288"/>
      <c r="X38576" s="287"/>
      <c r="AA38576" s="289"/>
    </row>
    <row r="38577" spans="23:27">
      <c r="W38577" s="288"/>
      <c r="X38577" s="287"/>
      <c r="AA38577" s="289"/>
    </row>
    <row r="38578" spans="23:27">
      <c r="W38578" s="288"/>
      <c r="X38578" s="287"/>
      <c r="AA38578" s="289"/>
    </row>
    <row r="38579" spans="23:27">
      <c r="W38579" s="288"/>
      <c r="X38579" s="287"/>
      <c r="AA38579" s="289"/>
    </row>
    <row r="38580" spans="23:27">
      <c r="W38580" s="288"/>
      <c r="X38580" s="287"/>
      <c r="AA38580" s="289"/>
    </row>
    <row r="38581" spans="23:27">
      <c r="W38581" s="288"/>
      <c r="X38581" s="287"/>
      <c r="AA38581" s="289"/>
    </row>
    <row r="38582" spans="23:27">
      <c r="W38582" s="288"/>
      <c r="X38582" s="287"/>
      <c r="AA38582" s="289"/>
    </row>
    <row r="38583" spans="23:27">
      <c r="W38583" s="288"/>
      <c r="X38583" s="287"/>
      <c r="AA38583" s="289"/>
    </row>
    <row r="38584" spans="23:27">
      <c r="W38584" s="288"/>
      <c r="X38584" s="287"/>
      <c r="AA38584" s="289"/>
    </row>
    <row r="38585" spans="23:27">
      <c r="W38585" s="288"/>
      <c r="X38585" s="287"/>
      <c r="AA38585" s="289"/>
    </row>
    <row r="38586" spans="23:27">
      <c r="W38586" s="288"/>
      <c r="X38586" s="287"/>
      <c r="AA38586" s="289"/>
    </row>
    <row r="38587" spans="23:27">
      <c r="W38587" s="288"/>
      <c r="X38587" s="287"/>
      <c r="AA38587" s="289"/>
    </row>
    <row r="38588" spans="23:27">
      <c r="W38588" s="288"/>
      <c r="X38588" s="287"/>
      <c r="AA38588" s="289"/>
    </row>
    <row r="38589" spans="23:27">
      <c r="W38589" s="288"/>
      <c r="X38589" s="287"/>
      <c r="AA38589" s="289"/>
    </row>
    <row r="38590" spans="23:27">
      <c r="W38590" s="288"/>
      <c r="X38590" s="287"/>
      <c r="AA38590" s="289"/>
    </row>
    <row r="38591" spans="23:27">
      <c r="W38591" s="288"/>
      <c r="X38591" s="287"/>
      <c r="AA38591" s="289"/>
    </row>
    <row r="38592" spans="23:27">
      <c r="W38592" s="288"/>
      <c r="X38592" s="287"/>
      <c r="AA38592" s="289"/>
    </row>
    <row r="38593" spans="23:27">
      <c r="W38593" s="288"/>
      <c r="X38593" s="287"/>
      <c r="AA38593" s="289"/>
    </row>
    <row r="38594" spans="23:27">
      <c r="W38594" s="288"/>
      <c r="X38594" s="287"/>
      <c r="AA38594" s="289"/>
    </row>
    <row r="38595" spans="23:27">
      <c r="W38595" s="288"/>
      <c r="X38595" s="287"/>
      <c r="AA38595" s="289"/>
    </row>
    <row r="38596" spans="23:27">
      <c r="W38596" s="288"/>
      <c r="X38596" s="287"/>
      <c r="AA38596" s="289"/>
    </row>
    <row r="38597" spans="23:27">
      <c r="W38597" s="288"/>
      <c r="X38597" s="287"/>
      <c r="AA38597" s="289"/>
    </row>
    <row r="38598" spans="23:27">
      <c r="W38598" s="288"/>
      <c r="X38598" s="287"/>
      <c r="AA38598" s="289"/>
    </row>
    <row r="38599" spans="23:27">
      <c r="W38599" s="288"/>
      <c r="X38599" s="287"/>
      <c r="AA38599" s="289"/>
    </row>
    <row r="38600" spans="23:27">
      <c r="W38600" s="288"/>
      <c r="X38600" s="287"/>
      <c r="AA38600" s="289"/>
    </row>
    <row r="38601" spans="23:27">
      <c r="W38601" s="288"/>
      <c r="X38601" s="287"/>
      <c r="AA38601" s="289"/>
    </row>
    <row r="38602" spans="23:27">
      <c r="W38602" s="288"/>
      <c r="X38602" s="287"/>
      <c r="AA38602" s="289"/>
    </row>
    <row r="38603" spans="23:27">
      <c r="W38603" s="288"/>
      <c r="X38603" s="287"/>
      <c r="AA38603" s="289"/>
    </row>
    <row r="38604" spans="23:27">
      <c r="W38604" s="288"/>
      <c r="X38604" s="287"/>
      <c r="AA38604" s="289"/>
    </row>
    <row r="38605" spans="23:27">
      <c r="W38605" s="288"/>
      <c r="X38605" s="287"/>
      <c r="AA38605" s="289"/>
    </row>
    <row r="38606" spans="23:27">
      <c r="W38606" s="288"/>
      <c r="X38606" s="287"/>
      <c r="AA38606" s="289"/>
    </row>
    <row r="38607" spans="23:27">
      <c r="W38607" s="288"/>
      <c r="X38607" s="287"/>
      <c r="AA38607" s="289"/>
    </row>
    <row r="38608" spans="23:27">
      <c r="W38608" s="288"/>
      <c r="X38608" s="287"/>
      <c r="AA38608" s="289"/>
    </row>
    <row r="38609" spans="23:27">
      <c r="W38609" s="288"/>
      <c r="X38609" s="287"/>
      <c r="AA38609" s="289"/>
    </row>
    <row r="38610" spans="23:27">
      <c r="W38610" s="288"/>
      <c r="X38610" s="287"/>
      <c r="AA38610" s="289"/>
    </row>
    <row r="38611" spans="23:27">
      <c r="W38611" s="288"/>
      <c r="X38611" s="287"/>
      <c r="AA38611" s="289"/>
    </row>
    <row r="38612" spans="23:27">
      <c r="W38612" s="288"/>
      <c r="X38612" s="287"/>
      <c r="AA38612" s="289"/>
    </row>
    <row r="38613" spans="23:27">
      <c r="W38613" s="288"/>
      <c r="X38613" s="287"/>
      <c r="AA38613" s="289"/>
    </row>
    <row r="38614" spans="23:27">
      <c r="W38614" s="288"/>
      <c r="X38614" s="287"/>
      <c r="AA38614" s="289"/>
    </row>
    <row r="38615" spans="23:27">
      <c r="W38615" s="288"/>
      <c r="X38615" s="287"/>
      <c r="AA38615" s="289"/>
    </row>
    <row r="38616" spans="23:27">
      <c r="W38616" s="288"/>
      <c r="X38616" s="287"/>
      <c r="AA38616" s="289"/>
    </row>
    <row r="38617" spans="23:27">
      <c r="W38617" s="288"/>
      <c r="X38617" s="287"/>
      <c r="AA38617" s="289"/>
    </row>
    <row r="38618" spans="23:27">
      <c r="W38618" s="288"/>
      <c r="X38618" s="287"/>
      <c r="AA38618" s="289"/>
    </row>
    <row r="38619" spans="23:27">
      <c r="W38619" s="288"/>
      <c r="X38619" s="287"/>
      <c r="AA38619" s="289"/>
    </row>
    <row r="38620" spans="23:27">
      <c r="W38620" s="288"/>
      <c r="X38620" s="287"/>
      <c r="AA38620" s="289"/>
    </row>
    <row r="38621" spans="23:27">
      <c r="W38621" s="288"/>
      <c r="X38621" s="287"/>
      <c r="AA38621" s="289"/>
    </row>
    <row r="38622" spans="23:27">
      <c r="W38622" s="288"/>
      <c r="X38622" s="287"/>
      <c r="AA38622" s="289"/>
    </row>
    <row r="38623" spans="23:27">
      <c r="W38623" s="288"/>
      <c r="X38623" s="287"/>
      <c r="AA38623" s="289"/>
    </row>
    <row r="38624" spans="23:27">
      <c r="W38624" s="288"/>
      <c r="X38624" s="287"/>
      <c r="AA38624" s="289"/>
    </row>
    <row r="38625" spans="23:27">
      <c r="W38625" s="288"/>
      <c r="X38625" s="287"/>
      <c r="AA38625" s="289"/>
    </row>
    <row r="38626" spans="23:27">
      <c r="W38626" s="288"/>
      <c r="X38626" s="287"/>
      <c r="AA38626" s="289"/>
    </row>
    <row r="38627" spans="23:27">
      <c r="W38627" s="288"/>
      <c r="X38627" s="287"/>
      <c r="AA38627" s="289"/>
    </row>
    <row r="38628" spans="23:27">
      <c r="W38628" s="288"/>
      <c r="X38628" s="287"/>
      <c r="AA38628" s="289"/>
    </row>
    <row r="38629" spans="23:27">
      <c r="W38629" s="288"/>
      <c r="X38629" s="287"/>
      <c r="AA38629" s="289"/>
    </row>
    <row r="38630" spans="23:27">
      <c r="W38630" s="288"/>
      <c r="X38630" s="287"/>
      <c r="AA38630" s="289"/>
    </row>
    <row r="38631" spans="23:27">
      <c r="W38631" s="288"/>
      <c r="X38631" s="287"/>
      <c r="AA38631" s="289"/>
    </row>
    <row r="38632" spans="23:27">
      <c r="W38632" s="288"/>
      <c r="X38632" s="287"/>
      <c r="AA38632" s="289"/>
    </row>
    <row r="38633" spans="23:27">
      <c r="W38633" s="288"/>
      <c r="X38633" s="287"/>
      <c r="AA38633" s="289"/>
    </row>
    <row r="38634" spans="23:27">
      <c r="W38634" s="288"/>
      <c r="X38634" s="287"/>
      <c r="AA38634" s="289"/>
    </row>
    <row r="38635" spans="23:27">
      <c r="W38635" s="288"/>
      <c r="X38635" s="287"/>
      <c r="AA38635" s="289"/>
    </row>
    <row r="38636" spans="23:27">
      <c r="W38636" s="288"/>
      <c r="X38636" s="287"/>
      <c r="AA38636" s="289"/>
    </row>
    <row r="38637" spans="23:27">
      <c r="W38637" s="288"/>
      <c r="X38637" s="287"/>
      <c r="AA38637" s="289"/>
    </row>
    <row r="38638" spans="23:27">
      <c r="W38638" s="288"/>
      <c r="X38638" s="287"/>
      <c r="AA38638" s="289"/>
    </row>
    <row r="38639" spans="23:27">
      <c r="W38639" s="288"/>
      <c r="X38639" s="287"/>
      <c r="AA38639" s="289"/>
    </row>
    <row r="38640" spans="23:27">
      <c r="W38640" s="288"/>
      <c r="X38640" s="287"/>
      <c r="AA38640" s="289"/>
    </row>
    <row r="38641" spans="23:27">
      <c r="W38641" s="288"/>
      <c r="X38641" s="287"/>
      <c r="AA38641" s="289"/>
    </row>
    <row r="38642" spans="23:27">
      <c r="W38642" s="288"/>
      <c r="X38642" s="287"/>
      <c r="AA38642" s="289"/>
    </row>
    <row r="38643" spans="23:27">
      <c r="W38643" s="288"/>
      <c r="X38643" s="287"/>
      <c r="AA38643" s="289"/>
    </row>
    <row r="38644" spans="23:27">
      <c r="W38644" s="288"/>
      <c r="X38644" s="287"/>
      <c r="AA38644" s="289"/>
    </row>
    <row r="38645" spans="23:27">
      <c r="W38645" s="288"/>
      <c r="X38645" s="287"/>
      <c r="AA38645" s="289"/>
    </row>
    <row r="38646" spans="23:27">
      <c r="W38646" s="288"/>
      <c r="X38646" s="287"/>
      <c r="AA38646" s="289"/>
    </row>
    <row r="38647" spans="23:27">
      <c r="W38647" s="288"/>
      <c r="X38647" s="287"/>
      <c r="AA38647" s="289"/>
    </row>
    <row r="38648" spans="23:27">
      <c r="W38648" s="288"/>
      <c r="X38648" s="287"/>
      <c r="AA38648" s="289"/>
    </row>
    <row r="38649" spans="23:27">
      <c r="W38649" s="288"/>
      <c r="X38649" s="287"/>
      <c r="AA38649" s="289"/>
    </row>
    <row r="38650" spans="23:27">
      <c r="W38650" s="288"/>
      <c r="X38650" s="287"/>
      <c r="AA38650" s="289"/>
    </row>
    <row r="38651" spans="23:27">
      <c r="W38651" s="288"/>
      <c r="X38651" s="287"/>
      <c r="AA38651" s="289"/>
    </row>
    <row r="38652" spans="23:27">
      <c r="W38652" s="288"/>
      <c r="X38652" s="287"/>
      <c r="AA38652" s="289"/>
    </row>
    <row r="38653" spans="23:27">
      <c r="W38653" s="288"/>
      <c r="X38653" s="287"/>
      <c r="AA38653" s="289"/>
    </row>
    <row r="38654" spans="23:27">
      <c r="W38654" s="288"/>
      <c r="X38654" s="287"/>
      <c r="AA38654" s="289"/>
    </row>
    <row r="38655" spans="23:27">
      <c r="W38655" s="288"/>
      <c r="X38655" s="287"/>
      <c r="AA38655" s="289"/>
    </row>
    <row r="38656" spans="23:27">
      <c r="W38656" s="288"/>
      <c r="X38656" s="287"/>
      <c r="AA38656" s="289"/>
    </row>
    <row r="38657" spans="23:27">
      <c r="W38657" s="288"/>
      <c r="X38657" s="287"/>
      <c r="AA38657" s="289"/>
    </row>
    <row r="38658" spans="23:27">
      <c r="W38658" s="288"/>
      <c r="X38658" s="287"/>
      <c r="AA38658" s="289"/>
    </row>
    <row r="38659" spans="23:27">
      <c r="W38659" s="288"/>
      <c r="X38659" s="287"/>
      <c r="AA38659" s="289"/>
    </row>
    <row r="38660" spans="23:27">
      <c r="W38660" s="288"/>
      <c r="X38660" s="287"/>
      <c r="AA38660" s="289"/>
    </row>
    <row r="38661" spans="23:27">
      <c r="W38661" s="288"/>
      <c r="X38661" s="287"/>
      <c r="AA38661" s="289"/>
    </row>
    <row r="38662" spans="23:27">
      <c r="W38662" s="288"/>
      <c r="X38662" s="287"/>
      <c r="AA38662" s="289"/>
    </row>
    <row r="38663" spans="23:27">
      <c r="W38663" s="288"/>
      <c r="X38663" s="287"/>
      <c r="AA38663" s="289"/>
    </row>
    <row r="38664" spans="23:27">
      <c r="W38664" s="288"/>
      <c r="X38664" s="287"/>
      <c r="AA38664" s="289"/>
    </row>
    <row r="38665" spans="23:27">
      <c r="W38665" s="288"/>
      <c r="X38665" s="287"/>
      <c r="AA38665" s="289"/>
    </row>
    <row r="38666" spans="23:27">
      <c r="W38666" s="288"/>
      <c r="X38666" s="287"/>
      <c r="AA38666" s="289"/>
    </row>
    <row r="38667" spans="23:27">
      <c r="W38667" s="288"/>
      <c r="X38667" s="287"/>
      <c r="AA38667" s="289"/>
    </row>
    <row r="38668" spans="23:27">
      <c r="W38668" s="288"/>
      <c r="X38668" s="287"/>
      <c r="AA38668" s="289"/>
    </row>
    <row r="38669" spans="23:27">
      <c r="W38669" s="288"/>
      <c r="X38669" s="287"/>
      <c r="AA38669" s="289"/>
    </row>
    <row r="38670" spans="23:27">
      <c r="W38670" s="288"/>
      <c r="X38670" s="287"/>
      <c r="AA38670" s="289"/>
    </row>
    <row r="38671" spans="23:27">
      <c r="W38671" s="288"/>
      <c r="X38671" s="287"/>
      <c r="AA38671" s="289"/>
    </row>
    <row r="38672" spans="23:27">
      <c r="W38672" s="288"/>
      <c r="X38672" s="287"/>
      <c r="AA38672" s="289"/>
    </row>
    <row r="38673" spans="23:27">
      <c r="W38673" s="288"/>
      <c r="X38673" s="287"/>
      <c r="AA38673" s="289"/>
    </row>
    <row r="38674" spans="23:27">
      <c r="W38674" s="288"/>
      <c r="X38674" s="287"/>
      <c r="AA38674" s="289"/>
    </row>
    <row r="38675" spans="23:27">
      <c r="W38675" s="288"/>
      <c r="X38675" s="287"/>
      <c r="AA38675" s="289"/>
    </row>
    <row r="38676" spans="23:27">
      <c r="W38676" s="288"/>
      <c r="X38676" s="287"/>
      <c r="AA38676" s="289"/>
    </row>
    <row r="38677" spans="23:27">
      <c r="W38677" s="288"/>
      <c r="X38677" s="287"/>
      <c r="AA38677" s="289"/>
    </row>
    <row r="38678" spans="23:27">
      <c r="W38678" s="288"/>
      <c r="X38678" s="287"/>
      <c r="AA38678" s="289"/>
    </row>
    <row r="38679" spans="23:27">
      <c r="W38679" s="288"/>
      <c r="X38679" s="287"/>
      <c r="AA38679" s="289"/>
    </row>
    <row r="38680" spans="23:27">
      <c r="W38680" s="288"/>
      <c r="X38680" s="287"/>
      <c r="AA38680" s="289"/>
    </row>
    <row r="38681" spans="23:27">
      <c r="W38681" s="288"/>
      <c r="X38681" s="287"/>
      <c r="AA38681" s="289"/>
    </row>
    <row r="38682" spans="23:27">
      <c r="W38682" s="288"/>
      <c r="X38682" s="287"/>
      <c r="AA38682" s="289"/>
    </row>
    <row r="38683" spans="23:27">
      <c r="W38683" s="288"/>
      <c r="X38683" s="287"/>
      <c r="AA38683" s="289"/>
    </row>
    <row r="38684" spans="23:27">
      <c r="W38684" s="288"/>
      <c r="X38684" s="287"/>
      <c r="AA38684" s="289"/>
    </row>
    <row r="38685" spans="23:27">
      <c r="W38685" s="288"/>
      <c r="X38685" s="287"/>
      <c r="AA38685" s="289"/>
    </row>
    <row r="38686" spans="23:27">
      <c r="W38686" s="288"/>
      <c r="X38686" s="287"/>
      <c r="AA38686" s="289"/>
    </row>
    <row r="38687" spans="23:27">
      <c r="W38687" s="288"/>
      <c r="X38687" s="287"/>
      <c r="AA38687" s="289"/>
    </row>
    <row r="38688" spans="23:27">
      <c r="W38688" s="288"/>
      <c r="X38688" s="287"/>
      <c r="AA38688" s="289"/>
    </row>
    <row r="38689" spans="23:27">
      <c r="W38689" s="288"/>
      <c r="X38689" s="287"/>
      <c r="AA38689" s="289"/>
    </row>
    <row r="38690" spans="23:27">
      <c r="W38690" s="288"/>
      <c r="X38690" s="287"/>
      <c r="AA38690" s="289"/>
    </row>
    <row r="38691" spans="23:27">
      <c r="W38691" s="288"/>
      <c r="X38691" s="287"/>
      <c r="AA38691" s="289"/>
    </row>
    <row r="38692" spans="23:27">
      <c r="W38692" s="288"/>
      <c r="X38692" s="287"/>
      <c r="AA38692" s="289"/>
    </row>
    <row r="38693" spans="23:27">
      <c r="W38693" s="288"/>
      <c r="X38693" s="287"/>
      <c r="AA38693" s="289"/>
    </row>
    <row r="38694" spans="23:27">
      <c r="W38694" s="288"/>
      <c r="X38694" s="287"/>
      <c r="AA38694" s="289"/>
    </row>
    <row r="38695" spans="23:27">
      <c r="W38695" s="288"/>
      <c r="X38695" s="287"/>
      <c r="AA38695" s="289"/>
    </row>
    <row r="38696" spans="23:27">
      <c r="W38696" s="288"/>
      <c r="X38696" s="287"/>
      <c r="AA38696" s="289"/>
    </row>
    <row r="38697" spans="23:27">
      <c r="W38697" s="288"/>
      <c r="X38697" s="287"/>
      <c r="AA38697" s="289"/>
    </row>
    <row r="38698" spans="23:27">
      <c r="W38698" s="288"/>
      <c r="X38698" s="287"/>
      <c r="AA38698" s="289"/>
    </row>
    <row r="38699" spans="23:27">
      <c r="W38699" s="288"/>
      <c r="X38699" s="287"/>
      <c r="AA38699" s="289"/>
    </row>
    <row r="38700" spans="23:27">
      <c r="W38700" s="288"/>
      <c r="X38700" s="287"/>
      <c r="AA38700" s="289"/>
    </row>
    <row r="38701" spans="23:27">
      <c r="W38701" s="288"/>
      <c r="X38701" s="287"/>
      <c r="AA38701" s="289"/>
    </row>
    <row r="38702" spans="23:27">
      <c r="W38702" s="288"/>
      <c r="X38702" s="287"/>
      <c r="AA38702" s="289"/>
    </row>
    <row r="38703" spans="23:27">
      <c r="W38703" s="288"/>
      <c r="X38703" s="287"/>
      <c r="AA38703" s="289"/>
    </row>
    <row r="38704" spans="23:27">
      <c r="W38704" s="288"/>
      <c r="X38704" s="287"/>
      <c r="AA38704" s="289"/>
    </row>
    <row r="38705" spans="23:27">
      <c r="W38705" s="288"/>
      <c r="X38705" s="287"/>
      <c r="AA38705" s="289"/>
    </row>
    <row r="38706" spans="23:27">
      <c r="W38706" s="288"/>
      <c r="X38706" s="287"/>
      <c r="AA38706" s="289"/>
    </row>
    <row r="38707" spans="23:27">
      <c r="W38707" s="288"/>
      <c r="X38707" s="287"/>
      <c r="AA38707" s="289"/>
    </row>
    <row r="38708" spans="23:27">
      <c r="W38708" s="288"/>
      <c r="X38708" s="287"/>
      <c r="AA38708" s="289"/>
    </row>
    <row r="38709" spans="23:27">
      <c r="W38709" s="288"/>
      <c r="X38709" s="287"/>
      <c r="AA38709" s="289"/>
    </row>
    <row r="38710" spans="23:27">
      <c r="W38710" s="288"/>
      <c r="X38710" s="287"/>
      <c r="AA38710" s="289"/>
    </row>
    <row r="38711" spans="23:27">
      <c r="W38711" s="288"/>
      <c r="X38711" s="287"/>
      <c r="AA38711" s="289"/>
    </row>
    <row r="38712" spans="23:27">
      <c r="W38712" s="288"/>
      <c r="X38712" s="287"/>
      <c r="AA38712" s="289"/>
    </row>
    <row r="38713" spans="23:27">
      <c r="W38713" s="288"/>
      <c r="X38713" s="287"/>
      <c r="AA38713" s="289"/>
    </row>
    <row r="38714" spans="23:27">
      <c r="W38714" s="288"/>
      <c r="X38714" s="287"/>
      <c r="AA38714" s="289"/>
    </row>
    <row r="38715" spans="23:27">
      <c r="W38715" s="288"/>
      <c r="X38715" s="287"/>
      <c r="AA38715" s="289"/>
    </row>
    <row r="38716" spans="23:27">
      <c r="W38716" s="288"/>
      <c r="X38716" s="287"/>
      <c r="AA38716" s="289"/>
    </row>
    <row r="38717" spans="23:27">
      <c r="W38717" s="288"/>
      <c r="X38717" s="287"/>
      <c r="AA38717" s="289"/>
    </row>
    <row r="38718" spans="23:27">
      <c r="W38718" s="288"/>
      <c r="X38718" s="287"/>
      <c r="AA38718" s="289"/>
    </row>
    <row r="38719" spans="23:27">
      <c r="W38719" s="288"/>
      <c r="X38719" s="287"/>
      <c r="AA38719" s="289"/>
    </row>
    <row r="38720" spans="23:27">
      <c r="W38720" s="288"/>
      <c r="X38720" s="287"/>
      <c r="AA38720" s="289"/>
    </row>
    <row r="38721" spans="23:27">
      <c r="W38721" s="288"/>
      <c r="X38721" s="287"/>
      <c r="AA38721" s="289"/>
    </row>
    <row r="38722" spans="23:27">
      <c r="W38722" s="288"/>
      <c r="X38722" s="287"/>
      <c r="AA38722" s="289"/>
    </row>
    <row r="38723" spans="23:27">
      <c r="W38723" s="288"/>
      <c r="X38723" s="287"/>
      <c r="AA38723" s="289"/>
    </row>
    <row r="38724" spans="23:27">
      <c r="W38724" s="288"/>
      <c r="X38724" s="287"/>
      <c r="AA38724" s="289"/>
    </row>
    <row r="38725" spans="23:27">
      <c r="W38725" s="288"/>
      <c r="X38725" s="287"/>
      <c r="AA38725" s="289"/>
    </row>
    <row r="38726" spans="23:27">
      <c r="W38726" s="288"/>
      <c r="X38726" s="287"/>
      <c r="AA38726" s="289"/>
    </row>
    <row r="38727" spans="23:27">
      <c r="W38727" s="288"/>
      <c r="X38727" s="287"/>
      <c r="AA38727" s="289"/>
    </row>
    <row r="38728" spans="23:27">
      <c r="W38728" s="288"/>
      <c r="X38728" s="287"/>
      <c r="AA38728" s="289"/>
    </row>
    <row r="38729" spans="23:27">
      <c r="W38729" s="288"/>
      <c r="X38729" s="287"/>
      <c r="AA38729" s="289"/>
    </row>
    <row r="38730" spans="23:27">
      <c r="W38730" s="288"/>
      <c r="X38730" s="287"/>
      <c r="AA38730" s="289"/>
    </row>
    <row r="38731" spans="23:27">
      <c r="W38731" s="288"/>
      <c r="X38731" s="287"/>
      <c r="AA38731" s="289"/>
    </row>
    <row r="38732" spans="23:27">
      <c r="W38732" s="288"/>
      <c r="X38732" s="287"/>
      <c r="AA38732" s="289"/>
    </row>
    <row r="38733" spans="23:27">
      <c r="W38733" s="288"/>
      <c r="X38733" s="287"/>
      <c r="AA38733" s="289"/>
    </row>
    <row r="38734" spans="23:27">
      <c r="W38734" s="288"/>
      <c r="X38734" s="287"/>
      <c r="AA38734" s="289"/>
    </row>
    <row r="38735" spans="23:27">
      <c r="W38735" s="288"/>
      <c r="X38735" s="287"/>
      <c r="AA38735" s="289"/>
    </row>
    <row r="38736" spans="23:27">
      <c r="W38736" s="288"/>
      <c r="X38736" s="287"/>
      <c r="AA38736" s="289"/>
    </row>
    <row r="38737" spans="23:27">
      <c r="W38737" s="288"/>
      <c r="X38737" s="287"/>
      <c r="AA38737" s="289"/>
    </row>
    <row r="38738" spans="23:27">
      <c r="W38738" s="288"/>
      <c r="X38738" s="287"/>
      <c r="AA38738" s="289"/>
    </row>
    <row r="38739" spans="23:27">
      <c r="W38739" s="288"/>
      <c r="X38739" s="287"/>
      <c r="AA38739" s="289"/>
    </row>
    <row r="38740" spans="23:27">
      <c r="W38740" s="288"/>
      <c r="X38740" s="287"/>
      <c r="AA38740" s="289"/>
    </row>
    <row r="38741" spans="23:27">
      <c r="W38741" s="288"/>
      <c r="X38741" s="287"/>
      <c r="AA38741" s="289"/>
    </row>
    <row r="38742" spans="23:27">
      <c r="W38742" s="288"/>
      <c r="X38742" s="287"/>
      <c r="AA38742" s="289"/>
    </row>
    <row r="38743" spans="23:27">
      <c r="W38743" s="288"/>
      <c r="X38743" s="287"/>
      <c r="AA38743" s="289"/>
    </row>
    <row r="38744" spans="23:27">
      <c r="W38744" s="288"/>
      <c r="X38744" s="287"/>
      <c r="AA38744" s="289"/>
    </row>
    <row r="38745" spans="23:27">
      <c r="W38745" s="288"/>
      <c r="X38745" s="287"/>
      <c r="AA38745" s="289"/>
    </row>
    <row r="38746" spans="23:27">
      <c r="W38746" s="288"/>
      <c r="X38746" s="287"/>
      <c r="AA38746" s="289"/>
    </row>
    <row r="38747" spans="23:27">
      <c r="W38747" s="288"/>
      <c r="X38747" s="287"/>
      <c r="AA38747" s="289"/>
    </row>
    <row r="38748" spans="23:27">
      <c r="W38748" s="288"/>
      <c r="X38748" s="287"/>
      <c r="AA38748" s="289"/>
    </row>
    <row r="38749" spans="23:27">
      <c r="W38749" s="288"/>
      <c r="X38749" s="287"/>
      <c r="AA38749" s="289"/>
    </row>
    <row r="38750" spans="23:27">
      <c r="W38750" s="288"/>
      <c r="X38750" s="287"/>
      <c r="AA38750" s="289"/>
    </row>
    <row r="38751" spans="23:27">
      <c r="W38751" s="288"/>
      <c r="X38751" s="287"/>
      <c r="AA38751" s="289"/>
    </row>
    <row r="38752" spans="23:27">
      <c r="W38752" s="288"/>
      <c r="X38752" s="287"/>
      <c r="AA38752" s="289"/>
    </row>
    <row r="38753" spans="23:27">
      <c r="W38753" s="288"/>
      <c r="X38753" s="287"/>
      <c r="AA38753" s="289"/>
    </row>
    <row r="38754" spans="23:27">
      <c r="W38754" s="288"/>
      <c r="X38754" s="287"/>
      <c r="AA38754" s="289"/>
    </row>
    <row r="38755" spans="23:27">
      <c r="W38755" s="288"/>
      <c r="X38755" s="287"/>
      <c r="AA38755" s="289"/>
    </row>
    <row r="38756" spans="23:27">
      <c r="W38756" s="288"/>
      <c r="X38756" s="287"/>
      <c r="AA38756" s="289"/>
    </row>
    <row r="38757" spans="23:27">
      <c r="W38757" s="288"/>
      <c r="X38757" s="287"/>
      <c r="AA38757" s="289"/>
    </row>
    <row r="38758" spans="23:27">
      <c r="W38758" s="288"/>
      <c r="X38758" s="287"/>
      <c r="AA38758" s="289"/>
    </row>
    <row r="38759" spans="23:27">
      <c r="W38759" s="288"/>
      <c r="X38759" s="287"/>
      <c r="AA38759" s="289"/>
    </row>
    <row r="38760" spans="23:27">
      <c r="W38760" s="288"/>
      <c r="X38760" s="287"/>
      <c r="AA38760" s="289"/>
    </row>
    <row r="38761" spans="23:27">
      <c r="W38761" s="288"/>
      <c r="X38761" s="287"/>
      <c r="AA38761" s="289"/>
    </row>
    <row r="38762" spans="23:27">
      <c r="W38762" s="288"/>
      <c r="X38762" s="287"/>
      <c r="AA38762" s="289"/>
    </row>
    <row r="38763" spans="23:27">
      <c r="W38763" s="288"/>
      <c r="X38763" s="287"/>
      <c r="AA38763" s="289"/>
    </row>
    <row r="38764" spans="23:27">
      <c r="W38764" s="288"/>
      <c r="X38764" s="287"/>
      <c r="AA38764" s="289"/>
    </row>
    <row r="38765" spans="23:27">
      <c r="W38765" s="288"/>
      <c r="X38765" s="287"/>
      <c r="AA38765" s="289"/>
    </row>
    <row r="38766" spans="23:27">
      <c r="W38766" s="288"/>
      <c r="X38766" s="287"/>
      <c r="AA38766" s="289"/>
    </row>
    <row r="38767" spans="23:27">
      <c r="W38767" s="288"/>
      <c r="X38767" s="287"/>
      <c r="AA38767" s="289"/>
    </row>
    <row r="38768" spans="23:27">
      <c r="W38768" s="288"/>
      <c r="X38768" s="287"/>
      <c r="AA38768" s="289"/>
    </row>
    <row r="38769" spans="23:27">
      <c r="W38769" s="288"/>
      <c r="X38769" s="287"/>
      <c r="AA38769" s="289"/>
    </row>
    <row r="38770" spans="23:27">
      <c r="W38770" s="288"/>
      <c r="X38770" s="287"/>
      <c r="AA38770" s="289"/>
    </row>
    <row r="38771" spans="23:27">
      <c r="W38771" s="288"/>
      <c r="X38771" s="287"/>
      <c r="AA38771" s="289"/>
    </row>
    <row r="38772" spans="23:27">
      <c r="W38772" s="288"/>
      <c r="X38772" s="287"/>
      <c r="AA38772" s="289"/>
    </row>
    <row r="38773" spans="23:27">
      <c r="W38773" s="288"/>
      <c r="X38773" s="287"/>
      <c r="AA38773" s="289"/>
    </row>
    <row r="38774" spans="23:27">
      <c r="W38774" s="288"/>
      <c r="X38774" s="287"/>
      <c r="AA38774" s="289"/>
    </row>
    <row r="38775" spans="23:27">
      <c r="W38775" s="288"/>
      <c r="X38775" s="287"/>
      <c r="AA38775" s="289"/>
    </row>
    <row r="38776" spans="23:27">
      <c r="W38776" s="288"/>
      <c r="X38776" s="287"/>
      <c r="AA38776" s="289"/>
    </row>
    <row r="38777" spans="23:27">
      <c r="W38777" s="288"/>
      <c r="X38777" s="287"/>
      <c r="AA38777" s="289"/>
    </row>
    <row r="38778" spans="23:27">
      <c r="W38778" s="288"/>
      <c r="X38778" s="287"/>
      <c r="AA38778" s="289"/>
    </row>
    <row r="38779" spans="23:27">
      <c r="W38779" s="288"/>
      <c r="X38779" s="287"/>
      <c r="AA38779" s="289"/>
    </row>
    <row r="38780" spans="23:27">
      <c r="W38780" s="288"/>
      <c r="X38780" s="287"/>
      <c r="AA38780" s="289"/>
    </row>
    <row r="38781" spans="23:27">
      <c r="W38781" s="288"/>
      <c r="X38781" s="287"/>
      <c r="AA38781" s="289"/>
    </row>
    <row r="38782" spans="23:27">
      <c r="W38782" s="288"/>
      <c r="X38782" s="287"/>
      <c r="AA38782" s="289"/>
    </row>
    <row r="38783" spans="23:27">
      <c r="W38783" s="288"/>
      <c r="X38783" s="287"/>
      <c r="AA38783" s="289"/>
    </row>
    <row r="38784" spans="23:27">
      <c r="W38784" s="288"/>
      <c r="X38784" s="287"/>
      <c r="AA38784" s="289"/>
    </row>
    <row r="38785" spans="23:27">
      <c r="W38785" s="288"/>
      <c r="X38785" s="287"/>
      <c r="AA38785" s="289"/>
    </row>
    <row r="38786" spans="23:27">
      <c r="W38786" s="288"/>
      <c r="X38786" s="287"/>
      <c r="AA38786" s="289"/>
    </row>
    <row r="38787" spans="23:27">
      <c r="W38787" s="288"/>
      <c r="X38787" s="287"/>
      <c r="AA38787" s="289"/>
    </row>
    <row r="38788" spans="23:27">
      <c r="W38788" s="288"/>
      <c r="X38788" s="287"/>
      <c r="AA38788" s="289"/>
    </row>
    <row r="38789" spans="23:27">
      <c r="W38789" s="288"/>
      <c r="X38789" s="287"/>
      <c r="AA38789" s="289"/>
    </row>
    <row r="38790" spans="23:27">
      <c r="W38790" s="288"/>
      <c r="X38790" s="287"/>
      <c r="AA38790" s="289"/>
    </row>
    <row r="38791" spans="23:27">
      <c r="W38791" s="288"/>
      <c r="X38791" s="287"/>
      <c r="AA38791" s="289"/>
    </row>
    <row r="38792" spans="23:27">
      <c r="W38792" s="288"/>
      <c r="X38792" s="287"/>
      <c r="AA38792" s="289"/>
    </row>
    <row r="38793" spans="23:27">
      <c r="W38793" s="288"/>
      <c r="X38793" s="287"/>
      <c r="AA38793" s="289"/>
    </row>
    <row r="38794" spans="23:27">
      <c r="W38794" s="288"/>
      <c r="X38794" s="287"/>
      <c r="AA38794" s="289"/>
    </row>
    <row r="38795" spans="23:27">
      <c r="W38795" s="288"/>
      <c r="X38795" s="287"/>
      <c r="AA38795" s="289"/>
    </row>
    <row r="38796" spans="23:27">
      <c r="W38796" s="288"/>
      <c r="X38796" s="287"/>
      <c r="AA38796" s="289"/>
    </row>
    <row r="38797" spans="23:27">
      <c r="W38797" s="288"/>
      <c r="X38797" s="287"/>
      <c r="AA38797" s="289"/>
    </row>
    <row r="38798" spans="23:27">
      <c r="W38798" s="288"/>
      <c r="X38798" s="287"/>
      <c r="AA38798" s="289"/>
    </row>
    <row r="38799" spans="23:27">
      <c r="W38799" s="288"/>
      <c r="X38799" s="287"/>
      <c r="AA38799" s="289"/>
    </row>
    <row r="38800" spans="23:27">
      <c r="W38800" s="288"/>
      <c r="X38800" s="287"/>
      <c r="AA38800" s="289"/>
    </row>
    <row r="38801" spans="23:27">
      <c r="W38801" s="288"/>
      <c r="X38801" s="287"/>
      <c r="AA38801" s="289"/>
    </row>
    <row r="38802" spans="23:27">
      <c r="W38802" s="288"/>
      <c r="X38802" s="287"/>
      <c r="AA38802" s="289"/>
    </row>
    <row r="38803" spans="23:27">
      <c r="W38803" s="288"/>
      <c r="X38803" s="287"/>
      <c r="AA38803" s="289"/>
    </row>
    <row r="38804" spans="23:27">
      <c r="W38804" s="288"/>
      <c r="X38804" s="287"/>
      <c r="AA38804" s="289"/>
    </row>
    <row r="38805" spans="23:27">
      <c r="W38805" s="288"/>
      <c r="X38805" s="287"/>
      <c r="AA38805" s="289"/>
    </row>
    <row r="38806" spans="23:27">
      <c r="W38806" s="288"/>
      <c r="X38806" s="287"/>
      <c r="AA38806" s="289"/>
    </row>
    <row r="38807" spans="23:27">
      <c r="W38807" s="288"/>
      <c r="X38807" s="287"/>
      <c r="AA38807" s="289"/>
    </row>
    <row r="38808" spans="23:27">
      <c r="W38808" s="288"/>
      <c r="X38808" s="287"/>
      <c r="AA38808" s="289"/>
    </row>
    <row r="38809" spans="23:27">
      <c r="W38809" s="288"/>
      <c r="X38809" s="287"/>
      <c r="AA38809" s="289"/>
    </row>
    <row r="38810" spans="23:27">
      <c r="W38810" s="288"/>
      <c r="X38810" s="287"/>
      <c r="AA38810" s="289"/>
    </row>
    <row r="38811" spans="23:27">
      <c r="W38811" s="288"/>
      <c r="X38811" s="287"/>
      <c r="AA38811" s="289"/>
    </row>
    <row r="38812" spans="23:27">
      <c r="W38812" s="288"/>
      <c r="X38812" s="287"/>
      <c r="AA38812" s="289"/>
    </row>
    <row r="38813" spans="23:27">
      <c r="W38813" s="288"/>
      <c r="X38813" s="287"/>
      <c r="AA38813" s="289"/>
    </row>
    <row r="38814" spans="23:27">
      <c r="W38814" s="288"/>
      <c r="X38814" s="287"/>
      <c r="AA38814" s="289"/>
    </row>
    <row r="38815" spans="23:27">
      <c r="W38815" s="288"/>
      <c r="X38815" s="287"/>
      <c r="AA38815" s="289"/>
    </row>
    <row r="38816" spans="23:27">
      <c r="W38816" s="288"/>
      <c r="X38816" s="287"/>
      <c r="AA38816" s="289"/>
    </row>
    <row r="38817" spans="23:27">
      <c r="W38817" s="288"/>
      <c r="X38817" s="287"/>
      <c r="AA38817" s="289"/>
    </row>
    <row r="38818" spans="23:27">
      <c r="W38818" s="288"/>
      <c r="X38818" s="287"/>
      <c r="AA38818" s="289"/>
    </row>
    <row r="38819" spans="23:27">
      <c r="W38819" s="288"/>
      <c r="X38819" s="287"/>
      <c r="AA38819" s="289"/>
    </row>
    <row r="38820" spans="23:27">
      <c r="W38820" s="288"/>
      <c r="X38820" s="287"/>
      <c r="AA38820" s="289"/>
    </row>
    <row r="38821" spans="23:27">
      <c r="W38821" s="288"/>
      <c r="X38821" s="287"/>
      <c r="AA38821" s="289"/>
    </row>
    <row r="38822" spans="23:27">
      <c r="W38822" s="288"/>
      <c r="X38822" s="287"/>
      <c r="AA38822" s="289"/>
    </row>
    <row r="38823" spans="23:27">
      <c r="W38823" s="288"/>
      <c r="X38823" s="287"/>
      <c r="AA38823" s="289"/>
    </row>
    <row r="38824" spans="23:27">
      <c r="W38824" s="288"/>
      <c r="X38824" s="287"/>
      <c r="AA38824" s="289"/>
    </row>
    <row r="38825" spans="23:27">
      <c r="W38825" s="288"/>
      <c r="X38825" s="287"/>
      <c r="AA38825" s="289"/>
    </row>
    <row r="38826" spans="23:27">
      <c r="W38826" s="288"/>
      <c r="X38826" s="287"/>
      <c r="AA38826" s="289"/>
    </row>
    <row r="38827" spans="23:27">
      <c r="W38827" s="288"/>
      <c r="X38827" s="287"/>
      <c r="AA38827" s="289"/>
    </row>
    <row r="38828" spans="23:27">
      <c r="W38828" s="288"/>
      <c r="X38828" s="287"/>
      <c r="AA38828" s="289"/>
    </row>
    <row r="38829" spans="23:27">
      <c r="W38829" s="288"/>
      <c r="X38829" s="287"/>
      <c r="AA38829" s="289"/>
    </row>
    <row r="38830" spans="23:27">
      <c r="W38830" s="288"/>
      <c r="X38830" s="287"/>
      <c r="AA38830" s="289"/>
    </row>
    <row r="38831" spans="23:27">
      <c r="W38831" s="288"/>
      <c r="X38831" s="287"/>
      <c r="AA38831" s="289"/>
    </row>
    <row r="38832" spans="23:27">
      <c r="W38832" s="288"/>
      <c r="X38832" s="287"/>
      <c r="AA38832" s="289"/>
    </row>
    <row r="38833" spans="23:27">
      <c r="W38833" s="288"/>
      <c r="X38833" s="287"/>
      <c r="AA38833" s="289"/>
    </row>
    <row r="38834" spans="23:27">
      <c r="W38834" s="288"/>
      <c r="X38834" s="287"/>
      <c r="AA38834" s="289"/>
    </row>
    <row r="38835" spans="23:27">
      <c r="W38835" s="288"/>
      <c r="X38835" s="287"/>
      <c r="AA38835" s="289"/>
    </row>
    <row r="38836" spans="23:27">
      <c r="W38836" s="288"/>
      <c r="X38836" s="287"/>
      <c r="AA38836" s="289"/>
    </row>
    <row r="38837" spans="23:27">
      <c r="W38837" s="288"/>
      <c r="X38837" s="287"/>
      <c r="AA38837" s="289"/>
    </row>
    <row r="38838" spans="23:27">
      <c r="W38838" s="288"/>
      <c r="X38838" s="287"/>
      <c r="AA38838" s="289"/>
    </row>
    <row r="38839" spans="23:27">
      <c r="W38839" s="288"/>
      <c r="X38839" s="287"/>
      <c r="AA38839" s="289"/>
    </row>
    <row r="38840" spans="23:27">
      <c r="W38840" s="288"/>
      <c r="X38840" s="287"/>
      <c r="AA38840" s="289"/>
    </row>
    <row r="38841" spans="23:27">
      <c r="W38841" s="288"/>
      <c r="X38841" s="287"/>
      <c r="AA38841" s="289"/>
    </row>
    <row r="38842" spans="23:27">
      <c r="W38842" s="288"/>
      <c r="X38842" s="287"/>
      <c r="AA38842" s="289"/>
    </row>
    <row r="38843" spans="23:27">
      <c r="W38843" s="288"/>
      <c r="X38843" s="287"/>
      <c r="AA38843" s="289"/>
    </row>
    <row r="38844" spans="23:27">
      <c r="W38844" s="288"/>
      <c r="X38844" s="287"/>
      <c r="AA38844" s="289"/>
    </row>
    <row r="38845" spans="23:27">
      <c r="W38845" s="288"/>
      <c r="X38845" s="287"/>
      <c r="AA38845" s="289"/>
    </row>
    <row r="38846" spans="23:27">
      <c r="W38846" s="288"/>
      <c r="X38846" s="287"/>
      <c r="AA38846" s="289"/>
    </row>
    <row r="38847" spans="23:27">
      <c r="W38847" s="288"/>
      <c r="X38847" s="287"/>
      <c r="AA38847" s="289"/>
    </row>
    <row r="38848" spans="23:27">
      <c r="W38848" s="288"/>
      <c r="X38848" s="287"/>
      <c r="AA38848" s="289"/>
    </row>
    <row r="38849" spans="23:27">
      <c r="W38849" s="288"/>
      <c r="X38849" s="287"/>
      <c r="AA38849" s="289"/>
    </row>
    <row r="38850" spans="23:27">
      <c r="W38850" s="288"/>
      <c r="X38850" s="287"/>
      <c r="AA38850" s="289"/>
    </row>
    <row r="38851" spans="23:27">
      <c r="W38851" s="288"/>
      <c r="X38851" s="287"/>
      <c r="AA38851" s="289"/>
    </row>
    <row r="38852" spans="23:27">
      <c r="W38852" s="288"/>
      <c r="X38852" s="287"/>
      <c r="AA38852" s="289"/>
    </row>
    <row r="38853" spans="23:27">
      <c r="W38853" s="288"/>
      <c r="X38853" s="287"/>
      <c r="AA38853" s="289"/>
    </row>
    <row r="38854" spans="23:27">
      <c r="W38854" s="288"/>
      <c r="X38854" s="287"/>
      <c r="AA38854" s="289"/>
    </row>
    <row r="38855" spans="23:27">
      <c r="W38855" s="288"/>
      <c r="X38855" s="287"/>
      <c r="AA38855" s="289"/>
    </row>
    <row r="38856" spans="23:27">
      <c r="W38856" s="288"/>
      <c r="X38856" s="287"/>
      <c r="AA38856" s="289"/>
    </row>
    <row r="38857" spans="23:27">
      <c r="W38857" s="288"/>
      <c r="X38857" s="287"/>
      <c r="AA38857" s="289"/>
    </row>
    <row r="38858" spans="23:27">
      <c r="W38858" s="288"/>
      <c r="X38858" s="287"/>
      <c r="AA38858" s="289"/>
    </row>
    <row r="38859" spans="23:27">
      <c r="W38859" s="288"/>
      <c r="X38859" s="287"/>
      <c r="AA38859" s="289"/>
    </row>
    <row r="38860" spans="23:27">
      <c r="W38860" s="288"/>
      <c r="X38860" s="287"/>
      <c r="AA38860" s="289"/>
    </row>
    <row r="38861" spans="23:27">
      <c r="W38861" s="288"/>
      <c r="X38861" s="287"/>
      <c r="AA38861" s="289"/>
    </row>
    <row r="38862" spans="23:27">
      <c r="W38862" s="288"/>
      <c r="X38862" s="287"/>
      <c r="AA38862" s="289"/>
    </row>
    <row r="38863" spans="23:27">
      <c r="W38863" s="288"/>
      <c r="X38863" s="287"/>
      <c r="AA38863" s="289"/>
    </row>
    <row r="38864" spans="23:27">
      <c r="W38864" s="288"/>
      <c r="X38864" s="287"/>
      <c r="AA38864" s="289"/>
    </row>
    <row r="38865" spans="23:27">
      <c r="W38865" s="288"/>
      <c r="X38865" s="287"/>
      <c r="AA38865" s="289"/>
    </row>
    <row r="38866" spans="23:27">
      <c r="W38866" s="288"/>
      <c r="X38866" s="287"/>
      <c r="AA38866" s="289"/>
    </row>
    <row r="38867" spans="23:27">
      <c r="W38867" s="288"/>
      <c r="X38867" s="287"/>
      <c r="AA38867" s="289"/>
    </row>
    <row r="38868" spans="23:27">
      <c r="W38868" s="288"/>
      <c r="X38868" s="287"/>
      <c r="AA38868" s="289"/>
    </row>
    <row r="38869" spans="23:27">
      <c r="W38869" s="288"/>
      <c r="X38869" s="287"/>
      <c r="AA38869" s="289"/>
    </row>
    <row r="38870" spans="23:27">
      <c r="W38870" s="288"/>
      <c r="X38870" s="287"/>
      <c r="AA38870" s="289"/>
    </row>
    <row r="38871" spans="23:27">
      <c r="W38871" s="288"/>
      <c r="X38871" s="287"/>
      <c r="AA38871" s="289"/>
    </row>
    <row r="38872" spans="23:27">
      <c r="W38872" s="288"/>
      <c r="X38872" s="287"/>
      <c r="AA38872" s="289"/>
    </row>
    <row r="38873" spans="23:27">
      <c r="W38873" s="288"/>
      <c r="X38873" s="287"/>
      <c r="AA38873" s="289"/>
    </row>
    <row r="38874" spans="23:27">
      <c r="W38874" s="288"/>
      <c r="X38874" s="287"/>
      <c r="AA38874" s="289"/>
    </row>
    <row r="38875" spans="23:27">
      <c r="W38875" s="288"/>
      <c r="X38875" s="287"/>
      <c r="AA38875" s="289"/>
    </row>
    <row r="38876" spans="23:27">
      <c r="W38876" s="288"/>
      <c r="X38876" s="287"/>
      <c r="AA38876" s="289"/>
    </row>
    <row r="38877" spans="23:27">
      <c r="W38877" s="288"/>
      <c r="X38877" s="287"/>
      <c r="AA38877" s="289"/>
    </row>
    <row r="38878" spans="23:27">
      <c r="W38878" s="288"/>
      <c r="X38878" s="287"/>
      <c r="AA38878" s="289"/>
    </row>
    <row r="38879" spans="23:27">
      <c r="W38879" s="288"/>
      <c r="X38879" s="287"/>
      <c r="AA38879" s="289"/>
    </row>
    <row r="38880" spans="23:27">
      <c r="W38880" s="288"/>
      <c r="X38880" s="287"/>
      <c r="AA38880" s="289"/>
    </row>
    <row r="38881" spans="23:27">
      <c r="W38881" s="288"/>
      <c r="X38881" s="287"/>
      <c r="AA38881" s="289"/>
    </row>
    <row r="38882" spans="23:27">
      <c r="W38882" s="288"/>
      <c r="X38882" s="287"/>
      <c r="AA38882" s="289"/>
    </row>
    <row r="38883" spans="23:27">
      <c r="W38883" s="288"/>
      <c r="X38883" s="287"/>
      <c r="AA38883" s="289"/>
    </row>
    <row r="38884" spans="23:27">
      <c r="W38884" s="288"/>
      <c r="X38884" s="287"/>
      <c r="AA38884" s="289"/>
    </row>
    <row r="38885" spans="23:27">
      <c r="W38885" s="288"/>
      <c r="X38885" s="287"/>
      <c r="AA38885" s="289"/>
    </row>
    <row r="38886" spans="23:27">
      <c r="W38886" s="288"/>
      <c r="X38886" s="287"/>
      <c r="AA38886" s="289"/>
    </row>
    <row r="38887" spans="23:27">
      <c r="W38887" s="288"/>
      <c r="X38887" s="287"/>
      <c r="AA38887" s="289"/>
    </row>
    <row r="38888" spans="23:27">
      <c r="W38888" s="288"/>
      <c r="X38888" s="287"/>
      <c r="AA38888" s="289"/>
    </row>
    <row r="38889" spans="23:27">
      <c r="W38889" s="288"/>
      <c r="X38889" s="287"/>
      <c r="AA38889" s="289"/>
    </row>
    <row r="38890" spans="23:27">
      <c r="W38890" s="288"/>
      <c r="X38890" s="287"/>
      <c r="AA38890" s="289"/>
    </row>
    <row r="38891" spans="23:27">
      <c r="W38891" s="288"/>
      <c r="X38891" s="287"/>
      <c r="AA38891" s="289"/>
    </row>
    <row r="38892" spans="23:27">
      <c r="W38892" s="288"/>
      <c r="X38892" s="287"/>
      <c r="AA38892" s="289"/>
    </row>
    <row r="38893" spans="23:27">
      <c r="W38893" s="288"/>
      <c r="X38893" s="287"/>
      <c r="AA38893" s="289"/>
    </row>
    <row r="38894" spans="23:27">
      <c r="W38894" s="288"/>
      <c r="X38894" s="287"/>
      <c r="AA38894" s="289"/>
    </row>
    <row r="38895" spans="23:27">
      <c r="W38895" s="288"/>
      <c r="X38895" s="287"/>
      <c r="AA38895" s="289"/>
    </row>
    <row r="38896" spans="23:27">
      <c r="W38896" s="288"/>
      <c r="X38896" s="287"/>
      <c r="AA38896" s="289"/>
    </row>
    <row r="38897" spans="23:27">
      <c r="W38897" s="288"/>
      <c r="X38897" s="287"/>
      <c r="AA38897" s="289"/>
    </row>
    <row r="38898" spans="23:27">
      <c r="W38898" s="288"/>
      <c r="X38898" s="287"/>
      <c r="AA38898" s="289"/>
    </row>
    <row r="38899" spans="23:27">
      <c r="W38899" s="288"/>
      <c r="X38899" s="287"/>
      <c r="AA38899" s="289"/>
    </row>
    <row r="38900" spans="23:27">
      <c r="W38900" s="288"/>
      <c r="X38900" s="287"/>
      <c r="AA38900" s="289"/>
    </row>
    <row r="38901" spans="23:27">
      <c r="W38901" s="288"/>
      <c r="X38901" s="287"/>
      <c r="AA38901" s="289"/>
    </row>
    <row r="38902" spans="23:27">
      <c r="W38902" s="288"/>
      <c r="X38902" s="287"/>
      <c r="AA38902" s="289"/>
    </row>
    <row r="38903" spans="23:27">
      <c r="W38903" s="288"/>
      <c r="X38903" s="287"/>
      <c r="AA38903" s="289"/>
    </row>
    <row r="38904" spans="23:27">
      <c r="W38904" s="288"/>
      <c r="X38904" s="287"/>
      <c r="AA38904" s="289"/>
    </row>
    <row r="38905" spans="23:27">
      <c r="W38905" s="288"/>
      <c r="X38905" s="287"/>
      <c r="AA38905" s="289"/>
    </row>
    <row r="38906" spans="23:27">
      <c r="W38906" s="288"/>
      <c r="X38906" s="287"/>
      <c r="AA38906" s="289"/>
    </row>
    <row r="38907" spans="23:27">
      <c r="W38907" s="288"/>
      <c r="X38907" s="287"/>
      <c r="AA38907" s="289"/>
    </row>
    <row r="38908" spans="23:27">
      <c r="W38908" s="288"/>
      <c r="X38908" s="287"/>
      <c r="AA38908" s="289"/>
    </row>
    <row r="38909" spans="23:27">
      <c r="W38909" s="288"/>
      <c r="X38909" s="287"/>
      <c r="AA38909" s="289"/>
    </row>
    <row r="38910" spans="23:27">
      <c r="W38910" s="288"/>
      <c r="X38910" s="287"/>
      <c r="AA38910" s="289"/>
    </row>
    <row r="38911" spans="23:27">
      <c r="W38911" s="288"/>
      <c r="X38911" s="287"/>
      <c r="AA38911" s="289"/>
    </row>
    <row r="38912" spans="23:27">
      <c r="W38912" s="288"/>
      <c r="X38912" s="287"/>
      <c r="AA38912" s="289"/>
    </row>
    <row r="38913" spans="23:27">
      <c r="W38913" s="288"/>
      <c r="X38913" s="287"/>
      <c r="AA38913" s="289"/>
    </row>
    <row r="38914" spans="23:27">
      <c r="W38914" s="288"/>
      <c r="X38914" s="287"/>
      <c r="AA38914" s="289"/>
    </row>
    <row r="38915" spans="23:27">
      <c r="W38915" s="288"/>
      <c r="X38915" s="287"/>
      <c r="AA38915" s="289"/>
    </row>
    <row r="38916" spans="23:27">
      <c r="W38916" s="288"/>
      <c r="X38916" s="287"/>
      <c r="AA38916" s="289"/>
    </row>
    <row r="38917" spans="23:27">
      <c r="W38917" s="288"/>
      <c r="X38917" s="287"/>
      <c r="AA38917" s="289"/>
    </row>
    <row r="38918" spans="23:27">
      <c r="W38918" s="288"/>
      <c r="X38918" s="287"/>
      <c r="AA38918" s="289"/>
    </row>
    <row r="38919" spans="23:27">
      <c r="W38919" s="288"/>
      <c r="X38919" s="287"/>
      <c r="AA38919" s="289"/>
    </row>
    <row r="38920" spans="23:27">
      <c r="W38920" s="288"/>
      <c r="X38920" s="287"/>
      <c r="AA38920" s="289"/>
    </row>
    <row r="38921" spans="23:27">
      <c r="W38921" s="288"/>
      <c r="X38921" s="287"/>
      <c r="AA38921" s="289"/>
    </row>
    <row r="38922" spans="23:27">
      <c r="W38922" s="288"/>
      <c r="X38922" s="287"/>
      <c r="AA38922" s="289"/>
    </row>
    <row r="38923" spans="23:27">
      <c r="W38923" s="288"/>
      <c r="X38923" s="287"/>
      <c r="AA38923" s="289"/>
    </row>
    <row r="38924" spans="23:27">
      <c r="W38924" s="288"/>
      <c r="X38924" s="287"/>
      <c r="AA38924" s="289"/>
    </row>
    <row r="38925" spans="23:27">
      <c r="W38925" s="288"/>
      <c r="X38925" s="287"/>
      <c r="AA38925" s="289"/>
    </row>
    <row r="38926" spans="23:27">
      <c r="W38926" s="288"/>
      <c r="X38926" s="287"/>
      <c r="AA38926" s="289"/>
    </row>
    <row r="38927" spans="23:27">
      <c r="W38927" s="288"/>
      <c r="X38927" s="287"/>
      <c r="AA38927" s="289"/>
    </row>
    <row r="38928" spans="23:27">
      <c r="W38928" s="288"/>
      <c r="X38928" s="287"/>
      <c r="AA38928" s="289"/>
    </row>
    <row r="38929" spans="23:27">
      <c r="W38929" s="288"/>
      <c r="X38929" s="287"/>
      <c r="AA38929" s="289"/>
    </row>
    <row r="38930" spans="23:27">
      <c r="W38930" s="288"/>
      <c r="X38930" s="287"/>
      <c r="AA38930" s="289"/>
    </row>
    <row r="38931" spans="23:27">
      <c r="W38931" s="288"/>
      <c r="X38931" s="287"/>
      <c r="AA38931" s="289"/>
    </row>
    <row r="38932" spans="23:27">
      <c r="W38932" s="288"/>
      <c r="X38932" s="287"/>
      <c r="AA38932" s="289"/>
    </row>
    <row r="38933" spans="23:27">
      <c r="W38933" s="288"/>
      <c r="X38933" s="287"/>
      <c r="AA38933" s="289"/>
    </row>
    <row r="38934" spans="23:27">
      <c r="W38934" s="288"/>
      <c r="X38934" s="287"/>
      <c r="AA38934" s="289"/>
    </row>
    <row r="38935" spans="23:27">
      <c r="W38935" s="288"/>
      <c r="X38935" s="287"/>
      <c r="AA38935" s="289"/>
    </row>
    <row r="38936" spans="23:27">
      <c r="W38936" s="288"/>
      <c r="X38936" s="287"/>
      <c r="AA38936" s="289"/>
    </row>
    <row r="38937" spans="23:27">
      <c r="W38937" s="288"/>
      <c r="X38937" s="287"/>
      <c r="AA38937" s="289"/>
    </row>
    <row r="38938" spans="23:27">
      <c r="W38938" s="288"/>
      <c r="X38938" s="287"/>
      <c r="AA38938" s="289"/>
    </row>
    <row r="38939" spans="23:27">
      <c r="W38939" s="288"/>
      <c r="X38939" s="287"/>
      <c r="AA38939" s="289"/>
    </row>
    <row r="38940" spans="23:27">
      <c r="W38940" s="288"/>
      <c r="X38940" s="287"/>
      <c r="AA38940" s="289"/>
    </row>
    <row r="38941" spans="23:27">
      <c r="W38941" s="288"/>
      <c r="X38941" s="287"/>
      <c r="AA38941" s="289"/>
    </row>
    <row r="38942" spans="23:27">
      <c r="W38942" s="288"/>
      <c r="X38942" s="287"/>
      <c r="AA38942" s="289"/>
    </row>
    <row r="38943" spans="23:27">
      <c r="W38943" s="288"/>
      <c r="X38943" s="287"/>
      <c r="AA38943" s="289"/>
    </row>
    <row r="38944" spans="23:27">
      <c r="W38944" s="288"/>
      <c r="X38944" s="287"/>
      <c r="AA38944" s="289"/>
    </row>
    <row r="38945" spans="23:27">
      <c r="W38945" s="288"/>
      <c r="X38945" s="287"/>
      <c r="AA38945" s="289"/>
    </row>
    <row r="38946" spans="23:27">
      <c r="W38946" s="288"/>
      <c r="X38946" s="287"/>
      <c r="AA38946" s="289"/>
    </row>
    <row r="38947" spans="23:27">
      <c r="W38947" s="288"/>
      <c r="X38947" s="287"/>
      <c r="AA38947" s="289"/>
    </row>
    <row r="38948" spans="23:27">
      <c r="W38948" s="288"/>
      <c r="X38948" s="287"/>
      <c r="AA38948" s="289"/>
    </row>
    <row r="38949" spans="23:27">
      <c r="W38949" s="288"/>
      <c r="X38949" s="287"/>
      <c r="AA38949" s="289"/>
    </row>
    <row r="38950" spans="23:27">
      <c r="W38950" s="288"/>
      <c r="X38950" s="287"/>
      <c r="AA38950" s="289"/>
    </row>
    <row r="38951" spans="23:27">
      <c r="W38951" s="288"/>
      <c r="X38951" s="287"/>
      <c r="AA38951" s="289"/>
    </row>
    <row r="38952" spans="23:27">
      <c r="W38952" s="288"/>
      <c r="X38952" s="287"/>
      <c r="AA38952" s="289"/>
    </row>
    <row r="38953" spans="23:27">
      <c r="W38953" s="288"/>
      <c r="X38953" s="287"/>
      <c r="AA38953" s="289"/>
    </row>
    <row r="38954" spans="23:27">
      <c r="W38954" s="288"/>
      <c r="X38954" s="287"/>
      <c r="AA38954" s="289"/>
    </row>
    <row r="38955" spans="23:27">
      <c r="W38955" s="288"/>
      <c r="X38955" s="287"/>
      <c r="AA38955" s="289"/>
    </row>
    <row r="38956" spans="23:27">
      <c r="W38956" s="288"/>
      <c r="X38956" s="287"/>
      <c r="AA38956" s="289"/>
    </row>
    <row r="38957" spans="23:27">
      <c r="W38957" s="288"/>
      <c r="X38957" s="287"/>
      <c r="AA38957" s="289"/>
    </row>
    <row r="38958" spans="23:27">
      <c r="W38958" s="288"/>
      <c r="X38958" s="287"/>
      <c r="AA38958" s="289"/>
    </row>
    <row r="38959" spans="23:27">
      <c r="W38959" s="288"/>
      <c r="X38959" s="287"/>
      <c r="AA38959" s="289"/>
    </row>
    <row r="38960" spans="23:27">
      <c r="W38960" s="288"/>
      <c r="X38960" s="287"/>
      <c r="AA38960" s="289"/>
    </row>
    <row r="38961" spans="23:27">
      <c r="W38961" s="288"/>
      <c r="X38961" s="287"/>
      <c r="AA38961" s="289"/>
    </row>
    <row r="38962" spans="23:27">
      <c r="W38962" s="288"/>
      <c r="X38962" s="287"/>
      <c r="AA38962" s="289"/>
    </row>
    <row r="38963" spans="23:27">
      <c r="W38963" s="288"/>
      <c r="X38963" s="287"/>
      <c r="AA38963" s="289"/>
    </row>
    <row r="38964" spans="23:27">
      <c r="W38964" s="288"/>
      <c r="X38964" s="287"/>
      <c r="AA38964" s="289"/>
    </row>
    <row r="38965" spans="23:27">
      <c r="W38965" s="288"/>
      <c r="X38965" s="287"/>
      <c r="AA38965" s="289"/>
    </row>
    <row r="38966" spans="23:27">
      <c r="W38966" s="288"/>
      <c r="X38966" s="287"/>
      <c r="AA38966" s="289"/>
    </row>
    <row r="38967" spans="23:27">
      <c r="W38967" s="288"/>
      <c r="X38967" s="287"/>
      <c r="AA38967" s="289"/>
    </row>
    <row r="38968" spans="23:27">
      <c r="W38968" s="288"/>
      <c r="X38968" s="287"/>
      <c r="AA38968" s="289"/>
    </row>
    <row r="38969" spans="23:27">
      <c r="W38969" s="288"/>
      <c r="X38969" s="287"/>
      <c r="AA38969" s="289"/>
    </row>
    <row r="38970" spans="23:27">
      <c r="W38970" s="288"/>
      <c r="X38970" s="287"/>
      <c r="AA38970" s="289"/>
    </row>
    <row r="38971" spans="23:27">
      <c r="W38971" s="288"/>
      <c r="X38971" s="287"/>
      <c r="AA38971" s="289"/>
    </row>
    <row r="38972" spans="23:27">
      <c r="W38972" s="288"/>
      <c r="X38972" s="287"/>
      <c r="AA38972" s="289"/>
    </row>
    <row r="38973" spans="23:27">
      <c r="W38973" s="288"/>
      <c r="X38973" s="287"/>
      <c r="AA38973" s="289"/>
    </row>
    <row r="38974" spans="23:27">
      <c r="W38974" s="288"/>
      <c r="X38974" s="287"/>
      <c r="AA38974" s="289"/>
    </row>
    <row r="38975" spans="23:27">
      <c r="W38975" s="288"/>
      <c r="X38975" s="287"/>
      <c r="AA38975" s="289"/>
    </row>
    <row r="38976" spans="23:27">
      <c r="W38976" s="288"/>
      <c r="X38976" s="287"/>
      <c r="AA38976" s="289"/>
    </row>
    <row r="38977" spans="23:27">
      <c r="W38977" s="288"/>
      <c r="X38977" s="287"/>
      <c r="AA38977" s="289"/>
    </row>
    <row r="38978" spans="23:27">
      <c r="W38978" s="288"/>
      <c r="X38978" s="287"/>
      <c r="AA38978" s="289"/>
    </row>
    <row r="38979" spans="23:27">
      <c r="W38979" s="288"/>
      <c r="X38979" s="287"/>
      <c r="AA38979" s="289"/>
    </row>
    <row r="38980" spans="23:27">
      <c r="W38980" s="288"/>
      <c r="X38980" s="287"/>
      <c r="AA38980" s="289"/>
    </row>
    <row r="38981" spans="23:27">
      <c r="W38981" s="288"/>
      <c r="X38981" s="287"/>
      <c r="AA38981" s="289"/>
    </row>
    <row r="38982" spans="23:27">
      <c r="W38982" s="288"/>
      <c r="X38982" s="287"/>
      <c r="AA38982" s="289"/>
    </row>
    <row r="38983" spans="23:27">
      <c r="W38983" s="288"/>
      <c r="X38983" s="287"/>
      <c r="AA38983" s="289"/>
    </row>
    <row r="38984" spans="23:27">
      <c r="W38984" s="288"/>
      <c r="X38984" s="287"/>
      <c r="AA38984" s="289"/>
    </row>
    <row r="38985" spans="23:27">
      <c r="W38985" s="288"/>
      <c r="X38985" s="287"/>
      <c r="AA38985" s="289"/>
    </row>
    <row r="38986" spans="23:27">
      <c r="W38986" s="288"/>
      <c r="X38986" s="287"/>
      <c r="AA38986" s="289"/>
    </row>
    <row r="38987" spans="23:27">
      <c r="W38987" s="288"/>
      <c r="X38987" s="287"/>
      <c r="AA38987" s="289"/>
    </row>
    <row r="38988" spans="23:27">
      <c r="W38988" s="288"/>
      <c r="X38988" s="287"/>
      <c r="AA38988" s="289"/>
    </row>
    <row r="38989" spans="23:27">
      <c r="W38989" s="288"/>
      <c r="X38989" s="287"/>
      <c r="AA38989" s="289"/>
    </row>
    <row r="38990" spans="23:27">
      <c r="W38990" s="288"/>
      <c r="X38990" s="287"/>
      <c r="AA38990" s="289"/>
    </row>
    <row r="38991" spans="23:27">
      <c r="W38991" s="288"/>
      <c r="X38991" s="287"/>
      <c r="AA38991" s="289"/>
    </row>
    <row r="38992" spans="23:27">
      <c r="W38992" s="288"/>
      <c r="X38992" s="287"/>
      <c r="AA38992" s="289"/>
    </row>
    <row r="38993" spans="23:27">
      <c r="W38993" s="288"/>
      <c r="X38993" s="287"/>
      <c r="AA38993" s="289"/>
    </row>
    <row r="38994" spans="23:27">
      <c r="W38994" s="288"/>
      <c r="X38994" s="287"/>
      <c r="AA38994" s="289"/>
    </row>
    <row r="38995" spans="23:27">
      <c r="W38995" s="288"/>
      <c r="X38995" s="287"/>
      <c r="AA38995" s="289"/>
    </row>
    <row r="38996" spans="23:27">
      <c r="W38996" s="288"/>
      <c r="X38996" s="287"/>
      <c r="AA38996" s="289"/>
    </row>
    <row r="38997" spans="23:27">
      <c r="W38997" s="288"/>
      <c r="X38997" s="287"/>
      <c r="AA38997" s="289"/>
    </row>
    <row r="38998" spans="23:27">
      <c r="W38998" s="288"/>
      <c r="X38998" s="287"/>
      <c r="AA38998" s="289"/>
    </row>
    <row r="38999" spans="23:27">
      <c r="W38999" s="288"/>
      <c r="X38999" s="287"/>
      <c r="AA38999" s="289"/>
    </row>
    <row r="39000" spans="23:27">
      <c r="W39000" s="288"/>
      <c r="X39000" s="287"/>
      <c r="AA39000" s="289"/>
    </row>
    <row r="39001" spans="23:27">
      <c r="W39001" s="288"/>
      <c r="X39001" s="287"/>
      <c r="AA39001" s="289"/>
    </row>
    <row r="39002" spans="23:27">
      <c r="W39002" s="288"/>
      <c r="X39002" s="287"/>
      <c r="AA39002" s="289"/>
    </row>
    <row r="39003" spans="23:27">
      <c r="W39003" s="288"/>
      <c r="X39003" s="287"/>
      <c r="AA39003" s="289"/>
    </row>
    <row r="39004" spans="23:27">
      <c r="W39004" s="288"/>
      <c r="X39004" s="287"/>
      <c r="AA39004" s="289"/>
    </row>
    <row r="39005" spans="23:27">
      <c r="W39005" s="288"/>
      <c r="X39005" s="287"/>
      <c r="AA39005" s="289"/>
    </row>
    <row r="39006" spans="23:27">
      <c r="W39006" s="288"/>
      <c r="X39006" s="287"/>
      <c r="AA39006" s="289"/>
    </row>
    <row r="39007" spans="23:27">
      <c r="W39007" s="288"/>
      <c r="X39007" s="287"/>
      <c r="AA39007" s="289"/>
    </row>
    <row r="39008" spans="23:27">
      <c r="W39008" s="288"/>
      <c r="X39008" s="287"/>
      <c r="AA39008" s="289"/>
    </row>
    <row r="39009" spans="23:27">
      <c r="W39009" s="288"/>
      <c r="X39009" s="287"/>
      <c r="AA39009" s="289"/>
    </row>
    <row r="39010" spans="23:27">
      <c r="W39010" s="288"/>
      <c r="X39010" s="287"/>
      <c r="AA39010" s="289"/>
    </row>
    <row r="39011" spans="23:27">
      <c r="W39011" s="288"/>
      <c r="X39011" s="287"/>
      <c r="AA39011" s="289"/>
    </row>
    <row r="39012" spans="23:27">
      <c r="W39012" s="288"/>
      <c r="X39012" s="287"/>
      <c r="AA39012" s="289"/>
    </row>
    <row r="39013" spans="23:27">
      <c r="W39013" s="288"/>
      <c r="X39013" s="287"/>
      <c r="AA39013" s="289"/>
    </row>
    <row r="39014" spans="23:27">
      <c r="W39014" s="288"/>
      <c r="X39014" s="287"/>
      <c r="AA39014" s="289"/>
    </row>
    <row r="39015" spans="23:27">
      <c r="W39015" s="288"/>
      <c r="X39015" s="287"/>
      <c r="AA39015" s="289"/>
    </row>
    <row r="39016" spans="23:27">
      <c r="W39016" s="288"/>
      <c r="X39016" s="287"/>
      <c r="AA39016" s="289"/>
    </row>
    <row r="39017" spans="23:27">
      <c r="W39017" s="288"/>
      <c r="X39017" s="287"/>
      <c r="AA39017" s="289"/>
    </row>
    <row r="39018" spans="23:27">
      <c r="W39018" s="288"/>
      <c r="X39018" s="287"/>
      <c r="AA39018" s="289"/>
    </row>
    <row r="39019" spans="23:27">
      <c r="W39019" s="288"/>
      <c r="X39019" s="287"/>
      <c r="AA39019" s="289"/>
    </row>
    <row r="39020" spans="23:27">
      <c r="W39020" s="288"/>
      <c r="X39020" s="287"/>
      <c r="AA39020" s="289"/>
    </row>
    <row r="39021" spans="23:27">
      <c r="W39021" s="288"/>
      <c r="X39021" s="287"/>
      <c r="AA39021" s="289"/>
    </row>
    <row r="39022" spans="23:27">
      <c r="W39022" s="288"/>
      <c r="X39022" s="287"/>
      <c r="AA39022" s="289"/>
    </row>
    <row r="39023" spans="23:27">
      <c r="W39023" s="288"/>
      <c r="X39023" s="287"/>
      <c r="AA39023" s="289"/>
    </row>
    <row r="39024" spans="23:27">
      <c r="W39024" s="288"/>
      <c r="X39024" s="287"/>
      <c r="AA39024" s="289"/>
    </row>
    <row r="39025" spans="23:27">
      <c r="W39025" s="288"/>
      <c r="X39025" s="287"/>
      <c r="AA39025" s="289"/>
    </row>
    <row r="39026" spans="23:27">
      <c r="W39026" s="288"/>
      <c r="X39026" s="287"/>
      <c r="AA39026" s="289"/>
    </row>
    <row r="39027" spans="23:27">
      <c r="W39027" s="288"/>
      <c r="X39027" s="287"/>
      <c r="AA39027" s="289"/>
    </row>
    <row r="39028" spans="23:27">
      <c r="W39028" s="288"/>
      <c r="X39028" s="287"/>
      <c r="AA39028" s="289"/>
    </row>
    <row r="39029" spans="23:27">
      <c r="W39029" s="288"/>
      <c r="X39029" s="287"/>
      <c r="AA39029" s="289"/>
    </row>
    <row r="39030" spans="23:27">
      <c r="W39030" s="288"/>
      <c r="X39030" s="287"/>
      <c r="AA39030" s="289"/>
    </row>
    <row r="39031" spans="23:27">
      <c r="W39031" s="288"/>
      <c r="X39031" s="287"/>
      <c r="AA39031" s="289"/>
    </row>
    <row r="39032" spans="23:27">
      <c r="W39032" s="288"/>
      <c r="X39032" s="287"/>
      <c r="AA39032" s="289"/>
    </row>
    <row r="39033" spans="23:27">
      <c r="W39033" s="288"/>
      <c r="X39033" s="287"/>
      <c r="AA39033" s="289"/>
    </row>
    <row r="39034" spans="23:27">
      <c r="W39034" s="288"/>
      <c r="X39034" s="287"/>
      <c r="AA39034" s="289"/>
    </row>
    <row r="39035" spans="23:27">
      <c r="W39035" s="288"/>
      <c r="X39035" s="287"/>
      <c r="AA39035" s="289"/>
    </row>
    <row r="39036" spans="23:27">
      <c r="W39036" s="288"/>
      <c r="X39036" s="287"/>
      <c r="AA39036" s="289"/>
    </row>
    <row r="39037" spans="23:27">
      <c r="W39037" s="288"/>
      <c r="X39037" s="287"/>
      <c r="AA39037" s="289"/>
    </row>
    <row r="39038" spans="23:27">
      <c r="W39038" s="288"/>
      <c r="X39038" s="287"/>
      <c r="AA39038" s="289"/>
    </row>
    <row r="39039" spans="23:27">
      <c r="W39039" s="288"/>
      <c r="X39039" s="287"/>
      <c r="AA39039" s="289"/>
    </row>
    <row r="39040" spans="23:27">
      <c r="W39040" s="288"/>
      <c r="X39040" s="287"/>
      <c r="AA39040" s="289"/>
    </row>
    <row r="39041" spans="23:27">
      <c r="W39041" s="288"/>
      <c r="X39041" s="287"/>
      <c r="AA39041" s="289"/>
    </row>
    <row r="39042" spans="23:27">
      <c r="W39042" s="288"/>
      <c r="X39042" s="287"/>
      <c r="AA39042" s="289"/>
    </row>
    <row r="39043" spans="23:27">
      <c r="W39043" s="288"/>
      <c r="X39043" s="287"/>
      <c r="AA39043" s="289"/>
    </row>
    <row r="39044" spans="23:27">
      <c r="W39044" s="288"/>
      <c r="X39044" s="287"/>
      <c r="AA39044" s="289"/>
    </row>
    <row r="39045" spans="23:27">
      <c r="W39045" s="288"/>
      <c r="X39045" s="287"/>
      <c r="AA39045" s="289"/>
    </row>
    <row r="39046" spans="23:27">
      <c r="W39046" s="288"/>
      <c r="X39046" s="287"/>
      <c r="AA39046" s="289"/>
    </row>
    <row r="39047" spans="23:27">
      <c r="W39047" s="288"/>
      <c r="X39047" s="287"/>
      <c r="AA39047" s="289"/>
    </row>
    <row r="39048" spans="23:27">
      <c r="W39048" s="288"/>
      <c r="X39048" s="287"/>
      <c r="AA39048" s="289"/>
    </row>
    <row r="39049" spans="23:27">
      <c r="W39049" s="288"/>
      <c r="X39049" s="287"/>
      <c r="AA39049" s="289"/>
    </row>
    <row r="39050" spans="23:27">
      <c r="W39050" s="288"/>
      <c r="X39050" s="287"/>
      <c r="AA39050" s="289"/>
    </row>
    <row r="39051" spans="23:27">
      <c r="W39051" s="288"/>
      <c r="X39051" s="287"/>
      <c r="AA39051" s="289"/>
    </row>
    <row r="39052" spans="23:27">
      <c r="W39052" s="288"/>
      <c r="X39052" s="287"/>
      <c r="AA39052" s="289"/>
    </row>
    <row r="39053" spans="23:27">
      <c r="W39053" s="288"/>
      <c r="X39053" s="287"/>
      <c r="AA39053" s="289"/>
    </row>
    <row r="39054" spans="23:27">
      <c r="W39054" s="288"/>
      <c r="X39054" s="287"/>
      <c r="AA39054" s="289"/>
    </row>
    <row r="39055" spans="23:27">
      <c r="W39055" s="288"/>
      <c r="X39055" s="287"/>
      <c r="AA39055" s="289"/>
    </row>
    <row r="39056" spans="23:27">
      <c r="W39056" s="288"/>
      <c r="X39056" s="287"/>
      <c r="AA39056" s="289"/>
    </row>
    <row r="39057" spans="23:27">
      <c r="W39057" s="288"/>
      <c r="X39057" s="287"/>
      <c r="AA39057" s="289"/>
    </row>
    <row r="39058" spans="23:27">
      <c r="W39058" s="288"/>
      <c r="X39058" s="287"/>
      <c r="AA39058" s="289"/>
    </row>
    <row r="39059" spans="23:27">
      <c r="W39059" s="288"/>
      <c r="X39059" s="287"/>
      <c r="AA39059" s="289"/>
    </row>
    <row r="39060" spans="23:27">
      <c r="W39060" s="288"/>
      <c r="X39060" s="287"/>
      <c r="AA39060" s="289"/>
    </row>
    <row r="39061" spans="23:27">
      <c r="W39061" s="288"/>
      <c r="X39061" s="287"/>
      <c r="AA39061" s="289"/>
    </row>
    <row r="39062" spans="23:27">
      <c r="W39062" s="288"/>
      <c r="X39062" s="287"/>
      <c r="AA39062" s="289"/>
    </row>
    <row r="39063" spans="23:27">
      <c r="W39063" s="288"/>
      <c r="X39063" s="287"/>
      <c r="AA39063" s="289"/>
    </row>
    <row r="39064" spans="23:27">
      <c r="W39064" s="288"/>
      <c r="X39064" s="287"/>
      <c r="AA39064" s="289"/>
    </row>
    <row r="39065" spans="23:27">
      <c r="W39065" s="288"/>
      <c r="X39065" s="287"/>
      <c r="AA39065" s="289"/>
    </row>
    <row r="39066" spans="23:27">
      <c r="W39066" s="288"/>
      <c r="X39066" s="287"/>
      <c r="AA39066" s="289"/>
    </row>
    <row r="39067" spans="23:27">
      <c r="W39067" s="288"/>
      <c r="X39067" s="287"/>
      <c r="AA39067" s="289"/>
    </row>
    <row r="39068" spans="23:27">
      <c r="W39068" s="288"/>
      <c r="X39068" s="287"/>
      <c r="AA39068" s="289"/>
    </row>
    <row r="39069" spans="23:27">
      <c r="W39069" s="288"/>
      <c r="X39069" s="287"/>
      <c r="AA39069" s="289"/>
    </row>
    <row r="39070" spans="23:27">
      <c r="W39070" s="288"/>
      <c r="X39070" s="287"/>
      <c r="AA39070" s="289"/>
    </row>
    <row r="39071" spans="23:27">
      <c r="W39071" s="288"/>
      <c r="X39071" s="287"/>
      <c r="AA39071" s="289"/>
    </row>
    <row r="39072" spans="23:27">
      <c r="W39072" s="288"/>
      <c r="X39072" s="287"/>
      <c r="AA39072" s="289"/>
    </row>
    <row r="39073" spans="23:27">
      <c r="W39073" s="288"/>
      <c r="X39073" s="287"/>
      <c r="AA39073" s="289"/>
    </row>
    <row r="39074" spans="23:27">
      <c r="W39074" s="288"/>
      <c r="X39074" s="287"/>
      <c r="AA39074" s="289"/>
    </row>
    <row r="39075" spans="23:27">
      <c r="W39075" s="288"/>
      <c r="X39075" s="287"/>
      <c r="AA39075" s="289"/>
    </row>
    <row r="39076" spans="23:27">
      <c r="W39076" s="288"/>
      <c r="X39076" s="287"/>
      <c r="AA39076" s="289"/>
    </row>
    <row r="39077" spans="23:27">
      <c r="W39077" s="288"/>
      <c r="X39077" s="287"/>
      <c r="AA39077" s="289"/>
    </row>
    <row r="39078" spans="23:27">
      <c r="W39078" s="288"/>
      <c r="X39078" s="287"/>
      <c r="AA39078" s="289"/>
    </row>
    <row r="39079" spans="23:27">
      <c r="W39079" s="288"/>
      <c r="X39079" s="287"/>
      <c r="AA39079" s="289"/>
    </row>
    <row r="39080" spans="23:27">
      <c r="W39080" s="288"/>
      <c r="X39080" s="287"/>
      <c r="AA39080" s="289"/>
    </row>
    <row r="39081" spans="23:27">
      <c r="W39081" s="288"/>
      <c r="X39081" s="287"/>
      <c r="AA39081" s="289"/>
    </row>
    <row r="39082" spans="23:27">
      <c r="W39082" s="288"/>
      <c r="X39082" s="287"/>
      <c r="AA39082" s="289"/>
    </row>
    <row r="39083" spans="23:27">
      <c r="W39083" s="288"/>
      <c r="X39083" s="287"/>
      <c r="AA39083" s="289"/>
    </row>
    <row r="39084" spans="23:27">
      <c r="W39084" s="288"/>
      <c r="X39084" s="287"/>
      <c r="AA39084" s="289"/>
    </row>
    <row r="39085" spans="23:27">
      <c r="W39085" s="288"/>
      <c r="X39085" s="287"/>
      <c r="AA39085" s="289"/>
    </row>
    <row r="39086" spans="23:27">
      <c r="W39086" s="288"/>
      <c r="X39086" s="287"/>
      <c r="AA39086" s="289"/>
    </row>
    <row r="39087" spans="23:27">
      <c r="W39087" s="288"/>
      <c r="X39087" s="287"/>
      <c r="AA39087" s="289"/>
    </row>
    <row r="39088" spans="23:27">
      <c r="W39088" s="288"/>
      <c r="X39088" s="287"/>
      <c r="AA39088" s="289"/>
    </row>
    <row r="39089" spans="23:27">
      <c r="W39089" s="288"/>
      <c r="X39089" s="287"/>
      <c r="AA39089" s="289"/>
    </row>
    <row r="39090" spans="23:27">
      <c r="W39090" s="288"/>
      <c r="X39090" s="287"/>
      <c r="AA39090" s="289"/>
    </row>
    <row r="39091" spans="23:27">
      <c r="W39091" s="288"/>
      <c r="X39091" s="287"/>
      <c r="AA39091" s="289"/>
    </row>
    <row r="39092" spans="23:27">
      <c r="W39092" s="288"/>
      <c r="X39092" s="287"/>
      <c r="AA39092" s="289"/>
    </row>
    <row r="39093" spans="23:27">
      <c r="W39093" s="288"/>
      <c r="X39093" s="287"/>
      <c r="AA39093" s="289"/>
    </row>
    <row r="39094" spans="23:27">
      <c r="W39094" s="288"/>
      <c r="X39094" s="287"/>
      <c r="AA39094" s="289"/>
    </row>
    <row r="39095" spans="23:27">
      <c r="W39095" s="288"/>
      <c r="X39095" s="287"/>
      <c r="AA39095" s="289"/>
    </row>
    <row r="39096" spans="23:27">
      <c r="W39096" s="288"/>
      <c r="X39096" s="287"/>
      <c r="AA39096" s="289"/>
    </row>
    <row r="39097" spans="23:27">
      <c r="W39097" s="288"/>
      <c r="X39097" s="287"/>
      <c r="AA39097" s="289"/>
    </row>
    <row r="39098" spans="23:27">
      <c r="W39098" s="288"/>
      <c r="X39098" s="287"/>
      <c r="AA39098" s="289"/>
    </row>
    <row r="39099" spans="23:27">
      <c r="W39099" s="288"/>
      <c r="X39099" s="287"/>
      <c r="AA39099" s="289"/>
    </row>
    <row r="39100" spans="23:27">
      <c r="W39100" s="288"/>
      <c r="X39100" s="287"/>
      <c r="AA39100" s="289"/>
    </row>
    <row r="39101" spans="23:27">
      <c r="W39101" s="288"/>
      <c r="X39101" s="287"/>
      <c r="AA39101" s="289"/>
    </row>
    <row r="39102" spans="23:27">
      <c r="W39102" s="288"/>
      <c r="X39102" s="287"/>
      <c r="AA39102" s="289"/>
    </row>
    <row r="39103" spans="23:27">
      <c r="W39103" s="288"/>
      <c r="X39103" s="287"/>
      <c r="AA39103" s="289"/>
    </row>
    <row r="39104" spans="23:27">
      <c r="W39104" s="288"/>
      <c r="X39104" s="287"/>
      <c r="AA39104" s="289"/>
    </row>
    <row r="39105" spans="23:27">
      <c r="W39105" s="288"/>
      <c r="X39105" s="287"/>
      <c r="AA39105" s="289"/>
    </row>
    <row r="39106" spans="23:27">
      <c r="W39106" s="288"/>
      <c r="X39106" s="287"/>
      <c r="AA39106" s="289"/>
    </row>
    <row r="39107" spans="23:27">
      <c r="W39107" s="288"/>
      <c r="X39107" s="287"/>
      <c r="AA39107" s="289"/>
    </row>
    <row r="39108" spans="23:27">
      <c r="W39108" s="288"/>
      <c r="X39108" s="287"/>
      <c r="AA39108" s="289"/>
    </row>
    <row r="39109" spans="23:27">
      <c r="W39109" s="288"/>
      <c r="X39109" s="287"/>
      <c r="AA39109" s="289"/>
    </row>
    <row r="39110" spans="23:27">
      <c r="W39110" s="288"/>
      <c r="X39110" s="287"/>
      <c r="AA39110" s="289"/>
    </row>
    <row r="39111" spans="23:27">
      <c r="W39111" s="288"/>
      <c r="X39111" s="287"/>
      <c r="AA39111" s="289"/>
    </row>
    <row r="39112" spans="23:27">
      <c r="W39112" s="288"/>
      <c r="X39112" s="287"/>
      <c r="AA39112" s="289"/>
    </row>
    <row r="39113" spans="23:27">
      <c r="W39113" s="288"/>
      <c r="X39113" s="287"/>
      <c r="AA39113" s="289"/>
    </row>
    <row r="39114" spans="23:27">
      <c r="W39114" s="288"/>
      <c r="X39114" s="287"/>
      <c r="AA39114" s="289"/>
    </row>
    <row r="39115" spans="23:27">
      <c r="W39115" s="288"/>
      <c r="X39115" s="287"/>
      <c r="AA39115" s="289"/>
    </row>
    <row r="39116" spans="23:27">
      <c r="W39116" s="288"/>
      <c r="X39116" s="287"/>
      <c r="AA39116" s="289"/>
    </row>
    <row r="39117" spans="23:27">
      <c r="W39117" s="288"/>
      <c r="X39117" s="287"/>
      <c r="AA39117" s="289"/>
    </row>
    <row r="39118" spans="23:27">
      <c r="W39118" s="288"/>
      <c r="X39118" s="287"/>
      <c r="AA39118" s="289"/>
    </row>
    <row r="39119" spans="23:27">
      <c r="W39119" s="288"/>
      <c r="X39119" s="287"/>
      <c r="AA39119" s="289"/>
    </row>
    <row r="39120" spans="23:27">
      <c r="W39120" s="288"/>
      <c r="X39120" s="287"/>
      <c r="AA39120" s="289"/>
    </row>
    <row r="39121" spans="23:27">
      <c r="W39121" s="288"/>
      <c r="X39121" s="287"/>
      <c r="AA39121" s="289"/>
    </row>
    <row r="39122" spans="23:27">
      <c r="W39122" s="288"/>
      <c r="X39122" s="287"/>
      <c r="AA39122" s="289"/>
    </row>
    <row r="39123" spans="23:27">
      <c r="W39123" s="288"/>
      <c r="X39123" s="287"/>
      <c r="AA39123" s="289"/>
    </row>
    <row r="39124" spans="23:27">
      <c r="W39124" s="288"/>
      <c r="X39124" s="287"/>
      <c r="AA39124" s="289"/>
    </row>
    <row r="39125" spans="23:27">
      <c r="W39125" s="288"/>
      <c r="X39125" s="287"/>
      <c r="AA39125" s="289"/>
    </row>
    <row r="39126" spans="23:27">
      <c r="W39126" s="288"/>
      <c r="X39126" s="287"/>
      <c r="AA39126" s="289"/>
    </row>
    <row r="39127" spans="23:27">
      <c r="W39127" s="288"/>
      <c r="X39127" s="287"/>
      <c r="AA39127" s="289"/>
    </row>
    <row r="39128" spans="23:27">
      <c r="W39128" s="288"/>
      <c r="X39128" s="287"/>
      <c r="AA39128" s="289"/>
    </row>
    <row r="39129" spans="23:27">
      <c r="W39129" s="288"/>
      <c r="X39129" s="287"/>
      <c r="AA39129" s="289"/>
    </row>
    <row r="39130" spans="23:27">
      <c r="W39130" s="288"/>
      <c r="X39130" s="287"/>
      <c r="AA39130" s="289"/>
    </row>
    <row r="39131" spans="23:27">
      <c r="W39131" s="288"/>
      <c r="X39131" s="287"/>
      <c r="AA39131" s="289"/>
    </row>
    <row r="39132" spans="23:27">
      <c r="W39132" s="288"/>
      <c r="X39132" s="287"/>
      <c r="AA39132" s="289"/>
    </row>
    <row r="39133" spans="23:27">
      <c r="W39133" s="288"/>
      <c r="X39133" s="287"/>
      <c r="AA39133" s="289"/>
    </row>
    <row r="39134" spans="23:27">
      <c r="W39134" s="288"/>
      <c r="X39134" s="287"/>
      <c r="AA39134" s="289"/>
    </row>
    <row r="39135" spans="23:27">
      <c r="W39135" s="288"/>
      <c r="X39135" s="287"/>
      <c r="AA39135" s="289"/>
    </row>
    <row r="39136" spans="23:27">
      <c r="W39136" s="288"/>
      <c r="X39136" s="287"/>
      <c r="AA39136" s="289"/>
    </row>
    <row r="39137" spans="23:27">
      <c r="W39137" s="288"/>
      <c r="X39137" s="287"/>
      <c r="AA39137" s="289"/>
    </row>
    <row r="39138" spans="23:27">
      <c r="W39138" s="288"/>
      <c r="X39138" s="287"/>
      <c r="AA39138" s="289"/>
    </row>
    <row r="39139" spans="23:27">
      <c r="W39139" s="288"/>
      <c r="X39139" s="287"/>
      <c r="AA39139" s="289"/>
    </row>
    <row r="39140" spans="23:27">
      <c r="W39140" s="288"/>
      <c r="X39140" s="287"/>
      <c r="AA39140" s="289"/>
    </row>
    <row r="39141" spans="23:27">
      <c r="W39141" s="288"/>
      <c r="X39141" s="287"/>
      <c r="AA39141" s="289"/>
    </row>
    <row r="39142" spans="23:27">
      <c r="W39142" s="288"/>
      <c r="X39142" s="287"/>
      <c r="AA39142" s="289"/>
    </row>
    <row r="39143" spans="23:27">
      <c r="W39143" s="288"/>
      <c r="X39143" s="287"/>
      <c r="AA39143" s="289"/>
    </row>
    <row r="39144" spans="23:27">
      <c r="W39144" s="288"/>
      <c r="X39144" s="287"/>
      <c r="AA39144" s="289"/>
    </row>
    <row r="39145" spans="23:27">
      <c r="W39145" s="288"/>
      <c r="X39145" s="287"/>
      <c r="AA39145" s="289"/>
    </row>
    <row r="39146" spans="23:27">
      <c r="W39146" s="288"/>
      <c r="X39146" s="287"/>
      <c r="AA39146" s="289"/>
    </row>
    <row r="39147" spans="23:27">
      <c r="W39147" s="288"/>
      <c r="X39147" s="287"/>
      <c r="AA39147" s="289"/>
    </row>
    <row r="39148" spans="23:27">
      <c r="W39148" s="288"/>
      <c r="X39148" s="287"/>
      <c r="AA39148" s="289"/>
    </row>
    <row r="39149" spans="23:27">
      <c r="W39149" s="288"/>
      <c r="X39149" s="287"/>
      <c r="AA39149" s="289"/>
    </row>
    <row r="39150" spans="23:27">
      <c r="W39150" s="288"/>
      <c r="X39150" s="287"/>
      <c r="AA39150" s="289"/>
    </row>
    <row r="39151" spans="23:27">
      <c r="W39151" s="288"/>
      <c r="X39151" s="287"/>
      <c r="AA39151" s="289"/>
    </row>
    <row r="39152" spans="23:27">
      <c r="W39152" s="288"/>
      <c r="X39152" s="287"/>
      <c r="AA39152" s="289"/>
    </row>
    <row r="39153" spans="23:27">
      <c r="W39153" s="288"/>
      <c r="X39153" s="287"/>
      <c r="AA39153" s="289"/>
    </row>
    <row r="39154" spans="23:27">
      <c r="W39154" s="288"/>
      <c r="X39154" s="287"/>
      <c r="AA39154" s="289"/>
    </row>
    <row r="39155" spans="23:27">
      <c r="W39155" s="288"/>
      <c r="X39155" s="287"/>
      <c r="AA39155" s="289"/>
    </row>
    <row r="39156" spans="23:27">
      <c r="W39156" s="288"/>
      <c r="X39156" s="287"/>
      <c r="AA39156" s="289"/>
    </row>
    <row r="39157" spans="23:27">
      <c r="W39157" s="288"/>
      <c r="X39157" s="287"/>
      <c r="AA39157" s="289"/>
    </row>
    <row r="39158" spans="23:27">
      <c r="W39158" s="288"/>
      <c r="X39158" s="287"/>
      <c r="AA39158" s="289"/>
    </row>
    <row r="39159" spans="23:27">
      <c r="W39159" s="288"/>
      <c r="X39159" s="287"/>
      <c r="AA39159" s="289"/>
    </row>
    <row r="39160" spans="23:27">
      <c r="W39160" s="288"/>
      <c r="X39160" s="287"/>
      <c r="AA39160" s="289"/>
    </row>
    <row r="39161" spans="23:27">
      <c r="W39161" s="288"/>
      <c r="X39161" s="287"/>
      <c r="AA39161" s="289"/>
    </row>
    <row r="39162" spans="23:27">
      <c r="W39162" s="288"/>
      <c r="X39162" s="287"/>
      <c r="AA39162" s="289"/>
    </row>
    <row r="39163" spans="23:27">
      <c r="W39163" s="288"/>
      <c r="X39163" s="287"/>
      <c r="AA39163" s="289"/>
    </row>
    <row r="39164" spans="23:27">
      <c r="W39164" s="288"/>
      <c r="X39164" s="287"/>
      <c r="AA39164" s="289"/>
    </row>
    <row r="39165" spans="23:27">
      <c r="W39165" s="288"/>
      <c r="X39165" s="287"/>
      <c r="AA39165" s="289"/>
    </row>
    <row r="39166" spans="23:27">
      <c r="W39166" s="288"/>
      <c r="X39166" s="287"/>
      <c r="AA39166" s="289"/>
    </row>
    <row r="39167" spans="23:27">
      <c r="W39167" s="288"/>
      <c r="X39167" s="287"/>
      <c r="AA39167" s="289"/>
    </row>
    <row r="39168" spans="23:27">
      <c r="W39168" s="288"/>
      <c r="X39168" s="287"/>
      <c r="AA39168" s="289"/>
    </row>
    <row r="39169" spans="23:27">
      <c r="W39169" s="288"/>
      <c r="X39169" s="287"/>
      <c r="AA39169" s="289"/>
    </row>
    <row r="39170" spans="23:27">
      <c r="W39170" s="288"/>
      <c r="X39170" s="287"/>
      <c r="AA39170" s="289"/>
    </row>
    <row r="39171" spans="23:27">
      <c r="W39171" s="288"/>
      <c r="X39171" s="287"/>
      <c r="AA39171" s="289"/>
    </row>
    <row r="39172" spans="23:27">
      <c r="W39172" s="288"/>
      <c r="X39172" s="287"/>
      <c r="AA39172" s="289"/>
    </row>
    <row r="39173" spans="23:27">
      <c r="W39173" s="288"/>
      <c r="X39173" s="287"/>
      <c r="AA39173" s="289"/>
    </row>
    <row r="39174" spans="23:27">
      <c r="W39174" s="288"/>
      <c r="X39174" s="287"/>
      <c r="AA39174" s="289"/>
    </row>
    <row r="39175" spans="23:27">
      <c r="W39175" s="288"/>
      <c r="X39175" s="287"/>
      <c r="AA39175" s="289"/>
    </row>
    <row r="39176" spans="23:27">
      <c r="W39176" s="288"/>
      <c r="X39176" s="287"/>
      <c r="AA39176" s="289"/>
    </row>
    <row r="39177" spans="23:27">
      <c r="W39177" s="288"/>
      <c r="X39177" s="287"/>
      <c r="AA39177" s="289"/>
    </row>
    <row r="39178" spans="23:27">
      <c r="W39178" s="288"/>
      <c r="X39178" s="287"/>
      <c r="AA39178" s="289"/>
    </row>
    <row r="39179" spans="23:27">
      <c r="W39179" s="288"/>
      <c r="X39179" s="287"/>
      <c r="AA39179" s="289"/>
    </row>
    <row r="39180" spans="23:27">
      <c r="W39180" s="288"/>
      <c r="X39180" s="287"/>
      <c r="AA39180" s="289"/>
    </row>
    <row r="39181" spans="23:27">
      <c r="W39181" s="288"/>
      <c r="X39181" s="287"/>
      <c r="AA39181" s="289"/>
    </row>
    <row r="39182" spans="23:27">
      <c r="W39182" s="288"/>
      <c r="X39182" s="287"/>
      <c r="AA39182" s="289"/>
    </row>
    <row r="39183" spans="23:27">
      <c r="W39183" s="288"/>
      <c r="X39183" s="287"/>
      <c r="AA39183" s="289"/>
    </row>
    <row r="39184" spans="23:27">
      <c r="W39184" s="288"/>
      <c r="X39184" s="287"/>
      <c r="AA39184" s="289"/>
    </row>
    <row r="39185" spans="23:27">
      <c r="W39185" s="288"/>
      <c r="X39185" s="287"/>
      <c r="AA39185" s="289"/>
    </row>
    <row r="39186" spans="23:27">
      <c r="W39186" s="288"/>
      <c r="X39186" s="287"/>
      <c r="AA39186" s="289"/>
    </row>
    <row r="39187" spans="23:27">
      <c r="W39187" s="288"/>
      <c r="X39187" s="287"/>
      <c r="AA39187" s="289"/>
    </row>
    <row r="39188" spans="23:27">
      <c r="W39188" s="288"/>
      <c r="X39188" s="287"/>
      <c r="AA39188" s="289"/>
    </row>
    <row r="39189" spans="23:27">
      <c r="W39189" s="288"/>
      <c r="X39189" s="287"/>
      <c r="AA39189" s="289"/>
    </row>
    <row r="39190" spans="23:27">
      <c r="W39190" s="288"/>
      <c r="X39190" s="287"/>
      <c r="AA39190" s="289"/>
    </row>
    <row r="39191" spans="23:27">
      <c r="W39191" s="288"/>
      <c r="X39191" s="287"/>
      <c r="AA39191" s="289"/>
    </row>
    <row r="39192" spans="23:27">
      <c r="W39192" s="288"/>
      <c r="X39192" s="287"/>
      <c r="AA39192" s="289"/>
    </row>
    <row r="39193" spans="23:27">
      <c r="W39193" s="288"/>
      <c r="X39193" s="287"/>
      <c r="AA39193" s="289"/>
    </row>
    <row r="39194" spans="23:27">
      <c r="W39194" s="288"/>
      <c r="X39194" s="287"/>
      <c r="AA39194" s="289"/>
    </row>
    <row r="39195" spans="23:27">
      <c r="W39195" s="288"/>
      <c r="X39195" s="287"/>
      <c r="AA39195" s="289"/>
    </row>
    <row r="39196" spans="23:27">
      <c r="W39196" s="288"/>
      <c r="X39196" s="287"/>
      <c r="AA39196" s="289"/>
    </row>
    <row r="39197" spans="23:27">
      <c r="W39197" s="288"/>
      <c r="X39197" s="287"/>
      <c r="AA39197" s="289"/>
    </row>
    <row r="39198" spans="23:27">
      <c r="W39198" s="288"/>
      <c r="X39198" s="287"/>
      <c r="AA39198" s="289"/>
    </row>
    <row r="39199" spans="23:27">
      <c r="W39199" s="288"/>
      <c r="X39199" s="287"/>
      <c r="AA39199" s="289"/>
    </row>
    <row r="39200" spans="23:27">
      <c r="W39200" s="288"/>
      <c r="X39200" s="287"/>
      <c r="AA39200" s="289"/>
    </row>
    <row r="39201" spans="23:27">
      <c r="W39201" s="288"/>
      <c r="X39201" s="287"/>
      <c r="AA39201" s="289"/>
    </row>
    <row r="39202" spans="23:27">
      <c r="W39202" s="288"/>
      <c r="X39202" s="287"/>
      <c r="AA39202" s="289"/>
    </row>
    <row r="39203" spans="23:27">
      <c r="W39203" s="288"/>
      <c r="X39203" s="287"/>
      <c r="AA39203" s="289"/>
    </row>
    <row r="39204" spans="23:27">
      <c r="W39204" s="288"/>
      <c r="X39204" s="287"/>
      <c r="AA39204" s="289"/>
    </row>
    <row r="39205" spans="23:27">
      <c r="W39205" s="288"/>
      <c r="X39205" s="287"/>
      <c r="AA39205" s="289"/>
    </row>
    <row r="39206" spans="23:27">
      <c r="W39206" s="288"/>
      <c r="X39206" s="287"/>
      <c r="AA39206" s="289"/>
    </row>
    <row r="39207" spans="23:27">
      <c r="W39207" s="288"/>
      <c r="X39207" s="287"/>
      <c r="AA39207" s="289"/>
    </row>
    <row r="39208" spans="23:27">
      <c r="W39208" s="288"/>
      <c r="X39208" s="287"/>
      <c r="AA39208" s="289"/>
    </row>
    <row r="39209" spans="23:27">
      <c r="W39209" s="288"/>
      <c r="X39209" s="287"/>
      <c r="AA39209" s="289"/>
    </row>
    <row r="39210" spans="23:27">
      <c r="W39210" s="288"/>
      <c r="X39210" s="287"/>
      <c r="AA39210" s="289"/>
    </row>
    <row r="39211" spans="23:27">
      <c r="W39211" s="288"/>
      <c r="X39211" s="287"/>
      <c r="AA39211" s="289"/>
    </row>
    <row r="39212" spans="23:27">
      <c r="W39212" s="288"/>
      <c r="X39212" s="287"/>
      <c r="AA39212" s="289"/>
    </row>
    <row r="39213" spans="23:27">
      <c r="W39213" s="288"/>
      <c r="X39213" s="287"/>
      <c r="AA39213" s="289"/>
    </row>
    <row r="39214" spans="23:27">
      <c r="W39214" s="288"/>
      <c r="X39214" s="287"/>
      <c r="AA39214" s="289"/>
    </row>
    <row r="39215" spans="23:27">
      <c r="W39215" s="288"/>
      <c r="X39215" s="287"/>
      <c r="AA39215" s="289"/>
    </row>
    <row r="39216" spans="23:27">
      <c r="W39216" s="288"/>
      <c r="X39216" s="287"/>
      <c r="AA39216" s="289"/>
    </row>
    <row r="39217" spans="23:27">
      <c r="W39217" s="288"/>
      <c r="X39217" s="287"/>
      <c r="AA39217" s="289"/>
    </row>
    <row r="39218" spans="23:27">
      <c r="W39218" s="288"/>
      <c r="X39218" s="287"/>
      <c r="AA39218" s="289"/>
    </row>
    <row r="39219" spans="23:27">
      <c r="W39219" s="288"/>
      <c r="X39219" s="287"/>
      <c r="AA39219" s="289"/>
    </row>
    <row r="39220" spans="23:27">
      <c r="W39220" s="288"/>
      <c r="X39220" s="287"/>
      <c r="AA39220" s="289"/>
    </row>
    <row r="39221" spans="23:27">
      <c r="W39221" s="288"/>
      <c r="X39221" s="287"/>
      <c r="AA39221" s="289"/>
    </row>
    <row r="39222" spans="23:27">
      <c r="W39222" s="288"/>
      <c r="X39222" s="287"/>
      <c r="AA39222" s="289"/>
    </row>
    <row r="39223" spans="23:27">
      <c r="W39223" s="288"/>
      <c r="X39223" s="287"/>
      <c r="AA39223" s="289"/>
    </row>
    <row r="39224" spans="23:27">
      <c r="W39224" s="288"/>
      <c r="X39224" s="287"/>
      <c r="AA39224" s="289"/>
    </row>
    <row r="39225" spans="23:27">
      <c r="W39225" s="288"/>
      <c r="X39225" s="287"/>
      <c r="AA39225" s="289"/>
    </row>
    <row r="39226" spans="23:27">
      <c r="W39226" s="288"/>
      <c r="X39226" s="287"/>
      <c r="AA39226" s="289"/>
    </row>
    <row r="39227" spans="23:27">
      <c r="W39227" s="288"/>
      <c r="X39227" s="287"/>
      <c r="AA39227" s="289"/>
    </row>
    <row r="39228" spans="23:27">
      <c r="W39228" s="288"/>
      <c r="X39228" s="287"/>
      <c r="AA39228" s="289"/>
    </row>
    <row r="39229" spans="23:27">
      <c r="W39229" s="288"/>
      <c r="X39229" s="287"/>
      <c r="AA39229" s="289"/>
    </row>
    <row r="39230" spans="23:27">
      <c r="W39230" s="288"/>
      <c r="X39230" s="287"/>
      <c r="AA39230" s="289"/>
    </row>
    <row r="39231" spans="23:27">
      <c r="W39231" s="288"/>
      <c r="X39231" s="287"/>
      <c r="AA39231" s="289"/>
    </row>
    <row r="39232" spans="23:27">
      <c r="W39232" s="288"/>
      <c r="X39232" s="287"/>
      <c r="AA39232" s="289"/>
    </row>
    <row r="39233" spans="23:27">
      <c r="W39233" s="288"/>
      <c r="X39233" s="287"/>
      <c r="AA39233" s="289"/>
    </row>
    <row r="39234" spans="23:27">
      <c r="W39234" s="288"/>
      <c r="X39234" s="287"/>
      <c r="AA39234" s="289"/>
    </row>
    <row r="39235" spans="23:27">
      <c r="W39235" s="288"/>
      <c r="X39235" s="287"/>
      <c r="AA39235" s="289"/>
    </row>
    <row r="39236" spans="23:27">
      <c r="W39236" s="288"/>
      <c r="X39236" s="287"/>
      <c r="AA39236" s="289"/>
    </row>
    <row r="39237" spans="23:27">
      <c r="W39237" s="288"/>
      <c r="X39237" s="287"/>
      <c r="AA39237" s="289"/>
    </row>
    <row r="39238" spans="23:27">
      <c r="W39238" s="288"/>
      <c r="X39238" s="287"/>
      <c r="AA39238" s="289"/>
    </row>
    <row r="39239" spans="23:27">
      <c r="W39239" s="288"/>
      <c r="X39239" s="287"/>
      <c r="AA39239" s="289"/>
    </row>
    <row r="39240" spans="23:27">
      <c r="W39240" s="288"/>
      <c r="X39240" s="287"/>
      <c r="AA39240" s="289"/>
    </row>
    <row r="39241" spans="23:27">
      <c r="W39241" s="288"/>
      <c r="X39241" s="287"/>
      <c r="AA39241" s="289"/>
    </row>
    <row r="39242" spans="23:27">
      <c r="W39242" s="288"/>
      <c r="X39242" s="287"/>
      <c r="AA39242" s="289"/>
    </row>
    <row r="39243" spans="23:27">
      <c r="W39243" s="288"/>
      <c r="X39243" s="287"/>
      <c r="AA39243" s="289"/>
    </row>
    <row r="39244" spans="23:27">
      <c r="W39244" s="288"/>
      <c r="X39244" s="287"/>
      <c r="AA39244" s="289"/>
    </row>
    <row r="39245" spans="23:27">
      <c r="W39245" s="288"/>
      <c r="X39245" s="287"/>
      <c r="AA39245" s="289"/>
    </row>
    <row r="39246" spans="23:27">
      <c r="W39246" s="288"/>
      <c r="X39246" s="287"/>
      <c r="AA39246" s="289"/>
    </row>
    <row r="39247" spans="23:27">
      <c r="W39247" s="288"/>
      <c r="X39247" s="287"/>
      <c r="AA39247" s="289"/>
    </row>
    <row r="39248" spans="23:27">
      <c r="W39248" s="288"/>
      <c r="X39248" s="287"/>
      <c r="AA39248" s="289"/>
    </row>
    <row r="39249" spans="23:27">
      <c r="W39249" s="288"/>
      <c r="X39249" s="287"/>
      <c r="AA39249" s="289"/>
    </row>
    <row r="39250" spans="23:27">
      <c r="W39250" s="288"/>
      <c r="X39250" s="287"/>
      <c r="AA39250" s="289"/>
    </row>
    <row r="39251" spans="23:27">
      <c r="W39251" s="288"/>
      <c r="X39251" s="287"/>
      <c r="AA39251" s="289"/>
    </row>
    <row r="39252" spans="23:27">
      <c r="W39252" s="288"/>
      <c r="X39252" s="287"/>
      <c r="AA39252" s="289"/>
    </row>
    <row r="39253" spans="23:27">
      <c r="W39253" s="288"/>
      <c r="X39253" s="287"/>
      <c r="AA39253" s="289"/>
    </row>
    <row r="39254" spans="23:27">
      <c r="W39254" s="288"/>
      <c r="X39254" s="287"/>
      <c r="AA39254" s="289"/>
    </row>
    <row r="39255" spans="23:27">
      <c r="W39255" s="288"/>
      <c r="X39255" s="287"/>
      <c r="AA39255" s="289"/>
    </row>
    <row r="39256" spans="23:27">
      <c r="W39256" s="288"/>
      <c r="X39256" s="287"/>
      <c r="AA39256" s="289"/>
    </row>
    <row r="39257" spans="23:27">
      <c r="W39257" s="288"/>
      <c r="X39257" s="287"/>
      <c r="AA39257" s="289"/>
    </row>
    <row r="39258" spans="23:27">
      <c r="W39258" s="288"/>
      <c r="X39258" s="287"/>
      <c r="AA39258" s="289"/>
    </row>
    <row r="39259" spans="23:27">
      <c r="W39259" s="288"/>
      <c r="X39259" s="287"/>
      <c r="AA39259" s="289"/>
    </row>
    <row r="39260" spans="23:27">
      <c r="W39260" s="288"/>
      <c r="X39260" s="287"/>
      <c r="AA39260" s="289"/>
    </row>
    <row r="39261" spans="23:27">
      <c r="W39261" s="288"/>
      <c r="X39261" s="287"/>
      <c r="AA39261" s="289"/>
    </row>
    <row r="39262" spans="23:27">
      <c r="W39262" s="288"/>
      <c r="X39262" s="287"/>
      <c r="AA39262" s="289"/>
    </row>
    <row r="39263" spans="23:27">
      <c r="W39263" s="288"/>
      <c r="X39263" s="287"/>
      <c r="AA39263" s="289"/>
    </row>
    <row r="39264" spans="23:27">
      <c r="W39264" s="288"/>
      <c r="X39264" s="287"/>
      <c r="AA39264" s="289"/>
    </row>
    <row r="39265" spans="23:27">
      <c r="W39265" s="288"/>
      <c r="X39265" s="287"/>
      <c r="AA39265" s="289"/>
    </row>
    <row r="39266" spans="23:27">
      <c r="W39266" s="288"/>
      <c r="X39266" s="287"/>
      <c r="AA39266" s="289"/>
    </row>
    <row r="39267" spans="23:27">
      <c r="W39267" s="288"/>
      <c r="X39267" s="287"/>
      <c r="AA39267" s="289"/>
    </row>
    <row r="39268" spans="23:27">
      <c r="W39268" s="288"/>
      <c r="X39268" s="287"/>
      <c r="AA39268" s="289"/>
    </row>
    <row r="39269" spans="23:27">
      <c r="W39269" s="288"/>
      <c r="X39269" s="287"/>
      <c r="AA39269" s="289"/>
    </row>
    <row r="39270" spans="23:27">
      <c r="W39270" s="288"/>
      <c r="X39270" s="287"/>
      <c r="AA39270" s="289"/>
    </row>
    <row r="39271" spans="23:27">
      <c r="W39271" s="288"/>
      <c r="X39271" s="287"/>
      <c r="AA39271" s="289"/>
    </row>
    <row r="39272" spans="23:27">
      <c r="W39272" s="288"/>
      <c r="X39272" s="287"/>
      <c r="AA39272" s="289"/>
    </row>
    <row r="39273" spans="23:27">
      <c r="W39273" s="288"/>
      <c r="X39273" s="287"/>
      <c r="AA39273" s="289"/>
    </row>
    <row r="39274" spans="23:27">
      <c r="W39274" s="288"/>
      <c r="X39274" s="287"/>
      <c r="AA39274" s="289"/>
    </row>
    <row r="39275" spans="23:27">
      <c r="W39275" s="288"/>
      <c r="X39275" s="287"/>
      <c r="AA39275" s="289"/>
    </row>
    <row r="39276" spans="23:27">
      <c r="W39276" s="288"/>
      <c r="X39276" s="287"/>
      <c r="AA39276" s="289"/>
    </row>
    <row r="39277" spans="23:27">
      <c r="W39277" s="288"/>
      <c r="X39277" s="287"/>
      <c r="AA39277" s="289"/>
    </row>
    <row r="39278" spans="23:27">
      <c r="W39278" s="288"/>
      <c r="X39278" s="287"/>
      <c r="AA39278" s="289"/>
    </row>
    <row r="39279" spans="23:27">
      <c r="W39279" s="288"/>
      <c r="X39279" s="287"/>
      <c r="AA39279" s="289"/>
    </row>
    <row r="39280" spans="23:27">
      <c r="W39280" s="288"/>
      <c r="X39280" s="287"/>
      <c r="AA39280" s="289"/>
    </row>
    <row r="39281" spans="23:27">
      <c r="W39281" s="288"/>
      <c r="X39281" s="287"/>
      <c r="AA39281" s="289"/>
    </row>
    <row r="39282" spans="23:27">
      <c r="W39282" s="288"/>
      <c r="X39282" s="287"/>
      <c r="AA39282" s="289"/>
    </row>
    <row r="39283" spans="23:27">
      <c r="W39283" s="288"/>
      <c r="X39283" s="287"/>
      <c r="AA39283" s="289"/>
    </row>
    <row r="39284" spans="23:27">
      <c r="W39284" s="288"/>
      <c r="X39284" s="287"/>
      <c r="AA39284" s="289"/>
    </row>
    <row r="39285" spans="23:27">
      <c r="W39285" s="288"/>
      <c r="X39285" s="287"/>
      <c r="AA39285" s="289"/>
    </row>
    <row r="39286" spans="23:27">
      <c r="W39286" s="288"/>
      <c r="X39286" s="287"/>
      <c r="AA39286" s="289"/>
    </row>
    <row r="39287" spans="23:27">
      <c r="W39287" s="288"/>
      <c r="X39287" s="287"/>
      <c r="AA39287" s="289"/>
    </row>
    <row r="39288" spans="23:27">
      <c r="W39288" s="288"/>
      <c r="X39288" s="287"/>
      <c r="AA39288" s="289"/>
    </row>
    <row r="39289" spans="23:27">
      <c r="W39289" s="288"/>
      <c r="X39289" s="287"/>
      <c r="AA39289" s="289"/>
    </row>
    <row r="39290" spans="23:27">
      <c r="W39290" s="288"/>
      <c r="X39290" s="287"/>
      <c r="AA39290" s="289"/>
    </row>
    <row r="39291" spans="23:27">
      <c r="W39291" s="288"/>
      <c r="X39291" s="287"/>
      <c r="AA39291" s="289"/>
    </row>
    <row r="39292" spans="23:27">
      <c r="W39292" s="288"/>
      <c r="X39292" s="287"/>
      <c r="AA39292" s="289"/>
    </row>
    <row r="39293" spans="23:27">
      <c r="W39293" s="288"/>
      <c r="X39293" s="287"/>
      <c r="AA39293" s="289"/>
    </row>
    <row r="39294" spans="23:27">
      <c r="W39294" s="288"/>
      <c r="X39294" s="287"/>
      <c r="AA39294" s="289"/>
    </row>
    <row r="39295" spans="23:27">
      <c r="W39295" s="288"/>
      <c r="X39295" s="287"/>
      <c r="AA39295" s="289"/>
    </row>
    <row r="39296" spans="23:27">
      <c r="W39296" s="288"/>
      <c r="X39296" s="287"/>
      <c r="AA39296" s="289"/>
    </row>
    <row r="39297" spans="23:27">
      <c r="W39297" s="288"/>
      <c r="X39297" s="287"/>
      <c r="AA39297" s="289"/>
    </row>
    <row r="39298" spans="23:27">
      <c r="W39298" s="288"/>
      <c r="X39298" s="287"/>
      <c r="AA39298" s="289"/>
    </row>
    <row r="39299" spans="23:27">
      <c r="W39299" s="288"/>
      <c r="X39299" s="287"/>
      <c r="AA39299" s="289"/>
    </row>
    <row r="39300" spans="23:27">
      <c r="W39300" s="288"/>
      <c r="X39300" s="287"/>
      <c r="AA39300" s="289"/>
    </row>
    <row r="39301" spans="23:27">
      <c r="W39301" s="288"/>
      <c r="X39301" s="287"/>
      <c r="AA39301" s="289"/>
    </row>
    <row r="39302" spans="23:27">
      <c r="W39302" s="288"/>
      <c r="X39302" s="287"/>
      <c r="AA39302" s="289"/>
    </row>
    <row r="39303" spans="23:27">
      <c r="W39303" s="288"/>
      <c r="X39303" s="287"/>
      <c r="AA39303" s="289"/>
    </row>
    <row r="39304" spans="23:27">
      <c r="W39304" s="288"/>
      <c r="X39304" s="287"/>
      <c r="AA39304" s="289"/>
    </row>
    <row r="39305" spans="23:27">
      <c r="W39305" s="288"/>
      <c r="X39305" s="287"/>
      <c r="AA39305" s="289"/>
    </row>
    <row r="39306" spans="23:27">
      <c r="W39306" s="288"/>
      <c r="X39306" s="287"/>
      <c r="AA39306" s="289"/>
    </row>
    <row r="39307" spans="23:27">
      <c r="W39307" s="288"/>
      <c r="X39307" s="287"/>
      <c r="AA39307" s="289"/>
    </row>
    <row r="39308" spans="23:27">
      <c r="W39308" s="288"/>
      <c r="X39308" s="287"/>
      <c r="AA39308" s="289"/>
    </row>
    <row r="39309" spans="23:27">
      <c r="W39309" s="288"/>
      <c r="X39309" s="287"/>
      <c r="AA39309" s="289"/>
    </row>
    <row r="39310" spans="23:27">
      <c r="W39310" s="288"/>
      <c r="X39310" s="287"/>
      <c r="AA39310" s="289"/>
    </row>
    <row r="39311" spans="23:27">
      <c r="W39311" s="288"/>
      <c r="X39311" s="287"/>
      <c r="AA39311" s="289"/>
    </row>
    <row r="39312" spans="23:27">
      <c r="W39312" s="288"/>
      <c r="X39312" s="287"/>
      <c r="AA39312" s="289"/>
    </row>
    <row r="39313" spans="23:27">
      <c r="W39313" s="288"/>
      <c r="X39313" s="287"/>
      <c r="AA39313" s="289"/>
    </row>
    <row r="39314" spans="23:27">
      <c r="W39314" s="288"/>
      <c r="X39314" s="287"/>
      <c r="AA39314" s="289"/>
    </row>
    <row r="39315" spans="23:27">
      <c r="W39315" s="288"/>
      <c r="X39315" s="287"/>
      <c r="AA39315" s="289"/>
    </row>
    <row r="39316" spans="23:27">
      <c r="W39316" s="288"/>
      <c r="X39316" s="287"/>
      <c r="AA39316" s="289"/>
    </row>
    <row r="39317" spans="23:27">
      <c r="W39317" s="288"/>
      <c r="X39317" s="287"/>
      <c r="AA39317" s="289"/>
    </row>
    <row r="39318" spans="23:27">
      <c r="W39318" s="288"/>
      <c r="X39318" s="287"/>
      <c r="AA39318" s="289"/>
    </row>
    <row r="39319" spans="23:27">
      <c r="W39319" s="288"/>
      <c r="X39319" s="287"/>
      <c r="AA39319" s="289"/>
    </row>
    <row r="39320" spans="23:27">
      <c r="W39320" s="288"/>
      <c r="X39320" s="287"/>
      <c r="AA39320" s="289"/>
    </row>
    <row r="39321" spans="23:27">
      <c r="W39321" s="288"/>
      <c r="X39321" s="287"/>
      <c r="AA39321" s="289"/>
    </row>
    <row r="39322" spans="23:27">
      <c r="W39322" s="288"/>
      <c r="X39322" s="287"/>
      <c r="AA39322" s="289"/>
    </row>
    <row r="39323" spans="23:27">
      <c r="W39323" s="288"/>
      <c r="X39323" s="287"/>
      <c r="AA39323" s="289"/>
    </row>
    <row r="39324" spans="23:27">
      <c r="W39324" s="288"/>
      <c r="X39324" s="287"/>
      <c r="AA39324" s="289"/>
    </row>
    <row r="39325" spans="23:27">
      <c r="W39325" s="288"/>
      <c r="X39325" s="287"/>
      <c r="AA39325" s="289"/>
    </row>
    <row r="39326" spans="23:27">
      <c r="W39326" s="288"/>
      <c r="X39326" s="287"/>
      <c r="AA39326" s="289"/>
    </row>
    <row r="39327" spans="23:27">
      <c r="W39327" s="288"/>
      <c r="X39327" s="287"/>
      <c r="AA39327" s="289"/>
    </row>
    <row r="39328" spans="23:27">
      <c r="W39328" s="288"/>
      <c r="X39328" s="287"/>
      <c r="AA39328" s="289"/>
    </row>
    <row r="39329" spans="23:27">
      <c r="W39329" s="288"/>
      <c r="X39329" s="287"/>
      <c r="AA39329" s="289"/>
    </row>
    <row r="39330" spans="23:27">
      <c r="W39330" s="288"/>
      <c r="X39330" s="287"/>
      <c r="AA39330" s="289"/>
    </row>
    <row r="39331" spans="23:27">
      <c r="W39331" s="288"/>
      <c r="X39331" s="287"/>
      <c r="AA39331" s="289"/>
    </row>
    <row r="39332" spans="23:27">
      <c r="W39332" s="288"/>
      <c r="X39332" s="287"/>
      <c r="AA39332" s="289"/>
    </row>
    <row r="39333" spans="23:27">
      <c r="W39333" s="288"/>
      <c r="X39333" s="287"/>
      <c r="AA39333" s="289"/>
    </row>
    <row r="39334" spans="23:27">
      <c r="W39334" s="288"/>
      <c r="X39334" s="287"/>
      <c r="AA39334" s="289"/>
    </row>
    <row r="39335" spans="23:27">
      <c r="W39335" s="288"/>
      <c r="X39335" s="287"/>
      <c r="AA39335" s="289"/>
    </row>
    <row r="39336" spans="23:27">
      <c r="W39336" s="288"/>
      <c r="X39336" s="287"/>
      <c r="AA39336" s="289"/>
    </row>
    <row r="39337" spans="23:27">
      <c r="W39337" s="288"/>
      <c r="X39337" s="287"/>
      <c r="AA39337" s="289"/>
    </row>
    <row r="39338" spans="23:27">
      <c r="W39338" s="288"/>
      <c r="X39338" s="287"/>
      <c r="AA39338" s="289"/>
    </row>
    <row r="39339" spans="23:27">
      <c r="W39339" s="288"/>
      <c r="X39339" s="287"/>
      <c r="AA39339" s="289"/>
    </row>
    <row r="39340" spans="23:27">
      <c r="W39340" s="288"/>
      <c r="X39340" s="287"/>
      <c r="AA39340" s="289"/>
    </row>
    <row r="39341" spans="23:27">
      <c r="W39341" s="288"/>
      <c r="X39341" s="287"/>
      <c r="AA39341" s="289"/>
    </row>
    <row r="39342" spans="23:27">
      <c r="W39342" s="288"/>
      <c r="X39342" s="287"/>
      <c r="AA39342" s="289"/>
    </row>
    <row r="39343" spans="23:27">
      <c r="W39343" s="288"/>
      <c r="X39343" s="287"/>
      <c r="AA39343" s="289"/>
    </row>
    <row r="39344" spans="23:27">
      <c r="W39344" s="288"/>
      <c r="X39344" s="287"/>
      <c r="AA39344" s="289"/>
    </row>
    <row r="39345" spans="23:27">
      <c r="W39345" s="288"/>
      <c r="X39345" s="287"/>
      <c r="AA39345" s="289"/>
    </row>
    <row r="39346" spans="23:27">
      <c r="W39346" s="288"/>
      <c r="X39346" s="287"/>
      <c r="AA39346" s="289"/>
    </row>
    <row r="39347" spans="23:27">
      <c r="W39347" s="288"/>
      <c r="X39347" s="287"/>
      <c r="AA39347" s="289"/>
    </row>
    <row r="39348" spans="23:27">
      <c r="W39348" s="288"/>
      <c r="X39348" s="287"/>
      <c r="AA39348" s="289"/>
    </row>
    <row r="39349" spans="23:27">
      <c r="W39349" s="288"/>
      <c r="X39349" s="287"/>
      <c r="AA39349" s="289"/>
    </row>
    <row r="39350" spans="23:27">
      <c r="W39350" s="288"/>
      <c r="X39350" s="287"/>
      <c r="AA39350" s="289"/>
    </row>
    <row r="39351" spans="23:27">
      <c r="W39351" s="288"/>
      <c r="X39351" s="287"/>
      <c r="AA39351" s="289"/>
    </row>
    <row r="39352" spans="23:27">
      <c r="W39352" s="288"/>
      <c r="X39352" s="287"/>
      <c r="AA39352" s="289"/>
    </row>
    <row r="39353" spans="23:27">
      <c r="W39353" s="288"/>
      <c r="X39353" s="287"/>
      <c r="AA39353" s="289"/>
    </row>
    <row r="39354" spans="23:27">
      <c r="W39354" s="288"/>
      <c r="X39354" s="287"/>
      <c r="AA39354" s="289"/>
    </row>
    <row r="39355" spans="23:27">
      <c r="W39355" s="288"/>
      <c r="X39355" s="287"/>
      <c r="AA39355" s="289"/>
    </row>
    <row r="39356" spans="23:27">
      <c r="W39356" s="288"/>
      <c r="X39356" s="287"/>
      <c r="AA39356" s="289"/>
    </row>
    <row r="39357" spans="23:27">
      <c r="W39357" s="288"/>
      <c r="X39357" s="287"/>
      <c r="AA39357" s="289"/>
    </row>
    <row r="39358" spans="23:27">
      <c r="W39358" s="288"/>
      <c r="X39358" s="287"/>
      <c r="AA39358" s="289"/>
    </row>
    <row r="39359" spans="23:27">
      <c r="W39359" s="288"/>
      <c r="X39359" s="287"/>
      <c r="AA39359" s="289"/>
    </row>
    <row r="39360" spans="23:27">
      <c r="W39360" s="288"/>
      <c r="X39360" s="287"/>
      <c r="AA39360" s="289"/>
    </row>
    <row r="39361" spans="23:27">
      <c r="W39361" s="288"/>
      <c r="X39361" s="287"/>
      <c r="AA39361" s="289"/>
    </row>
    <row r="39362" spans="23:27">
      <c r="W39362" s="288"/>
      <c r="X39362" s="287"/>
      <c r="AA39362" s="289"/>
    </row>
    <row r="39363" spans="23:27">
      <c r="W39363" s="288"/>
      <c r="X39363" s="287"/>
      <c r="AA39363" s="289"/>
    </row>
    <row r="39364" spans="23:27">
      <c r="W39364" s="288"/>
      <c r="X39364" s="287"/>
      <c r="AA39364" s="289"/>
    </row>
    <row r="39365" spans="23:27">
      <c r="W39365" s="288"/>
      <c r="X39365" s="287"/>
      <c r="AA39365" s="289"/>
    </row>
    <row r="39366" spans="23:27">
      <c r="W39366" s="288"/>
      <c r="X39366" s="287"/>
      <c r="AA39366" s="289"/>
    </row>
    <row r="39367" spans="23:27">
      <c r="W39367" s="288"/>
      <c r="X39367" s="287"/>
      <c r="AA39367" s="289"/>
    </row>
    <row r="39368" spans="23:27">
      <c r="W39368" s="288"/>
      <c r="X39368" s="287"/>
      <c r="AA39368" s="289"/>
    </row>
    <row r="39369" spans="23:27">
      <c r="W39369" s="288"/>
      <c r="X39369" s="287"/>
      <c r="AA39369" s="289"/>
    </row>
    <row r="39370" spans="23:27">
      <c r="W39370" s="288"/>
      <c r="X39370" s="287"/>
      <c r="AA39370" s="289"/>
    </row>
    <row r="39371" spans="23:27">
      <c r="W39371" s="288"/>
      <c r="X39371" s="287"/>
      <c r="AA39371" s="289"/>
    </row>
    <row r="39372" spans="23:27">
      <c r="W39372" s="288"/>
      <c r="X39372" s="287"/>
      <c r="AA39372" s="289"/>
    </row>
    <row r="39373" spans="23:27">
      <c r="W39373" s="288"/>
      <c r="X39373" s="287"/>
      <c r="AA39373" s="289"/>
    </row>
    <row r="39374" spans="23:27">
      <c r="W39374" s="288"/>
      <c r="X39374" s="287"/>
      <c r="AA39374" s="289"/>
    </row>
    <row r="39375" spans="23:27">
      <c r="W39375" s="288"/>
      <c r="X39375" s="287"/>
      <c r="AA39375" s="289"/>
    </row>
    <row r="39376" spans="23:27">
      <c r="W39376" s="288"/>
      <c r="X39376" s="287"/>
      <c r="AA39376" s="289"/>
    </row>
    <row r="39377" spans="23:27">
      <c r="W39377" s="288"/>
      <c r="X39377" s="287"/>
      <c r="AA39377" s="289"/>
    </row>
    <row r="39378" spans="23:27">
      <c r="W39378" s="288"/>
      <c r="X39378" s="287"/>
      <c r="AA39378" s="289"/>
    </row>
    <row r="39379" spans="23:27">
      <c r="W39379" s="288"/>
      <c r="X39379" s="287"/>
      <c r="AA39379" s="289"/>
    </row>
    <row r="39380" spans="23:27">
      <c r="W39380" s="288"/>
      <c r="X39380" s="287"/>
      <c r="AA39380" s="289"/>
    </row>
    <row r="39381" spans="23:27">
      <c r="W39381" s="288"/>
      <c r="X39381" s="287"/>
      <c r="AA39381" s="289"/>
    </row>
    <row r="39382" spans="23:27">
      <c r="W39382" s="288"/>
      <c r="X39382" s="287"/>
      <c r="AA39382" s="289"/>
    </row>
    <row r="39383" spans="23:27">
      <c r="W39383" s="288"/>
      <c r="X39383" s="287"/>
      <c r="AA39383" s="289"/>
    </row>
    <row r="39384" spans="23:27">
      <c r="W39384" s="288"/>
      <c r="X39384" s="287"/>
      <c r="AA39384" s="289"/>
    </row>
    <row r="39385" spans="23:27">
      <c r="W39385" s="288"/>
      <c r="X39385" s="287"/>
      <c r="AA39385" s="289"/>
    </row>
    <row r="39386" spans="23:27">
      <c r="W39386" s="288"/>
      <c r="X39386" s="287"/>
      <c r="AA39386" s="289"/>
    </row>
    <row r="39387" spans="23:27">
      <c r="W39387" s="288"/>
      <c r="X39387" s="287"/>
      <c r="AA39387" s="289"/>
    </row>
    <row r="39388" spans="23:27">
      <c r="W39388" s="288"/>
      <c r="X39388" s="287"/>
      <c r="AA39388" s="289"/>
    </row>
    <row r="39389" spans="23:27">
      <c r="W39389" s="288"/>
      <c r="X39389" s="287"/>
      <c r="AA39389" s="289"/>
    </row>
    <row r="39390" spans="23:27">
      <c r="W39390" s="288"/>
      <c r="X39390" s="287"/>
      <c r="AA39390" s="289"/>
    </row>
    <row r="39391" spans="23:27">
      <c r="W39391" s="288"/>
      <c r="X39391" s="287"/>
      <c r="AA39391" s="289"/>
    </row>
    <row r="39392" spans="23:27">
      <c r="W39392" s="288"/>
      <c r="X39392" s="287"/>
      <c r="AA39392" s="289"/>
    </row>
    <row r="39393" spans="23:27">
      <c r="W39393" s="288"/>
      <c r="X39393" s="287"/>
      <c r="AA39393" s="289"/>
    </row>
    <row r="39394" spans="23:27">
      <c r="W39394" s="288"/>
      <c r="X39394" s="287"/>
      <c r="AA39394" s="289"/>
    </row>
    <row r="39395" spans="23:27">
      <c r="W39395" s="288"/>
      <c r="X39395" s="287"/>
      <c r="AA39395" s="289"/>
    </row>
    <row r="39396" spans="23:27">
      <c r="W39396" s="288"/>
      <c r="X39396" s="287"/>
      <c r="AA39396" s="289"/>
    </row>
    <row r="39397" spans="23:27">
      <c r="W39397" s="288"/>
      <c r="X39397" s="287"/>
      <c r="AA39397" s="289"/>
    </row>
    <row r="39398" spans="23:27">
      <c r="W39398" s="288"/>
      <c r="X39398" s="287"/>
      <c r="AA39398" s="289"/>
    </row>
    <row r="39399" spans="23:27">
      <c r="W39399" s="288"/>
      <c r="X39399" s="287"/>
      <c r="AA39399" s="289"/>
    </row>
    <row r="39400" spans="23:27">
      <c r="W39400" s="288"/>
      <c r="X39400" s="287"/>
      <c r="AA39400" s="289"/>
    </row>
    <row r="39401" spans="23:27">
      <c r="W39401" s="288"/>
      <c r="X39401" s="287"/>
      <c r="AA39401" s="289"/>
    </row>
    <row r="39402" spans="23:27">
      <c r="W39402" s="288"/>
      <c r="X39402" s="287"/>
      <c r="AA39402" s="289"/>
    </row>
    <row r="39403" spans="23:27">
      <c r="W39403" s="288"/>
      <c r="X39403" s="287"/>
      <c r="AA39403" s="289"/>
    </row>
    <row r="39404" spans="23:27">
      <c r="W39404" s="288"/>
      <c r="X39404" s="287"/>
      <c r="AA39404" s="289"/>
    </row>
    <row r="39405" spans="23:27">
      <c r="W39405" s="288"/>
      <c r="X39405" s="287"/>
      <c r="AA39405" s="289"/>
    </row>
    <row r="39406" spans="23:27">
      <c r="W39406" s="288"/>
      <c r="X39406" s="287"/>
      <c r="AA39406" s="289"/>
    </row>
    <row r="39407" spans="23:27">
      <c r="W39407" s="288"/>
      <c r="X39407" s="287"/>
      <c r="AA39407" s="289"/>
    </row>
    <row r="39408" spans="23:27">
      <c r="W39408" s="288"/>
      <c r="X39408" s="287"/>
      <c r="AA39408" s="289"/>
    </row>
    <row r="39409" spans="23:27">
      <c r="W39409" s="288"/>
      <c r="X39409" s="287"/>
      <c r="AA39409" s="289"/>
    </row>
    <row r="39410" spans="23:27">
      <c r="W39410" s="288"/>
      <c r="X39410" s="287"/>
      <c r="AA39410" s="289"/>
    </row>
    <row r="39411" spans="23:27">
      <c r="W39411" s="288"/>
      <c r="X39411" s="287"/>
      <c r="AA39411" s="289"/>
    </row>
    <row r="39412" spans="23:27">
      <c r="W39412" s="288"/>
      <c r="X39412" s="287"/>
      <c r="AA39412" s="289"/>
    </row>
    <row r="39413" spans="23:27">
      <c r="W39413" s="288"/>
      <c r="X39413" s="287"/>
      <c r="AA39413" s="289"/>
    </row>
    <row r="39414" spans="23:27">
      <c r="W39414" s="288"/>
      <c r="X39414" s="287"/>
      <c r="AA39414" s="289"/>
    </row>
    <row r="39415" spans="23:27">
      <c r="W39415" s="288"/>
      <c r="X39415" s="287"/>
      <c r="AA39415" s="289"/>
    </row>
    <row r="39416" spans="23:27">
      <c r="W39416" s="288"/>
      <c r="X39416" s="287"/>
      <c r="AA39416" s="289"/>
    </row>
    <row r="39417" spans="23:27">
      <c r="W39417" s="288"/>
      <c r="X39417" s="287"/>
      <c r="AA39417" s="289"/>
    </row>
    <row r="39418" spans="23:27">
      <c r="W39418" s="288"/>
      <c r="X39418" s="287"/>
      <c r="AA39418" s="289"/>
    </row>
    <row r="39419" spans="23:27">
      <c r="W39419" s="288"/>
      <c r="X39419" s="287"/>
      <c r="AA39419" s="289"/>
    </row>
    <row r="39420" spans="23:27">
      <c r="W39420" s="288"/>
      <c r="X39420" s="287"/>
      <c r="AA39420" s="289"/>
    </row>
    <row r="39421" spans="23:27">
      <c r="W39421" s="288"/>
      <c r="X39421" s="287"/>
      <c r="AA39421" s="289"/>
    </row>
    <row r="39422" spans="23:27">
      <c r="W39422" s="288"/>
      <c r="X39422" s="287"/>
      <c r="AA39422" s="289"/>
    </row>
    <row r="39423" spans="23:27">
      <c r="W39423" s="288"/>
      <c r="X39423" s="287"/>
      <c r="AA39423" s="289"/>
    </row>
    <row r="39424" spans="23:27">
      <c r="W39424" s="288"/>
      <c r="X39424" s="287"/>
      <c r="AA39424" s="289"/>
    </row>
    <row r="39425" spans="23:27">
      <c r="W39425" s="288"/>
      <c r="X39425" s="287"/>
      <c r="AA39425" s="289"/>
    </row>
    <row r="39426" spans="23:27">
      <c r="W39426" s="288"/>
      <c r="X39426" s="287"/>
      <c r="AA39426" s="289"/>
    </row>
    <row r="39427" spans="23:27">
      <c r="W39427" s="288"/>
      <c r="X39427" s="287"/>
      <c r="AA39427" s="289"/>
    </row>
    <row r="39428" spans="23:27">
      <c r="W39428" s="288"/>
      <c r="X39428" s="287"/>
      <c r="AA39428" s="289"/>
    </row>
    <row r="39429" spans="23:27">
      <c r="W39429" s="288"/>
      <c r="X39429" s="287"/>
      <c r="AA39429" s="289"/>
    </row>
    <row r="39430" spans="23:27">
      <c r="W39430" s="288"/>
      <c r="X39430" s="287"/>
      <c r="AA39430" s="289"/>
    </row>
    <row r="39431" spans="23:27">
      <c r="W39431" s="288"/>
      <c r="X39431" s="287"/>
      <c r="AA39431" s="289"/>
    </row>
    <row r="39432" spans="23:27">
      <c r="W39432" s="288"/>
      <c r="X39432" s="287"/>
      <c r="AA39432" s="289"/>
    </row>
    <row r="39433" spans="23:27">
      <c r="W39433" s="288"/>
      <c r="X39433" s="287"/>
      <c r="AA39433" s="289"/>
    </row>
    <row r="39434" spans="23:27">
      <c r="W39434" s="288"/>
      <c r="X39434" s="287"/>
      <c r="AA39434" s="289"/>
    </row>
    <row r="39435" spans="23:27">
      <c r="W39435" s="288"/>
      <c r="X39435" s="287"/>
      <c r="AA39435" s="289"/>
    </row>
    <row r="39436" spans="23:27">
      <c r="W39436" s="288"/>
      <c r="X39436" s="287"/>
      <c r="AA39436" s="289"/>
    </row>
    <row r="39437" spans="23:27">
      <c r="W39437" s="288"/>
      <c r="X39437" s="287"/>
      <c r="AA39437" s="289"/>
    </row>
    <row r="39438" spans="23:27">
      <c r="W39438" s="288"/>
      <c r="X39438" s="287"/>
      <c r="AA39438" s="289"/>
    </row>
    <row r="39439" spans="23:27">
      <c r="W39439" s="288"/>
      <c r="X39439" s="287"/>
      <c r="AA39439" s="289"/>
    </row>
    <row r="39440" spans="23:27">
      <c r="W39440" s="288"/>
      <c r="X39440" s="287"/>
      <c r="AA39440" s="289"/>
    </row>
    <row r="39441" spans="23:27">
      <c r="W39441" s="288"/>
      <c r="X39441" s="287"/>
      <c r="AA39441" s="289"/>
    </row>
    <row r="39442" spans="23:27">
      <c r="W39442" s="288"/>
      <c r="X39442" s="287"/>
      <c r="AA39442" s="289"/>
    </row>
    <row r="39443" spans="23:27">
      <c r="W39443" s="288"/>
      <c r="X39443" s="287"/>
      <c r="AA39443" s="289"/>
    </row>
    <row r="39444" spans="23:27">
      <c r="W39444" s="288"/>
      <c r="X39444" s="287"/>
      <c r="AA39444" s="289"/>
    </row>
    <row r="39445" spans="23:27">
      <c r="W39445" s="288"/>
      <c r="X39445" s="287"/>
      <c r="AA39445" s="289"/>
    </row>
    <row r="39446" spans="23:27">
      <c r="W39446" s="288"/>
      <c r="X39446" s="287"/>
      <c r="AA39446" s="289"/>
    </row>
    <row r="39447" spans="23:27">
      <c r="W39447" s="288"/>
      <c r="X39447" s="287"/>
      <c r="AA39447" s="289"/>
    </row>
    <row r="39448" spans="23:27">
      <c r="W39448" s="288"/>
      <c r="X39448" s="287"/>
      <c r="AA39448" s="289"/>
    </row>
    <row r="39449" spans="23:27">
      <c r="W39449" s="288"/>
      <c r="X39449" s="287"/>
      <c r="AA39449" s="289"/>
    </row>
    <row r="39450" spans="23:27">
      <c r="W39450" s="288"/>
      <c r="X39450" s="287"/>
      <c r="AA39450" s="289"/>
    </row>
    <row r="39451" spans="23:27">
      <c r="W39451" s="288"/>
      <c r="X39451" s="287"/>
      <c r="AA39451" s="289"/>
    </row>
    <row r="39452" spans="23:27">
      <c r="W39452" s="288"/>
      <c r="X39452" s="287"/>
      <c r="AA39452" s="289"/>
    </row>
    <row r="39453" spans="23:27">
      <c r="W39453" s="288"/>
      <c r="X39453" s="287"/>
      <c r="AA39453" s="289"/>
    </row>
    <row r="39454" spans="23:27">
      <c r="W39454" s="288"/>
      <c r="X39454" s="287"/>
      <c r="AA39454" s="289"/>
    </row>
    <row r="39455" spans="23:27">
      <c r="W39455" s="288"/>
      <c r="X39455" s="287"/>
      <c r="AA39455" s="289"/>
    </row>
    <row r="39456" spans="23:27">
      <c r="W39456" s="288"/>
      <c r="X39456" s="287"/>
      <c r="AA39456" s="289"/>
    </row>
    <row r="39457" spans="23:27">
      <c r="W39457" s="288"/>
      <c r="X39457" s="287"/>
      <c r="AA39457" s="289"/>
    </row>
    <row r="39458" spans="23:27">
      <c r="W39458" s="288"/>
      <c r="X39458" s="287"/>
      <c r="AA39458" s="289"/>
    </row>
    <row r="39459" spans="23:27">
      <c r="W39459" s="288"/>
      <c r="X39459" s="287"/>
      <c r="AA39459" s="289"/>
    </row>
    <row r="39460" spans="23:27">
      <c r="W39460" s="288"/>
      <c r="X39460" s="287"/>
      <c r="AA39460" s="289"/>
    </row>
    <row r="39461" spans="23:27">
      <c r="W39461" s="288"/>
      <c r="X39461" s="287"/>
      <c r="AA39461" s="289"/>
    </row>
    <row r="39462" spans="23:27">
      <c r="W39462" s="288"/>
      <c r="X39462" s="287"/>
      <c r="AA39462" s="289"/>
    </row>
    <row r="39463" spans="23:27">
      <c r="W39463" s="288"/>
      <c r="X39463" s="287"/>
      <c r="AA39463" s="289"/>
    </row>
    <row r="39464" spans="23:27">
      <c r="W39464" s="288"/>
      <c r="X39464" s="287"/>
      <c r="AA39464" s="289"/>
    </row>
    <row r="39465" spans="23:27">
      <c r="W39465" s="288"/>
      <c r="X39465" s="287"/>
      <c r="AA39465" s="289"/>
    </row>
    <row r="39466" spans="23:27">
      <c r="W39466" s="288"/>
      <c r="X39466" s="287"/>
      <c r="AA39466" s="289"/>
    </row>
    <row r="39467" spans="23:27">
      <c r="W39467" s="288"/>
      <c r="X39467" s="287"/>
      <c r="AA39467" s="289"/>
    </row>
    <row r="39468" spans="23:27">
      <c r="W39468" s="288"/>
      <c r="X39468" s="287"/>
      <c r="AA39468" s="289"/>
    </row>
    <row r="39469" spans="23:27">
      <c r="W39469" s="288"/>
      <c r="X39469" s="287"/>
      <c r="AA39469" s="289"/>
    </row>
    <row r="39470" spans="23:27">
      <c r="W39470" s="288"/>
      <c r="X39470" s="287"/>
      <c r="AA39470" s="289"/>
    </row>
    <row r="39471" spans="23:27">
      <c r="W39471" s="288"/>
      <c r="X39471" s="287"/>
      <c r="AA39471" s="289"/>
    </row>
    <row r="39472" spans="23:27">
      <c r="W39472" s="288"/>
      <c r="X39472" s="287"/>
      <c r="AA39472" s="289"/>
    </row>
    <row r="39473" spans="23:27">
      <c r="W39473" s="288"/>
      <c r="X39473" s="287"/>
      <c r="AA39473" s="289"/>
    </row>
    <row r="39474" spans="23:27">
      <c r="W39474" s="288"/>
      <c r="X39474" s="287"/>
      <c r="AA39474" s="289"/>
    </row>
    <row r="39475" spans="23:27">
      <c r="W39475" s="288"/>
      <c r="X39475" s="287"/>
      <c r="AA39475" s="289"/>
    </row>
    <row r="39476" spans="23:27">
      <c r="W39476" s="288"/>
      <c r="X39476" s="287"/>
      <c r="AA39476" s="289"/>
    </row>
    <row r="39477" spans="23:27">
      <c r="W39477" s="288"/>
      <c r="X39477" s="287"/>
      <c r="AA39477" s="289"/>
    </row>
    <row r="39478" spans="23:27">
      <c r="W39478" s="288"/>
      <c r="X39478" s="287"/>
      <c r="AA39478" s="289"/>
    </row>
    <row r="39479" spans="23:27">
      <c r="W39479" s="288"/>
      <c r="X39479" s="287"/>
      <c r="AA39479" s="289"/>
    </row>
    <row r="39480" spans="23:27">
      <c r="W39480" s="288"/>
      <c r="X39480" s="287"/>
      <c r="AA39480" s="289"/>
    </row>
    <row r="39481" spans="23:27">
      <c r="W39481" s="288"/>
      <c r="X39481" s="287"/>
      <c r="AA39481" s="289"/>
    </row>
    <row r="39482" spans="23:27">
      <c r="W39482" s="288"/>
      <c r="X39482" s="287"/>
      <c r="AA39482" s="289"/>
    </row>
    <row r="39483" spans="23:27">
      <c r="W39483" s="288"/>
      <c r="X39483" s="287"/>
      <c r="AA39483" s="289"/>
    </row>
    <row r="39484" spans="23:27">
      <c r="W39484" s="288"/>
      <c r="X39484" s="287"/>
      <c r="AA39484" s="289"/>
    </row>
    <row r="39485" spans="23:27">
      <c r="W39485" s="288"/>
      <c r="X39485" s="287"/>
      <c r="AA39485" s="289"/>
    </row>
    <row r="39486" spans="23:27">
      <c r="W39486" s="288"/>
      <c r="X39486" s="287"/>
      <c r="AA39486" s="289"/>
    </row>
    <row r="39487" spans="23:27">
      <c r="W39487" s="288"/>
      <c r="X39487" s="287"/>
      <c r="AA39487" s="289"/>
    </row>
    <row r="39488" spans="23:27">
      <c r="W39488" s="288"/>
      <c r="X39488" s="287"/>
      <c r="AA39488" s="289"/>
    </row>
    <row r="39489" spans="23:27">
      <c r="W39489" s="288"/>
      <c r="X39489" s="287"/>
      <c r="AA39489" s="289"/>
    </row>
    <row r="39490" spans="23:27">
      <c r="W39490" s="288"/>
      <c r="X39490" s="287"/>
      <c r="AA39490" s="289"/>
    </row>
    <row r="39491" spans="23:27">
      <c r="W39491" s="288"/>
      <c r="X39491" s="287"/>
      <c r="AA39491" s="289"/>
    </row>
    <row r="39492" spans="23:27">
      <c r="W39492" s="288"/>
      <c r="X39492" s="287"/>
      <c r="AA39492" s="289"/>
    </row>
    <row r="39493" spans="23:27">
      <c r="W39493" s="288"/>
      <c r="X39493" s="287"/>
      <c r="AA39493" s="289"/>
    </row>
    <row r="39494" spans="23:27">
      <c r="W39494" s="288"/>
      <c r="X39494" s="287"/>
      <c r="AA39494" s="289"/>
    </row>
    <row r="39495" spans="23:27">
      <c r="W39495" s="288"/>
      <c r="X39495" s="287"/>
      <c r="AA39495" s="289"/>
    </row>
    <row r="39496" spans="23:27">
      <c r="W39496" s="288"/>
      <c r="X39496" s="287"/>
      <c r="AA39496" s="289"/>
    </row>
    <row r="39497" spans="23:27">
      <c r="W39497" s="288"/>
      <c r="X39497" s="287"/>
      <c r="AA39497" s="289"/>
    </row>
    <row r="39498" spans="23:27">
      <c r="W39498" s="288"/>
      <c r="X39498" s="287"/>
      <c r="AA39498" s="289"/>
    </row>
    <row r="39499" spans="23:27">
      <c r="W39499" s="288"/>
      <c r="X39499" s="287"/>
      <c r="AA39499" s="289"/>
    </row>
    <row r="39500" spans="23:27">
      <c r="W39500" s="288"/>
      <c r="X39500" s="287"/>
      <c r="AA39500" s="289"/>
    </row>
    <row r="39501" spans="23:27">
      <c r="W39501" s="288"/>
      <c r="X39501" s="287"/>
      <c r="AA39501" s="289"/>
    </row>
    <row r="39502" spans="23:27">
      <c r="W39502" s="288"/>
      <c r="X39502" s="287"/>
      <c r="AA39502" s="289"/>
    </row>
    <row r="39503" spans="23:27">
      <c r="W39503" s="288"/>
      <c r="X39503" s="287"/>
      <c r="AA39503" s="289"/>
    </row>
    <row r="39504" spans="23:27">
      <c r="W39504" s="288"/>
      <c r="X39504" s="287"/>
      <c r="AA39504" s="289"/>
    </row>
    <row r="39505" spans="23:27">
      <c r="W39505" s="288"/>
      <c r="X39505" s="287"/>
      <c r="AA39505" s="289"/>
    </row>
    <row r="39506" spans="23:27">
      <c r="W39506" s="288"/>
      <c r="X39506" s="287"/>
      <c r="AA39506" s="289"/>
    </row>
    <row r="39507" spans="23:27">
      <c r="W39507" s="288"/>
      <c r="X39507" s="287"/>
      <c r="AA39507" s="289"/>
    </row>
    <row r="39508" spans="23:27">
      <c r="W39508" s="288"/>
      <c r="X39508" s="287"/>
      <c r="AA39508" s="289"/>
    </row>
    <row r="39509" spans="23:27">
      <c r="W39509" s="288"/>
      <c r="X39509" s="287"/>
      <c r="AA39509" s="289"/>
    </row>
    <row r="39510" spans="23:27">
      <c r="W39510" s="288"/>
      <c r="X39510" s="287"/>
      <c r="AA39510" s="289"/>
    </row>
    <row r="39511" spans="23:27">
      <c r="W39511" s="288"/>
      <c r="X39511" s="287"/>
      <c r="AA39511" s="289"/>
    </row>
    <row r="39512" spans="23:27">
      <c r="W39512" s="288"/>
      <c r="X39512" s="287"/>
      <c r="AA39512" s="289"/>
    </row>
    <row r="39513" spans="23:27">
      <c r="W39513" s="288"/>
      <c r="X39513" s="287"/>
      <c r="AA39513" s="289"/>
    </row>
    <row r="39514" spans="23:27">
      <c r="W39514" s="288"/>
      <c r="X39514" s="287"/>
      <c r="AA39514" s="289"/>
    </row>
    <row r="39515" spans="23:27">
      <c r="W39515" s="288"/>
      <c r="X39515" s="287"/>
      <c r="AA39515" s="289"/>
    </row>
    <row r="39516" spans="23:27">
      <c r="W39516" s="288"/>
      <c r="X39516" s="287"/>
      <c r="AA39516" s="289"/>
    </row>
    <row r="39517" spans="23:27">
      <c r="W39517" s="288"/>
      <c r="X39517" s="287"/>
      <c r="AA39517" s="289"/>
    </row>
    <row r="39518" spans="23:27">
      <c r="W39518" s="288"/>
      <c r="X39518" s="287"/>
      <c r="AA39518" s="289"/>
    </row>
    <row r="39519" spans="23:27">
      <c r="W39519" s="288"/>
      <c r="X39519" s="287"/>
      <c r="AA39519" s="289"/>
    </row>
    <row r="39520" spans="23:27">
      <c r="W39520" s="288"/>
      <c r="X39520" s="287"/>
      <c r="AA39520" s="289"/>
    </row>
    <row r="39521" spans="23:27">
      <c r="W39521" s="288"/>
      <c r="X39521" s="287"/>
      <c r="AA39521" s="289"/>
    </row>
    <row r="39522" spans="23:27">
      <c r="W39522" s="288"/>
      <c r="X39522" s="287"/>
      <c r="AA39522" s="289"/>
    </row>
    <row r="39523" spans="23:27">
      <c r="W39523" s="288"/>
      <c r="X39523" s="287"/>
      <c r="AA39523" s="289"/>
    </row>
    <row r="39524" spans="23:27">
      <c r="W39524" s="288"/>
      <c r="X39524" s="287"/>
      <c r="AA39524" s="289"/>
    </row>
    <row r="39525" spans="23:27">
      <c r="W39525" s="288"/>
      <c r="X39525" s="287"/>
      <c r="AA39525" s="289"/>
    </row>
    <row r="39526" spans="23:27">
      <c r="W39526" s="288"/>
      <c r="X39526" s="287"/>
      <c r="AA39526" s="289"/>
    </row>
    <row r="39527" spans="23:27">
      <c r="W39527" s="288"/>
      <c r="X39527" s="287"/>
      <c r="AA39527" s="289"/>
    </row>
    <row r="39528" spans="23:27">
      <c r="W39528" s="288"/>
      <c r="X39528" s="287"/>
      <c r="AA39528" s="289"/>
    </row>
    <row r="39529" spans="23:27">
      <c r="W39529" s="288"/>
      <c r="X39529" s="287"/>
      <c r="AA39529" s="289"/>
    </row>
    <row r="39530" spans="23:27">
      <c r="W39530" s="288"/>
      <c r="X39530" s="287"/>
      <c r="AA39530" s="289"/>
    </row>
    <row r="39531" spans="23:27">
      <c r="W39531" s="288"/>
      <c r="X39531" s="287"/>
      <c r="AA39531" s="289"/>
    </row>
    <row r="39532" spans="23:27">
      <c r="W39532" s="288"/>
      <c r="X39532" s="287"/>
      <c r="AA39532" s="289"/>
    </row>
    <row r="39533" spans="23:27">
      <c r="W39533" s="288"/>
      <c r="X39533" s="287"/>
      <c r="AA39533" s="289"/>
    </row>
    <row r="39534" spans="23:27">
      <c r="W39534" s="288"/>
      <c r="X39534" s="287"/>
      <c r="AA39534" s="289"/>
    </row>
    <row r="39535" spans="23:27">
      <c r="W39535" s="288"/>
      <c r="X39535" s="287"/>
      <c r="AA39535" s="289"/>
    </row>
    <row r="39536" spans="23:27">
      <c r="W39536" s="288"/>
      <c r="X39536" s="287"/>
      <c r="AA39536" s="289"/>
    </row>
    <row r="39537" spans="23:27">
      <c r="W39537" s="288"/>
      <c r="X39537" s="287"/>
      <c r="AA39537" s="289"/>
    </row>
    <row r="39538" spans="23:27">
      <c r="W39538" s="288"/>
      <c r="X39538" s="287"/>
      <c r="AA39538" s="289"/>
    </row>
    <row r="39539" spans="23:27">
      <c r="W39539" s="288"/>
      <c r="X39539" s="287"/>
      <c r="AA39539" s="289"/>
    </row>
    <row r="39540" spans="23:27">
      <c r="W39540" s="288"/>
      <c r="X39540" s="287"/>
      <c r="AA39540" s="289"/>
    </row>
    <row r="39541" spans="23:27">
      <c r="W39541" s="288"/>
      <c r="X39541" s="287"/>
      <c r="AA39541" s="289"/>
    </row>
    <row r="39542" spans="23:27">
      <c r="W39542" s="288"/>
      <c r="X39542" s="287"/>
      <c r="AA39542" s="289"/>
    </row>
    <row r="39543" spans="23:27">
      <c r="W39543" s="288"/>
      <c r="X39543" s="287"/>
      <c r="AA39543" s="289"/>
    </row>
    <row r="39544" spans="23:27">
      <c r="W39544" s="288"/>
      <c r="X39544" s="287"/>
      <c r="AA39544" s="289"/>
    </row>
    <row r="39545" spans="23:27">
      <c r="W39545" s="288"/>
      <c r="X39545" s="287"/>
      <c r="AA39545" s="289"/>
    </row>
    <row r="39546" spans="23:27">
      <c r="W39546" s="288"/>
      <c r="X39546" s="287"/>
      <c r="AA39546" s="289"/>
    </row>
    <row r="39547" spans="23:27">
      <c r="W39547" s="288"/>
      <c r="X39547" s="287"/>
      <c r="AA39547" s="289"/>
    </row>
    <row r="39548" spans="23:27">
      <c r="W39548" s="288"/>
      <c r="X39548" s="287"/>
      <c r="AA39548" s="289"/>
    </row>
    <row r="39549" spans="23:27">
      <c r="W39549" s="288"/>
      <c r="X39549" s="287"/>
      <c r="AA39549" s="289"/>
    </row>
    <row r="39550" spans="23:27">
      <c r="W39550" s="288"/>
      <c r="X39550" s="287"/>
      <c r="AA39550" s="289"/>
    </row>
    <row r="39551" spans="23:27">
      <c r="W39551" s="288"/>
      <c r="X39551" s="287"/>
      <c r="AA39551" s="289"/>
    </row>
    <row r="39552" spans="23:27">
      <c r="W39552" s="288"/>
      <c r="X39552" s="287"/>
      <c r="AA39552" s="289"/>
    </row>
    <row r="39553" spans="23:27">
      <c r="W39553" s="288"/>
      <c r="X39553" s="287"/>
      <c r="AA39553" s="289"/>
    </row>
    <row r="39554" spans="23:27">
      <c r="W39554" s="288"/>
      <c r="X39554" s="287"/>
      <c r="AA39554" s="289"/>
    </row>
    <row r="39555" spans="23:27">
      <c r="W39555" s="288"/>
      <c r="X39555" s="287"/>
      <c r="AA39555" s="289"/>
    </row>
    <row r="39556" spans="23:27">
      <c r="W39556" s="288"/>
      <c r="X39556" s="287"/>
      <c r="AA39556" s="289"/>
    </row>
    <row r="39557" spans="23:27">
      <c r="W39557" s="288"/>
      <c r="X39557" s="287"/>
      <c r="AA39557" s="289"/>
    </row>
    <row r="39558" spans="23:27">
      <c r="W39558" s="288"/>
      <c r="X39558" s="287"/>
      <c r="AA39558" s="289"/>
    </row>
    <row r="39559" spans="23:27">
      <c r="W39559" s="288"/>
      <c r="X39559" s="287"/>
      <c r="AA39559" s="289"/>
    </row>
    <row r="39560" spans="23:27">
      <c r="W39560" s="288"/>
      <c r="X39560" s="287"/>
      <c r="AA39560" s="289"/>
    </row>
    <row r="39561" spans="23:27">
      <c r="W39561" s="288"/>
      <c r="X39561" s="287"/>
      <c r="AA39561" s="289"/>
    </row>
    <row r="39562" spans="23:27">
      <c r="W39562" s="288"/>
      <c r="X39562" s="287"/>
      <c r="AA39562" s="289"/>
    </row>
    <row r="39563" spans="23:27">
      <c r="W39563" s="288"/>
      <c r="X39563" s="287"/>
      <c r="AA39563" s="289"/>
    </row>
    <row r="39564" spans="23:27">
      <c r="W39564" s="288"/>
      <c r="X39564" s="287"/>
      <c r="AA39564" s="289"/>
    </row>
    <row r="39565" spans="23:27">
      <c r="W39565" s="288"/>
      <c r="X39565" s="287"/>
      <c r="AA39565" s="289"/>
    </row>
    <row r="39566" spans="23:27">
      <c r="W39566" s="288"/>
      <c r="X39566" s="287"/>
      <c r="AA39566" s="289"/>
    </row>
    <row r="39567" spans="23:27">
      <c r="W39567" s="288"/>
      <c r="X39567" s="287"/>
      <c r="AA39567" s="289"/>
    </row>
    <row r="39568" spans="23:27">
      <c r="W39568" s="288"/>
      <c r="X39568" s="287"/>
      <c r="AA39568" s="289"/>
    </row>
    <row r="39569" spans="23:27">
      <c r="W39569" s="288"/>
      <c r="X39569" s="287"/>
      <c r="AA39569" s="289"/>
    </row>
    <row r="39570" spans="23:27">
      <c r="W39570" s="288"/>
      <c r="X39570" s="287"/>
      <c r="AA39570" s="289"/>
    </row>
    <row r="39571" spans="23:27">
      <c r="W39571" s="288"/>
      <c r="X39571" s="287"/>
      <c r="AA39571" s="289"/>
    </row>
    <row r="39572" spans="23:27">
      <c r="W39572" s="288"/>
      <c r="X39572" s="287"/>
      <c r="AA39572" s="289"/>
    </row>
    <row r="39573" spans="23:27">
      <c r="W39573" s="288"/>
      <c r="X39573" s="287"/>
      <c r="AA39573" s="289"/>
    </row>
    <row r="39574" spans="23:27">
      <c r="W39574" s="288"/>
      <c r="X39574" s="287"/>
      <c r="AA39574" s="289"/>
    </row>
    <row r="39575" spans="23:27">
      <c r="W39575" s="288"/>
      <c r="X39575" s="287"/>
      <c r="AA39575" s="289"/>
    </row>
    <row r="39576" spans="23:27">
      <c r="W39576" s="288"/>
      <c r="X39576" s="287"/>
      <c r="AA39576" s="289"/>
    </row>
    <row r="39577" spans="23:27">
      <c r="W39577" s="288"/>
      <c r="X39577" s="287"/>
      <c r="AA39577" s="289"/>
    </row>
    <row r="39578" spans="23:27">
      <c r="W39578" s="288"/>
      <c r="X39578" s="287"/>
      <c r="AA39578" s="289"/>
    </row>
    <row r="39579" spans="23:27">
      <c r="W39579" s="288"/>
      <c r="X39579" s="287"/>
      <c r="AA39579" s="289"/>
    </row>
    <row r="39580" spans="23:27">
      <c r="W39580" s="288"/>
      <c r="X39580" s="287"/>
      <c r="AA39580" s="289"/>
    </row>
    <row r="39581" spans="23:27">
      <c r="W39581" s="288"/>
      <c r="X39581" s="287"/>
      <c r="AA39581" s="289"/>
    </row>
    <row r="39582" spans="23:27">
      <c r="W39582" s="288"/>
      <c r="X39582" s="287"/>
      <c r="AA39582" s="289"/>
    </row>
    <row r="39583" spans="23:27">
      <c r="W39583" s="288"/>
      <c r="X39583" s="287"/>
      <c r="AA39583" s="289"/>
    </row>
    <row r="39584" spans="23:27">
      <c r="W39584" s="288"/>
      <c r="X39584" s="287"/>
      <c r="AA39584" s="289"/>
    </row>
    <row r="39585" spans="23:27">
      <c r="W39585" s="288"/>
      <c r="X39585" s="287"/>
      <c r="AA39585" s="289"/>
    </row>
    <row r="39586" spans="23:27">
      <c r="W39586" s="288"/>
      <c r="X39586" s="287"/>
      <c r="AA39586" s="289"/>
    </row>
    <row r="39587" spans="23:27">
      <c r="W39587" s="288"/>
      <c r="X39587" s="287"/>
      <c r="AA39587" s="289"/>
    </row>
    <row r="39588" spans="23:27">
      <c r="W39588" s="288"/>
      <c r="X39588" s="287"/>
      <c r="AA39588" s="289"/>
    </row>
    <row r="39589" spans="23:27">
      <c r="W39589" s="288"/>
      <c r="X39589" s="287"/>
      <c r="AA39589" s="289"/>
    </row>
    <row r="39590" spans="23:27">
      <c r="W39590" s="288"/>
      <c r="X39590" s="287"/>
      <c r="AA39590" s="289"/>
    </row>
    <row r="39591" spans="23:27">
      <c r="W39591" s="288"/>
      <c r="X39591" s="287"/>
      <c r="AA39591" s="289"/>
    </row>
    <row r="39592" spans="23:27">
      <c r="W39592" s="288"/>
      <c r="X39592" s="287"/>
      <c r="AA39592" s="289"/>
    </row>
    <row r="39593" spans="23:27">
      <c r="W39593" s="288"/>
      <c r="X39593" s="287"/>
      <c r="AA39593" s="289"/>
    </row>
    <row r="39594" spans="23:27">
      <c r="W39594" s="288"/>
      <c r="X39594" s="287"/>
      <c r="AA39594" s="289"/>
    </row>
    <row r="39595" spans="23:27">
      <c r="W39595" s="288"/>
      <c r="X39595" s="287"/>
      <c r="AA39595" s="289"/>
    </row>
    <row r="39596" spans="23:27">
      <c r="W39596" s="288"/>
      <c r="X39596" s="287"/>
      <c r="AA39596" s="289"/>
    </row>
    <row r="39597" spans="23:27">
      <c r="W39597" s="288"/>
      <c r="X39597" s="287"/>
      <c r="AA39597" s="289"/>
    </row>
    <row r="39598" spans="23:27">
      <c r="W39598" s="288"/>
      <c r="X39598" s="287"/>
      <c r="AA39598" s="289"/>
    </row>
    <row r="39599" spans="23:27">
      <c r="W39599" s="288"/>
      <c r="X39599" s="287"/>
      <c r="AA39599" s="289"/>
    </row>
    <row r="39600" spans="23:27">
      <c r="W39600" s="288"/>
      <c r="X39600" s="287"/>
      <c r="AA39600" s="289"/>
    </row>
    <row r="39601" spans="23:27">
      <c r="W39601" s="288"/>
      <c r="X39601" s="287"/>
      <c r="AA39601" s="289"/>
    </row>
    <row r="39602" spans="23:27">
      <c r="W39602" s="288"/>
      <c r="X39602" s="287"/>
      <c r="AA39602" s="289"/>
    </row>
    <row r="39603" spans="23:27">
      <c r="W39603" s="288"/>
      <c r="X39603" s="287"/>
      <c r="AA39603" s="289"/>
    </row>
    <row r="39604" spans="23:27">
      <c r="W39604" s="288"/>
      <c r="X39604" s="287"/>
      <c r="AA39604" s="289"/>
    </row>
    <row r="39605" spans="23:27">
      <c r="W39605" s="288"/>
      <c r="X39605" s="287"/>
      <c r="AA39605" s="289"/>
    </row>
    <row r="39606" spans="23:27">
      <c r="W39606" s="288"/>
      <c r="X39606" s="287"/>
      <c r="AA39606" s="289"/>
    </row>
    <row r="39607" spans="23:27">
      <c r="W39607" s="288"/>
      <c r="X39607" s="287"/>
      <c r="AA39607" s="289"/>
    </row>
    <row r="39608" spans="23:27">
      <c r="W39608" s="288"/>
      <c r="X39608" s="287"/>
      <c r="AA39608" s="289"/>
    </row>
    <row r="39609" spans="23:27">
      <c r="W39609" s="288"/>
      <c r="X39609" s="287"/>
      <c r="AA39609" s="289"/>
    </row>
    <row r="39610" spans="23:27">
      <c r="W39610" s="288"/>
      <c r="X39610" s="287"/>
      <c r="AA39610" s="289"/>
    </row>
    <row r="39611" spans="23:27">
      <c r="W39611" s="288"/>
      <c r="X39611" s="287"/>
      <c r="AA39611" s="289"/>
    </row>
    <row r="39612" spans="23:27">
      <c r="W39612" s="288"/>
      <c r="X39612" s="287"/>
      <c r="AA39612" s="289"/>
    </row>
    <row r="39613" spans="23:27">
      <c r="W39613" s="288"/>
      <c r="X39613" s="287"/>
      <c r="AA39613" s="289"/>
    </row>
    <row r="39614" spans="23:27">
      <c r="W39614" s="288"/>
      <c r="X39614" s="287"/>
      <c r="AA39614" s="289"/>
    </row>
    <row r="39615" spans="23:27">
      <c r="W39615" s="288"/>
      <c r="X39615" s="287"/>
      <c r="AA39615" s="289"/>
    </row>
    <row r="39616" spans="23:27">
      <c r="W39616" s="288"/>
      <c r="X39616" s="287"/>
      <c r="AA39616" s="289"/>
    </row>
    <row r="39617" spans="23:27">
      <c r="W39617" s="288"/>
      <c r="X39617" s="287"/>
      <c r="AA39617" s="289"/>
    </row>
    <row r="39618" spans="23:27">
      <c r="W39618" s="288"/>
      <c r="X39618" s="287"/>
      <c r="AA39618" s="289"/>
    </row>
    <row r="39619" spans="23:27">
      <c r="W39619" s="288"/>
      <c r="X39619" s="287"/>
      <c r="AA39619" s="289"/>
    </row>
    <row r="39620" spans="23:27">
      <c r="W39620" s="288"/>
      <c r="X39620" s="287"/>
      <c r="AA39620" s="289"/>
    </row>
    <row r="39621" spans="23:27">
      <c r="W39621" s="288"/>
      <c r="X39621" s="287"/>
      <c r="AA39621" s="289"/>
    </row>
    <row r="39622" spans="23:27">
      <c r="W39622" s="288"/>
      <c r="X39622" s="287"/>
      <c r="AA39622" s="289"/>
    </row>
    <row r="39623" spans="23:27">
      <c r="W39623" s="288"/>
      <c r="X39623" s="287"/>
      <c r="AA39623" s="289"/>
    </row>
    <row r="39624" spans="23:27">
      <c r="W39624" s="288"/>
      <c r="X39624" s="287"/>
      <c r="AA39624" s="289"/>
    </row>
    <row r="39625" spans="23:27">
      <c r="W39625" s="288"/>
      <c r="X39625" s="287"/>
      <c r="AA39625" s="289"/>
    </row>
    <row r="39626" spans="23:27">
      <c r="W39626" s="288"/>
      <c r="X39626" s="287"/>
      <c r="AA39626" s="289"/>
    </row>
    <row r="39627" spans="23:27">
      <c r="W39627" s="288"/>
      <c r="X39627" s="287"/>
      <c r="AA39627" s="289"/>
    </row>
    <row r="39628" spans="23:27">
      <c r="W39628" s="288"/>
      <c r="X39628" s="287"/>
      <c r="AA39628" s="289"/>
    </row>
    <row r="39629" spans="23:27">
      <c r="W39629" s="288"/>
      <c r="X39629" s="287"/>
      <c r="AA39629" s="289"/>
    </row>
    <row r="39630" spans="23:27">
      <c r="W39630" s="288"/>
      <c r="X39630" s="287"/>
      <c r="AA39630" s="289"/>
    </row>
    <row r="39631" spans="23:27">
      <c r="W39631" s="288"/>
      <c r="X39631" s="287"/>
      <c r="AA39631" s="289"/>
    </row>
    <row r="39632" spans="23:27">
      <c r="W39632" s="288"/>
      <c r="X39632" s="287"/>
      <c r="AA39632" s="289"/>
    </row>
    <row r="39633" spans="23:27">
      <c r="W39633" s="288"/>
      <c r="X39633" s="287"/>
      <c r="AA39633" s="289"/>
    </row>
    <row r="39634" spans="23:27">
      <c r="W39634" s="288"/>
      <c r="X39634" s="287"/>
      <c r="AA39634" s="289"/>
    </row>
    <row r="39635" spans="23:27">
      <c r="W39635" s="288"/>
      <c r="X39635" s="287"/>
      <c r="AA39635" s="289"/>
    </row>
    <row r="39636" spans="23:27">
      <c r="W39636" s="288"/>
      <c r="X39636" s="287"/>
      <c r="AA39636" s="289"/>
    </row>
    <row r="39637" spans="23:27">
      <c r="W39637" s="288"/>
      <c r="X39637" s="287"/>
      <c r="AA39637" s="289"/>
    </row>
    <row r="39638" spans="23:27">
      <c r="W39638" s="288"/>
      <c r="X39638" s="287"/>
      <c r="AA39638" s="289"/>
    </row>
    <row r="39639" spans="23:27">
      <c r="W39639" s="288"/>
      <c r="X39639" s="287"/>
      <c r="AA39639" s="289"/>
    </row>
    <row r="39640" spans="23:27">
      <c r="W39640" s="288"/>
      <c r="X39640" s="287"/>
      <c r="AA39640" s="289"/>
    </row>
    <row r="39641" spans="23:27">
      <c r="W39641" s="288"/>
      <c r="X39641" s="287"/>
      <c r="AA39641" s="289"/>
    </row>
    <row r="39642" spans="23:27">
      <c r="W39642" s="288"/>
      <c r="X39642" s="287"/>
      <c r="AA39642" s="289"/>
    </row>
    <row r="39643" spans="23:27">
      <c r="W39643" s="288"/>
      <c r="X39643" s="287"/>
      <c r="AA39643" s="289"/>
    </row>
    <row r="39644" spans="23:27">
      <c r="W39644" s="288"/>
      <c r="X39644" s="287"/>
      <c r="AA39644" s="289"/>
    </row>
    <row r="39645" spans="23:27">
      <c r="W39645" s="288"/>
      <c r="X39645" s="287"/>
      <c r="AA39645" s="289"/>
    </row>
    <row r="39646" spans="23:27">
      <c r="W39646" s="288"/>
      <c r="X39646" s="287"/>
      <c r="AA39646" s="289"/>
    </row>
    <row r="39647" spans="23:27">
      <c r="W39647" s="288"/>
      <c r="X39647" s="287"/>
      <c r="AA39647" s="289"/>
    </row>
    <row r="39648" spans="23:27">
      <c r="W39648" s="288"/>
      <c r="X39648" s="287"/>
      <c r="AA39648" s="289"/>
    </row>
    <row r="39649" spans="23:27">
      <c r="W39649" s="288"/>
      <c r="X39649" s="287"/>
      <c r="AA39649" s="289"/>
    </row>
    <row r="39650" spans="23:27">
      <c r="W39650" s="288"/>
      <c r="X39650" s="287"/>
      <c r="AA39650" s="289"/>
    </row>
    <row r="39651" spans="23:27">
      <c r="W39651" s="288"/>
      <c r="X39651" s="287"/>
      <c r="AA39651" s="289"/>
    </row>
    <row r="39652" spans="23:27">
      <c r="W39652" s="288"/>
      <c r="X39652" s="287"/>
      <c r="AA39652" s="289"/>
    </row>
    <row r="39653" spans="23:27">
      <c r="W39653" s="288"/>
      <c r="X39653" s="287"/>
      <c r="AA39653" s="289"/>
    </row>
    <row r="39654" spans="23:27">
      <c r="W39654" s="288"/>
      <c r="X39654" s="287"/>
      <c r="AA39654" s="289"/>
    </row>
    <row r="39655" spans="23:27">
      <c r="W39655" s="288"/>
      <c r="X39655" s="287"/>
      <c r="AA39655" s="289"/>
    </row>
    <row r="39656" spans="23:27">
      <c r="W39656" s="288"/>
      <c r="X39656" s="287"/>
      <c r="AA39656" s="289"/>
    </row>
    <row r="39657" spans="23:27">
      <c r="W39657" s="288"/>
      <c r="X39657" s="287"/>
      <c r="AA39657" s="289"/>
    </row>
    <row r="39658" spans="23:27">
      <c r="W39658" s="288"/>
      <c r="X39658" s="287"/>
      <c r="AA39658" s="289"/>
    </row>
    <row r="39659" spans="23:27">
      <c r="W39659" s="288"/>
      <c r="X39659" s="287"/>
      <c r="AA39659" s="289"/>
    </row>
    <row r="39660" spans="23:27">
      <c r="W39660" s="288"/>
      <c r="X39660" s="287"/>
      <c r="AA39660" s="289"/>
    </row>
    <row r="39661" spans="23:27">
      <c r="W39661" s="288"/>
      <c r="X39661" s="287"/>
      <c r="AA39661" s="289"/>
    </row>
    <row r="39662" spans="23:27">
      <c r="W39662" s="288"/>
      <c r="X39662" s="287"/>
      <c r="AA39662" s="289"/>
    </row>
    <row r="39663" spans="23:27">
      <c r="W39663" s="288"/>
      <c r="X39663" s="287"/>
      <c r="AA39663" s="289"/>
    </row>
    <row r="39664" spans="23:27">
      <c r="W39664" s="288"/>
      <c r="X39664" s="287"/>
      <c r="AA39664" s="289"/>
    </row>
    <row r="39665" spans="23:27">
      <c r="W39665" s="288"/>
      <c r="X39665" s="287"/>
      <c r="AA39665" s="289"/>
    </row>
    <row r="39666" spans="23:27">
      <c r="W39666" s="288"/>
      <c r="X39666" s="287"/>
      <c r="AA39666" s="289"/>
    </row>
    <row r="39667" spans="23:27">
      <c r="W39667" s="288"/>
      <c r="X39667" s="287"/>
      <c r="AA39667" s="289"/>
    </row>
    <row r="39668" spans="23:27">
      <c r="W39668" s="288"/>
      <c r="X39668" s="287"/>
      <c r="AA39668" s="289"/>
    </row>
    <row r="39669" spans="23:27">
      <c r="W39669" s="288"/>
      <c r="X39669" s="287"/>
      <c r="AA39669" s="289"/>
    </row>
    <row r="39670" spans="23:27">
      <c r="W39670" s="288"/>
      <c r="X39670" s="287"/>
      <c r="AA39670" s="289"/>
    </row>
    <row r="39671" spans="23:27">
      <c r="W39671" s="288"/>
      <c r="X39671" s="287"/>
      <c r="AA39671" s="289"/>
    </row>
    <row r="39672" spans="23:27">
      <c r="W39672" s="288"/>
      <c r="X39672" s="287"/>
      <c r="AA39672" s="289"/>
    </row>
    <row r="39673" spans="23:27">
      <c r="W39673" s="288"/>
      <c r="X39673" s="287"/>
      <c r="AA39673" s="289"/>
    </row>
    <row r="39674" spans="23:27">
      <c r="W39674" s="288"/>
      <c r="X39674" s="287"/>
      <c r="AA39674" s="289"/>
    </row>
    <row r="39675" spans="23:27">
      <c r="W39675" s="288"/>
      <c r="X39675" s="287"/>
      <c r="AA39675" s="289"/>
    </row>
    <row r="39676" spans="23:27">
      <c r="W39676" s="288"/>
      <c r="X39676" s="287"/>
      <c r="AA39676" s="289"/>
    </row>
    <row r="39677" spans="23:27">
      <c r="W39677" s="288"/>
      <c r="X39677" s="287"/>
      <c r="AA39677" s="289"/>
    </row>
    <row r="39678" spans="23:27">
      <c r="W39678" s="288"/>
      <c r="X39678" s="287"/>
      <c r="AA39678" s="289"/>
    </row>
    <row r="39679" spans="23:27">
      <c r="W39679" s="288"/>
      <c r="X39679" s="287"/>
      <c r="AA39679" s="289"/>
    </row>
    <row r="39680" spans="23:27">
      <c r="W39680" s="288"/>
      <c r="X39680" s="287"/>
      <c r="AA39680" s="289"/>
    </row>
    <row r="39681" spans="23:27">
      <c r="W39681" s="288"/>
      <c r="X39681" s="287"/>
      <c r="AA39681" s="289"/>
    </row>
    <row r="39682" spans="23:27">
      <c r="W39682" s="288"/>
      <c r="X39682" s="287"/>
      <c r="AA39682" s="289"/>
    </row>
    <row r="39683" spans="23:27">
      <c r="W39683" s="288"/>
      <c r="X39683" s="287"/>
      <c r="AA39683" s="289"/>
    </row>
    <row r="39684" spans="23:27">
      <c r="W39684" s="288"/>
      <c r="X39684" s="287"/>
      <c r="AA39684" s="289"/>
    </row>
    <row r="39685" spans="23:27">
      <c r="W39685" s="288"/>
      <c r="X39685" s="287"/>
      <c r="AA39685" s="289"/>
    </row>
    <row r="39686" spans="23:27">
      <c r="W39686" s="288"/>
      <c r="X39686" s="287"/>
      <c r="AA39686" s="289"/>
    </row>
    <row r="39687" spans="23:27">
      <c r="W39687" s="288"/>
      <c r="X39687" s="287"/>
      <c r="AA39687" s="289"/>
    </row>
    <row r="39688" spans="23:27">
      <c r="W39688" s="288"/>
      <c r="X39688" s="287"/>
      <c r="AA39688" s="289"/>
    </row>
    <row r="39689" spans="23:27">
      <c r="W39689" s="288"/>
      <c r="X39689" s="287"/>
      <c r="AA39689" s="289"/>
    </row>
    <row r="39690" spans="23:27">
      <c r="W39690" s="288"/>
      <c r="X39690" s="287"/>
      <c r="AA39690" s="289"/>
    </row>
    <row r="39691" spans="23:27">
      <c r="W39691" s="288"/>
      <c r="X39691" s="287"/>
      <c r="AA39691" s="289"/>
    </row>
    <row r="39692" spans="23:27">
      <c r="W39692" s="288"/>
      <c r="X39692" s="287"/>
      <c r="AA39692" s="289"/>
    </row>
    <row r="39693" spans="23:27">
      <c r="W39693" s="288"/>
      <c r="X39693" s="287"/>
      <c r="AA39693" s="289"/>
    </row>
    <row r="39694" spans="23:27">
      <c r="W39694" s="288"/>
      <c r="X39694" s="287"/>
      <c r="AA39694" s="289"/>
    </row>
    <row r="39695" spans="23:27">
      <c r="W39695" s="288"/>
      <c r="X39695" s="287"/>
      <c r="AA39695" s="289"/>
    </row>
    <row r="39696" spans="23:27">
      <c r="W39696" s="288"/>
      <c r="X39696" s="287"/>
      <c r="AA39696" s="289"/>
    </row>
    <row r="39697" spans="23:27">
      <c r="W39697" s="288"/>
      <c r="X39697" s="287"/>
      <c r="AA39697" s="289"/>
    </row>
    <row r="39698" spans="23:27">
      <c r="W39698" s="288"/>
      <c r="X39698" s="287"/>
      <c r="AA39698" s="289"/>
    </row>
    <row r="39699" spans="23:27">
      <c r="W39699" s="288"/>
      <c r="X39699" s="287"/>
      <c r="AA39699" s="289"/>
    </row>
    <row r="39700" spans="23:27">
      <c r="W39700" s="288"/>
      <c r="X39700" s="287"/>
      <c r="AA39700" s="289"/>
    </row>
    <row r="39701" spans="23:27">
      <c r="W39701" s="288"/>
      <c r="X39701" s="287"/>
      <c r="AA39701" s="289"/>
    </row>
    <row r="39702" spans="23:27">
      <c r="W39702" s="288"/>
      <c r="X39702" s="287"/>
      <c r="AA39702" s="289"/>
    </row>
    <row r="39703" spans="23:27">
      <c r="W39703" s="288"/>
      <c r="X39703" s="287"/>
      <c r="AA39703" s="289"/>
    </row>
    <row r="39704" spans="23:27">
      <c r="W39704" s="288"/>
      <c r="X39704" s="287"/>
      <c r="AA39704" s="289"/>
    </row>
    <row r="39705" spans="23:27">
      <c r="W39705" s="288"/>
      <c r="X39705" s="287"/>
      <c r="AA39705" s="289"/>
    </row>
    <row r="39706" spans="23:27">
      <c r="W39706" s="288"/>
      <c r="X39706" s="287"/>
      <c r="AA39706" s="289"/>
    </row>
    <row r="39707" spans="23:27">
      <c r="W39707" s="288"/>
      <c r="X39707" s="287"/>
      <c r="AA39707" s="289"/>
    </row>
    <row r="39708" spans="23:27">
      <c r="W39708" s="288"/>
      <c r="X39708" s="287"/>
      <c r="AA39708" s="289"/>
    </row>
    <row r="39709" spans="23:27">
      <c r="W39709" s="288"/>
      <c r="X39709" s="287"/>
      <c r="AA39709" s="289"/>
    </row>
    <row r="39710" spans="23:27">
      <c r="W39710" s="288"/>
      <c r="X39710" s="287"/>
      <c r="AA39710" s="289"/>
    </row>
    <row r="39711" spans="23:27">
      <c r="W39711" s="288"/>
      <c r="X39711" s="287"/>
      <c r="AA39711" s="289"/>
    </row>
    <row r="39712" spans="23:27">
      <c r="W39712" s="288"/>
      <c r="X39712" s="287"/>
      <c r="AA39712" s="289"/>
    </row>
    <row r="39713" spans="23:27">
      <c r="W39713" s="288"/>
      <c r="X39713" s="287"/>
      <c r="AA39713" s="289"/>
    </row>
    <row r="39714" spans="23:27">
      <c r="W39714" s="288"/>
      <c r="X39714" s="287"/>
      <c r="AA39714" s="289"/>
    </row>
    <row r="39715" spans="23:27">
      <c r="W39715" s="288"/>
      <c r="X39715" s="287"/>
      <c r="AA39715" s="289"/>
    </row>
    <row r="39716" spans="23:27">
      <c r="W39716" s="288"/>
      <c r="X39716" s="287"/>
      <c r="AA39716" s="289"/>
    </row>
    <row r="39717" spans="23:27">
      <c r="W39717" s="288"/>
      <c r="X39717" s="287"/>
      <c r="AA39717" s="289"/>
    </row>
    <row r="39718" spans="23:27">
      <c r="W39718" s="288"/>
      <c r="X39718" s="287"/>
      <c r="AA39718" s="289"/>
    </row>
    <row r="39719" spans="23:27">
      <c r="W39719" s="288"/>
      <c r="X39719" s="287"/>
      <c r="AA39719" s="289"/>
    </row>
    <row r="39720" spans="23:27">
      <c r="W39720" s="288"/>
      <c r="X39720" s="287"/>
      <c r="AA39720" s="289"/>
    </row>
    <row r="39721" spans="23:27">
      <c r="W39721" s="288"/>
      <c r="X39721" s="287"/>
      <c r="AA39721" s="289"/>
    </row>
    <row r="39722" spans="23:27">
      <c r="W39722" s="288"/>
      <c r="X39722" s="287"/>
      <c r="AA39722" s="289"/>
    </row>
    <row r="39723" spans="23:27">
      <c r="W39723" s="288"/>
      <c r="X39723" s="287"/>
      <c r="AA39723" s="289"/>
    </row>
    <row r="39724" spans="23:27">
      <c r="W39724" s="288"/>
      <c r="X39724" s="287"/>
      <c r="AA39724" s="289"/>
    </row>
    <row r="39725" spans="23:27">
      <c r="W39725" s="288"/>
      <c r="X39725" s="287"/>
      <c r="AA39725" s="289"/>
    </row>
    <row r="39726" spans="23:27">
      <c r="W39726" s="288"/>
      <c r="X39726" s="287"/>
      <c r="AA39726" s="289"/>
    </row>
    <row r="39727" spans="23:27">
      <c r="W39727" s="288"/>
      <c r="X39727" s="287"/>
      <c r="AA39727" s="289"/>
    </row>
    <row r="39728" spans="23:27">
      <c r="W39728" s="288"/>
      <c r="X39728" s="287"/>
      <c r="AA39728" s="289"/>
    </row>
    <row r="39729" spans="23:27">
      <c r="W39729" s="288"/>
      <c r="X39729" s="287"/>
      <c r="AA39729" s="289"/>
    </row>
    <row r="39730" spans="23:27">
      <c r="W39730" s="288"/>
      <c r="X39730" s="287"/>
      <c r="AA39730" s="289"/>
    </row>
    <row r="39731" spans="23:27">
      <c r="W39731" s="288"/>
      <c r="X39731" s="287"/>
      <c r="AA39731" s="289"/>
    </row>
    <row r="39732" spans="23:27">
      <c r="W39732" s="288"/>
      <c r="X39732" s="287"/>
      <c r="AA39732" s="289"/>
    </row>
    <row r="39733" spans="23:27">
      <c r="W39733" s="288"/>
      <c r="X39733" s="287"/>
      <c r="AA39733" s="289"/>
    </row>
    <row r="39734" spans="23:27">
      <c r="W39734" s="288"/>
      <c r="X39734" s="287"/>
      <c r="AA39734" s="289"/>
    </row>
    <row r="39735" spans="23:27">
      <c r="W39735" s="288"/>
      <c r="X39735" s="287"/>
      <c r="AA39735" s="289"/>
    </row>
    <row r="39736" spans="23:27">
      <c r="W39736" s="288"/>
      <c r="X39736" s="287"/>
      <c r="AA39736" s="289"/>
    </row>
    <row r="39737" spans="23:27">
      <c r="W39737" s="288"/>
      <c r="X39737" s="287"/>
      <c r="AA39737" s="289"/>
    </row>
    <row r="39738" spans="23:27">
      <c r="W39738" s="288"/>
      <c r="X39738" s="287"/>
      <c r="AA39738" s="289"/>
    </row>
    <row r="39739" spans="23:27">
      <c r="W39739" s="288"/>
      <c r="X39739" s="287"/>
      <c r="AA39739" s="289"/>
    </row>
    <row r="39740" spans="23:27">
      <c r="W39740" s="288"/>
      <c r="X39740" s="287"/>
      <c r="AA39740" s="289"/>
    </row>
    <row r="39741" spans="23:27">
      <c r="W39741" s="288"/>
      <c r="X39741" s="287"/>
      <c r="AA39741" s="289"/>
    </row>
    <row r="39742" spans="23:27">
      <c r="W39742" s="288"/>
      <c r="X39742" s="287"/>
      <c r="AA39742" s="289"/>
    </row>
    <row r="39743" spans="23:27">
      <c r="W39743" s="288"/>
      <c r="X39743" s="287"/>
      <c r="AA39743" s="289"/>
    </row>
    <row r="39744" spans="23:27">
      <c r="W39744" s="288"/>
      <c r="X39744" s="287"/>
      <c r="AA39744" s="289"/>
    </row>
    <row r="39745" spans="23:27">
      <c r="W39745" s="288"/>
      <c r="X39745" s="287"/>
      <c r="AA39745" s="289"/>
    </row>
    <row r="39746" spans="23:27">
      <c r="W39746" s="288"/>
      <c r="X39746" s="287"/>
      <c r="AA39746" s="289"/>
    </row>
    <row r="39747" spans="23:27">
      <c r="W39747" s="288"/>
      <c r="X39747" s="287"/>
      <c r="AA39747" s="289"/>
    </row>
    <row r="39748" spans="23:27">
      <c r="W39748" s="288"/>
      <c r="X39748" s="287"/>
      <c r="AA39748" s="289"/>
    </row>
    <row r="39749" spans="23:27">
      <c r="W39749" s="288"/>
      <c r="X39749" s="287"/>
      <c r="AA39749" s="289"/>
    </row>
    <row r="39750" spans="23:27">
      <c r="W39750" s="288"/>
      <c r="X39750" s="287"/>
      <c r="AA39750" s="289"/>
    </row>
    <row r="39751" spans="23:27">
      <c r="W39751" s="288"/>
      <c r="X39751" s="287"/>
      <c r="AA39751" s="289"/>
    </row>
    <row r="39752" spans="23:27">
      <c r="W39752" s="288"/>
      <c r="X39752" s="287"/>
      <c r="AA39752" s="289"/>
    </row>
    <row r="39753" spans="23:27">
      <c r="W39753" s="288"/>
      <c r="X39753" s="287"/>
      <c r="AA39753" s="289"/>
    </row>
    <row r="39754" spans="23:27">
      <c r="W39754" s="288"/>
      <c r="X39754" s="287"/>
      <c r="AA39754" s="289"/>
    </row>
    <row r="39755" spans="23:27">
      <c r="W39755" s="288"/>
      <c r="X39755" s="287"/>
      <c r="AA39755" s="289"/>
    </row>
    <row r="39756" spans="23:27">
      <c r="W39756" s="288"/>
      <c r="X39756" s="287"/>
      <c r="AA39756" s="289"/>
    </row>
    <row r="39757" spans="23:27">
      <c r="W39757" s="288"/>
      <c r="X39757" s="287"/>
      <c r="AA39757" s="289"/>
    </row>
    <row r="39758" spans="23:27">
      <c r="W39758" s="288"/>
      <c r="X39758" s="287"/>
      <c r="AA39758" s="289"/>
    </row>
    <row r="39759" spans="23:27">
      <c r="W39759" s="288"/>
      <c r="X39759" s="287"/>
      <c r="AA39759" s="289"/>
    </row>
    <row r="39760" spans="23:27">
      <c r="W39760" s="288"/>
      <c r="X39760" s="287"/>
      <c r="AA39760" s="289"/>
    </row>
    <row r="39761" spans="23:27">
      <c r="W39761" s="288"/>
      <c r="X39761" s="287"/>
      <c r="AA39761" s="289"/>
    </row>
    <row r="39762" spans="23:27">
      <c r="W39762" s="288"/>
      <c r="X39762" s="287"/>
      <c r="AA39762" s="289"/>
    </row>
    <row r="39763" spans="23:27">
      <c r="W39763" s="288"/>
      <c r="X39763" s="287"/>
      <c r="AA39763" s="289"/>
    </row>
    <row r="39764" spans="23:27">
      <c r="W39764" s="288"/>
      <c r="X39764" s="287"/>
      <c r="AA39764" s="289"/>
    </row>
    <row r="39765" spans="23:27">
      <c r="W39765" s="288"/>
      <c r="X39765" s="287"/>
      <c r="AA39765" s="289"/>
    </row>
    <row r="39766" spans="23:27">
      <c r="W39766" s="288"/>
      <c r="X39766" s="287"/>
      <c r="AA39766" s="289"/>
    </row>
    <row r="39767" spans="23:27">
      <c r="W39767" s="288"/>
      <c r="X39767" s="287"/>
      <c r="AA39767" s="289"/>
    </row>
    <row r="39768" spans="23:27">
      <c r="W39768" s="288"/>
      <c r="X39768" s="287"/>
      <c r="AA39768" s="289"/>
    </row>
    <row r="39769" spans="23:27">
      <c r="W39769" s="288"/>
      <c r="X39769" s="287"/>
      <c r="AA39769" s="289"/>
    </row>
    <row r="39770" spans="23:27">
      <c r="W39770" s="288"/>
      <c r="X39770" s="287"/>
      <c r="AA39770" s="289"/>
    </row>
    <row r="39771" spans="23:27">
      <c r="W39771" s="288"/>
      <c r="X39771" s="287"/>
      <c r="AA39771" s="289"/>
    </row>
    <row r="39772" spans="23:27">
      <c r="W39772" s="288"/>
      <c r="X39772" s="287"/>
      <c r="AA39772" s="289"/>
    </row>
    <row r="39773" spans="23:27">
      <c r="W39773" s="288"/>
      <c r="X39773" s="287"/>
      <c r="AA39773" s="289"/>
    </row>
    <row r="39774" spans="23:27">
      <c r="W39774" s="288"/>
      <c r="X39774" s="287"/>
      <c r="AA39774" s="289"/>
    </row>
    <row r="39775" spans="23:27">
      <c r="W39775" s="288"/>
      <c r="X39775" s="287"/>
      <c r="AA39775" s="289"/>
    </row>
    <row r="39776" spans="23:27">
      <c r="W39776" s="288"/>
      <c r="X39776" s="287"/>
      <c r="AA39776" s="289"/>
    </row>
    <row r="39777" spans="23:27">
      <c r="W39777" s="288"/>
      <c r="X39777" s="287"/>
      <c r="AA39777" s="289"/>
    </row>
    <row r="39778" spans="23:27">
      <c r="W39778" s="288"/>
      <c r="X39778" s="287"/>
      <c r="AA39778" s="289"/>
    </row>
    <row r="39779" spans="23:27">
      <c r="W39779" s="288"/>
      <c r="X39779" s="287"/>
      <c r="AA39779" s="289"/>
    </row>
    <row r="39780" spans="23:27">
      <c r="W39780" s="288"/>
      <c r="X39780" s="287"/>
      <c r="AA39780" s="289"/>
    </row>
    <row r="39781" spans="23:27">
      <c r="W39781" s="288"/>
      <c r="X39781" s="287"/>
      <c r="AA39781" s="289"/>
    </row>
    <row r="39782" spans="23:27">
      <c r="W39782" s="288"/>
      <c r="X39782" s="287"/>
      <c r="AA39782" s="289"/>
    </row>
    <row r="39783" spans="23:27">
      <c r="W39783" s="288"/>
      <c r="X39783" s="287"/>
      <c r="AA39783" s="289"/>
    </row>
    <row r="39784" spans="23:27">
      <c r="W39784" s="288"/>
      <c r="X39784" s="287"/>
      <c r="AA39784" s="289"/>
    </row>
    <row r="39785" spans="23:27">
      <c r="W39785" s="288"/>
      <c r="X39785" s="287"/>
      <c r="AA39785" s="289"/>
    </row>
    <row r="39786" spans="23:27">
      <c r="W39786" s="288"/>
      <c r="X39786" s="287"/>
      <c r="AA39786" s="289"/>
    </row>
    <row r="39787" spans="23:27">
      <c r="W39787" s="288"/>
      <c r="X39787" s="287"/>
      <c r="AA39787" s="289"/>
    </row>
    <row r="39788" spans="23:27">
      <c r="W39788" s="288"/>
      <c r="X39788" s="287"/>
      <c r="AA39788" s="289"/>
    </row>
    <row r="39789" spans="23:27">
      <c r="W39789" s="288"/>
      <c r="X39789" s="287"/>
      <c r="AA39789" s="289"/>
    </row>
    <row r="39790" spans="23:27">
      <c r="W39790" s="288"/>
      <c r="X39790" s="287"/>
      <c r="AA39790" s="289"/>
    </row>
    <row r="39791" spans="23:27">
      <c r="W39791" s="288"/>
      <c r="X39791" s="287"/>
      <c r="AA39791" s="289"/>
    </row>
    <row r="39792" spans="23:27">
      <c r="W39792" s="288"/>
      <c r="X39792" s="287"/>
      <c r="AA39792" s="289"/>
    </row>
    <row r="39793" spans="23:27">
      <c r="W39793" s="288"/>
      <c r="X39793" s="287"/>
      <c r="AA39793" s="289"/>
    </row>
    <row r="39794" spans="23:27">
      <c r="W39794" s="288"/>
      <c r="X39794" s="287"/>
      <c r="AA39794" s="289"/>
    </row>
    <row r="39795" spans="23:27">
      <c r="W39795" s="288"/>
      <c r="X39795" s="287"/>
      <c r="AA39795" s="289"/>
    </row>
    <row r="39796" spans="23:27">
      <c r="W39796" s="288"/>
      <c r="X39796" s="287"/>
      <c r="AA39796" s="289"/>
    </row>
    <row r="39797" spans="23:27">
      <c r="W39797" s="288"/>
      <c r="X39797" s="287"/>
      <c r="AA39797" s="289"/>
    </row>
    <row r="39798" spans="23:27">
      <c r="W39798" s="288"/>
      <c r="X39798" s="287"/>
      <c r="AA39798" s="289"/>
    </row>
    <row r="39799" spans="23:27">
      <c r="W39799" s="288"/>
      <c r="X39799" s="287"/>
      <c r="AA39799" s="289"/>
    </row>
    <row r="39800" spans="23:27">
      <c r="W39800" s="288"/>
      <c r="X39800" s="287"/>
      <c r="AA39800" s="289"/>
    </row>
    <row r="39801" spans="23:27">
      <c r="W39801" s="288"/>
      <c r="X39801" s="287"/>
      <c r="AA39801" s="289"/>
    </row>
    <row r="39802" spans="23:27">
      <c r="W39802" s="288"/>
      <c r="X39802" s="287"/>
      <c r="AA39802" s="289"/>
    </row>
    <row r="39803" spans="23:27">
      <c r="W39803" s="288"/>
      <c r="X39803" s="287"/>
      <c r="AA39803" s="289"/>
    </row>
    <row r="39804" spans="23:27">
      <c r="W39804" s="288"/>
      <c r="X39804" s="287"/>
      <c r="AA39804" s="289"/>
    </row>
    <row r="39805" spans="23:27">
      <c r="W39805" s="288"/>
      <c r="X39805" s="287"/>
      <c r="AA39805" s="289"/>
    </row>
    <row r="39806" spans="23:27">
      <c r="W39806" s="288"/>
      <c r="X39806" s="287"/>
      <c r="AA39806" s="289"/>
    </row>
    <row r="39807" spans="23:27">
      <c r="W39807" s="288"/>
      <c r="X39807" s="287"/>
      <c r="AA39807" s="289"/>
    </row>
    <row r="39808" spans="23:27">
      <c r="W39808" s="288"/>
      <c r="X39808" s="287"/>
      <c r="AA39808" s="289"/>
    </row>
    <row r="39809" spans="23:27">
      <c r="W39809" s="288"/>
      <c r="X39809" s="287"/>
      <c r="AA39809" s="289"/>
    </row>
    <row r="39810" spans="23:27">
      <c r="W39810" s="288"/>
      <c r="X39810" s="287"/>
      <c r="AA39810" s="289"/>
    </row>
    <row r="39811" spans="23:27">
      <c r="W39811" s="288"/>
      <c r="X39811" s="287"/>
      <c r="AA39811" s="289"/>
    </row>
    <row r="39812" spans="23:27">
      <c r="W39812" s="288"/>
      <c r="X39812" s="287"/>
      <c r="AA39812" s="289"/>
    </row>
    <row r="39813" spans="23:27">
      <c r="W39813" s="288"/>
      <c r="X39813" s="287"/>
      <c r="AA39813" s="289"/>
    </row>
    <row r="39814" spans="23:27">
      <c r="W39814" s="288"/>
      <c r="X39814" s="287"/>
      <c r="AA39814" s="289"/>
    </row>
    <row r="39815" spans="23:27">
      <c r="W39815" s="288"/>
      <c r="X39815" s="287"/>
      <c r="AA39815" s="289"/>
    </row>
    <row r="39816" spans="23:27">
      <c r="W39816" s="288"/>
      <c r="X39816" s="287"/>
      <c r="AA39816" s="289"/>
    </row>
    <row r="39817" spans="23:27">
      <c r="W39817" s="288"/>
      <c r="X39817" s="287"/>
      <c r="AA39817" s="289"/>
    </row>
    <row r="39818" spans="23:27">
      <c r="W39818" s="288"/>
      <c r="X39818" s="287"/>
      <c r="AA39818" s="289"/>
    </row>
    <row r="39819" spans="23:27">
      <c r="W39819" s="288"/>
      <c r="X39819" s="287"/>
      <c r="AA39819" s="289"/>
    </row>
    <row r="39820" spans="23:27">
      <c r="W39820" s="288"/>
      <c r="X39820" s="287"/>
      <c r="AA39820" s="289"/>
    </row>
    <row r="39821" spans="23:27">
      <c r="W39821" s="288"/>
      <c r="X39821" s="287"/>
      <c r="AA39821" s="289"/>
    </row>
    <row r="39822" spans="23:27">
      <c r="W39822" s="288"/>
      <c r="X39822" s="287"/>
      <c r="AA39822" s="289"/>
    </row>
    <row r="39823" spans="23:27">
      <c r="W39823" s="288"/>
      <c r="X39823" s="287"/>
      <c r="AA39823" s="289"/>
    </row>
    <row r="39824" spans="23:27">
      <c r="W39824" s="288"/>
      <c r="X39824" s="287"/>
      <c r="AA39824" s="289"/>
    </row>
    <row r="39825" spans="23:27">
      <c r="W39825" s="288"/>
      <c r="X39825" s="287"/>
      <c r="AA39825" s="289"/>
    </row>
    <row r="39826" spans="23:27">
      <c r="W39826" s="288"/>
      <c r="X39826" s="287"/>
      <c r="AA39826" s="289"/>
    </row>
    <row r="39827" spans="23:27">
      <c r="W39827" s="288"/>
      <c r="X39827" s="287"/>
      <c r="AA39827" s="289"/>
    </row>
    <row r="39828" spans="23:27">
      <c r="W39828" s="288"/>
      <c r="X39828" s="287"/>
      <c r="AA39828" s="289"/>
    </row>
    <row r="39829" spans="23:27">
      <c r="W39829" s="288"/>
      <c r="X39829" s="287"/>
      <c r="AA39829" s="289"/>
    </row>
    <row r="39830" spans="23:27">
      <c r="W39830" s="288"/>
      <c r="X39830" s="287"/>
      <c r="AA39830" s="289"/>
    </row>
    <row r="39831" spans="23:27">
      <c r="W39831" s="288"/>
      <c r="X39831" s="287"/>
      <c r="AA39831" s="289"/>
    </row>
    <row r="39832" spans="23:27">
      <c r="W39832" s="288"/>
      <c r="X39832" s="287"/>
      <c r="AA39832" s="289"/>
    </row>
    <row r="39833" spans="23:27">
      <c r="W39833" s="288"/>
      <c r="X39833" s="287"/>
      <c r="AA39833" s="289"/>
    </row>
    <row r="39834" spans="23:27">
      <c r="W39834" s="288"/>
      <c r="X39834" s="287"/>
      <c r="AA39834" s="289"/>
    </row>
    <row r="39835" spans="23:27">
      <c r="W39835" s="288"/>
      <c r="X39835" s="287"/>
      <c r="AA39835" s="289"/>
    </row>
    <row r="39836" spans="23:27">
      <c r="W39836" s="288"/>
      <c r="X39836" s="287"/>
      <c r="AA39836" s="289"/>
    </row>
    <row r="39837" spans="23:27">
      <c r="W39837" s="288"/>
      <c r="X39837" s="287"/>
      <c r="AA39837" s="289"/>
    </row>
    <row r="39838" spans="23:27">
      <c r="W39838" s="288"/>
      <c r="X39838" s="287"/>
      <c r="AA39838" s="289"/>
    </row>
    <row r="39839" spans="23:27">
      <c r="W39839" s="288"/>
      <c r="X39839" s="287"/>
      <c r="AA39839" s="289"/>
    </row>
    <row r="39840" spans="23:27">
      <c r="W39840" s="288"/>
      <c r="X39840" s="287"/>
      <c r="AA39840" s="289"/>
    </row>
    <row r="39841" spans="23:27">
      <c r="W39841" s="288"/>
      <c r="X39841" s="287"/>
      <c r="AA39841" s="289"/>
    </row>
    <row r="39842" spans="23:27">
      <c r="W39842" s="288"/>
      <c r="X39842" s="287"/>
      <c r="AA39842" s="289"/>
    </row>
    <row r="39843" spans="23:27">
      <c r="W39843" s="288"/>
      <c r="X39843" s="287"/>
      <c r="AA39843" s="289"/>
    </row>
    <row r="39844" spans="23:27">
      <c r="W39844" s="288"/>
      <c r="X39844" s="287"/>
      <c r="AA39844" s="289"/>
    </row>
    <row r="39845" spans="23:27">
      <c r="W39845" s="288"/>
      <c r="X39845" s="287"/>
      <c r="AA39845" s="289"/>
    </row>
    <row r="39846" spans="23:27">
      <c r="W39846" s="288"/>
      <c r="X39846" s="287"/>
      <c r="AA39846" s="289"/>
    </row>
    <row r="39847" spans="23:27">
      <c r="W39847" s="288"/>
      <c r="X39847" s="287"/>
      <c r="AA39847" s="289"/>
    </row>
    <row r="39848" spans="23:27">
      <c r="W39848" s="288"/>
      <c r="X39848" s="287"/>
      <c r="AA39848" s="289"/>
    </row>
    <row r="39849" spans="23:27">
      <c r="W39849" s="288"/>
      <c r="X39849" s="287"/>
      <c r="AA39849" s="289"/>
    </row>
    <row r="39850" spans="23:27">
      <c r="W39850" s="288"/>
      <c r="X39850" s="287"/>
      <c r="AA39850" s="289"/>
    </row>
    <row r="39851" spans="23:27">
      <c r="W39851" s="288"/>
      <c r="X39851" s="287"/>
      <c r="AA39851" s="289"/>
    </row>
    <row r="39852" spans="23:27">
      <c r="W39852" s="288"/>
      <c r="X39852" s="287"/>
      <c r="AA39852" s="289"/>
    </row>
    <row r="39853" spans="23:27">
      <c r="W39853" s="288"/>
      <c r="X39853" s="287"/>
      <c r="AA39853" s="289"/>
    </row>
    <row r="39854" spans="23:27">
      <c r="W39854" s="288"/>
      <c r="X39854" s="287"/>
      <c r="AA39854" s="289"/>
    </row>
    <row r="39855" spans="23:27">
      <c r="W39855" s="288"/>
      <c r="X39855" s="287"/>
      <c r="AA39855" s="289"/>
    </row>
    <row r="39856" spans="23:27">
      <c r="W39856" s="288"/>
      <c r="X39856" s="287"/>
      <c r="AA39856" s="289"/>
    </row>
    <row r="39857" spans="23:27">
      <c r="W39857" s="288"/>
      <c r="X39857" s="287"/>
      <c r="AA39857" s="289"/>
    </row>
    <row r="39858" spans="23:27">
      <c r="W39858" s="288"/>
      <c r="X39858" s="287"/>
      <c r="AA39858" s="289"/>
    </row>
    <row r="39859" spans="23:27">
      <c r="W39859" s="288"/>
      <c r="X39859" s="287"/>
      <c r="AA39859" s="289"/>
    </row>
    <row r="39860" spans="23:27">
      <c r="W39860" s="288"/>
      <c r="X39860" s="287"/>
      <c r="AA39860" s="289"/>
    </row>
    <row r="39861" spans="23:27">
      <c r="W39861" s="288"/>
      <c r="X39861" s="287"/>
      <c r="AA39861" s="289"/>
    </row>
    <row r="39862" spans="23:27">
      <c r="W39862" s="288"/>
      <c r="X39862" s="287"/>
      <c r="AA39862" s="289"/>
    </row>
    <row r="39863" spans="23:27">
      <c r="W39863" s="288"/>
      <c r="X39863" s="287"/>
      <c r="AA39863" s="289"/>
    </row>
    <row r="39864" spans="23:27">
      <c r="W39864" s="288"/>
      <c r="X39864" s="287"/>
      <c r="AA39864" s="289"/>
    </row>
    <row r="39865" spans="23:27">
      <c r="W39865" s="288"/>
      <c r="X39865" s="287"/>
      <c r="AA39865" s="289"/>
    </row>
    <row r="39866" spans="23:27">
      <c r="W39866" s="288"/>
      <c r="X39866" s="287"/>
      <c r="AA39866" s="289"/>
    </row>
    <row r="39867" spans="23:27">
      <c r="W39867" s="288"/>
      <c r="X39867" s="287"/>
      <c r="AA39867" s="289"/>
    </row>
    <row r="39868" spans="23:27">
      <c r="W39868" s="288"/>
      <c r="X39868" s="287"/>
      <c r="AA39868" s="289"/>
    </row>
    <row r="39869" spans="23:27">
      <c r="W39869" s="288"/>
      <c r="X39869" s="287"/>
      <c r="AA39869" s="289"/>
    </row>
    <row r="39870" spans="23:27">
      <c r="W39870" s="288"/>
      <c r="X39870" s="287"/>
      <c r="AA39870" s="289"/>
    </row>
    <row r="39871" spans="23:27">
      <c r="W39871" s="288"/>
      <c r="X39871" s="287"/>
      <c r="AA39871" s="289"/>
    </row>
    <row r="39872" spans="23:27">
      <c r="W39872" s="288"/>
      <c r="X39872" s="287"/>
      <c r="AA39872" s="289"/>
    </row>
    <row r="39873" spans="23:27">
      <c r="W39873" s="288"/>
      <c r="X39873" s="287"/>
      <c r="AA39873" s="289"/>
    </row>
    <row r="39874" spans="23:27">
      <c r="W39874" s="288"/>
      <c r="X39874" s="287"/>
      <c r="AA39874" s="289"/>
    </row>
    <row r="39875" spans="23:27">
      <c r="W39875" s="288"/>
      <c r="X39875" s="287"/>
      <c r="AA39875" s="289"/>
    </row>
    <row r="39876" spans="23:27">
      <c r="W39876" s="288"/>
      <c r="X39876" s="287"/>
      <c r="AA39876" s="289"/>
    </row>
    <row r="39877" spans="23:27">
      <c r="W39877" s="288"/>
      <c r="X39877" s="287"/>
      <c r="AA39877" s="289"/>
    </row>
    <row r="39878" spans="23:27">
      <c r="W39878" s="288"/>
      <c r="X39878" s="287"/>
      <c r="AA39878" s="289"/>
    </row>
    <row r="39879" spans="23:27">
      <c r="W39879" s="288"/>
      <c r="X39879" s="287"/>
      <c r="AA39879" s="289"/>
    </row>
    <row r="39880" spans="23:27">
      <c r="W39880" s="288"/>
      <c r="X39880" s="287"/>
      <c r="AA39880" s="289"/>
    </row>
    <row r="39881" spans="23:27">
      <c r="W39881" s="288"/>
      <c r="X39881" s="287"/>
      <c r="AA39881" s="289"/>
    </row>
    <row r="39882" spans="23:27">
      <c r="W39882" s="288"/>
      <c r="X39882" s="287"/>
      <c r="AA39882" s="289"/>
    </row>
    <row r="39883" spans="23:27">
      <c r="W39883" s="288"/>
      <c r="X39883" s="287"/>
      <c r="AA39883" s="289"/>
    </row>
    <row r="39884" spans="23:27">
      <c r="W39884" s="288"/>
      <c r="X39884" s="287"/>
      <c r="AA39884" s="289"/>
    </row>
    <row r="39885" spans="23:27">
      <c r="W39885" s="288"/>
      <c r="X39885" s="287"/>
      <c r="AA39885" s="289"/>
    </row>
    <row r="39886" spans="23:27">
      <c r="W39886" s="288"/>
      <c r="X39886" s="287"/>
      <c r="AA39886" s="289"/>
    </row>
    <row r="39887" spans="23:27">
      <c r="W39887" s="288"/>
      <c r="X39887" s="287"/>
      <c r="AA39887" s="289"/>
    </row>
    <row r="39888" spans="23:27">
      <c r="W39888" s="288"/>
      <c r="X39888" s="287"/>
      <c r="AA39888" s="289"/>
    </row>
    <row r="39889" spans="23:27">
      <c r="W39889" s="288"/>
      <c r="X39889" s="287"/>
      <c r="AA39889" s="289"/>
    </row>
    <row r="39890" spans="23:27">
      <c r="W39890" s="288"/>
      <c r="X39890" s="287"/>
      <c r="AA39890" s="289"/>
    </row>
    <row r="39891" spans="23:27">
      <c r="W39891" s="288"/>
      <c r="X39891" s="287"/>
      <c r="AA39891" s="289"/>
    </row>
    <row r="39892" spans="23:27">
      <c r="W39892" s="288"/>
      <c r="X39892" s="287"/>
      <c r="AA39892" s="289"/>
    </row>
    <row r="39893" spans="23:27">
      <c r="W39893" s="288"/>
      <c r="X39893" s="287"/>
      <c r="AA39893" s="289"/>
    </row>
    <row r="39894" spans="23:27">
      <c r="W39894" s="288"/>
      <c r="X39894" s="287"/>
      <c r="AA39894" s="289"/>
    </row>
    <row r="39895" spans="23:27">
      <c r="W39895" s="288"/>
      <c r="X39895" s="287"/>
      <c r="AA39895" s="289"/>
    </row>
    <row r="39896" spans="23:27">
      <c r="W39896" s="288"/>
      <c r="X39896" s="287"/>
      <c r="AA39896" s="289"/>
    </row>
    <row r="39897" spans="23:27">
      <c r="W39897" s="288"/>
      <c r="X39897" s="287"/>
      <c r="AA39897" s="289"/>
    </row>
    <row r="39898" spans="23:27">
      <c r="W39898" s="288"/>
      <c r="X39898" s="287"/>
      <c r="AA39898" s="289"/>
    </row>
    <row r="39899" spans="23:27">
      <c r="W39899" s="288"/>
      <c r="X39899" s="287"/>
      <c r="AA39899" s="289"/>
    </row>
    <row r="39900" spans="23:27">
      <c r="W39900" s="288"/>
      <c r="X39900" s="287"/>
      <c r="AA39900" s="289"/>
    </row>
    <row r="39901" spans="23:27">
      <c r="W39901" s="288"/>
      <c r="X39901" s="287"/>
      <c r="AA39901" s="289"/>
    </row>
    <row r="39902" spans="23:27">
      <c r="W39902" s="288"/>
      <c r="X39902" s="287"/>
      <c r="AA39902" s="289"/>
    </row>
    <row r="39903" spans="23:27">
      <c r="W39903" s="288"/>
      <c r="X39903" s="287"/>
      <c r="AA39903" s="289"/>
    </row>
    <row r="39904" spans="23:27">
      <c r="W39904" s="288"/>
      <c r="X39904" s="287"/>
      <c r="AA39904" s="289"/>
    </row>
    <row r="39905" spans="23:27">
      <c r="W39905" s="288"/>
      <c r="X39905" s="287"/>
      <c r="AA39905" s="289"/>
    </row>
    <row r="39906" spans="23:27">
      <c r="W39906" s="288"/>
      <c r="X39906" s="287"/>
      <c r="AA39906" s="289"/>
    </row>
    <row r="39907" spans="23:27">
      <c r="W39907" s="288"/>
      <c r="X39907" s="287"/>
      <c r="AA39907" s="289"/>
    </row>
    <row r="39908" spans="23:27">
      <c r="W39908" s="288"/>
      <c r="X39908" s="287"/>
      <c r="AA39908" s="289"/>
    </row>
    <row r="39909" spans="23:27">
      <c r="W39909" s="288"/>
      <c r="X39909" s="287"/>
      <c r="AA39909" s="289"/>
    </row>
    <row r="39910" spans="23:27">
      <c r="W39910" s="288"/>
      <c r="X39910" s="287"/>
      <c r="AA39910" s="289"/>
    </row>
    <row r="39911" spans="23:27">
      <c r="W39911" s="288"/>
      <c r="X39911" s="287"/>
      <c r="AA39911" s="289"/>
    </row>
    <row r="39912" spans="23:27">
      <c r="W39912" s="288"/>
      <c r="X39912" s="287"/>
      <c r="AA39912" s="289"/>
    </row>
    <row r="39913" spans="23:27">
      <c r="W39913" s="288"/>
      <c r="X39913" s="287"/>
      <c r="AA39913" s="289"/>
    </row>
    <row r="39914" spans="23:27">
      <c r="W39914" s="288"/>
      <c r="X39914" s="287"/>
      <c r="AA39914" s="289"/>
    </row>
    <row r="39915" spans="23:27">
      <c r="W39915" s="288"/>
      <c r="X39915" s="287"/>
      <c r="AA39915" s="289"/>
    </row>
    <row r="39916" spans="23:27">
      <c r="W39916" s="288"/>
      <c r="X39916" s="287"/>
      <c r="AA39916" s="289"/>
    </row>
    <row r="39917" spans="23:27">
      <c r="W39917" s="288"/>
      <c r="X39917" s="287"/>
      <c r="AA39917" s="289"/>
    </row>
    <row r="39918" spans="23:27">
      <c r="W39918" s="288"/>
      <c r="X39918" s="287"/>
      <c r="AA39918" s="289"/>
    </row>
    <row r="39919" spans="23:27">
      <c r="W39919" s="288"/>
      <c r="X39919" s="287"/>
      <c r="AA39919" s="289"/>
    </row>
    <row r="39920" spans="23:27">
      <c r="W39920" s="288"/>
      <c r="X39920" s="287"/>
      <c r="AA39920" s="289"/>
    </row>
    <row r="39921" spans="23:27">
      <c r="W39921" s="288"/>
      <c r="X39921" s="287"/>
      <c r="AA39921" s="289"/>
    </row>
    <row r="39922" spans="23:27">
      <c r="W39922" s="288"/>
      <c r="X39922" s="287"/>
      <c r="AA39922" s="289"/>
    </row>
    <row r="39923" spans="23:27">
      <c r="W39923" s="288"/>
      <c r="X39923" s="287"/>
      <c r="AA39923" s="289"/>
    </row>
    <row r="39924" spans="23:27">
      <c r="W39924" s="288"/>
      <c r="X39924" s="287"/>
      <c r="AA39924" s="289"/>
    </row>
    <row r="39925" spans="23:27">
      <c r="W39925" s="288"/>
      <c r="X39925" s="287"/>
      <c r="AA39925" s="289"/>
    </row>
    <row r="39926" spans="23:27">
      <c r="W39926" s="288"/>
      <c r="X39926" s="287"/>
      <c r="AA39926" s="289"/>
    </row>
    <row r="39927" spans="23:27">
      <c r="W39927" s="288"/>
      <c r="X39927" s="287"/>
      <c r="AA39927" s="289"/>
    </row>
    <row r="39928" spans="23:27">
      <c r="W39928" s="288"/>
      <c r="X39928" s="287"/>
      <c r="AA39928" s="289"/>
    </row>
    <row r="39929" spans="23:27">
      <c r="W39929" s="288"/>
      <c r="X39929" s="287"/>
      <c r="AA39929" s="289"/>
    </row>
    <row r="39930" spans="23:27">
      <c r="W39930" s="288"/>
      <c r="X39930" s="287"/>
      <c r="AA39930" s="289"/>
    </row>
    <row r="39931" spans="23:27">
      <c r="W39931" s="288"/>
      <c r="X39931" s="287"/>
      <c r="AA39931" s="289"/>
    </row>
    <row r="39932" spans="23:27">
      <c r="W39932" s="288"/>
      <c r="X39932" s="287"/>
      <c r="AA39932" s="289"/>
    </row>
    <row r="39933" spans="23:27">
      <c r="W39933" s="288"/>
      <c r="X39933" s="287"/>
      <c r="AA39933" s="289"/>
    </row>
    <row r="39934" spans="23:27">
      <c r="W39934" s="288"/>
      <c r="X39934" s="287"/>
      <c r="AA39934" s="289"/>
    </row>
    <row r="39935" spans="23:27">
      <c r="W39935" s="288"/>
      <c r="X39935" s="287"/>
      <c r="AA39935" s="289"/>
    </row>
    <row r="39936" spans="23:27">
      <c r="W39936" s="288"/>
      <c r="X39936" s="287"/>
      <c r="AA39936" s="289"/>
    </row>
    <row r="39937" spans="23:27">
      <c r="W39937" s="288"/>
      <c r="X39937" s="287"/>
      <c r="AA39937" s="289"/>
    </row>
    <row r="39938" spans="23:27">
      <c r="W39938" s="288"/>
      <c r="X39938" s="287"/>
      <c r="AA39938" s="289"/>
    </row>
    <row r="39939" spans="23:27">
      <c r="W39939" s="288"/>
      <c r="X39939" s="287"/>
      <c r="AA39939" s="289"/>
    </row>
    <row r="39940" spans="23:27">
      <c r="W39940" s="288"/>
      <c r="X39940" s="287"/>
      <c r="AA39940" s="289"/>
    </row>
    <row r="39941" spans="23:27">
      <c r="W39941" s="288"/>
      <c r="X39941" s="287"/>
      <c r="AA39941" s="289"/>
    </row>
    <row r="39942" spans="23:27">
      <c r="W39942" s="288"/>
      <c r="X39942" s="287"/>
      <c r="AA39942" s="289"/>
    </row>
    <row r="39943" spans="23:27">
      <c r="W39943" s="288"/>
      <c r="X39943" s="287"/>
      <c r="AA39943" s="289"/>
    </row>
    <row r="39944" spans="23:27">
      <c r="W39944" s="288"/>
      <c r="X39944" s="287"/>
      <c r="AA39944" s="289"/>
    </row>
    <row r="39945" spans="23:27">
      <c r="W39945" s="288"/>
      <c r="X39945" s="287"/>
      <c r="AA39945" s="289"/>
    </row>
    <row r="39946" spans="23:27">
      <c r="W39946" s="288"/>
      <c r="X39946" s="287"/>
      <c r="AA39946" s="289"/>
    </row>
    <row r="39947" spans="23:27">
      <c r="W39947" s="288"/>
      <c r="X39947" s="287"/>
      <c r="AA39947" s="289"/>
    </row>
    <row r="39948" spans="23:27">
      <c r="W39948" s="288"/>
      <c r="X39948" s="287"/>
      <c r="AA39948" s="289"/>
    </row>
    <row r="39949" spans="23:27">
      <c r="W39949" s="288"/>
      <c r="X39949" s="287"/>
      <c r="AA39949" s="289"/>
    </row>
    <row r="39950" spans="23:27">
      <c r="W39950" s="288"/>
      <c r="X39950" s="287"/>
      <c r="AA39950" s="289"/>
    </row>
    <row r="39951" spans="23:27">
      <c r="W39951" s="288"/>
      <c r="X39951" s="287"/>
      <c r="AA39951" s="289"/>
    </row>
    <row r="39952" spans="23:27">
      <c r="W39952" s="288"/>
      <c r="X39952" s="287"/>
      <c r="AA39952" s="289"/>
    </row>
    <row r="39953" spans="23:27">
      <c r="W39953" s="288"/>
      <c r="X39953" s="287"/>
      <c r="AA39953" s="289"/>
    </row>
    <row r="39954" spans="23:27">
      <c r="W39954" s="288"/>
      <c r="X39954" s="287"/>
      <c r="AA39954" s="289"/>
    </row>
    <row r="39955" spans="23:27">
      <c r="W39955" s="288"/>
      <c r="X39955" s="287"/>
      <c r="AA39955" s="289"/>
    </row>
    <row r="39956" spans="23:27">
      <c r="W39956" s="288"/>
      <c r="X39956" s="287"/>
      <c r="AA39956" s="289"/>
    </row>
    <row r="39957" spans="23:27">
      <c r="W39957" s="288"/>
      <c r="X39957" s="287"/>
      <c r="AA39957" s="289"/>
    </row>
    <row r="39958" spans="23:27">
      <c r="W39958" s="288"/>
      <c r="X39958" s="287"/>
      <c r="AA39958" s="289"/>
    </row>
    <row r="39959" spans="23:27">
      <c r="W39959" s="288"/>
      <c r="X39959" s="287"/>
      <c r="AA39959" s="289"/>
    </row>
    <row r="39960" spans="23:27">
      <c r="W39960" s="288"/>
      <c r="X39960" s="287"/>
      <c r="AA39960" s="289"/>
    </row>
    <row r="39961" spans="23:27">
      <c r="W39961" s="288"/>
      <c r="X39961" s="287"/>
      <c r="AA39961" s="289"/>
    </row>
    <row r="39962" spans="23:27">
      <c r="W39962" s="288"/>
      <c r="X39962" s="287"/>
      <c r="AA39962" s="289"/>
    </row>
    <row r="39963" spans="23:27">
      <c r="W39963" s="288"/>
      <c r="X39963" s="287"/>
      <c r="AA39963" s="289"/>
    </row>
    <row r="39964" spans="23:27">
      <c r="W39964" s="288"/>
      <c r="X39964" s="287"/>
      <c r="AA39964" s="289"/>
    </row>
    <row r="39965" spans="23:27">
      <c r="W39965" s="288"/>
      <c r="X39965" s="287"/>
      <c r="AA39965" s="289"/>
    </row>
    <row r="39966" spans="23:27">
      <c r="W39966" s="288"/>
      <c r="X39966" s="287"/>
      <c r="AA39966" s="289"/>
    </row>
    <row r="39967" spans="23:27">
      <c r="W39967" s="288"/>
      <c r="X39967" s="287"/>
      <c r="AA39967" s="289"/>
    </row>
    <row r="39968" spans="23:27">
      <c r="W39968" s="288"/>
      <c r="X39968" s="287"/>
      <c r="AA39968" s="289"/>
    </row>
    <row r="39969" spans="23:27">
      <c r="W39969" s="288"/>
      <c r="X39969" s="287"/>
      <c r="AA39969" s="289"/>
    </row>
    <row r="39970" spans="23:27">
      <c r="W39970" s="288"/>
      <c r="X39970" s="287"/>
      <c r="AA39970" s="289"/>
    </row>
    <row r="39971" spans="23:27">
      <c r="W39971" s="288"/>
      <c r="X39971" s="287"/>
      <c r="AA39971" s="289"/>
    </row>
    <row r="39972" spans="23:27">
      <c r="W39972" s="288"/>
      <c r="X39972" s="287"/>
      <c r="AA39972" s="289"/>
    </row>
    <row r="39973" spans="23:27">
      <c r="W39973" s="288"/>
      <c r="X39973" s="287"/>
      <c r="AA39973" s="289"/>
    </row>
    <row r="39974" spans="23:27">
      <c r="W39974" s="288"/>
      <c r="X39974" s="287"/>
      <c r="AA39974" s="289"/>
    </row>
    <row r="39975" spans="23:27">
      <c r="W39975" s="288"/>
      <c r="X39975" s="287"/>
      <c r="AA39975" s="289"/>
    </row>
    <row r="39976" spans="23:27">
      <c r="W39976" s="288"/>
      <c r="X39976" s="287"/>
      <c r="AA39976" s="289"/>
    </row>
    <row r="39977" spans="23:27">
      <c r="W39977" s="288"/>
      <c r="X39977" s="287"/>
      <c r="AA39977" s="289"/>
    </row>
    <row r="39978" spans="23:27">
      <c r="W39978" s="288"/>
      <c r="X39978" s="287"/>
      <c r="AA39978" s="289"/>
    </row>
    <row r="39979" spans="23:27">
      <c r="W39979" s="288"/>
      <c r="X39979" s="287"/>
      <c r="AA39979" s="289"/>
    </row>
    <row r="39980" spans="23:27">
      <c r="W39980" s="288"/>
      <c r="X39980" s="287"/>
      <c r="AA39980" s="289"/>
    </row>
    <row r="39981" spans="23:27">
      <c r="W39981" s="288"/>
      <c r="X39981" s="287"/>
      <c r="AA39981" s="289"/>
    </row>
    <row r="39982" spans="23:27">
      <c r="W39982" s="288"/>
      <c r="X39982" s="287"/>
      <c r="AA39982" s="289"/>
    </row>
    <row r="39983" spans="23:27">
      <c r="W39983" s="288"/>
      <c r="X39983" s="287"/>
      <c r="AA39983" s="289"/>
    </row>
    <row r="39984" spans="23:27">
      <c r="W39984" s="288"/>
      <c r="X39984" s="287"/>
      <c r="AA39984" s="289"/>
    </row>
    <row r="39985" spans="23:27">
      <c r="W39985" s="288"/>
      <c r="X39985" s="287"/>
      <c r="AA39985" s="289"/>
    </row>
    <row r="39986" spans="23:27">
      <c r="W39986" s="288"/>
      <c r="X39986" s="287"/>
      <c r="AA39986" s="289"/>
    </row>
    <row r="39987" spans="23:27">
      <c r="W39987" s="288"/>
      <c r="X39987" s="287"/>
      <c r="AA39987" s="289"/>
    </row>
    <row r="39988" spans="23:27">
      <c r="W39988" s="288"/>
      <c r="X39988" s="287"/>
      <c r="AA39988" s="289"/>
    </row>
    <row r="39989" spans="23:27">
      <c r="W39989" s="288"/>
      <c r="X39989" s="287"/>
      <c r="AA39989" s="289"/>
    </row>
    <row r="39990" spans="23:27">
      <c r="W39990" s="288"/>
      <c r="X39990" s="287"/>
      <c r="AA39990" s="289"/>
    </row>
    <row r="39991" spans="23:27">
      <c r="W39991" s="288"/>
      <c r="X39991" s="287"/>
      <c r="AA39991" s="289"/>
    </row>
    <row r="39992" spans="23:27">
      <c r="W39992" s="288"/>
      <c r="X39992" s="287"/>
      <c r="AA39992" s="289"/>
    </row>
    <row r="39993" spans="23:27">
      <c r="W39993" s="288"/>
      <c r="X39993" s="287"/>
      <c r="AA39993" s="289"/>
    </row>
    <row r="39994" spans="23:27">
      <c r="W39994" s="288"/>
      <c r="X39994" s="287"/>
      <c r="AA39994" s="289"/>
    </row>
    <row r="39995" spans="23:27">
      <c r="W39995" s="288"/>
      <c r="X39995" s="287"/>
      <c r="AA39995" s="289"/>
    </row>
    <row r="39996" spans="23:27">
      <c r="W39996" s="288"/>
      <c r="X39996" s="287"/>
      <c r="AA39996" s="289"/>
    </row>
    <row r="39997" spans="23:27">
      <c r="W39997" s="288"/>
      <c r="X39997" s="287"/>
      <c r="AA39997" s="289"/>
    </row>
    <row r="39998" spans="23:27">
      <c r="W39998" s="288"/>
      <c r="X39998" s="287"/>
      <c r="AA39998" s="289"/>
    </row>
    <row r="39999" spans="23:27">
      <c r="W39999" s="288"/>
      <c r="X39999" s="287"/>
      <c r="AA39999" s="289"/>
    </row>
    <row r="40000" spans="23:27">
      <c r="W40000" s="288"/>
      <c r="X40000" s="287"/>
      <c r="AA40000" s="289"/>
    </row>
    <row r="40001" spans="23:27">
      <c r="W40001" s="288"/>
      <c r="X40001" s="287"/>
      <c r="AA40001" s="289"/>
    </row>
    <row r="40002" spans="23:27">
      <c r="W40002" s="288"/>
      <c r="X40002" s="287"/>
      <c r="AA40002" s="289"/>
    </row>
    <row r="40003" spans="23:27">
      <c r="W40003" s="288"/>
      <c r="X40003" s="287"/>
      <c r="AA40003" s="289"/>
    </row>
    <row r="40004" spans="23:27">
      <c r="W40004" s="288"/>
      <c r="X40004" s="287"/>
      <c r="AA40004" s="289"/>
    </row>
    <row r="40005" spans="23:27">
      <c r="W40005" s="288"/>
      <c r="X40005" s="287"/>
      <c r="AA40005" s="289"/>
    </row>
    <row r="40006" spans="23:27">
      <c r="W40006" s="288"/>
      <c r="X40006" s="287"/>
      <c r="AA40006" s="289"/>
    </row>
    <row r="40007" spans="23:27">
      <c r="W40007" s="288"/>
      <c r="X40007" s="287"/>
      <c r="AA40007" s="289"/>
    </row>
    <row r="40008" spans="23:27">
      <c r="W40008" s="288"/>
      <c r="X40008" s="287"/>
      <c r="AA40008" s="289"/>
    </row>
    <row r="40009" spans="23:27">
      <c r="W40009" s="288"/>
      <c r="X40009" s="287"/>
      <c r="AA40009" s="289"/>
    </row>
    <row r="40010" spans="23:27">
      <c r="W40010" s="288"/>
      <c r="X40010" s="287"/>
      <c r="AA40010" s="289"/>
    </row>
    <row r="40011" spans="23:27">
      <c r="W40011" s="288"/>
      <c r="X40011" s="287"/>
      <c r="AA40011" s="289"/>
    </row>
    <row r="40012" spans="23:27">
      <c r="W40012" s="288"/>
      <c r="X40012" s="287"/>
      <c r="AA40012" s="289"/>
    </row>
    <row r="40013" spans="23:27">
      <c r="W40013" s="288"/>
      <c r="X40013" s="287"/>
      <c r="AA40013" s="289"/>
    </row>
    <row r="40014" spans="23:27">
      <c r="W40014" s="288"/>
      <c r="X40014" s="287"/>
      <c r="AA40014" s="289"/>
    </row>
    <row r="40015" spans="23:27">
      <c r="W40015" s="288"/>
      <c r="X40015" s="287"/>
      <c r="AA40015" s="289"/>
    </row>
    <row r="40016" spans="23:27">
      <c r="W40016" s="288"/>
      <c r="X40016" s="287"/>
      <c r="AA40016" s="289"/>
    </row>
    <row r="40017" spans="23:27">
      <c r="W40017" s="288"/>
      <c r="X40017" s="287"/>
      <c r="AA40017" s="289"/>
    </row>
    <row r="40018" spans="23:27">
      <c r="W40018" s="288"/>
      <c r="X40018" s="287"/>
      <c r="AA40018" s="289"/>
    </row>
    <row r="40019" spans="23:27">
      <c r="W40019" s="288"/>
      <c r="X40019" s="287"/>
      <c r="AA40019" s="289"/>
    </row>
    <row r="40020" spans="23:27">
      <c r="W40020" s="288"/>
      <c r="X40020" s="287"/>
      <c r="AA40020" s="289"/>
    </row>
    <row r="40021" spans="23:27">
      <c r="W40021" s="288"/>
      <c r="X40021" s="287"/>
      <c r="AA40021" s="289"/>
    </row>
    <row r="40022" spans="23:27">
      <c r="W40022" s="288"/>
      <c r="X40022" s="287"/>
      <c r="AA40022" s="289"/>
    </row>
    <row r="40023" spans="23:27">
      <c r="W40023" s="288"/>
      <c r="X40023" s="287"/>
      <c r="AA40023" s="289"/>
    </row>
    <row r="40024" spans="23:27">
      <c r="W40024" s="288"/>
      <c r="X40024" s="287"/>
      <c r="AA40024" s="289"/>
    </row>
    <row r="40025" spans="23:27">
      <c r="W40025" s="288"/>
      <c r="X40025" s="287"/>
      <c r="AA40025" s="289"/>
    </row>
    <row r="40026" spans="23:27">
      <c r="W40026" s="288"/>
      <c r="X40026" s="287"/>
      <c r="AA40026" s="289"/>
    </row>
    <row r="40027" spans="23:27">
      <c r="W40027" s="288"/>
      <c r="X40027" s="287"/>
      <c r="AA40027" s="289"/>
    </row>
    <row r="40028" spans="23:27">
      <c r="W40028" s="288"/>
      <c r="X40028" s="287"/>
      <c r="AA40028" s="289"/>
    </row>
    <row r="40029" spans="23:27">
      <c r="W40029" s="288"/>
      <c r="X40029" s="287"/>
      <c r="AA40029" s="289"/>
    </row>
    <row r="40030" spans="23:27">
      <c r="W40030" s="288"/>
      <c r="X40030" s="287"/>
      <c r="AA40030" s="289"/>
    </row>
    <row r="40031" spans="23:27">
      <c r="W40031" s="288"/>
      <c r="X40031" s="287"/>
      <c r="AA40031" s="289"/>
    </row>
    <row r="40032" spans="23:27">
      <c r="W40032" s="288"/>
      <c r="X40032" s="287"/>
      <c r="AA40032" s="289"/>
    </row>
    <row r="40033" spans="23:27">
      <c r="W40033" s="288"/>
      <c r="X40033" s="287"/>
      <c r="AA40033" s="289"/>
    </row>
    <row r="40034" spans="23:27">
      <c r="W40034" s="288"/>
      <c r="X40034" s="287"/>
      <c r="AA40034" s="289"/>
    </row>
    <row r="40035" spans="23:27">
      <c r="W40035" s="288"/>
      <c r="X40035" s="287"/>
      <c r="AA40035" s="289"/>
    </row>
    <row r="40036" spans="23:27">
      <c r="W40036" s="288"/>
      <c r="X40036" s="287"/>
      <c r="AA40036" s="289"/>
    </row>
    <row r="40037" spans="23:27">
      <c r="W40037" s="288"/>
      <c r="X40037" s="287"/>
      <c r="AA40037" s="289"/>
    </row>
    <row r="40038" spans="23:27">
      <c r="W40038" s="288"/>
      <c r="X40038" s="287"/>
      <c r="AA40038" s="289"/>
    </row>
    <row r="40039" spans="23:27">
      <c r="W40039" s="288"/>
      <c r="X40039" s="287"/>
      <c r="AA40039" s="289"/>
    </row>
    <row r="40040" spans="23:27">
      <c r="W40040" s="288"/>
      <c r="X40040" s="287"/>
      <c r="AA40040" s="289"/>
    </row>
    <row r="40041" spans="23:27">
      <c r="W40041" s="288"/>
      <c r="X40041" s="287"/>
      <c r="AA40041" s="289"/>
    </row>
    <row r="40042" spans="23:27">
      <c r="W40042" s="288"/>
      <c r="X40042" s="287"/>
      <c r="AA40042" s="289"/>
    </row>
    <row r="40043" spans="23:27">
      <c r="W40043" s="288"/>
      <c r="X40043" s="287"/>
      <c r="AA40043" s="289"/>
    </row>
    <row r="40044" spans="23:27">
      <c r="W40044" s="288"/>
      <c r="X40044" s="287"/>
      <c r="AA40044" s="289"/>
    </row>
    <row r="40045" spans="23:27">
      <c r="W40045" s="288"/>
      <c r="X40045" s="287"/>
      <c r="AA40045" s="289"/>
    </row>
    <row r="40046" spans="23:27">
      <c r="W40046" s="288"/>
      <c r="X40046" s="287"/>
      <c r="AA40046" s="289"/>
    </row>
    <row r="40047" spans="23:27">
      <c r="W40047" s="288"/>
      <c r="X40047" s="287"/>
      <c r="AA40047" s="289"/>
    </row>
    <row r="40048" spans="23:27">
      <c r="W40048" s="288"/>
      <c r="X40048" s="287"/>
      <c r="AA40048" s="289"/>
    </row>
    <row r="40049" spans="23:27">
      <c r="W40049" s="288"/>
      <c r="X40049" s="287"/>
      <c r="AA40049" s="289"/>
    </row>
    <row r="40050" spans="23:27">
      <c r="W40050" s="288"/>
      <c r="X40050" s="287"/>
      <c r="AA40050" s="289"/>
    </row>
    <row r="40051" spans="23:27">
      <c r="W40051" s="288"/>
      <c r="X40051" s="287"/>
      <c r="AA40051" s="289"/>
    </row>
    <row r="40052" spans="23:27">
      <c r="W40052" s="288"/>
      <c r="X40052" s="287"/>
      <c r="AA40052" s="289"/>
    </row>
    <row r="40053" spans="23:27">
      <c r="W40053" s="288"/>
      <c r="X40053" s="287"/>
      <c r="AA40053" s="289"/>
    </row>
    <row r="40054" spans="23:27">
      <c r="W40054" s="288"/>
      <c r="X40054" s="287"/>
      <c r="AA40054" s="289"/>
    </row>
    <row r="40055" spans="23:27">
      <c r="W40055" s="288"/>
      <c r="X40055" s="287"/>
      <c r="AA40055" s="289"/>
    </row>
    <row r="40056" spans="23:27">
      <c r="W40056" s="288"/>
      <c r="X40056" s="287"/>
      <c r="AA40056" s="289"/>
    </row>
    <row r="40057" spans="23:27">
      <c r="W40057" s="288"/>
      <c r="X40057" s="287"/>
      <c r="AA40057" s="289"/>
    </row>
    <row r="40058" spans="23:27">
      <c r="W40058" s="288"/>
      <c r="X40058" s="287"/>
      <c r="AA40058" s="289"/>
    </row>
    <row r="40059" spans="23:27">
      <c r="W40059" s="288"/>
      <c r="X40059" s="287"/>
      <c r="AA40059" s="289"/>
    </row>
    <row r="40060" spans="23:27">
      <c r="W40060" s="288"/>
      <c r="X40060" s="287"/>
      <c r="AA40060" s="289"/>
    </row>
    <row r="40061" spans="23:27">
      <c r="W40061" s="288"/>
      <c r="X40061" s="287"/>
      <c r="AA40061" s="289"/>
    </row>
    <row r="40062" spans="23:27">
      <c r="W40062" s="288"/>
      <c r="X40062" s="287"/>
      <c r="AA40062" s="289"/>
    </row>
    <row r="40063" spans="23:27">
      <c r="W40063" s="288"/>
      <c r="X40063" s="287"/>
      <c r="AA40063" s="289"/>
    </row>
    <row r="40064" spans="23:27">
      <c r="W40064" s="288"/>
      <c r="X40064" s="287"/>
      <c r="AA40064" s="289"/>
    </row>
    <row r="40065" spans="23:27">
      <c r="W40065" s="288"/>
      <c r="X40065" s="287"/>
      <c r="AA40065" s="289"/>
    </row>
    <row r="40066" spans="23:27">
      <c r="W40066" s="288"/>
      <c r="X40066" s="287"/>
      <c r="AA40066" s="289"/>
    </row>
    <row r="40067" spans="23:27">
      <c r="W40067" s="288"/>
      <c r="X40067" s="287"/>
      <c r="AA40067" s="289"/>
    </row>
    <row r="40068" spans="23:27">
      <c r="W40068" s="288"/>
      <c r="X40068" s="287"/>
      <c r="AA40068" s="289"/>
    </row>
    <row r="40069" spans="23:27">
      <c r="W40069" s="288"/>
      <c r="X40069" s="287"/>
      <c r="AA40069" s="289"/>
    </row>
    <row r="40070" spans="23:27">
      <c r="W40070" s="288"/>
      <c r="X40070" s="287"/>
      <c r="AA40070" s="289"/>
    </row>
    <row r="40071" spans="23:27">
      <c r="W40071" s="288"/>
      <c r="X40071" s="287"/>
      <c r="AA40071" s="289"/>
    </row>
    <row r="40072" spans="23:27">
      <c r="W40072" s="288"/>
      <c r="X40072" s="287"/>
      <c r="AA40072" s="289"/>
    </row>
    <row r="40073" spans="23:27">
      <c r="W40073" s="288"/>
      <c r="X40073" s="287"/>
      <c r="AA40073" s="289"/>
    </row>
    <row r="40074" spans="23:27">
      <c r="W40074" s="288"/>
      <c r="X40074" s="287"/>
      <c r="AA40074" s="289"/>
    </row>
    <row r="40075" spans="23:27">
      <c r="W40075" s="288"/>
      <c r="X40075" s="287"/>
      <c r="AA40075" s="289"/>
    </row>
    <row r="40076" spans="23:27">
      <c r="W40076" s="288"/>
      <c r="X40076" s="287"/>
      <c r="AA40076" s="289"/>
    </row>
    <row r="40077" spans="23:27">
      <c r="W40077" s="288"/>
      <c r="X40077" s="287"/>
      <c r="AA40077" s="289"/>
    </row>
    <row r="40078" spans="23:27">
      <c r="W40078" s="288"/>
      <c r="X40078" s="287"/>
      <c r="AA40078" s="289"/>
    </row>
    <row r="40079" spans="23:27">
      <c r="W40079" s="288"/>
      <c r="X40079" s="287"/>
      <c r="AA40079" s="289"/>
    </row>
    <row r="40080" spans="23:27">
      <c r="W40080" s="288"/>
      <c r="X40080" s="287"/>
      <c r="AA40080" s="289"/>
    </row>
    <row r="40081" spans="23:27">
      <c r="W40081" s="288"/>
      <c r="X40081" s="287"/>
      <c r="AA40081" s="289"/>
    </row>
    <row r="40082" spans="23:27">
      <c r="W40082" s="288"/>
      <c r="X40082" s="287"/>
      <c r="AA40082" s="289"/>
    </row>
    <row r="40083" spans="23:27">
      <c r="W40083" s="288"/>
      <c r="X40083" s="287"/>
      <c r="AA40083" s="289"/>
    </row>
    <row r="40084" spans="23:27">
      <c r="W40084" s="288"/>
      <c r="X40084" s="287"/>
      <c r="AA40084" s="289"/>
    </row>
    <row r="40085" spans="23:27">
      <c r="W40085" s="288"/>
      <c r="X40085" s="287"/>
      <c r="AA40085" s="289"/>
    </row>
    <row r="40086" spans="23:27">
      <c r="W40086" s="288"/>
      <c r="X40086" s="287"/>
      <c r="AA40086" s="289"/>
    </row>
    <row r="40087" spans="23:27">
      <c r="W40087" s="288"/>
      <c r="X40087" s="287"/>
      <c r="AA40087" s="289"/>
    </row>
    <row r="40088" spans="23:27">
      <c r="W40088" s="288"/>
      <c r="X40088" s="287"/>
      <c r="AA40088" s="289"/>
    </row>
    <row r="40089" spans="23:27">
      <c r="W40089" s="288"/>
      <c r="X40089" s="287"/>
      <c r="AA40089" s="289"/>
    </row>
    <row r="40090" spans="23:27">
      <c r="W40090" s="288"/>
      <c r="X40090" s="287"/>
      <c r="AA40090" s="289"/>
    </row>
    <row r="40091" spans="23:27">
      <c r="W40091" s="288"/>
      <c r="X40091" s="287"/>
      <c r="AA40091" s="289"/>
    </row>
    <row r="40092" spans="23:27">
      <c r="W40092" s="288"/>
      <c r="X40092" s="287"/>
      <c r="AA40092" s="289"/>
    </row>
    <row r="40093" spans="23:27">
      <c r="W40093" s="288"/>
      <c r="X40093" s="287"/>
      <c r="AA40093" s="289"/>
    </row>
    <row r="40094" spans="23:27">
      <c r="W40094" s="288"/>
      <c r="X40094" s="287"/>
      <c r="AA40094" s="289"/>
    </row>
    <row r="40095" spans="23:27">
      <c r="W40095" s="288"/>
      <c r="X40095" s="287"/>
      <c r="AA40095" s="289"/>
    </row>
    <row r="40096" spans="23:27">
      <c r="W40096" s="288"/>
      <c r="X40096" s="287"/>
      <c r="AA40096" s="289"/>
    </row>
    <row r="40097" spans="23:27">
      <c r="W40097" s="288"/>
      <c r="X40097" s="287"/>
      <c r="AA40097" s="289"/>
    </row>
    <row r="40098" spans="23:27">
      <c r="W40098" s="288"/>
      <c r="X40098" s="287"/>
      <c r="AA40098" s="289"/>
    </row>
    <row r="40099" spans="23:27">
      <c r="W40099" s="288"/>
      <c r="X40099" s="287"/>
      <c r="AA40099" s="289"/>
    </row>
    <row r="40100" spans="23:27">
      <c r="W40100" s="288"/>
      <c r="X40100" s="287"/>
      <c r="AA40100" s="289"/>
    </row>
    <row r="40101" spans="23:27">
      <c r="W40101" s="288"/>
      <c r="X40101" s="287"/>
      <c r="AA40101" s="289"/>
    </row>
    <row r="40102" spans="23:27">
      <c r="W40102" s="288"/>
      <c r="X40102" s="287"/>
      <c r="AA40102" s="289"/>
    </row>
    <row r="40103" spans="23:27">
      <c r="W40103" s="288"/>
      <c r="X40103" s="287"/>
      <c r="AA40103" s="289"/>
    </row>
    <row r="40104" spans="23:27">
      <c r="W40104" s="288"/>
      <c r="X40104" s="287"/>
      <c r="AA40104" s="289"/>
    </row>
    <row r="40105" spans="23:27">
      <c r="W40105" s="288"/>
      <c r="X40105" s="287"/>
      <c r="AA40105" s="289"/>
    </row>
    <row r="40106" spans="23:27">
      <c r="W40106" s="288"/>
      <c r="X40106" s="287"/>
      <c r="AA40106" s="289"/>
    </row>
    <row r="40107" spans="23:27">
      <c r="W40107" s="288"/>
      <c r="X40107" s="287"/>
      <c r="AA40107" s="289"/>
    </row>
    <row r="40108" spans="23:27">
      <c r="W40108" s="288"/>
      <c r="X40108" s="287"/>
      <c r="AA40108" s="289"/>
    </row>
    <row r="40109" spans="23:27">
      <c r="W40109" s="288"/>
      <c r="X40109" s="287"/>
      <c r="AA40109" s="289"/>
    </row>
    <row r="40110" spans="23:27">
      <c r="W40110" s="288"/>
      <c r="X40110" s="287"/>
      <c r="AA40110" s="289"/>
    </row>
    <row r="40111" spans="23:27">
      <c r="W40111" s="288"/>
      <c r="X40111" s="287"/>
      <c r="AA40111" s="289"/>
    </row>
    <row r="40112" spans="23:27">
      <c r="W40112" s="288"/>
      <c r="X40112" s="287"/>
      <c r="AA40112" s="289"/>
    </row>
    <row r="40113" spans="23:27">
      <c r="W40113" s="288"/>
      <c r="X40113" s="287"/>
      <c r="AA40113" s="289"/>
    </row>
    <row r="40114" spans="23:27">
      <c r="W40114" s="288"/>
      <c r="X40114" s="287"/>
      <c r="AA40114" s="289"/>
    </row>
    <row r="40115" spans="23:27">
      <c r="W40115" s="288"/>
      <c r="X40115" s="287"/>
      <c r="AA40115" s="289"/>
    </row>
    <row r="40116" spans="23:27">
      <c r="W40116" s="288"/>
      <c r="X40116" s="287"/>
      <c r="AA40116" s="289"/>
    </row>
    <row r="40117" spans="23:27">
      <c r="W40117" s="288"/>
      <c r="X40117" s="287"/>
      <c r="AA40117" s="289"/>
    </row>
    <row r="40118" spans="23:27">
      <c r="W40118" s="288"/>
      <c r="X40118" s="287"/>
      <c r="AA40118" s="289"/>
    </row>
    <row r="40119" spans="23:27">
      <c r="W40119" s="288"/>
      <c r="X40119" s="287"/>
      <c r="AA40119" s="289"/>
    </row>
    <row r="40120" spans="23:27">
      <c r="W40120" s="288"/>
      <c r="X40120" s="287"/>
      <c r="AA40120" s="289"/>
    </row>
    <row r="40121" spans="23:27">
      <c r="W40121" s="288"/>
      <c r="X40121" s="287"/>
      <c r="AA40121" s="289"/>
    </row>
    <row r="40122" spans="23:27">
      <c r="W40122" s="288"/>
      <c r="X40122" s="287"/>
      <c r="AA40122" s="289"/>
    </row>
    <row r="40123" spans="23:27">
      <c r="W40123" s="288"/>
      <c r="X40123" s="287"/>
      <c r="AA40123" s="289"/>
    </row>
    <row r="40124" spans="23:27">
      <c r="W40124" s="288"/>
      <c r="X40124" s="287"/>
      <c r="AA40124" s="289"/>
    </row>
    <row r="40125" spans="23:27">
      <c r="W40125" s="288"/>
      <c r="X40125" s="287"/>
      <c r="AA40125" s="289"/>
    </row>
    <row r="40126" spans="23:27">
      <c r="W40126" s="288"/>
      <c r="X40126" s="287"/>
      <c r="AA40126" s="289"/>
    </row>
    <row r="40127" spans="23:27">
      <c r="W40127" s="288"/>
      <c r="X40127" s="287"/>
      <c r="AA40127" s="289"/>
    </row>
    <row r="40128" spans="23:27">
      <c r="W40128" s="288"/>
      <c r="X40128" s="287"/>
      <c r="AA40128" s="289"/>
    </row>
    <row r="40129" spans="23:27">
      <c r="W40129" s="288"/>
      <c r="X40129" s="287"/>
      <c r="AA40129" s="289"/>
    </row>
    <row r="40130" spans="23:27">
      <c r="W40130" s="288"/>
      <c r="X40130" s="287"/>
      <c r="AA40130" s="289"/>
    </row>
    <row r="40131" spans="23:27">
      <c r="W40131" s="288"/>
      <c r="X40131" s="287"/>
      <c r="AA40131" s="289"/>
    </row>
    <row r="40132" spans="23:27">
      <c r="W40132" s="288"/>
      <c r="X40132" s="287"/>
      <c r="AA40132" s="289"/>
    </row>
    <row r="40133" spans="23:27">
      <c r="W40133" s="288"/>
      <c r="X40133" s="287"/>
      <c r="AA40133" s="289"/>
    </row>
    <row r="40134" spans="23:27">
      <c r="W40134" s="288"/>
      <c r="X40134" s="287"/>
      <c r="AA40134" s="289"/>
    </row>
    <row r="40135" spans="23:27">
      <c r="W40135" s="288"/>
      <c r="X40135" s="287"/>
      <c r="AA40135" s="289"/>
    </row>
    <row r="40136" spans="23:27">
      <c r="W40136" s="288"/>
      <c r="X40136" s="287"/>
      <c r="AA40136" s="289"/>
    </row>
    <row r="40137" spans="23:27">
      <c r="W40137" s="288"/>
      <c r="X40137" s="287"/>
      <c r="AA40137" s="289"/>
    </row>
    <row r="40138" spans="23:27">
      <c r="W40138" s="288"/>
      <c r="X40138" s="287"/>
      <c r="AA40138" s="289"/>
    </row>
    <row r="40139" spans="23:27">
      <c r="W40139" s="288"/>
      <c r="X40139" s="287"/>
      <c r="AA40139" s="289"/>
    </row>
    <row r="40140" spans="23:27">
      <c r="W40140" s="288"/>
      <c r="X40140" s="287"/>
      <c r="AA40140" s="289"/>
    </row>
    <row r="40141" spans="23:27">
      <c r="W40141" s="288"/>
      <c r="X40141" s="287"/>
      <c r="AA40141" s="289"/>
    </row>
    <row r="40142" spans="23:27">
      <c r="W40142" s="288"/>
      <c r="X40142" s="287"/>
      <c r="AA40142" s="289"/>
    </row>
    <row r="40143" spans="23:27">
      <c r="W40143" s="288"/>
      <c r="X40143" s="287"/>
      <c r="AA40143" s="289"/>
    </row>
    <row r="40144" spans="23:27">
      <c r="W40144" s="288"/>
      <c r="X40144" s="287"/>
      <c r="AA40144" s="289"/>
    </row>
    <row r="40145" spans="23:27">
      <c r="W40145" s="288"/>
      <c r="X40145" s="287"/>
      <c r="AA40145" s="289"/>
    </row>
    <row r="40146" spans="23:27">
      <c r="W40146" s="288"/>
      <c r="X40146" s="287"/>
      <c r="AA40146" s="289"/>
    </row>
    <row r="40147" spans="23:27">
      <c r="W40147" s="288"/>
      <c r="X40147" s="287"/>
      <c r="AA40147" s="289"/>
    </row>
    <row r="40148" spans="23:27">
      <c r="W40148" s="288"/>
      <c r="X40148" s="287"/>
      <c r="AA40148" s="289"/>
    </row>
    <row r="40149" spans="23:27">
      <c r="W40149" s="288"/>
      <c r="X40149" s="287"/>
      <c r="AA40149" s="289"/>
    </row>
    <row r="40150" spans="23:27">
      <c r="W40150" s="288"/>
      <c r="X40150" s="287"/>
      <c r="AA40150" s="289"/>
    </row>
    <row r="40151" spans="23:27">
      <c r="W40151" s="288"/>
      <c r="X40151" s="287"/>
      <c r="AA40151" s="289"/>
    </row>
    <row r="40152" spans="23:27">
      <c r="W40152" s="288"/>
      <c r="X40152" s="287"/>
      <c r="AA40152" s="289"/>
    </row>
    <row r="40153" spans="23:27">
      <c r="W40153" s="288"/>
      <c r="X40153" s="287"/>
      <c r="AA40153" s="289"/>
    </row>
    <row r="40154" spans="23:27">
      <c r="W40154" s="288"/>
      <c r="X40154" s="287"/>
      <c r="AA40154" s="289"/>
    </row>
    <row r="40155" spans="23:27">
      <c r="W40155" s="288"/>
      <c r="X40155" s="287"/>
      <c r="AA40155" s="289"/>
    </row>
    <row r="40156" spans="23:27">
      <c r="W40156" s="288"/>
      <c r="X40156" s="287"/>
      <c r="AA40156" s="289"/>
    </row>
    <row r="40157" spans="23:27">
      <c r="W40157" s="288"/>
      <c r="X40157" s="287"/>
      <c r="AA40157" s="289"/>
    </row>
    <row r="40158" spans="23:27">
      <c r="W40158" s="288"/>
      <c r="X40158" s="287"/>
      <c r="AA40158" s="289"/>
    </row>
    <row r="40159" spans="23:27">
      <c r="W40159" s="288"/>
      <c r="X40159" s="287"/>
      <c r="AA40159" s="289"/>
    </row>
    <row r="40160" spans="23:27">
      <c r="W40160" s="288"/>
      <c r="X40160" s="287"/>
      <c r="AA40160" s="289"/>
    </row>
    <row r="40161" spans="23:27">
      <c r="W40161" s="288"/>
      <c r="X40161" s="287"/>
      <c r="AA40161" s="289"/>
    </row>
    <row r="40162" spans="23:27">
      <c r="W40162" s="288"/>
      <c r="X40162" s="287"/>
      <c r="AA40162" s="289"/>
    </row>
    <row r="40163" spans="23:27">
      <c r="W40163" s="288"/>
      <c r="X40163" s="287"/>
      <c r="AA40163" s="289"/>
    </row>
    <row r="40164" spans="23:27">
      <c r="W40164" s="288"/>
      <c r="X40164" s="287"/>
      <c r="AA40164" s="289"/>
    </row>
    <row r="40165" spans="23:27">
      <c r="W40165" s="288"/>
      <c r="X40165" s="287"/>
      <c r="AA40165" s="289"/>
    </row>
    <row r="40166" spans="23:27">
      <c r="W40166" s="288"/>
      <c r="X40166" s="287"/>
      <c r="AA40166" s="289"/>
    </row>
    <row r="40167" spans="23:27">
      <c r="W40167" s="288"/>
      <c r="X40167" s="287"/>
      <c r="AA40167" s="289"/>
    </row>
    <row r="40168" spans="23:27">
      <c r="W40168" s="288"/>
      <c r="X40168" s="287"/>
      <c r="AA40168" s="289"/>
    </row>
    <row r="40169" spans="23:27">
      <c r="W40169" s="288"/>
      <c r="X40169" s="287"/>
      <c r="AA40169" s="289"/>
    </row>
    <row r="40170" spans="23:27">
      <c r="W40170" s="288"/>
      <c r="X40170" s="287"/>
      <c r="AA40170" s="289"/>
    </row>
    <row r="40171" spans="23:27">
      <c r="W40171" s="288"/>
      <c r="X40171" s="287"/>
      <c r="AA40171" s="289"/>
    </row>
    <row r="40172" spans="23:27">
      <c r="W40172" s="288"/>
      <c r="X40172" s="287"/>
      <c r="AA40172" s="289"/>
    </row>
    <row r="40173" spans="23:27">
      <c r="W40173" s="288"/>
      <c r="X40173" s="287"/>
      <c r="AA40173" s="289"/>
    </row>
    <row r="40174" spans="23:27">
      <c r="W40174" s="288"/>
      <c r="X40174" s="287"/>
      <c r="AA40174" s="289"/>
    </row>
    <row r="40175" spans="23:27">
      <c r="W40175" s="288"/>
      <c r="X40175" s="287"/>
      <c r="AA40175" s="289"/>
    </row>
    <row r="40176" spans="23:27">
      <c r="W40176" s="288"/>
      <c r="X40176" s="287"/>
      <c r="AA40176" s="289"/>
    </row>
    <row r="40177" spans="23:27">
      <c r="W40177" s="288"/>
      <c r="X40177" s="287"/>
      <c r="AA40177" s="289"/>
    </row>
    <row r="40178" spans="23:27">
      <c r="W40178" s="288"/>
      <c r="X40178" s="287"/>
      <c r="AA40178" s="289"/>
    </row>
    <row r="40179" spans="23:27">
      <c r="W40179" s="288"/>
      <c r="X40179" s="287"/>
      <c r="AA40179" s="289"/>
    </row>
    <row r="40180" spans="23:27">
      <c r="W40180" s="288"/>
      <c r="X40180" s="287"/>
      <c r="AA40180" s="289"/>
    </row>
    <row r="40181" spans="23:27">
      <c r="W40181" s="288"/>
      <c r="X40181" s="287"/>
      <c r="AA40181" s="289"/>
    </row>
    <row r="40182" spans="23:27">
      <c r="W40182" s="288"/>
      <c r="X40182" s="287"/>
      <c r="AA40182" s="289"/>
    </row>
    <row r="40183" spans="23:27">
      <c r="W40183" s="288"/>
      <c r="X40183" s="287"/>
      <c r="AA40183" s="289"/>
    </row>
    <row r="40184" spans="23:27">
      <c r="W40184" s="288"/>
      <c r="X40184" s="287"/>
      <c r="AA40184" s="289"/>
    </row>
    <row r="40185" spans="23:27">
      <c r="W40185" s="288"/>
      <c r="X40185" s="287"/>
      <c r="AA40185" s="289"/>
    </row>
    <row r="40186" spans="23:27">
      <c r="W40186" s="288"/>
      <c r="X40186" s="287"/>
      <c r="AA40186" s="289"/>
    </row>
    <row r="40187" spans="23:27">
      <c r="W40187" s="288"/>
      <c r="X40187" s="287"/>
      <c r="AA40187" s="289"/>
    </row>
    <row r="40188" spans="23:27">
      <c r="W40188" s="288"/>
      <c r="X40188" s="287"/>
      <c r="AA40188" s="289"/>
    </row>
    <row r="40189" spans="23:27">
      <c r="W40189" s="288"/>
      <c r="X40189" s="287"/>
      <c r="AA40189" s="289"/>
    </row>
    <row r="40190" spans="23:27">
      <c r="W40190" s="288"/>
      <c r="X40190" s="287"/>
      <c r="AA40190" s="289"/>
    </row>
    <row r="40191" spans="23:27">
      <c r="W40191" s="288"/>
      <c r="X40191" s="287"/>
      <c r="AA40191" s="289"/>
    </row>
    <row r="40192" spans="23:27">
      <c r="W40192" s="288"/>
      <c r="X40192" s="287"/>
      <c r="AA40192" s="289"/>
    </row>
    <row r="40193" spans="23:27">
      <c r="W40193" s="288"/>
      <c r="X40193" s="287"/>
      <c r="AA40193" s="289"/>
    </row>
    <row r="40194" spans="23:27">
      <c r="W40194" s="288"/>
      <c r="X40194" s="287"/>
      <c r="AA40194" s="289"/>
    </row>
    <row r="40195" spans="23:27">
      <c r="W40195" s="288"/>
      <c r="X40195" s="287"/>
      <c r="AA40195" s="289"/>
    </row>
    <row r="40196" spans="23:27">
      <c r="W40196" s="288"/>
      <c r="X40196" s="287"/>
      <c r="AA40196" s="289"/>
    </row>
    <row r="40197" spans="23:27">
      <c r="W40197" s="288"/>
      <c r="X40197" s="287"/>
      <c r="AA40197" s="289"/>
    </row>
    <row r="40198" spans="23:27">
      <c r="W40198" s="288"/>
      <c r="X40198" s="287"/>
      <c r="AA40198" s="289"/>
    </row>
    <row r="40199" spans="23:27">
      <c r="W40199" s="288"/>
      <c r="X40199" s="287"/>
      <c r="AA40199" s="289"/>
    </row>
    <row r="40200" spans="23:27">
      <c r="W40200" s="288"/>
      <c r="X40200" s="287"/>
      <c r="AA40200" s="289"/>
    </row>
    <row r="40201" spans="23:27">
      <c r="W40201" s="288"/>
      <c r="X40201" s="287"/>
      <c r="AA40201" s="289"/>
    </row>
    <row r="40202" spans="23:27">
      <c r="W40202" s="288"/>
      <c r="X40202" s="287"/>
      <c r="AA40202" s="289"/>
    </row>
    <row r="40203" spans="23:27">
      <c r="W40203" s="288"/>
      <c r="X40203" s="287"/>
      <c r="AA40203" s="289"/>
    </row>
    <row r="40204" spans="23:27">
      <c r="W40204" s="288"/>
      <c r="X40204" s="287"/>
      <c r="AA40204" s="289"/>
    </row>
    <row r="40205" spans="23:27">
      <c r="W40205" s="288"/>
      <c r="X40205" s="287"/>
      <c r="AA40205" s="289"/>
    </row>
    <row r="40206" spans="23:27">
      <c r="W40206" s="288"/>
      <c r="X40206" s="287"/>
      <c r="AA40206" s="289"/>
    </row>
    <row r="40207" spans="23:27">
      <c r="W40207" s="288"/>
      <c r="X40207" s="287"/>
      <c r="AA40207" s="289"/>
    </row>
    <row r="40208" spans="23:27">
      <c r="W40208" s="288"/>
      <c r="X40208" s="287"/>
      <c r="AA40208" s="289"/>
    </row>
    <row r="40209" spans="23:27">
      <c r="W40209" s="288"/>
      <c r="X40209" s="287"/>
      <c r="AA40209" s="289"/>
    </row>
    <row r="40210" spans="23:27">
      <c r="W40210" s="288"/>
      <c r="X40210" s="287"/>
      <c r="AA40210" s="289"/>
    </row>
    <row r="40211" spans="23:27">
      <c r="W40211" s="288"/>
      <c r="X40211" s="287"/>
      <c r="AA40211" s="289"/>
    </row>
    <row r="40212" spans="23:27">
      <c r="W40212" s="288"/>
      <c r="X40212" s="287"/>
      <c r="AA40212" s="289"/>
    </row>
    <row r="40213" spans="23:27">
      <c r="W40213" s="288"/>
      <c r="X40213" s="287"/>
      <c r="AA40213" s="289"/>
    </row>
    <row r="40214" spans="23:27">
      <c r="W40214" s="288"/>
      <c r="X40214" s="287"/>
      <c r="AA40214" s="289"/>
    </row>
    <row r="40215" spans="23:27">
      <c r="W40215" s="288"/>
      <c r="X40215" s="287"/>
      <c r="AA40215" s="289"/>
    </row>
    <row r="40216" spans="23:27">
      <c r="W40216" s="288"/>
      <c r="X40216" s="287"/>
      <c r="AA40216" s="289"/>
    </row>
    <row r="40217" spans="23:27">
      <c r="W40217" s="288"/>
      <c r="X40217" s="287"/>
      <c r="AA40217" s="289"/>
    </row>
    <row r="40218" spans="23:27">
      <c r="W40218" s="288"/>
      <c r="X40218" s="287"/>
      <c r="AA40218" s="289"/>
    </row>
    <row r="40219" spans="23:27">
      <c r="W40219" s="288"/>
      <c r="X40219" s="287"/>
      <c r="AA40219" s="289"/>
    </row>
    <row r="40220" spans="23:27">
      <c r="W40220" s="288"/>
      <c r="X40220" s="287"/>
      <c r="AA40220" s="289"/>
    </row>
    <row r="40221" spans="23:27">
      <c r="W40221" s="288"/>
      <c r="X40221" s="287"/>
      <c r="AA40221" s="289"/>
    </row>
    <row r="40222" spans="23:27">
      <c r="W40222" s="288"/>
      <c r="X40222" s="287"/>
      <c r="AA40222" s="289"/>
    </row>
    <row r="40223" spans="23:27">
      <c r="W40223" s="288"/>
      <c r="X40223" s="287"/>
      <c r="AA40223" s="289"/>
    </row>
    <row r="40224" spans="23:27">
      <c r="W40224" s="288"/>
      <c r="X40224" s="287"/>
      <c r="AA40224" s="289"/>
    </row>
    <row r="40225" spans="23:27">
      <c r="W40225" s="288"/>
      <c r="X40225" s="287"/>
      <c r="AA40225" s="289"/>
    </row>
    <row r="40226" spans="23:27">
      <c r="W40226" s="288"/>
      <c r="X40226" s="287"/>
      <c r="AA40226" s="289"/>
    </row>
    <row r="40227" spans="23:27">
      <c r="W40227" s="288"/>
      <c r="X40227" s="287"/>
      <c r="AA40227" s="289"/>
    </row>
    <row r="40228" spans="23:27">
      <c r="W40228" s="288"/>
      <c r="X40228" s="287"/>
      <c r="AA40228" s="289"/>
    </row>
    <row r="40229" spans="23:27">
      <c r="W40229" s="288"/>
      <c r="X40229" s="287"/>
      <c r="AA40229" s="289"/>
    </row>
    <row r="40230" spans="23:27">
      <c r="W40230" s="288"/>
      <c r="X40230" s="287"/>
      <c r="AA40230" s="289"/>
    </row>
    <row r="40231" spans="23:27">
      <c r="W40231" s="288"/>
      <c r="X40231" s="287"/>
      <c r="AA40231" s="289"/>
    </row>
    <row r="40232" spans="23:27">
      <c r="W40232" s="288"/>
      <c r="X40232" s="287"/>
      <c r="AA40232" s="289"/>
    </row>
    <row r="40233" spans="23:27">
      <c r="W40233" s="288"/>
      <c r="X40233" s="287"/>
      <c r="AA40233" s="289"/>
    </row>
    <row r="40234" spans="23:27">
      <c r="W40234" s="288"/>
      <c r="X40234" s="287"/>
      <c r="AA40234" s="289"/>
    </row>
    <row r="40235" spans="23:27">
      <c r="W40235" s="288"/>
      <c r="X40235" s="287"/>
      <c r="AA40235" s="289"/>
    </row>
    <row r="40236" spans="23:27">
      <c r="W40236" s="288"/>
      <c r="X40236" s="287"/>
      <c r="AA40236" s="289"/>
    </row>
    <row r="40237" spans="23:27">
      <c r="W40237" s="288"/>
      <c r="X40237" s="287"/>
      <c r="AA40237" s="289"/>
    </row>
    <row r="40238" spans="23:27">
      <c r="W40238" s="288"/>
      <c r="X40238" s="287"/>
      <c r="AA40238" s="289"/>
    </row>
    <row r="40239" spans="23:27">
      <c r="W40239" s="288"/>
      <c r="X40239" s="287"/>
      <c r="AA40239" s="289"/>
    </row>
    <row r="40240" spans="23:27">
      <c r="W40240" s="288"/>
      <c r="X40240" s="287"/>
      <c r="AA40240" s="289"/>
    </row>
    <row r="40241" spans="23:27">
      <c r="W40241" s="288"/>
      <c r="X40241" s="287"/>
      <c r="AA40241" s="289"/>
    </row>
    <row r="40242" spans="23:27">
      <c r="W40242" s="288"/>
      <c r="X40242" s="287"/>
      <c r="AA40242" s="289"/>
    </row>
    <row r="40243" spans="23:27">
      <c r="W40243" s="288"/>
      <c r="X40243" s="287"/>
      <c r="AA40243" s="289"/>
    </row>
    <row r="40244" spans="23:27">
      <c r="W40244" s="288"/>
      <c r="X40244" s="287"/>
      <c r="AA40244" s="289"/>
    </row>
    <row r="40245" spans="23:27">
      <c r="W40245" s="288"/>
      <c r="X40245" s="287"/>
      <c r="AA40245" s="289"/>
    </row>
    <row r="40246" spans="23:27">
      <c r="W40246" s="288"/>
      <c r="X40246" s="287"/>
      <c r="AA40246" s="289"/>
    </row>
    <row r="40247" spans="23:27">
      <c r="W40247" s="288"/>
      <c r="X40247" s="287"/>
      <c r="AA40247" s="289"/>
    </row>
    <row r="40248" spans="23:27">
      <c r="W40248" s="288"/>
      <c r="X40248" s="287"/>
      <c r="AA40248" s="289"/>
    </row>
    <row r="40249" spans="23:27">
      <c r="W40249" s="288"/>
      <c r="X40249" s="287"/>
      <c r="AA40249" s="289"/>
    </row>
    <row r="40250" spans="23:27">
      <c r="W40250" s="288"/>
      <c r="X40250" s="287"/>
      <c r="AA40250" s="289"/>
    </row>
    <row r="40251" spans="23:27">
      <c r="W40251" s="288"/>
      <c r="X40251" s="287"/>
      <c r="AA40251" s="289"/>
    </row>
    <row r="40252" spans="23:27">
      <c r="W40252" s="288"/>
      <c r="X40252" s="287"/>
      <c r="AA40252" s="289"/>
    </row>
    <row r="40253" spans="23:27">
      <c r="W40253" s="288"/>
      <c r="X40253" s="287"/>
      <c r="AA40253" s="289"/>
    </row>
    <row r="40254" spans="23:27">
      <c r="W40254" s="288"/>
      <c r="X40254" s="287"/>
      <c r="AA40254" s="289"/>
    </row>
    <row r="40255" spans="23:27">
      <c r="W40255" s="288"/>
      <c r="X40255" s="287"/>
      <c r="AA40255" s="289"/>
    </row>
    <row r="40256" spans="23:27">
      <c r="W40256" s="288"/>
      <c r="X40256" s="287"/>
      <c r="AA40256" s="289"/>
    </row>
    <row r="40257" spans="23:27">
      <c r="W40257" s="288"/>
      <c r="X40257" s="287"/>
      <c r="AA40257" s="289"/>
    </row>
    <row r="40258" spans="23:27">
      <c r="W40258" s="288"/>
      <c r="X40258" s="287"/>
      <c r="AA40258" s="289"/>
    </row>
    <row r="40259" spans="23:27">
      <c r="W40259" s="288"/>
      <c r="X40259" s="287"/>
      <c r="AA40259" s="289"/>
    </row>
    <row r="40260" spans="23:27">
      <c r="W40260" s="288"/>
      <c r="X40260" s="287"/>
      <c r="AA40260" s="289"/>
    </row>
    <row r="40261" spans="23:27">
      <c r="W40261" s="288"/>
      <c r="X40261" s="287"/>
      <c r="AA40261" s="289"/>
    </row>
    <row r="40262" spans="23:27">
      <c r="W40262" s="288"/>
      <c r="X40262" s="287"/>
      <c r="AA40262" s="289"/>
    </row>
    <row r="40263" spans="23:27">
      <c r="W40263" s="288"/>
      <c r="X40263" s="287"/>
      <c r="AA40263" s="289"/>
    </row>
    <row r="40264" spans="23:27">
      <c r="W40264" s="288"/>
      <c r="X40264" s="287"/>
      <c r="AA40264" s="289"/>
    </row>
    <row r="40265" spans="23:27">
      <c r="W40265" s="288"/>
      <c r="X40265" s="287"/>
      <c r="AA40265" s="289"/>
    </row>
    <row r="40266" spans="23:27">
      <c r="W40266" s="288"/>
      <c r="X40266" s="287"/>
      <c r="AA40266" s="289"/>
    </row>
    <row r="40267" spans="23:27">
      <c r="W40267" s="288"/>
      <c r="X40267" s="287"/>
      <c r="AA40267" s="289"/>
    </row>
    <row r="40268" spans="23:27">
      <c r="W40268" s="288"/>
      <c r="X40268" s="287"/>
      <c r="AA40268" s="289"/>
    </row>
    <row r="40269" spans="23:27">
      <c r="W40269" s="288"/>
      <c r="X40269" s="287"/>
      <c r="AA40269" s="289"/>
    </row>
    <row r="40270" spans="23:27">
      <c r="W40270" s="288"/>
      <c r="X40270" s="287"/>
      <c r="AA40270" s="289"/>
    </row>
    <row r="40271" spans="23:27">
      <c r="W40271" s="288"/>
      <c r="X40271" s="287"/>
      <c r="AA40271" s="289"/>
    </row>
    <row r="40272" spans="23:27">
      <c r="W40272" s="288"/>
      <c r="X40272" s="287"/>
      <c r="AA40272" s="289"/>
    </row>
    <row r="40273" spans="23:27">
      <c r="W40273" s="288"/>
      <c r="X40273" s="287"/>
      <c r="AA40273" s="289"/>
    </row>
    <row r="40274" spans="23:27">
      <c r="W40274" s="288"/>
      <c r="X40274" s="287"/>
      <c r="AA40274" s="289"/>
    </row>
    <row r="40275" spans="23:27">
      <c r="W40275" s="288"/>
      <c r="X40275" s="287"/>
      <c r="AA40275" s="289"/>
    </row>
    <row r="40276" spans="23:27">
      <c r="W40276" s="288"/>
      <c r="X40276" s="287"/>
      <c r="AA40276" s="289"/>
    </row>
    <row r="40277" spans="23:27">
      <c r="W40277" s="288"/>
      <c r="X40277" s="287"/>
      <c r="AA40277" s="289"/>
    </row>
    <row r="40278" spans="23:27">
      <c r="W40278" s="288"/>
      <c r="X40278" s="287"/>
      <c r="AA40278" s="289"/>
    </row>
    <row r="40279" spans="23:27">
      <c r="W40279" s="288"/>
      <c r="X40279" s="287"/>
      <c r="AA40279" s="289"/>
    </row>
    <row r="40280" spans="23:27">
      <c r="W40280" s="288"/>
      <c r="X40280" s="287"/>
      <c r="AA40280" s="289"/>
    </row>
    <row r="40281" spans="23:27">
      <c r="W40281" s="288"/>
      <c r="X40281" s="287"/>
      <c r="AA40281" s="289"/>
    </row>
    <row r="40282" spans="23:27">
      <c r="W40282" s="288"/>
      <c r="X40282" s="287"/>
      <c r="AA40282" s="289"/>
    </row>
    <row r="40283" spans="23:27">
      <c r="W40283" s="288"/>
      <c r="X40283" s="287"/>
      <c r="AA40283" s="289"/>
    </row>
    <row r="40284" spans="23:27">
      <c r="W40284" s="288"/>
      <c r="X40284" s="287"/>
      <c r="AA40284" s="289"/>
    </row>
    <row r="40285" spans="23:27">
      <c r="W40285" s="288"/>
      <c r="X40285" s="287"/>
      <c r="AA40285" s="289"/>
    </row>
    <row r="40286" spans="23:27">
      <c r="W40286" s="288"/>
      <c r="X40286" s="287"/>
      <c r="AA40286" s="289"/>
    </row>
    <row r="40287" spans="23:27">
      <c r="W40287" s="288"/>
      <c r="X40287" s="287"/>
      <c r="AA40287" s="289"/>
    </row>
    <row r="40288" spans="23:27">
      <c r="W40288" s="288"/>
      <c r="X40288" s="287"/>
      <c r="AA40288" s="289"/>
    </row>
    <row r="40289" spans="23:27">
      <c r="W40289" s="288"/>
      <c r="X40289" s="287"/>
      <c r="AA40289" s="289"/>
    </row>
    <row r="40290" spans="23:27">
      <c r="W40290" s="288"/>
      <c r="X40290" s="287"/>
      <c r="AA40290" s="289"/>
    </row>
    <row r="40291" spans="23:27">
      <c r="W40291" s="288"/>
      <c r="X40291" s="287"/>
      <c r="AA40291" s="289"/>
    </row>
    <row r="40292" spans="23:27">
      <c r="W40292" s="288"/>
      <c r="X40292" s="287"/>
      <c r="AA40292" s="289"/>
    </row>
    <row r="40293" spans="23:27">
      <c r="W40293" s="288"/>
      <c r="X40293" s="287"/>
      <c r="AA40293" s="289"/>
    </row>
    <row r="40294" spans="23:27">
      <c r="W40294" s="288"/>
      <c r="X40294" s="287"/>
      <c r="AA40294" s="289"/>
    </row>
    <row r="40295" spans="23:27">
      <c r="W40295" s="288"/>
      <c r="X40295" s="287"/>
      <c r="AA40295" s="289"/>
    </row>
    <row r="40296" spans="23:27">
      <c r="W40296" s="288"/>
      <c r="X40296" s="287"/>
      <c r="AA40296" s="289"/>
    </row>
    <row r="40297" spans="23:27">
      <c r="W40297" s="288"/>
      <c r="X40297" s="287"/>
      <c r="AA40297" s="289"/>
    </row>
    <row r="40298" spans="23:27">
      <c r="W40298" s="288"/>
      <c r="X40298" s="287"/>
      <c r="AA40298" s="289"/>
    </row>
    <row r="40299" spans="23:27">
      <c r="W40299" s="288"/>
      <c r="X40299" s="287"/>
      <c r="AA40299" s="289"/>
    </row>
    <row r="40300" spans="23:27">
      <c r="W40300" s="288"/>
      <c r="X40300" s="287"/>
      <c r="AA40300" s="289"/>
    </row>
    <row r="40301" spans="23:27">
      <c r="W40301" s="288"/>
      <c r="X40301" s="287"/>
      <c r="AA40301" s="289"/>
    </row>
    <row r="40302" spans="23:27">
      <c r="W40302" s="288"/>
      <c r="X40302" s="287"/>
      <c r="AA40302" s="289"/>
    </row>
    <row r="40303" spans="23:27">
      <c r="W40303" s="288"/>
      <c r="X40303" s="287"/>
      <c r="AA40303" s="289"/>
    </row>
    <row r="40304" spans="23:27">
      <c r="W40304" s="288"/>
      <c r="X40304" s="287"/>
      <c r="AA40304" s="289"/>
    </row>
    <row r="40305" spans="23:27">
      <c r="W40305" s="288"/>
      <c r="X40305" s="287"/>
      <c r="AA40305" s="289"/>
    </row>
    <row r="40306" spans="23:27">
      <c r="W40306" s="288"/>
      <c r="X40306" s="287"/>
      <c r="AA40306" s="289"/>
    </row>
    <row r="40307" spans="23:27">
      <c r="W40307" s="288"/>
      <c r="X40307" s="287"/>
      <c r="AA40307" s="289"/>
    </row>
    <row r="40308" spans="23:27">
      <c r="W40308" s="288"/>
      <c r="X40308" s="287"/>
      <c r="AA40308" s="289"/>
    </row>
    <row r="40309" spans="23:27">
      <c r="W40309" s="288"/>
      <c r="X40309" s="287"/>
      <c r="AA40309" s="289"/>
    </row>
    <row r="40310" spans="23:27">
      <c r="W40310" s="288"/>
      <c r="X40310" s="287"/>
      <c r="AA40310" s="289"/>
    </row>
    <row r="40311" spans="23:27">
      <c r="W40311" s="288"/>
      <c r="X40311" s="287"/>
      <c r="AA40311" s="289"/>
    </row>
    <row r="40312" spans="23:27">
      <c r="W40312" s="288"/>
      <c r="X40312" s="287"/>
      <c r="AA40312" s="289"/>
    </row>
    <row r="40313" spans="23:27">
      <c r="W40313" s="288"/>
      <c r="X40313" s="287"/>
      <c r="AA40313" s="289"/>
    </row>
    <row r="40314" spans="23:27">
      <c r="W40314" s="288"/>
      <c r="X40314" s="287"/>
      <c r="AA40314" s="289"/>
    </row>
    <row r="40315" spans="23:27">
      <c r="W40315" s="288"/>
      <c r="X40315" s="287"/>
      <c r="AA40315" s="289"/>
    </row>
    <row r="40316" spans="23:27">
      <c r="W40316" s="288"/>
      <c r="X40316" s="287"/>
      <c r="AA40316" s="289"/>
    </row>
    <row r="40317" spans="23:27">
      <c r="W40317" s="288"/>
      <c r="X40317" s="287"/>
      <c r="AA40317" s="289"/>
    </row>
    <row r="40318" spans="23:27">
      <c r="W40318" s="288"/>
      <c r="X40318" s="287"/>
      <c r="AA40318" s="289"/>
    </row>
    <row r="40319" spans="23:27">
      <c r="W40319" s="288"/>
      <c r="X40319" s="287"/>
      <c r="AA40319" s="289"/>
    </row>
    <row r="40320" spans="23:27">
      <c r="W40320" s="288"/>
      <c r="X40320" s="287"/>
      <c r="AA40320" s="289"/>
    </row>
    <row r="40321" spans="23:27">
      <c r="W40321" s="288"/>
      <c r="X40321" s="287"/>
      <c r="AA40321" s="289"/>
    </row>
    <row r="40322" spans="23:27">
      <c r="W40322" s="288"/>
      <c r="X40322" s="287"/>
      <c r="AA40322" s="289"/>
    </row>
    <row r="40323" spans="23:27">
      <c r="W40323" s="288"/>
      <c r="X40323" s="287"/>
      <c r="AA40323" s="289"/>
    </row>
    <row r="40324" spans="23:27">
      <c r="W40324" s="288"/>
      <c r="X40324" s="287"/>
      <c r="AA40324" s="289"/>
    </row>
    <row r="40325" spans="23:27">
      <c r="W40325" s="288"/>
      <c r="X40325" s="287"/>
      <c r="AA40325" s="289"/>
    </row>
    <row r="40326" spans="23:27">
      <c r="W40326" s="288"/>
      <c r="X40326" s="287"/>
      <c r="AA40326" s="289"/>
    </row>
    <row r="40327" spans="23:27">
      <c r="W40327" s="288"/>
      <c r="X40327" s="287"/>
      <c r="AA40327" s="289"/>
    </row>
    <row r="40328" spans="23:27">
      <c r="W40328" s="288"/>
      <c r="X40328" s="287"/>
      <c r="AA40328" s="289"/>
    </row>
    <row r="40329" spans="23:27">
      <c r="W40329" s="288"/>
      <c r="X40329" s="287"/>
      <c r="AA40329" s="289"/>
    </row>
    <row r="40330" spans="23:27">
      <c r="W40330" s="288"/>
      <c r="X40330" s="287"/>
      <c r="AA40330" s="289"/>
    </row>
    <row r="40331" spans="23:27">
      <c r="W40331" s="288"/>
      <c r="X40331" s="287"/>
      <c r="AA40331" s="289"/>
    </row>
    <row r="40332" spans="23:27">
      <c r="W40332" s="288"/>
      <c r="X40332" s="287"/>
      <c r="AA40332" s="289"/>
    </row>
    <row r="40333" spans="23:27">
      <c r="W40333" s="288"/>
      <c r="X40333" s="287"/>
      <c r="AA40333" s="289"/>
    </row>
    <row r="40334" spans="23:27">
      <c r="W40334" s="288"/>
      <c r="X40334" s="287"/>
      <c r="AA40334" s="289"/>
    </row>
    <row r="40335" spans="23:27">
      <c r="W40335" s="288"/>
      <c r="X40335" s="287"/>
      <c r="AA40335" s="289"/>
    </row>
    <row r="40336" spans="23:27">
      <c r="W40336" s="288"/>
      <c r="X40336" s="287"/>
      <c r="AA40336" s="289"/>
    </row>
    <row r="40337" spans="23:27">
      <c r="W40337" s="288"/>
      <c r="X40337" s="287"/>
      <c r="AA40337" s="289"/>
    </row>
    <row r="40338" spans="23:27">
      <c r="W40338" s="288"/>
      <c r="X40338" s="287"/>
      <c r="AA40338" s="289"/>
    </row>
    <row r="40339" spans="23:27">
      <c r="W40339" s="288"/>
      <c r="X40339" s="287"/>
      <c r="AA40339" s="289"/>
    </row>
    <row r="40340" spans="23:27">
      <c r="W40340" s="288"/>
      <c r="X40340" s="287"/>
      <c r="AA40340" s="289"/>
    </row>
    <row r="40341" spans="23:27">
      <c r="W40341" s="288"/>
      <c r="X40341" s="287"/>
      <c r="AA40341" s="289"/>
    </row>
    <row r="40342" spans="23:27">
      <c r="W40342" s="288"/>
      <c r="X40342" s="287"/>
      <c r="AA40342" s="289"/>
    </row>
    <row r="40343" spans="23:27">
      <c r="W40343" s="288"/>
      <c r="X40343" s="287"/>
      <c r="AA40343" s="289"/>
    </row>
    <row r="40344" spans="23:27">
      <c r="W40344" s="288"/>
      <c r="X40344" s="287"/>
      <c r="AA40344" s="289"/>
    </row>
    <row r="40345" spans="23:27">
      <c r="W40345" s="288"/>
      <c r="X40345" s="287"/>
      <c r="AA40345" s="289"/>
    </row>
    <row r="40346" spans="23:27">
      <c r="W40346" s="288"/>
      <c r="X40346" s="287"/>
      <c r="AA40346" s="289"/>
    </row>
    <row r="40347" spans="23:27">
      <c r="W40347" s="288"/>
      <c r="X40347" s="287"/>
      <c r="AA40347" s="289"/>
    </row>
    <row r="40348" spans="23:27">
      <c r="W40348" s="288"/>
      <c r="X40348" s="287"/>
      <c r="AA40348" s="289"/>
    </row>
    <row r="40349" spans="23:27">
      <c r="W40349" s="288"/>
      <c r="X40349" s="287"/>
      <c r="AA40349" s="289"/>
    </row>
    <row r="40350" spans="23:27">
      <c r="W40350" s="288"/>
      <c r="X40350" s="287"/>
      <c r="AA40350" s="289"/>
    </row>
    <row r="40351" spans="23:27">
      <c r="W40351" s="288"/>
      <c r="X40351" s="287"/>
      <c r="AA40351" s="289"/>
    </row>
    <row r="40352" spans="23:27">
      <c r="W40352" s="288"/>
      <c r="X40352" s="287"/>
      <c r="AA40352" s="289"/>
    </row>
    <row r="40353" spans="23:27">
      <c r="W40353" s="288"/>
      <c r="X40353" s="287"/>
      <c r="AA40353" s="289"/>
    </row>
    <row r="40354" spans="23:27">
      <c r="W40354" s="288"/>
      <c r="X40354" s="287"/>
      <c r="AA40354" s="289"/>
    </row>
    <row r="40355" spans="23:27">
      <c r="W40355" s="288"/>
      <c r="X40355" s="287"/>
      <c r="AA40355" s="289"/>
    </row>
    <row r="40356" spans="23:27">
      <c r="W40356" s="288"/>
      <c r="X40356" s="287"/>
      <c r="AA40356" s="289"/>
    </row>
    <row r="40357" spans="23:27">
      <c r="W40357" s="288"/>
      <c r="X40357" s="287"/>
      <c r="AA40357" s="289"/>
    </row>
    <row r="40358" spans="23:27">
      <c r="W40358" s="288"/>
      <c r="X40358" s="287"/>
      <c r="AA40358" s="289"/>
    </row>
    <row r="40359" spans="23:27">
      <c r="W40359" s="288"/>
      <c r="X40359" s="287"/>
      <c r="AA40359" s="289"/>
    </row>
    <row r="40360" spans="23:27">
      <c r="W40360" s="288"/>
      <c r="X40360" s="287"/>
      <c r="AA40360" s="289"/>
    </row>
    <row r="40361" spans="23:27">
      <c r="W40361" s="288"/>
      <c r="X40361" s="287"/>
      <c r="AA40361" s="289"/>
    </row>
    <row r="40362" spans="23:27">
      <c r="W40362" s="288"/>
      <c r="X40362" s="287"/>
      <c r="AA40362" s="289"/>
    </row>
    <row r="40363" spans="23:27">
      <c r="W40363" s="288"/>
      <c r="X40363" s="287"/>
      <c r="AA40363" s="289"/>
    </row>
    <row r="40364" spans="23:27">
      <c r="W40364" s="288"/>
      <c r="X40364" s="287"/>
      <c r="AA40364" s="289"/>
    </row>
    <row r="40365" spans="23:27">
      <c r="W40365" s="288"/>
      <c r="X40365" s="287"/>
      <c r="AA40365" s="289"/>
    </row>
    <row r="40366" spans="23:27">
      <c r="W40366" s="288"/>
      <c r="X40366" s="287"/>
      <c r="AA40366" s="289"/>
    </row>
    <row r="40367" spans="23:27">
      <c r="W40367" s="288"/>
      <c r="X40367" s="287"/>
      <c r="AA40367" s="289"/>
    </row>
    <row r="40368" spans="23:27">
      <c r="W40368" s="288"/>
      <c r="X40368" s="287"/>
      <c r="AA40368" s="289"/>
    </row>
    <row r="40369" spans="23:27">
      <c r="W40369" s="288"/>
      <c r="X40369" s="287"/>
      <c r="AA40369" s="289"/>
    </row>
    <row r="40370" spans="23:27">
      <c r="W40370" s="288"/>
      <c r="X40370" s="287"/>
      <c r="AA40370" s="289"/>
    </row>
    <row r="40371" spans="23:27">
      <c r="W40371" s="288"/>
      <c r="X40371" s="287"/>
      <c r="AA40371" s="289"/>
    </row>
    <row r="40372" spans="23:27">
      <c r="W40372" s="288"/>
      <c r="X40372" s="287"/>
      <c r="AA40372" s="289"/>
    </row>
    <row r="40373" spans="23:27">
      <c r="W40373" s="288"/>
      <c r="X40373" s="287"/>
      <c r="AA40373" s="289"/>
    </row>
    <row r="40374" spans="23:27">
      <c r="W40374" s="288"/>
      <c r="X40374" s="287"/>
      <c r="AA40374" s="289"/>
    </row>
    <row r="40375" spans="23:27">
      <c r="W40375" s="288"/>
      <c r="X40375" s="287"/>
      <c r="AA40375" s="289"/>
    </row>
    <row r="40376" spans="23:27">
      <c r="W40376" s="288"/>
      <c r="X40376" s="287"/>
      <c r="AA40376" s="289"/>
    </row>
    <row r="40377" spans="23:27">
      <c r="W40377" s="288"/>
      <c r="X40377" s="287"/>
      <c r="AA40377" s="289"/>
    </row>
    <row r="40378" spans="23:27">
      <c r="W40378" s="288"/>
      <c r="X40378" s="287"/>
      <c r="AA40378" s="289"/>
    </row>
    <row r="40379" spans="23:27">
      <c r="W40379" s="288"/>
      <c r="X40379" s="287"/>
      <c r="AA40379" s="289"/>
    </row>
    <row r="40380" spans="23:27">
      <c r="W40380" s="288"/>
      <c r="X40380" s="287"/>
      <c r="AA40380" s="289"/>
    </row>
    <row r="40381" spans="23:27">
      <c r="W40381" s="288"/>
      <c r="X40381" s="287"/>
      <c r="AA40381" s="289"/>
    </row>
    <row r="40382" spans="23:27">
      <c r="W40382" s="288"/>
      <c r="X40382" s="287"/>
      <c r="AA40382" s="289"/>
    </row>
    <row r="40383" spans="23:27">
      <c r="W40383" s="288"/>
      <c r="X40383" s="287"/>
      <c r="AA40383" s="289"/>
    </row>
    <row r="40384" spans="23:27">
      <c r="W40384" s="288"/>
      <c r="X40384" s="287"/>
      <c r="AA40384" s="289"/>
    </row>
    <row r="40385" spans="23:27">
      <c r="W40385" s="288"/>
      <c r="X40385" s="287"/>
      <c r="AA40385" s="289"/>
    </row>
    <row r="40386" spans="23:27">
      <c r="W40386" s="288"/>
      <c r="X40386" s="287"/>
      <c r="AA40386" s="289"/>
    </row>
    <row r="40387" spans="23:27">
      <c r="W40387" s="288"/>
      <c r="X40387" s="287"/>
      <c r="AA40387" s="289"/>
    </row>
    <row r="40388" spans="23:27">
      <c r="W40388" s="288"/>
      <c r="X40388" s="287"/>
      <c r="AA40388" s="289"/>
    </row>
    <row r="40389" spans="23:27">
      <c r="W40389" s="288"/>
      <c r="X40389" s="287"/>
      <c r="AA40389" s="289"/>
    </row>
    <row r="40390" spans="23:27">
      <c r="W40390" s="288"/>
      <c r="X40390" s="287"/>
      <c r="AA40390" s="289"/>
    </row>
    <row r="40391" spans="23:27">
      <c r="W40391" s="288"/>
      <c r="X40391" s="287"/>
      <c r="AA40391" s="289"/>
    </row>
    <row r="40392" spans="23:27">
      <c r="W40392" s="288"/>
      <c r="X40392" s="287"/>
      <c r="AA40392" s="289"/>
    </row>
    <row r="40393" spans="23:27">
      <c r="W40393" s="288"/>
      <c r="X40393" s="287"/>
      <c r="AA40393" s="289"/>
    </row>
    <row r="40394" spans="23:27">
      <c r="W40394" s="288"/>
      <c r="X40394" s="287"/>
      <c r="AA40394" s="289"/>
    </row>
    <row r="40395" spans="23:27">
      <c r="W40395" s="288"/>
      <c r="X40395" s="287"/>
      <c r="AA40395" s="289"/>
    </row>
    <row r="40396" spans="23:27">
      <c r="W40396" s="288"/>
      <c r="X40396" s="287"/>
      <c r="AA40396" s="289"/>
    </row>
    <row r="40397" spans="23:27">
      <c r="W40397" s="288"/>
      <c r="X40397" s="287"/>
      <c r="AA40397" s="289"/>
    </row>
    <row r="40398" spans="23:27">
      <c r="W40398" s="288"/>
      <c r="X40398" s="287"/>
      <c r="AA40398" s="289"/>
    </row>
    <row r="40399" spans="23:27">
      <c r="W40399" s="288"/>
      <c r="X40399" s="287"/>
      <c r="AA40399" s="289"/>
    </row>
    <row r="40400" spans="23:27">
      <c r="W40400" s="288"/>
      <c r="X40400" s="287"/>
      <c r="AA40400" s="289"/>
    </row>
    <row r="40401" spans="23:27">
      <c r="W40401" s="288"/>
      <c r="X40401" s="287"/>
      <c r="AA40401" s="289"/>
    </row>
    <row r="40402" spans="23:27">
      <c r="W40402" s="288"/>
      <c r="X40402" s="287"/>
      <c r="AA40402" s="289"/>
    </row>
    <row r="40403" spans="23:27">
      <c r="W40403" s="288"/>
      <c r="X40403" s="287"/>
      <c r="AA40403" s="289"/>
    </row>
    <row r="40404" spans="23:27">
      <c r="W40404" s="288"/>
      <c r="X40404" s="287"/>
      <c r="AA40404" s="289"/>
    </row>
    <row r="40405" spans="23:27">
      <c r="W40405" s="288"/>
      <c r="X40405" s="287"/>
      <c r="AA40405" s="289"/>
    </row>
    <row r="40406" spans="23:27">
      <c r="W40406" s="288"/>
      <c r="X40406" s="287"/>
      <c r="AA40406" s="289"/>
    </row>
    <row r="40407" spans="23:27">
      <c r="W40407" s="288"/>
      <c r="X40407" s="287"/>
      <c r="AA40407" s="289"/>
    </row>
    <row r="40408" spans="23:27">
      <c r="W40408" s="288"/>
      <c r="X40408" s="287"/>
      <c r="AA40408" s="289"/>
    </row>
    <row r="40409" spans="23:27">
      <c r="W40409" s="288"/>
      <c r="X40409" s="287"/>
      <c r="AA40409" s="289"/>
    </row>
    <row r="40410" spans="23:27">
      <c r="W40410" s="288"/>
      <c r="X40410" s="287"/>
      <c r="AA40410" s="289"/>
    </row>
    <row r="40411" spans="23:27">
      <c r="W40411" s="288"/>
      <c r="X40411" s="287"/>
      <c r="AA40411" s="289"/>
    </row>
    <row r="40412" spans="23:27">
      <c r="W40412" s="288"/>
      <c r="X40412" s="287"/>
      <c r="AA40412" s="289"/>
    </row>
    <row r="40413" spans="23:27">
      <c r="W40413" s="288"/>
      <c r="X40413" s="287"/>
      <c r="AA40413" s="289"/>
    </row>
    <row r="40414" spans="23:27">
      <c r="W40414" s="288"/>
      <c r="X40414" s="287"/>
      <c r="AA40414" s="289"/>
    </row>
    <row r="40415" spans="23:27">
      <c r="W40415" s="288"/>
      <c r="X40415" s="287"/>
      <c r="AA40415" s="289"/>
    </row>
    <row r="40416" spans="23:27">
      <c r="W40416" s="288"/>
      <c r="X40416" s="287"/>
      <c r="AA40416" s="289"/>
    </row>
    <row r="40417" spans="23:27">
      <c r="W40417" s="288"/>
      <c r="X40417" s="287"/>
      <c r="AA40417" s="289"/>
    </row>
    <row r="40418" spans="23:27">
      <c r="W40418" s="288"/>
      <c r="X40418" s="287"/>
      <c r="AA40418" s="289"/>
    </row>
    <row r="40419" spans="23:27">
      <c r="W40419" s="288"/>
      <c r="X40419" s="287"/>
      <c r="AA40419" s="289"/>
    </row>
    <row r="40420" spans="23:27">
      <c r="W40420" s="288"/>
      <c r="X40420" s="287"/>
      <c r="AA40420" s="289"/>
    </row>
    <row r="40421" spans="23:27">
      <c r="W40421" s="288"/>
      <c r="X40421" s="287"/>
      <c r="AA40421" s="289"/>
    </row>
    <row r="40422" spans="23:27">
      <c r="W40422" s="288"/>
      <c r="X40422" s="287"/>
      <c r="AA40422" s="289"/>
    </row>
    <row r="40423" spans="23:27">
      <c r="W40423" s="288"/>
      <c r="X40423" s="287"/>
      <c r="AA40423" s="289"/>
    </row>
    <row r="40424" spans="23:27">
      <c r="W40424" s="288"/>
      <c r="X40424" s="287"/>
      <c r="AA40424" s="289"/>
    </row>
    <row r="40425" spans="23:27">
      <c r="W40425" s="288"/>
      <c r="X40425" s="287"/>
      <c r="AA40425" s="289"/>
    </row>
    <row r="40426" spans="23:27">
      <c r="W40426" s="288"/>
      <c r="X40426" s="287"/>
      <c r="AA40426" s="289"/>
    </row>
    <row r="40427" spans="23:27">
      <c r="W40427" s="288"/>
      <c r="X40427" s="287"/>
      <c r="AA40427" s="289"/>
    </row>
    <row r="40428" spans="23:27">
      <c r="W40428" s="288"/>
      <c r="X40428" s="287"/>
      <c r="AA40428" s="289"/>
    </row>
    <row r="40429" spans="23:27">
      <c r="W40429" s="288"/>
      <c r="X40429" s="287"/>
      <c r="AA40429" s="289"/>
    </row>
    <row r="40430" spans="23:27">
      <c r="W40430" s="288"/>
      <c r="X40430" s="287"/>
      <c r="AA40430" s="289"/>
    </row>
    <row r="40431" spans="23:27">
      <c r="W40431" s="288"/>
      <c r="X40431" s="287"/>
      <c r="AA40431" s="289"/>
    </row>
    <row r="40432" spans="23:27">
      <c r="W40432" s="288"/>
      <c r="X40432" s="287"/>
      <c r="AA40432" s="289"/>
    </row>
    <row r="40433" spans="23:27">
      <c r="W40433" s="288"/>
      <c r="X40433" s="287"/>
      <c r="AA40433" s="289"/>
    </row>
    <row r="40434" spans="23:27">
      <c r="W40434" s="288"/>
      <c r="X40434" s="287"/>
      <c r="AA40434" s="289"/>
    </row>
    <row r="40435" spans="23:27">
      <c r="W40435" s="288"/>
      <c r="X40435" s="287"/>
      <c r="AA40435" s="289"/>
    </row>
    <row r="40436" spans="23:27">
      <c r="W40436" s="288"/>
      <c r="X40436" s="287"/>
      <c r="AA40436" s="289"/>
    </row>
    <row r="40437" spans="23:27">
      <c r="W40437" s="288"/>
      <c r="X40437" s="287"/>
      <c r="AA40437" s="289"/>
    </row>
    <row r="40438" spans="23:27">
      <c r="W40438" s="288"/>
      <c r="X40438" s="287"/>
      <c r="AA40438" s="289"/>
    </row>
    <row r="40439" spans="23:27">
      <c r="W40439" s="288"/>
      <c r="X40439" s="287"/>
      <c r="AA40439" s="289"/>
    </row>
    <row r="40440" spans="23:27">
      <c r="W40440" s="288"/>
      <c r="X40440" s="287"/>
      <c r="AA40440" s="289"/>
    </row>
    <row r="40441" spans="23:27">
      <c r="W40441" s="288"/>
      <c r="X40441" s="287"/>
      <c r="AA40441" s="289"/>
    </row>
    <row r="40442" spans="23:27">
      <c r="W40442" s="288"/>
      <c r="X40442" s="287"/>
      <c r="AA40442" s="289"/>
    </row>
    <row r="40443" spans="23:27">
      <c r="W40443" s="288"/>
      <c r="X40443" s="287"/>
      <c r="AA40443" s="289"/>
    </row>
    <row r="40444" spans="23:27">
      <c r="W40444" s="288"/>
      <c r="X40444" s="287"/>
      <c r="AA40444" s="289"/>
    </row>
    <row r="40445" spans="23:27">
      <c r="W40445" s="288"/>
      <c r="X40445" s="287"/>
      <c r="AA40445" s="289"/>
    </row>
    <row r="40446" spans="23:27">
      <c r="W40446" s="288"/>
      <c r="X40446" s="287"/>
      <c r="AA40446" s="289"/>
    </row>
    <row r="40447" spans="23:27">
      <c r="W40447" s="288"/>
      <c r="X40447" s="287"/>
      <c r="AA40447" s="289"/>
    </row>
    <row r="40448" spans="23:27">
      <c r="W40448" s="288"/>
      <c r="X40448" s="287"/>
      <c r="AA40448" s="289"/>
    </row>
    <row r="40449" spans="23:27">
      <c r="W40449" s="288"/>
      <c r="X40449" s="287"/>
      <c r="AA40449" s="289"/>
    </row>
    <row r="40450" spans="23:27">
      <c r="W40450" s="288"/>
      <c r="X40450" s="287"/>
      <c r="AA40450" s="289"/>
    </row>
    <row r="40451" spans="23:27">
      <c r="W40451" s="288"/>
      <c r="X40451" s="287"/>
      <c r="AA40451" s="289"/>
    </row>
    <row r="40452" spans="23:27">
      <c r="W40452" s="288"/>
      <c r="X40452" s="287"/>
      <c r="AA40452" s="289"/>
    </row>
    <row r="40453" spans="23:27">
      <c r="W40453" s="288"/>
      <c r="X40453" s="287"/>
      <c r="AA40453" s="289"/>
    </row>
    <row r="40454" spans="23:27">
      <c r="W40454" s="288"/>
      <c r="X40454" s="287"/>
      <c r="AA40454" s="289"/>
    </row>
    <row r="40455" spans="23:27">
      <c r="W40455" s="288"/>
      <c r="X40455" s="287"/>
      <c r="AA40455" s="289"/>
    </row>
    <row r="40456" spans="23:27">
      <c r="W40456" s="288"/>
      <c r="X40456" s="287"/>
      <c r="AA40456" s="289"/>
    </row>
    <row r="40457" spans="23:27">
      <c r="W40457" s="288"/>
      <c r="X40457" s="287"/>
      <c r="AA40457" s="289"/>
    </row>
    <row r="40458" spans="23:27">
      <c r="W40458" s="288"/>
      <c r="X40458" s="287"/>
      <c r="AA40458" s="289"/>
    </row>
    <row r="40459" spans="23:27">
      <c r="W40459" s="288"/>
      <c r="X40459" s="287"/>
      <c r="AA40459" s="289"/>
    </row>
    <row r="40460" spans="23:27">
      <c r="W40460" s="288"/>
      <c r="X40460" s="287"/>
      <c r="AA40460" s="289"/>
    </row>
    <row r="40461" spans="23:27">
      <c r="W40461" s="288"/>
      <c r="X40461" s="287"/>
      <c r="AA40461" s="289"/>
    </row>
    <row r="40462" spans="23:27">
      <c r="W40462" s="288"/>
      <c r="X40462" s="287"/>
      <c r="AA40462" s="289"/>
    </row>
    <row r="40463" spans="23:27">
      <c r="W40463" s="288"/>
      <c r="X40463" s="287"/>
      <c r="AA40463" s="289"/>
    </row>
    <row r="40464" spans="23:27">
      <c r="W40464" s="288"/>
      <c r="X40464" s="287"/>
      <c r="AA40464" s="289"/>
    </row>
    <row r="40465" spans="23:27">
      <c r="W40465" s="288"/>
      <c r="X40465" s="287"/>
      <c r="AA40465" s="289"/>
    </row>
    <row r="40466" spans="23:27">
      <c r="W40466" s="288"/>
      <c r="X40466" s="287"/>
      <c r="AA40466" s="289"/>
    </row>
    <row r="40467" spans="23:27">
      <c r="W40467" s="288"/>
      <c r="X40467" s="287"/>
      <c r="AA40467" s="289"/>
    </row>
    <row r="40468" spans="23:27">
      <c r="W40468" s="288"/>
      <c r="X40468" s="287"/>
      <c r="AA40468" s="289"/>
    </row>
    <row r="40469" spans="23:27">
      <c r="W40469" s="288"/>
      <c r="X40469" s="287"/>
      <c r="AA40469" s="289"/>
    </row>
    <row r="40470" spans="23:27">
      <c r="W40470" s="288"/>
      <c r="X40470" s="287"/>
      <c r="AA40470" s="289"/>
    </row>
    <row r="40471" spans="23:27">
      <c r="W40471" s="288"/>
      <c r="X40471" s="287"/>
      <c r="AA40471" s="289"/>
    </row>
    <row r="40472" spans="23:27">
      <c r="W40472" s="288"/>
      <c r="X40472" s="287"/>
      <c r="AA40472" s="289"/>
    </row>
    <row r="40473" spans="23:27">
      <c r="W40473" s="288"/>
      <c r="X40473" s="287"/>
      <c r="AA40473" s="289"/>
    </row>
    <row r="40474" spans="23:27">
      <c r="W40474" s="288"/>
      <c r="X40474" s="287"/>
      <c r="AA40474" s="289"/>
    </row>
    <row r="40475" spans="23:27">
      <c r="W40475" s="288"/>
      <c r="X40475" s="287"/>
      <c r="AA40475" s="289"/>
    </row>
    <row r="40476" spans="23:27">
      <c r="W40476" s="288"/>
      <c r="X40476" s="287"/>
      <c r="AA40476" s="289"/>
    </row>
    <row r="40477" spans="23:27">
      <c r="W40477" s="288"/>
      <c r="X40477" s="287"/>
      <c r="AA40477" s="289"/>
    </row>
    <row r="40478" spans="23:27">
      <c r="W40478" s="288"/>
      <c r="X40478" s="287"/>
      <c r="AA40478" s="289"/>
    </row>
    <row r="40479" spans="23:27">
      <c r="W40479" s="288"/>
      <c r="X40479" s="287"/>
      <c r="AA40479" s="289"/>
    </row>
    <row r="40480" spans="23:27">
      <c r="W40480" s="288"/>
      <c r="X40480" s="287"/>
      <c r="AA40480" s="289"/>
    </row>
    <row r="40481" spans="23:27">
      <c r="W40481" s="288"/>
      <c r="X40481" s="287"/>
      <c r="AA40481" s="289"/>
    </row>
    <row r="40482" spans="23:27">
      <c r="W40482" s="288"/>
      <c r="X40482" s="287"/>
      <c r="AA40482" s="289"/>
    </row>
    <row r="40483" spans="23:27">
      <c r="W40483" s="288"/>
      <c r="X40483" s="287"/>
      <c r="AA40483" s="289"/>
    </row>
    <row r="40484" spans="23:27">
      <c r="W40484" s="288"/>
      <c r="X40484" s="287"/>
      <c r="AA40484" s="289"/>
    </row>
    <row r="40485" spans="23:27">
      <c r="W40485" s="288"/>
      <c r="X40485" s="287"/>
      <c r="AA40485" s="289"/>
    </row>
    <row r="40486" spans="23:27">
      <c r="W40486" s="288"/>
      <c r="X40486" s="287"/>
      <c r="AA40486" s="289"/>
    </row>
    <row r="40487" spans="23:27">
      <c r="W40487" s="288"/>
      <c r="X40487" s="287"/>
      <c r="AA40487" s="289"/>
    </row>
    <row r="40488" spans="23:27">
      <c r="W40488" s="288"/>
      <c r="X40488" s="287"/>
      <c r="AA40488" s="289"/>
    </row>
    <row r="40489" spans="23:27">
      <c r="W40489" s="288"/>
      <c r="X40489" s="287"/>
      <c r="AA40489" s="289"/>
    </row>
    <row r="40490" spans="23:27">
      <c r="W40490" s="288"/>
      <c r="X40490" s="287"/>
      <c r="AA40490" s="289"/>
    </row>
    <row r="40491" spans="23:27">
      <c r="W40491" s="288"/>
      <c r="X40491" s="287"/>
      <c r="AA40491" s="289"/>
    </row>
    <row r="40492" spans="23:27">
      <c r="W40492" s="288"/>
      <c r="X40492" s="287"/>
      <c r="AA40492" s="289"/>
    </row>
    <row r="40493" spans="23:27">
      <c r="W40493" s="288"/>
      <c r="X40493" s="287"/>
      <c r="AA40493" s="289"/>
    </row>
    <row r="40494" spans="23:27">
      <c r="W40494" s="288"/>
      <c r="X40494" s="287"/>
      <c r="AA40494" s="289"/>
    </row>
    <row r="40495" spans="23:27">
      <c r="W40495" s="288"/>
      <c r="X40495" s="287"/>
      <c r="AA40495" s="289"/>
    </row>
    <row r="40496" spans="23:27">
      <c r="W40496" s="288"/>
      <c r="X40496" s="287"/>
      <c r="AA40496" s="289"/>
    </row>
    <row r="40497" spans="23:27">
      <c r="W40497" s="288"/>
      <c r="X40497" s="287"/>
      <c r="AA40497" s="289"/>
    </row>
    <row r="40498" spans="23:27">
      <c r="W40498" s="288"/>
      <c r="X40498" s="287"/>
      <c r="AA40498" s="289"/>
    </row>
    <row r="40499" spans="23:27">
      <c r="W40499" s="288"/>
      <c r="X40499" s="287"/>
      <c r="AA40499" s="289"/>
    </row>
    <row r="40500" spans="23:27">
      <c r="W40500" s="288"/>
      <c r="X40500" s="287"/>
      <c r="AA40500" s="289"/>
    </row>
    <row r="40501" spans="23:27">
      <c r="W40501" s="288"/>
      <c r="X40501" s="287"/>
      <c r="AA40501" s="289"/>
    </row>
    <row r="40502" spans="23:27">
      <c r="W40502" s="288"/>
      <c r="X40502" s="287"/>
      <c r="AA40502" s="289"/>
    </row>
    <row r="40503" spans="23:27">
      <c r="W40503" s="288"/>
      <c r="X40503" s="287"/>
      <c r="AA40503" s="289"/>
    </row>
    <row r="40504" spans="23:27">
      <c r="W40504" s="288"/>
      <c r="X40504" s="287"/>
      <c r="AA40504" s="289"/>
    </row>
    <row r="40505" spans="23:27">
      <c r="W40505" s="288"/>
      <c r="X40505" s="287"/>
      <c r="AA40505" s="289"/>
    </row>
    <row r="40506" spans="23:27">
      <c r="W40506" s="288"/>
      <c r="X40506" s="287"/>
      <c r="AA40506" s="289"/>
    </row>
    <row r="40507" spans="23:27">
      <c r="W40507" s="288"/>
      <c r="X40507" s="287"/>
      <c r="AA40507" s="289"/>
    </row>
    <row r="40508" spans="23:27">
      <c r="W40508" s="288"/>
      <c r="X40508" s="287"/>
      <c r="AA40508" s="289"/>
    </row>
    <row r="40509" spans="23:27">
      <c r="W40509" s="288"/>
      <c r="X40509" s="287"/>
      <c r="AA40509" s="289"/>
    </row>
    <row r="40510" spans="23:27">
      <c r="W40510" s="288"/>
      <c r="X40510" s="287"/>
      <c r="AA40510" s="289"/>
    </row>
    <row r="40511" spans="23:27">
      <c r="W40511" s="288"/>
      <c r="X40511" s="287"/>
      <c r="AA40511" s="289"/>
    </row>
    <row r="40512" spans="23:27">
      <c r="W40512" s="288"/>
      <c r="X40512" s="287"/>
      <c r="AA40512" s="289"/>
    </row>
    <row r="40513" spans="23:27">
      <c r="W40513" s="288"/>
      <c r="X40513" s="287"/>
      <c r="AA40513" s="289"/>
    </row>
    <row r="40514" spans="23:27">
      <c r="W40514" s="288"/>
      <c r="X40514" s="287"/>
      <c r="AA40514" s="289"/>
    </row>
    <row r="40515" spans="23:27">
      <c r="W40515" s="288"/>
      <c r="X40515" s="287"/>
      <c r="AA40515" s="289"/>
    </row>
    <row r="40516" spans="23:27">
      <c r="W40516" s="288"/>
      <c r="X40516" s="287"/>
      <c r="AA40516" s="289"/>
    </row>
    <row r="40517" spans="23:27">
      <c r="W40517" s="288"/>
      <c r="X40517" s="287"/>
      <c r="AA40517" s="289"/>
    </row>
    <row r="40518" spans="23:27">
      <c r="W40518" s="288"/>
      <c r="X40518" s="287"/>
      <c r="AA40518" s="289"/>
    </row>
    <row r="40519" spans="23:27">
      <c r="W40519" s="288"/>
      <c r="X40519" s="287"/>
      <c r="AA40519" s="289"/>
    </row>
    <row r="40520" spans="23:27">
      <c r="W40520" s="288"/>
      <c r="X40520" s="287"/>
      <c r="AA40520" s="289"/>
    </row>
    <row r="40521" spans="23:27">
      <c r="W40521" s="288"/>
      <c r="X40521" s="287"/>
      <c r="AA40521" s="289"/>
    </row>
    <row r="40522" spans="23:27">
      <c r="W40522" s="288"/>
      <c r="X40522" s="287"/>
      <c r="AA40522" s="289"/>
    </row>
    <row r="40523" spans="23:27">
      <c r="W40523" s="288"/>
      <c r="X40523" s="287"/>
      <c r="AA40523" s="289"/>
    </row>
    <row r="40524" spans="23:27">
      <c r="W40524" s="288"/>
      <c r="X40524" s="287"/>
      <c r="AA40524" s="289"/>
    </row>
    <row r="40525" spans="23:27">
      <c r="W40525" s="288"/>
      <c r="X40525" s="287"/>
      <c r="AA40525" s="289"/>
    </row>
    <row r="40526" spans="23:27">
      <c r="W40526" s="288"/>
      <c r="X40526" s="287"/>
      <c r="AA40526" s="289"/>
    </row>
    <row r="40527" spans="23:27">
      <c r="W40527" s="288"/>
      <c r="X40527" s="287"/>
      <c r="AA40527" s="289"/>
    </row>
    <row r="40528" spans="23:27">
      <c r="W40528" s="288"/>
      <c r="X40528" s="287"/>
      <c r="AA40528" s="289"/>
    </row>
    <row r="40529" spans="23:27">
      <c r="W40529" s="288"/>
      <c r="X40529" s="287"/>
      <c r="AA40529" s="289"/>
    </row>
    <row r="40530" spans="23:27">
      <c r="W40530" s="288"/>
      <c r="X40530" s="287"/>
      <c r="AA40530" s="289"/>
    </row>
    <row r="40531" spans="23:27">
      <c r="W40531" s="288"/>
      <c r="X40531" s="287"/>
      <c r="AA40531" s="289"/>
    </row>
    <row r="40532" spans="23:27">
      <c r="W40532" s="288"/>
      <c r="X40532" s="287"/>
      <c r="AA40532" s="289"/>
    </row>
    <row r="40533" spans="23:27">
      <c r="W40533" s="288"/>
      <c r="X40533" s="287"/>
      <c r="AA40533" s="289"/>
    </row>
    <row r="40534" spans="23:27">
      <c r="W40534" s="288"/>
      <c r="X40534" s="287"/>
      <c r="AA40534" s="289"/>
    </row>
    <row r="40535" spans="23:27">
      <c r="W40535" s="288"/>
      <c r="X40535" s="287"/>
      <c r="AA40535" s="289"/>
    </row>
    <row r="40536" spans="23:27">
      <c r="W40536" s="288"/>
      <c r="X40536" s="287"/>
      <c r="AA40536" s="289"/>
    </row>
    <row r="40537" spans="23:27">
      <c r="W40537" s="288"/>
      <c r="X40537" s="287"/>
      <c r="AA40537" s="289"/>
    </row>
    <row r="40538" spans="23:27">
      <c r="W40538" s="288"/>
      <c r="X40538" s="287"/>
      <c r="AA40538" s="289"/>
    </row>
    <row r="40539" spans="23:27">
      <c r="W40539" s="288"/>
      <c r="X40539" s="287"/>
      <c r="AA40539" s="289"/>
    </row>
    <row r="40540" spans="23:27">
      <c r="W40540" s="288"/>
      <c r="X40540" s="287"/>
      <c r="AA40540" s="289"/>
    </row>
    <row r="40541" spans="23:27">
      <c r="W40541" s="288"/>
      <c r="X40541" s="287"/>
      <c r="AA40541" s="289"/>
    </row>
    <row r="40542" spans="23:27">
      <c r="W40542" s="288"/>
      <c r="X40542" s="287"/>
      <c r="AA40542" s="289"/>
    </row>
    <row r="40543" spans="23:27">
      <c r="W40543" s="288"/>
      <c r="X40543" s="287"/>
      <c r="AA40543" s="289"/>
    </row>
    <row r="40544" spans="23:27">
      <c r="W40544" s="288"/>
      <c r="X40544" s="287"/>
      <c r="AA40544" s="289"/>
    </row>
    <row r="40545" spans="23:27">
      <c r="W40545" s="288"/>
      <c r="X40545" s="287"/>
      <c r="AA40545" s="289"/>
    </row>
    <row r="40546" spans="23:27">
      <c r="W40546" s="288"/>
      <c r="X40546" s="287"/>
      <c r="AA40546" s="289"/>
    </row>
    <row r="40547" spans="23:27">
      <c r="W40547" s="288"/>
      <c r="X40547" s="287"/>
      <c r="AA40547" s="289"/>
    </row>
    <row r="40548" spans="23:27">
      <c r="W40548" s="288"/>
      <c r="X40548" s="287"/>
      <c r="AA40548" s="289"/>
    </row>
    <row r="40549" spans="23:27">
      <c r="W40549" s="288"/>
      <c r="X40549" s="287"/>
      <c r="AA40549" s="289"/>
    </row>
    <row r="40550" spans="23:27">
      <c r="W40550" s="288"/>
      <c r="X40550" s="287"/>
      <c r="AA40550" s="289"/>
    </row>
    <row r="40551" spans="23:27">
      <c r="W40551" s="288"/>
      <c r="X40551" s="287"/>
      <c r="AA40551" s="289"/>
    </row>
    <row r="40552" spans="23:27">
      <c r="W40552" s="288"/>
      <c r="X40552" s="287"/>
      <c r="AA40552" s="289"/>
    </row>
    <row r="40553" spans="23:27">
      <c r="W40553" s="288"/>
      <c r="X40553" s="287"/>
      <c r="AA40553" s="289"/>
    </row>
    <row r="40554" spans="23:27">
      <c r="W40554" s="288"/>
      <c r="X40554" s="287"/>
      <c r="AA40554" s="289"/>
    </row>
    <row r="40555" spans="23:27">
      <c r="W40555" s="288"/>
      <c r="X40555" s="287"/>
      <c r="AA40555" s="289"/>
    </row>
    <row r="40556" spans="23:27">
      <c r="W40556" s="288"/>
      <c r="X40556" s="287"/>
      <c r="AA40556" s="289"/>
    </row>
    <row r="40557" spans="23:27">
      <c r="W40557" s="288"/>
      <c r="X40557" s="287"/>
      <c r="AA40557" s="289"/>
    </row>
    <row r="40558" spans="23:27">
      <c r="W40558" s="288"/>
      <c r="X40558" s="287"/>
      <c r="AA40558" s="289"/>
    </row>
    <row r="40559" spans="23:27">
      <c r="W40559" s="288"/>
      <c r="X40559" s="287"/>
      <c r="AA40559" s="289"/>
    </row>
    <row r="40560" spans="23:27">
      <c r="W40560" s="288"/>
      <c r="X40560" s="287"/>
      <c r="AA40560" s="289"/>
    </row>
    <row r="40561" spans="23:27">
      <c r="W40561" s="288"/>
      <c r="X40561" s="287"/>
      <c r="AA40561" s="289"/>
    </row>
    <row r="40562" spans="23:27">
      <c r="W40562" s="288"/>
      <c r="X40562" s="287"/>
      <c r="AA40562" s="289"/>
    </row>
    <row r="40563" spans="23:27">
      <c r="W40563" s="288"/>
      <c r="X40563" s="287"/>
      <c r="AA40563" s="289"/>
    </row>
    <row r="40564" spans="23:27">
      <c r="W40564" s="288"/>
      <c r="X40564" s="287"/>
      <c r="AA40564" s="289"/>
    </row>
    <row r="40565" spans="23:27">
      <c r="W40565" s="288"/>
      <c r="X40565" s="287"/>
      <c r="AA40565" s="289"/>
    </row>
    <row r="40566" spans="23:27">
      <c r="W40566" s="288"/>
      <c r="X40566" s="287"/>
      <c r="AA40566" s="289"/>
    </row>
    <row r="40567" spans="23:27">
      <c r="W40567" s="288"/>
      <c r="X40567" s="287"/>
      <c r="AA40567" s="289"/>
    </row>
    <row r="40568" spans="23:27">
      <c r="W40568" s="288"/>
      <c r="X40568" s="287"/>
      <c r="AA40568" s="289"/>
    </row>
    <row r="40569" spans="23:27">
      <c r="W40569" s="288"/>
      <c r="X40569" s="287"/>
      <c r="AA40569" s="289"/>
    </row>
    <row r="40570" spans="23:27">
      <c r="W40570" s="288"/>
      <c r="X40570" s="287"/>
      <c r="AA40570" s="289"/>
    </row>
    <row r="40571" spans="23:27">
      <c r="W40571" s="288"/>
      <c r="X40571" s="287"/>
      <c r="AA40571" s="289"/>
    </row>
    <row r="40572" spans="23:27">
      <c r="W40572" s="288"/>
      <c r="X40572" s="287"/>
      <c r="AA40572" s="289"/>
    </row>
    <row r="40573" spans="23:27">
      <c r="W40573" s="288"/>
      <c r="X40573" s="287"/>
      <c r="AA40573" s="289"/>
    </row>
    <row r="40574" spans="23:27">
      <c r="W40574" s="288"/>
      <c r="X40574" s="287"/>
      <c r="AA40574" s="289"/>
    </row>
    <row r="40575" spans="23:27">
      <c r="W40575" s="288"/>
      <c r="X40575" s="287"/>
      <c r="AA40575" s="289"/>
    </row>
    <row r="40576" spans="23:27">
      <c r="W40576" s="288"/>
      <c r="X40576" s="287"/>
      <c r="AA40576" s="289"/>
    </row>
    <row r="40577" spans="23:27">
      <c r="W40577" s="288"/>
      <c r="X40577" s="287"/>
      <c r="AA40577" s="289"/>
    </row>
    <row r="40578" spans="23:27">
      <c r="W40578" s="288"/>
      <c r="X40578" s="287"/>
      <c r="AA40578" s="289"/>
    </row>
    <row r="40579" spans="23:27">
      <c r="W40579" s="288"/>
      <c r="X40579" s="287"/>
      <c r="AA40579" s="289"/>
    </row>
    <row r="40580" spans="23:27">
      <c r="W40580" s="288"/>
      <c r="X40580" s="287"/>
      <c r="AA40580" s="289"/>
    </row>
    <row r="40581" spans="23:27">
      <c r="W40581" s="288"/>
      <c r="X40581" s="287"/>
      <c r="AA40581" s="289"/>
    </row>
    <row r="40582" spans="23:27">
      <c r="W40582" s="288"/>
      <c r="X40582" s="287"/>
      <c r="AA40582" s="289"/>
    </row>
    <row r="40583" spans="23:27">
      <c r="W40583" s="288"/>
      <c r="X40583" s="287"/>
      <c r="AA40583" s="289"/>
    </row>
    <row r="40584" spans="23:27">
      <c r="W40584" s="288"/>
      <c r="X40584" s="287"/>
      <c r="AA40584" s="289"/>
    </row>
    <row r="40585" spans="23:27">
      <c r="W40585" s="288"/>
      <c r="X40585" s="287"/>
      <c r="AA40585" s="289"/>
    </row>
    <row r="40586" spans="23:27">
      <c r="W40586" s="288"/>
      <c r="X40586" s="287"/>
      <c r="AA40586" s="289"/>
    </row>
    <row r="40587" spans="23:27">
      <c r="W40587" s="288"/>
      <c r="X40587" s="287"/>
      <c r="AA40587" s="289"/>
    </row>
    <row r="40588" spans="23:27">
      <c r="W40588" s="288"/>
      <c r="X40588" s="287"/>
      <c r="AA40588" s="289"/>
    </row>
    <row r="40589" spans="23:27">
      <c r="W40589" s="288"/>
      <c r="X40589" s="287"/>
      <c r="AA40589" s="289"/>
    </row>
    <row r="40590" spans="23:27">
      <c r="W40590" s="288"/>
      <c r="X40590" s="287"/>
      <c r="AA40590" s="289"/>
    </row>
    <row r="40591" spans="23:27">
      <c r="W40591" s="288"/>
      <c r="X40591" s="287"/>
      <c r="AA40591" s="289"/>
    </row>
    <row r="40592" spans="23:27">
      <c r="W40592" s="288"/>
      <c r="X40592" s="287"/>
      <c r="AA40592" s="289"/>
    </row>
    <row r="40593" spans="23:27">
      <c r="W40593" s="288"/>
      <c r="X40593" s="287"/>
      <c r="AA40593" s="289"/>
    </row>
    <row r="40594" spans="23:27">
      <c r="W40594" s="288"/>
      <c r="X40594" s="287"/>
      <c r="AA40594" s="289"/>
    </row>
    <row r="40595" spans="23:27">
      <c r="W40595" s="288"/>
      <c r="X40595" s="287"/>
      <c r="AA40595" s="289"/>
    </row>
    <row r="40596" spans="23:27">
      <c r="W40596" s="288"/>
      <c r="X40596" s="287"/>
      <c r="AA40596" s="289"/>
    </row>
    <row r="40597" spans="23:27">
      <c r="W40597" s="288"/>
      <c r="X40597" s="287"/>
      <c r="AA40597" s="289"/>
    </row>
    <row r="40598" spans="23:27">
      <c r="W40598" s="288"/>
      <c r="X40598" s="287"/>
      <c r="AA40598" s="289"/>
    </row>
    <row r="40599" spans="23:27">
      <c r="W40599" s="288"/>
      <c r="X40599" s="287"/>
      <c r="AA40599" s="289"/>
    </row>
    <row r="40600" spans="23:27">
      <c r="W40600" s="288"/>
      <c r="X40600" s="287"/>
      <c r="AA40600" s="289"/>
    </row>
    <row r="40601" spans="23:27">
      <c r="W40601" s="288"/>
      <c r="X40601" s="287"/>
      <c r="AA40601" s="289"/>
    </row>
    <row r="40602" spans="23:27">
      <c r="W40602" s="288"/>
      <c r="X40602" s="287"/>
      <c r="AA40602" s="289"/>
    </row>
    <row r="40603" spans="23:27">
      <c r="W40603" s="288"/>
      <c r="X40603" s="287"/>
      <c r="AA40603" s="289"/>
    </row>
    <row r="40604" spans="23:27">
      <c r="W40604" s="288"/>
      <c r="X40604" s="287"/>
      <c r="AA40604" s="289"/>
    </row>
    <row r="40605" spans="23:27">
      <c r="W40605" s="288"/>
      <c r="X40605" s="287"/>
      <c r="AA40605" s="289"/>
    </row>
    <row r="40606" spans="23:27">
      <c r="W40606" s="288"/>
      <c r="X40606" s="287"/>
      <c r="AA40606" s="289"/>
    </row>
    <row r="40607" spans="23:27">
      <c r="W40607" s="288"/>
      <c r="X40607" s="287"/>
      <c r="AA40607" s="289"/>
    </row>
    <row r="40608" spans="23:27">
      <c r="W40608" s="288"/>
      <c r="X40608" s="287"/>
      <c r="AA40608" s="289"/>
    </row>
    <row r="40609" spans="23:27">
      <c r="W40609" s="288"/>
      <c r="X40609" s="287"/>
      <c r="AA40609" s="289"/>
    </row>
    <row r="40610" spans="23:27">
      <c r="W40610" s="288"/>
      <c r="X40610" s="287"/>
      <c r="AA40610" s="289"/>
    </row>
    <row r="40611" spans="23:27">
      <c r="W40611" s="288"/>
      <c r="X40611" s="287"/>
      <c r="AA40611" s="289"/>
    </row>
    <row r="40612" spans="23:27">
      <c r="W40612" s="288"/>
      <c r="X40612" s="287"/>
      <c r="AA40612" s="289"/>
    </row>
    <row r="40613" spans="23:27">
      <c r="W40613" s="288"/>
      <c r="X40613" s="287"/>
      <c r="AA40613" s="289"/>
    </row>
    <row r="40614" spans="23:27">
      <c r="W40614" s="288"/>
      <c r="X40614" s="287"/>
      <c r="AA40614" s="289"/>
    </row>
    <row r="40615" spans="23:27">
      <c r="W40615" s="288"/>
      <c r="X40615" s="287"/>
      <c r="AA40615" s="289"/>
    </row>
    <row r="40616" spans="23:27">
      <c r="W40616" s="288"/>
      <c r="X40616" s="287"/>
      <c r="AA40616" s="289"/>
    </row>
    <row r="40617" spans="23:27">
      <c r="W40617" s="288"/>
      <c r="X40617" s="287"/>
      <c r="AA40617" s="289"/>
    </row>
    <row r="40618" spans="23:27">
      <c r="W40618" s="288"/>
      <c r="X40618" s="287"/>
      <c r="AA40618" s="289"/>
    </row>
    <row r="40619" spans="23:27">
      <c r="W40619" s="288"/>
      <c r="X40619" s="287"/>
      <c r="AA40619" s="289"/>
    </row>
    <row r="40620" spans="23:27">
      <c r="W40620" s="288"/>
      <c r="X40620" s="287"/>
      <c r="AA40620" s="289"/>
    </row>
    <row r="40621" spans="23:27">
      <c r="W40621" s="288"/>
      <c r="X40621" s="287"/>
      <c r="AA40621" s="289"/>
    </row>
    <row r="40622" spans="23:27">
      <c r="W40622" s="288"/>
      <c r="X40622" s="287"/>
      <c r="AA40622" s="289"/>
    </row>
    <row r="40623" spans="23:27">
      <c r="W40623" s="288"/>
      <c r="X40623" s="287"/>
      <c r="AA40623" s="289"/>
    </row>
    <row r="40624" spans="23:27">
      <c r="W40624" s="288"/>
      <c r="X40624" s="287"/>
      <c r="AA40624" s="289"/>
    </row>
    <row r="40625" spans="23:27">
      <c r="W40625" s="288"/>
      <c r="X40625" s="287"/>
      <c r="AA40625" s="289"/>
    </row>
    <row r="40626" spans="23:27">
      <c r="W40626" s="288"/>
      <c r="X40626" s="287"/>
      <c r="AA40626" s="289"/>
    </row>
    <row r="40627" spans="23:27">
      <c r="W40627" s="288"/>
      <c r="X40627" s="287"/>
      <c r="AA40627" s="289"/>
    </row>
    <row r="40628" spans="23:27">
      <c r="W40628" s="288"/>
      <c r="X40628" s="287"/>
      <c r="AA40628" s="289"/>
    </row>
    <row r="40629" spans="23:27">
      <c r="W40629" s="288"/>
      <c r="X40629" s="287"/>
      <c r="AA40629" s="289"/>
    </row>
    <row r="40630" spans="23:27">
      <c r="W40630" s="288"/>
      <c r="X40630" s="287"/>
      <c r="AA40630" s="289"/>
    </row>
    <row r="40631" spans="23:27">
      <c r="W40631" s="288"/>
      <c r="X40631" s="287"/>
      <c r="AA40631" s="289"/>
    </row>
    <row r="40632" spans="23:27">
      <c r="W40632" s="288"/>
      <c r="X40632" s="287"/>
      <c r="AA40632" s="289"/>
    </row>
    <row r="40633" spans="23:27">
      <c r="W40633" s="288"/>
      <c r="X40633" s="287"/>
      <c r="AA40633" s="289"/>
    </row>
    <row r="40634" spans="23:27">
      <c r="W40634" s="288"/>
      <c r="X40634" s="287"/>
      <c r="AA40634" s="289"/>
    </row>
    <row r="40635" spans="23:27">
      <c r="W40635" s="288"/>
      <c r="X40635" s="287"/>
      <c r="AA40635" s="289"/>
    </row>
    <row r="40636" spans="23:27">
      <c r="W40636" s="288"/>
      <c r="X40636" s="287"/>
      <c r="AA40636" s="289"/>
    </row>
    <row r="40637" spans="23:27">
      <c r="W40637" s="288"/>
      <c r="X40637" s="287"/>
      <c r="AA40637" s="289"/>
    </row>
    <row r="40638" spans="23:27">
      <c r="W40638" s="288"/>
      <c r="X40638" s="287"/>
      <c r="AA40638" s="289"/>
    </row>
    <row r="40639" spans="23:27">
      <c r="W40639" s="288"/>
      <c r="X40639" s="287"/>
      <c r="AA40639" s="289"/>
    </row>
    <row r="40640" spans="23:27">
      <c r="W40640" s="288"/>
      <c r="X40640" s="287"/>
      <c r="AA40640" s="289"/>
    </row>
    <row r="40641" spans="23:27">
      <c r="W40641" s="288"/>
      <c r="X40641" s="287"/>
      <c r="AA40641" s="289"/>
    </row>
    <row r="40642" spans="23:27">
      <c r="W40642" s="288"/>
      <c r="X40642" s="287"/>
      <c r="AA40642" s="289"/>
    </row>
    <row r="40643" spans="23:27">
      <c r="W40643" s="288"/>
      <c r="X40643" s="287"/>
      <c r="AA40643" s="289"/>
    </row>
    <row r="40644" spans="23:27">
      <c r="W40644" s="288"/>
      <c r="X40644" s="287"/>
      <c r="AA40644" s="289"/>
    </row>
    <row r="40645" spans="23:27">
      <c r="W40645" s="288"/>
      <c r="X40645" s="287"/>
      <c r="AA40645" s="289"/>
    </row>
    <row r="40646" spans="23:27">
      <c r="W40646" s="288"/>
      <c r="X40646" s="287"/>
      <c r="AA40646" s="289"/>
    </row>
    <row r="40647" spans="23:27">
      <c r="W40647" s="288"/>
      <c r="X40647" s="287"/>
      <c r="AA40647" s="289"/>
    </row>
    <row r="40648" spans="23:27">
      <c r="W40648" s="288"/>
      <c r="X40648" s="287"/>
      <c r="AA40648" s="289"/>
    </row>
    <row r="40649" spans="23:27">
      <c r="W40649" s="288"/>
      <c r="X40649" s="287"/>
      <c r="AA40649" s="289"/>
    </row>
    <row r="40650" spans="23:27">
      <c r="W40650" s="288"/>
      <c r="X40650" s="287"/>
      <c r="AA40650" s="289"/>
    </row>
    <row r="40651" spans="23:27">
      <c r="W40651" s="288"/>
      <c r="X40651" s="287"/>
      <c r="AA40651" s="289"/>
    </row>
    <row r="40652" spans="23:27">
      <c r="W40652" s="288"/>
      <c r="X40652" s="287"/>
      <c r="AA40652" s="289"/>
    </row>
    <row r="40653" spans="23:27">
      <c r="W40653" s="288"/>
      <c r="X40653" s="287"/>
      <c r="AA40653" s="289"/>
    </row>
    <row r="40654" spans="23:27">
      <c r="W40654" s="288"/>
      <c r="X40654" s="287"/>
      <c r="AA40654" s="289"/>
    </row>
    <row r="40655" spans="23:27">
      <c r="W40655" s="288"/>
      <c r="X40655" s="287"/>
      <c r="AA40655" s="289"/>
    </row>
    <row r="40656" spans="23:27">
      <c r="W40656" s="288"/>
      <c r="X40656" s="287"/>
      <c r="AA40656" s="289"/>
    </row>
    <row r="40657" spans="23:27">
      <c r="W40657" s="288"/>
      <c r="X40657" s="287"/>
      <c r="AA40657" s="289"/>
    </row>
    <row r="40658" spans="23:27">
      <c r="W40658" s="288"/>
      <c r="X40658" s="287"/>
      <c r="AA40658" s="289"/>
    </row>
    <row r="40659" spans="23:27">
      <c r="W40659" s="288"/>
      <c r="X40659" s="287"/>
      <c r="AA40659" s="289"/>
    </row>
    <row r="40660" spans="23:27">
      <c r="W40660" s="288"/>
      <c r="X40660" s="287"/>
      <c r="AA40660" s="289"/>
    </row>
    <row r="40661" spans="23:27">
      <c r="W40661" s="288"/>
      <c r="X40661" s="287"/>
      <c r="AA40661" s="289"/>
    </row>
    <row r="40662" spans="23:27">
      <c r="W40662" s="288"/>
      <c r="X40662" s="287"/>
      <c r="AA40662" s="289"/>
    </row>
    <row r="40663" spans="23:27">
      <c r="W40663" s="288"/>
      <c r="X40663" s="287"/>
      <c r="AA40663" s="289"/>
    </row>
    <row r="40664" spans="23:27">
      <c r="W40664" s="288"/>
      <c r="X40664" s="287"/>
      <c r="AA40664" s="289"/>
    </row>
    <row r="40665" spans="23:27">
      <c r="W40665" s="288"/>
      <c r="X40665" s="287"/>
      <c r="AA40665" s="289"/>
    </row>
    <row r="40666" spans="23:27">
      <c r="W40666" s="288"/>
      <c r="X40666" s="287"/>
      <c r="AA40666" s="289"/>
    </row>
    <row r="40667" spans="23:27">
      <c r="W40667" s="288"/>
      <c r="X40667" s="287"/>
      <c r="AA40667" s="289"/>
    </row>
    <row r="40668" spans="23:27">
      <c r="W40668" s="288"/>
      <c r="X40668" s="287"/>
      <c r="AA40668" s="289"/>
    </row>
    <row r="40669" spans="23:27">
      <c r="W40669" s="288"/>
      <c r="X40669" s="287"/>
      <c r="AA40669" s="289"/>
    </row>
    <row r="40670" spans="23:27">
      <c r="W40670" s="288"/>
      <c r="X40670" s="287"/>
      <c r="AA40670" s="289"/>
    </row>
    <row r="40671" spans="23:27">
      <c r="W40671" s="288"/>
      <c r="X40671" s="287"/>
      <c r="AA40671" s="289"/>
    </row>
    <row r="40672" spans="23:27">
      <c r="W40672" s="288"/>
      <c r="X40672" s="287"/>
      <c r="AA40672" s="289"/>
    </row>
    <row r="40673" spans="23:27">
      <c r="W40673" s="288"/>
      <c r="X40673" s="287"/>
      <c r="AA40673" s="289"/>
    </row>
    <row r="40674" spans="23:27">
      <c r="W40674" s="288"/>
      <c r="X40674" s="287"/>
      <c r="AA40674" s="289"/>
    </row>
    <row r="40675" spans="23:27">
      <c r="W40675" s="288"/>
      <c r="X40675" s="287"/>
      <c r="AA40675" s="289"/>
    </row>
    <row r="40676" spans="23:27">
      <c r="W40676" s="288"/>
      <c r="X40676" s="287"/>
      <c r="AA40676" s="289"/>
    </row>
    <row r="40677" spans="23:27">
      <c r="W40677" s="288"/>
      <c r="X40677" s="287"/>
      <c r="AA40677" s="289"/>
    </row>
    <row r="40678" spans="23:27">
      <c r="W40678" s="288"/>
      <c r="X40678" s="287"/>
      <c r="AA40678" s="289"/>
    </row>
    <row r="40679" spans="23:27">
      <c r="W40679" s="288"/>
      <c r="X40679" s="287"/>
      <c r="AA40679" s="289"/>
    </row>
    <row r="40680" spans="23:27">
      <c r="W40680" s="288"/>
      <c r="X40680" s="287"/>
      <c r="AA40680" s="289"/>
    </row>
    <row r="40681" spans="23:27">
      <c r="W40681" s="288"/>
      <c r="X40681" s="287"/>
      <c r="AA40681" s="289"/>
    </row>
    <row r="40682" spans="23:27">
      <c r="W40682" s="288"/>
      <c r="X40682" s="287"/>
      <c r="AA40682" s="289"/>
    </row>
    <row r="40683" spans="23:27">
      <c r="W40683" s="288"/>
      <c r="X40683" s="287"/>
      <c r="AA40683" s="289"/>
    </row>
    <row r="40684" spans="23:27">
      <c r="W40684" s="288"/>
      <c r="X40684" s="287"/>
      <c r="AA40684" s="289"/>
    </row>
    <row r="40685" spans="23:27">
      <c r="W40685" s="288"/>
      <c r="X40685" s="287"/>
      <c r="AA40685" s="289"/>
    </row>
    <row r="40686" spans="23:27">
      <c r="W40686" s="288"/>
      <c r="X40686" s="287"/>
      <c r="AA40686" s="289"/>
    </row>
    <row r="40687" spans="23:27">
      <c r="W40687" s="288"/>
      <c r="X40687" s="287"/>
      <c r="AA40687" s="289"/>
    </row>
    <row r="40688" spans="23:27">
      <c r="W40688" s="288"/>
      <c r="X40688" s="287"/>
      <c r="AA40688" s="289"/>
    </row>
    <row r="40689" spans="23:27">
      <c r="W40689" s="288"/>
      <c r="X40689" s="287"/>
      <c r="AA40689" s="289"/>
    </row>
    <row r="40690" spans="23:27">
      <c r="W40690" s="288"/>
      <c r="X40690" s="287"/>
      <c r="AA40690" s="289"/>
    </row>
    <row r="40691" spans="23:27">
      <c r="W40691" s="288"/>
      <c r="X40691" s="287"/>
      <c r="AA40691" s="289"/>
    </row>
    <row r="40692" spans="23:27">
      <c r="W40692" s="288"/>
      <c r="X40692" s="287"/>
      <c r="AA40692" s="289"/>
    </row>
    <row r="40693" spans="23:27">
      <c r="W40693" s="288"/>
      <c r="X40693" s="287"/>
      <c r="AA40693" s="289"/>
    </row>
    <row r="40694" spans="23:27">
      <c r="W40694" s="288"/>
      <c r="X40694" s="287"/>
      <c r="AA40694" s="289"/>
    </row>
    <row r="40695" spans="23:27">
      <c r="W40695" s="288"/>
      <c r="X40695" s="287"/>
      <c r="AA40695" s="289"/>
    </row>
    <row r="40696" spans="23:27">
      <c r="W40696" s="288"/>
      <c r="X40696" s="287"/>
      <c r="AA40696" s="289"/>
    </row>
    <row r="40697" spans="23:27">
      <c r="W40697" s="288"/>
      <c r="X40697" s="287"/>
      <c r="AA40697" s="289"/>
    </row>
    <row r="40698" spans="23:27">
      <c r="W40698" s="288"/>
      <c r="X40698" s="287"/>
      <c r="AA40698" s="289"/>
    </row>
    <row r="40699" spans="23:27">
      <c r="W40699" s="288"/>
      <c r="X40699" s="287"/>
      <c r="AA40699" s="289"/>
    </row>
    <row r="40700" spans="23:27">
      <c r="W40700" s="288"/>
      <c r="X40700" s="287"/>
      <c r="AA40700" s="289"/>
    </row>
    <row r="40701" spans="23:27">
      <c r="W40701" s="288"/>
      <c r="X40701" s="287"/>
      <c r="AA40701" s="289"/>
    </row>
    <row r="40702" spans="23:27">
      <c r="W40702" s="288"/>
      <c r="X40702" s="287"/>
      <c r="AA40702" s="289"/>
    </row>
    <row r="40703" spans="23:27">
      <c r="W40703" s="288"/>
      <c r="X40703" s="287"/>
      <c r="AA40703" s="289"/>
    </row>
    <row r="40704" spans="23:27">
      <c r="W40704" s="288"/>
      <c r="X40704" s="287"/>
      <c r="AA40704" s="289"/>
    </row>
    <row r="40705" spans="23:27">
      <c r="W40705" s="288"/>
      <c r="X40705" s="287"/>
      <c r="AA40705" s="289"/>
    </row>
    <row r="40706" spans="23:27">
      <c r="W40706" s="288"/>
      <c r="X40706" s="287"/>
      <c r="AA40706" s="289"/>
    </row>
    <row r="40707" spans="23:27">
      <c r="W40707" s="288"/>
      <c r="X40707" s="287"/>
      <c r="AA40707" s="289"/>
    </row>
    <row r="40708" spans="23:27">
      <c r="W40708" s="288"/>
      <c r="X40708" s="287"/>
      <c r="AA40708" s="289"/>
    </row>
    <row r="40709" spans="23:27">
      <c r="W40709" s="288"/>
      <c r="X40709" s="287"/>
      <c r="AA40709" s="289"/>
    </row>
    <row r="40710" spans="23:27">
      <c r="W40710" s="288"/>
      <c r="X40710" s="287"/>
      <c r="AA40710" s="289"/>
    </row>
    <row r="40711" spans="23:27">
      <c r="W40711" s="288"/>
      <c r="X40711" s="287"/>
      <c r="AA40711" s="289"/>
    </row>
    <row r="40712" spans="23:27">
      <c r="W40712" s="288"/>
      <c r="X40712" s="287"/>
      <c r="AA40712" s="289"/>
    </row>
    <row r="40713" spans="23:27">
      <c r="W40713" s="288"/>
      <c r="X40713" s="287"/>
      <c r="AA40713" s="289"/>
    </row>
    <row r="40714" spans="23:27">
      <c r="W40714" s="288"/>
      <c r="X40714" s="287"/>
      <c r="AA40714" s="289"/>
    </row>
    <row r="40715" spans="23:27">
      <c r="W40715" s="288"/>
      <c r="X40715" s="287"/>
      <c r="AA40715" s="289"/>
    </row>
    <row r="40716" spans="23:27">
      <c r="W40716" s="288"/>
      <c r="X40716" s="287"/>
      <c r="AA40716" s="289"/>
    </row>
    <row r="40717" spans="23:27">
      <c r="W40717" s="288"/>
      <c r="X40717" s="287"/>
      <c r="AA40717" s="289"/>
    </row>
    <row r="40718" spans="23:27">
      <c r="W40718" s="288"/>
      <c r="X40718" s="287"/>
      <c r="AA40718" s="289"/>
    </row>
    <row r="40719" spans="23:27">
      <c r="W40719" s="288"/>
      <c r="X40719" s="287"/>
      <c r="AA40719" s="289"/>
    </row>
    <row r="40720" spans="23:27">
      <c r="W40720" s="288"/>
      <c r="X40720" s="287"/>
      <c r="AA40720" s="289"/>
    </row>
    <row r="40721" spans="23:27">
      <c r="W40721" s="288"/>
      <c r="X40721" s="287"/>
      <c r="AA40721" s="289"/>
    </row>
    <row r="40722" spans="23:27">
      <c r="W40722" s="288"/>
      <c r="X40722" s="287"/>
      <c r="AA40722" s="289"/>
    </row>
    <row r="40723" spans="23:27">
      <c r="W40723" s="288"/>
      <c r="X40723" s="287"/>
      <c r="AA40723" s="289"/>
    </row>
    <row r="40724" spans="23:27">
      <c r="W40724" s="288"/>
      <c r="X40724" s="287"/>
      <c r="AA40724" s="289"/>
    </row>
    <row r="40725" spans="23:27">
      <c r="W40725" s="288"/>
      <c r="X40725" s="287"/>
      <c r="AA40725" s="289"/>
    </row>
    <row r="40726" spans="23:27">
      <c r="W40726" s="288"/>
      <c r="X40726" s="287"/>
      <c r="AA40726" s="289"/>
    </row>
    <row r="40727" spans="23:27">
      <c r="W40727" s="288"/>
      <c r="X40727" s="287"/>
      <c r="AA40727" s="289"/>
    </row>
    <row r="40728" spans="23:27">
      <c r="W40728" s="288"/>
      <c r="X40728" s="287"/>
      <c r="AA40728" s="289"/>
    </row>
    <row r="40729" spans="23:27">
      <c r="W40729" s="288"/>
      <c r="X40729" s="287"/>
      <c r="AA40729" s="289"/>
    </row>
    <row r="40730" spans="23:27">
      <c r="W40730" s="288"/>
      <c r="X40730" s="287"/>
      <c r="AA40730" s="289"/>
    </row>
    <row r="40731" spans="23:27">
      <c r="W40731" s="288"/>
      <c r="X40731" s="287"/>
      <c r="AA40731" s="289"/>
    </row>
    <row r="40732" spans="23:27">
      <c r="W40732" s="288"/>
      <c r="X40732" s="287"/>
      <c r="AA40732" s="289"/>
    </row>
    <row r="40733" spans="23:27">
      <c r="W40733" s="288"/>
      <c r="X40733" s="287"/>
      <c r="AA40733" s="289"/>
    </row>
    <row r="40734" spans="23:27">
      <c r="W40734" s="288"/>
      <c r="X40734" s="287"/>
      <c r="AA40734" s="289"/>
    </row>
    <row r="40735" spans="23:27">
      <c r="W40735" s="288"/>
      <c r="X40735" s="287"/>
      <c r="AA40735" s="289"/>
    </row>
    <row r="40736" spans="23:27">
      <c r="W40736" s="288"/>
      <c r="X40736" s="287"/>
      <c r="AA40736" s="289"/>
    </row>
    <row r="40737" spans="23:27">
      <c r="W40737" s="288"/>
      <c r="X40737" s="287"/>
      <c r="AA40737" s="289"/>
    </row>
    <row r="40738" spans="23:27">
      <c r="W40738" s="288"/>
      <c r="X40738" s="287"/>
      <c r="AA40738" s="289"/>
    </row>
    <row r="40739" spans="23:27">
      <c r="W40739" s="288"/>
      <c r="X40739" s="287"/>
      <c r="AA40739" s="289"/>
    </row>
    <row r="40740" spans="23:27">
      <c r="W40740" s="288"/>
      <c r="X40740" s="287"/>
      <c r="AA40740" s="289"/>
    </row>
    <row r="40741" spans="23:27">
      <c r="W40741" s="288"/>
      <c r="X40741" s="287"/>
      <c r="AA40741" s="289"/>
    </row>
    <row r="40742" spans="23:27">
      <c r="W40742" s="288"/>
      <c r="X40742" s="287"/>
      <c r="AA40742" s="289"/>
    </row>
    <row r="40743" spans="23:27">
      <c r="W40743" s="288"/>
      <c r="X40743" s="287"/>
      <c r="AA40743" s="289"/>
    </row>
    <row r="40744" spans="23:27">
      <c r="W40744" s="288"/>
      <c r="X40744" s="287"/>
      <c r="AA40744" s="289"/>
    </row>
    <row r="40745" spans="23:27">
      <c r="W40745" s="288"/>
      <c r="X40745" s="287"/>
      <c r="AA40745" s="289"/>
    </row>
    <row r="40746" spans="23:27">
      <c r="W40746" s="288"/>
      <c r="X40746" s="287"/>
      <c r="AA40746" s="289"/>
    </row>
    <row r="40747" spans="23:27">
      <c r="W40747" s="288"/>
      <c r="X40747" s="287"/>
      <c r="AA40747" s="289"/>
    </row>
    <row r="40748" spans="23:27">
      <c r="W40748" s="288"/>
      <c r="X40748" s="287"/>
      <c r="AA40748" s="289"/>
    </row>
    <row r="40749" spans="23:27">
      <c r="W40749" s="288"/>
      <c r="X40749" s="287"/>
      <c r="AA40749" s="289"/>
    </row>
    <row r="40750" spans="23:27">
      <c r="W40750" s="288"/>
      <c r="X40750" s="287"/>
      <c r="AA40750" s="289"/>
    </row>
    <row r="40751" spans="23:27">
      <c r="W40751" s="288"/>
      <c r="X40751" s="287"/>
      <c r="AA40751" s="289"/>
    </row>
    <row r="40752" spans="23:27">
      <c r="W40752" s="288"/>
      <c r="X40752" s="287"/>
      <c r="AA40752" s="289"/>
    </row>
    <row r="40753" spans="23:27">
      <c r="W40753" s="288"/>
      <c r="X40753" s="287"/>
      <c r="AA40753" s="289"/>
    </row>
    <row r="40754" spans="23:27">
      <c r="W40754" s="288"/>
      <c r="X40754" s="287"/>
      <c r="AA40754" s="289"/>
    </row>
    <row r="40755" spans="23:27">
      <c r="W40755" s="288"/>
      <c r="X40755" s="287"/>
      <c r="AA40755" s="289"/>
    </row>
    <row r="40756" spans="23:27">
      <c r="W40756" s="288"/>
      <c r="X40756" s="287"/>
      <c r="AA40756" s="289"/>
    </row>
    <row r="40757" spans="23:27">
      <c r="W40757" s="288"/>
      <c r="X40757" s="287"/>
      <c r="AA40757" s="289"/>
    </row>
    <row r="40758" spans="23:27">
      <c r="W40758" s="288"/>
      <c r="X40758" s="287"/>
      <c r="AA40758" s="289"/>
    </row>
    <row r="40759" spans="23:27">
      <c r="W40759" s="288"/>
      <c r="X40759" s="287"/>
      <c r="AA40759" s="289"/>
    </row>
    <row r="40760" spans="23:27">
      <c r="W40760" s="288"/>
      <c r="X40760" s="287"/>
      <c r="AA40760" s="289"/>
    </row>
    <row r="40761" spans="23:27">
      <c r="W40761" s="288"/>
      <c r="X40761" s="287"/>
      <c r="AA40761" s="289"/>
    </row>
    <row r="40762" spans="23:27">
      <c r="W40762" s="288"/>
      <c r="X40762" s="287"/>
      <c r="AA40762" s="289"/>
    </row>
    <row r="40763" spans="23:27">
      <c r="W40763" s="288"/>
      <c r="X40763" s="287"/>
      <c r="AA40763" s="289"/>
    </row>
    <row r="40764" spans="23:27">
      <c r="W40764" s="288"/>
      <c r="X40764" s="287"/>
      <c r="AA40764" s="289"/>
    </row>
    <row r="40765" spans="23:27">
      <c r="W40765" s="288"/>
      <c r="X40765" s="287"/>
      <c r="AA40765" s="289"/>
    </row>
    <row r="40766" spans="23:27">
      <c r="W40766" s="288"/>
      <c r="X40766" s="287"/>
      <c r="AA40766" s="289"/>
    </row>
    <row r="40767" spans="23:27">
      <c r="W40767" s="288"/>
      <c r="X40767" s="287"/>
      <c r="AA40767" s="289"/>
    </row>
    <row r="40768" spans="23:27">
      <c r="W40768" s="288"/>
      <c r="X40768" s="287"/>
      <c r="AA40768" s="289"/>
    </row>
    <row r="40769" spans="23:27">
      <c r="W40769" s="288"/>
      <c r="X40769" s="287"/>
      <c r="AA40769" s="289"/>
    </row>
    <row r="40770" spans="23:27">
      <c r="W40770" s="288"/>
      <c r="X40770" s="287"/>
      <c r="AA40770" s="289"/>
    </row>
    <row r="40771" spans="23:27">
      <c r="W40771" s="288"/>
      <c r="X40771" s="287"/>
      <c r="AA40771" s="289"/>
    </row>
    <row r="40772" spans="23:27">
      <c r="W40772" s="288"/>
      <c r="X40772" s="287"/>
      <c r="AA40772" s="289"/>
    </row>
    <row r="40773" spans="23:27">
      <c r="W40773" s="288"/>
      <c r="X40773" s="287"/>
      <c r="AA40773" s="289"/>
    </row>
    <row r="40774" spans="23:27">
      <c r="W40774" s="288"/>
      <c r="X40774" s="287"/>
      <c r="AA40774" s="289"/>
    </row>
    <row r="40775" spans="23:27">
      <c r="W40775" s="288"/>
      <c r="X40775" s="287"/>
      <c r="AA40775" s="289"/>
    </row>
    <row r="40776" spans="23:27">
      <c r="W40776" s="288"/>
      <c r="X40776" s="287"/>
      <c r="AA40776" s="289"/>
    </row>
    <row r="40777" spans="23:27">
      <c r="W40777" s="288"/>
      <c r="X40777" s="287"/>
      <c r="AA40777" s="289"/>
    </row>
    <row r="40778" spans="23:27">
      <c r="W40778" s="288"/>
      <c r="X40778" s="287"/>
      <c r="AA40778" s="289"/>
    </row>
    <row r="40779" spans="23:27">
      <c r="W40779" s="288"/>
      <c r="X40779" s="287"/>
      <c r="AA40779" s="289"/>
    </row>
    <row r="40780" spans="23:27">
      <c r="W40780" s="288"/>
      <c r="X40780" s="287"/>
      <c r="AA40780" s="289"/>
    </row>
    <row r="40781" spans="23:27">
      <c r="W40781" s="288"/>
      <c r="X40781" s="287"/>
      <c r="AA40781" s="289"/>
    </row>
    <row r="40782" spans="23:27">
      <c r="W40782" s="288"/>
      <c r="X40782" s="287"/>
      <c r="AA40782" s="289"/>
    </row>
    <row r="40783" spans="23:27">
      <c r="W40783" s="288"/>
      <c r="X40783" s="287"/>
      <c r="AA40783" s="289"/>
    </row>
    <row r="40784" spans="23:27">
      <c r="W40784" s="288"/>
      <c r="X40784" s="287"/>
      <c r="AA40784" s="289"/>
    </row>
    <row r="40785" spans="23:27">
      <c r="W40785" s="288"/>
      <c r="X40785" s="287"/>
      <c r="AA40785" s="289"/>
    </row>
    <row r="40786" spans="23:27">
      <c r="W40786" s="288"/>
      <c r="X40786" s="287"/>
      <c r="AA40786" s="289"/>
    </row>
    <row r="40787" spans="23:27">
      <c r="W40787" s="288"/>
      <c r="X40787" s="287"/>
      <c r="AA40787" s="289"/>
    </row>
    <row r="40788" spans="23:27">
      <c r="W40788" s="288"/>
      <c r="X40788" s="287"/>
      <c r="AA40788" s="289"/>
    </row>
    <row r="40789" spans="23:27">
      <c r="W40789" s="288"/>
      <c r="X40789" s="287"/>
      <c r="AA40789" s="289"/>
    </row>
    <row r="40790" spans="23:27">
      <c r="W40790" s="288"/>
      <c r="X40790" s="287"/>
      <c r="AA40790" s="289"/>
    </row>
    <row r="40791" spans="23:27">
      <c r="W40791" s="288"/>
      <c r="X40791" s="287"/>
      <c r="AA40791" s="289"/>
    </row>
    <row r="40792" spans="23:27">
      <c r="W40792" s="288"/>
      <c r="X40792" s="287"/>
      <c r="AA40792" s="289"/>
    </row>
    <row r="40793" spans="23:27">
      <c r="W40793" s="288"/>
      <c r="X40793" s="287"/>
      <c r="AA40793" s="289"/>
    </row>
    <row r="40794" spans="23:27">
      <c r="W40794" s="288"/>
      <c r="X40794" s="287"/>
      <c r="AA40794" s="289"/>
    </row>
    <row r="40795" spans="23:27">
      <c r="W40795" s="288"/>
      <c r="X40795" s="287"/>
      <c r="AA40795" s="289"/>
    </row>
    <row r="40796" spans="23:27">
      <c r="W40796" s="288"/>
      <c r="X40796" s="287"/>
      <c r="AA40796" s="289"/>
    </row>
    <row r="40797" spans="23:27">
      <c r="W40797" s="288"/>
      <c r="X40797" s="287"/>
      <c r="AA40797" s="289"/>
    </row>
    <row r="40798" spans="23:27">
      <c r="W40798" s="288"/>
      <c r="X40798" s="287"/>
      <c r="AA40798" s="289"/>
    </row>
    <row r="40799" spans="23:27">
      <c r="W40799" s="288"/>
      <c r="X40799" s="287"/>
      <c r="AA40799" s="289"/>
    </row>
    <row r="40800" spans="23:27">
      <c r="W40800" s="288"/>
      <c r="X40800" s="287"/>
      <c r="AA40800" s="289"/>
    </row>
    <row r="40801" spans="23:27">
      <c r="W40801" s="288"/>
      <c r="X40801" s="287"/>
      <c r="AA40801" s="289"/>
    </row>
    <row r="40802" spans="23:27">
      <c r="W40802" s="288"/>
      <c r="X40802" s="287"/>
      <c r="AA40802" s="289"/>
    </row>
    <row r="40803" spans="23:27">
      <c r="W40803" s="288"/>
      <c r="X40803" s="287"/>
      <c r="AA40803" s="289"/>
    </row>
    <row r="40804" spans="23:27">
      <c r="W40804" s="288"/>
      <c r="X40804" s="287"/>
      <c r="AA40804" s="289"/>
    </row>
    <row r="40805" spans="23:27">
      <c r="W40805" s="288"/>
      <c r="X40805" s="287"/>
      <c r="AA40805" s="289"/>
    </row>
    <row r="40806" spans="23:27">
      <c r="W40806" s="288"/>
      <c r="X40806" s="287"/>
      <c r="AA40806" s="289"/>
    </row>
    <row r="40807" spans="23:27">
      <c r="W40807" s="288"/>
      <c r="X40807" s="287"/>
      <c r="AA40807" s="289"/>
    </row>
    <row r="40808" spans="23:27">
      <c r="W40808" s="288"/>
      <c r="X40808" s="287"/>
      <c r="AA40808" s="289"/>
    </row>
    <row r="40809" spans="23:27">
      <c r="W40809" s="288"/>
      <c r="X40809" s="287"/>
      <c r="AA40809" s="289"/>
    </row>
    <row r="40810" spans="23:27">
      <c r="W40810" s="288"/>
      <c r="X40810" s="287"/>
      <c r="AA40810" s="289"/>
    </row>
    <row r="40811" spans="23:27">
      <c r="W40811" s="288"/>
      <c r="X40811" s="287"/>
      <c r="AA40811" s="289"/>
    </row>
    <row r="40812" spans="23:27">
      <c r="W40812" s="288"/>
      <c r="X40812" s="287"/>
      <c r="AA40812" s="289"/>
    </row>
    <row r="40813" spans="23:27">
      <c r="W40813" s="288"/>
      <c r="X40813" s="287"/>
      <c r="AA40813" s="289"/>
    </row>
    <row r="40814" spans="23:27">
      <c r="W40814" s="288"/>
      <c r="X40814" s="287"/>
      <c r="AA40814" s="289"/>
    </row>
    <row r="40815" spans="23:27">
      <c r="W40815" s="288"/>
      <c r="X40815" s="287"/>
      <c r="AA40815" s="289"/>
    </row>
    <row r="40816" spans="23:27">
      <c r="W40816" s="288"/>
      <c r="X40816" s="287"/>
      <c r="AA40816" s="289"/>
    </row>
    <row r="40817" spans="23:27">
      <c r="W40817" s="288"/>
      <c r="X40817" s="287"/>
      <c r="AA40817" s="289"/>
    </row>
    <row r="40818" spans="23:27">
      <c r="W40818" s="288"/>
      <c r="X40818" s="287"/>
      <c r="AA40818" s="289"/>
    </row>
    <row r="40819" spans="23:27">
      <c r="W40819" s="288"/>
      <c r="X40819" s="287"/>
      <c r="AA40819" s="289"/>
    </row>
    <row r="40820" spans="23:27">
      <c r="W40820" s="288"/>
      <c r="X40820" s="287"/>
      <c r="AA40820" s="289"/>
    </row>
    <row r="40821" spans="23:27">
      <c r="W40821" s="288"/>
      <c r="X40821" s="287"/>
      <c r="AA40821" s="289"/>
    </row>
    <row r="40822" spans="23:27">
      <c r="W40822" s="288"/>
      <c r="X40822" s="287"/>
      <c r="AA40822" s="289"/>
    </row>
    <row r="40823" spans="23:27">
      <c r="W40823" s="288"/>
      <c r="X40823" s="287"/>
      <c r="AA40823" s="289"/>
    </row>
    <row r="40824" spans="23:27">
      <c r="W40824" s="288"/>
      <c r="X40824" s="287"/>
      <c r="AA40824" s="289"/>
    </row>
    <row r="40825" spans="23:27">
      <c r="W40825" s="288"/>
      <c r="X40825" s="287"/>
      <c r="AA40825" s="289"/>
    </row>
    <row r="40826" spans="23:27">
      <c r="W40826" s="288"/>
      <c r="X40826" s="287"/>
      <c r="AA40826" s="289"/>
    </row>
    <row r="40827" spans="23:27">
      <c r="W40827" s="288"/>
      <c r="X40827" s="287"/>
      <c r="AA40827" s="289"/>
    </row>
    <row r="40828" spans="23:27">
      <c r="W40828" s="288"/>
      <c r="X40828" s="287"/>
      <c r="AA40828" s="289"/>
    </row>
    <row r="40829" spans="23:27">
      <c r="W40829" s="288"/>
      <c r="X40829" s="287"/>
      <c r="AA40829" s="289"/>
    </row>
    <row r="40830" spans="23:27">
      <c r="W40830" s="288"/>
      <c r="X40830" s="287"/>
      <c r="AA40830" s="289"/>
    </row>
    <row r="40831" spans="23:27">
      <c r="W40831" s="288"/>
      <c r="X40831" s="287"/>
      <c r="AA40831" s="289"/>
    </row>
    <row r="40832" spans="23:27">
      <c r="W40832" s="288"/>
      <c r="X40832" s="287"/>
      <c r="AA40832" s="289"/>
    </row>
    <row r="40833" spans="23:27">
      <c r="W40833" s="288"/>
      <c r="X40833" s="287"/>
      <c r="AA40833" s="289"/>
    </row>
    <row r="40834" spans="23:27">
      <c r="W40834" s="288"/>
      <c r="X40834" s="287"/>
      <c r="AA40834" s="289"/>
    </row>
    <row r="40835" spans="23:27">
      <c r="W40835" s="288"/>
      <c r="X40835" s="287"/>
      <c r="AA40835" s="289"/>
    </row>
    <row r="40836" spans="23:27">
      <c r="W40836" s="288"/>
      <c r="X40836" s="287"/>
      <c r="AA40836" s="289"/>
    </row>
    <row r="40837" spans="23:27">
      <c r="W40837" s="288"/>
      <c r="X40837" s="287"/>
      <c r="AA40837" s="289"/>
    </row>
    <row r="40838" spans="23:27">
      <c r="W40838" s="288"/>
      <c r="X40838" s="287"/>
      <c r="AA40838" s="289"/>
    </row>
    <row r="40839" spans="23:27">
      <c r="W40839" s="288"/>
      <c r="X40839" s="287"/>
      <c r="AA40839" s="289"/>
    </row>
    <row r="40840" spans="23:27">
      <c r="W40840" s="288"/>
      <c r="X40840" s="287"/>
      <c r="AA40840" s="289"/>
    </row>
    <row r="40841" spans="23:27">
      <c r="W40841" s="288"/>
      <c r="X40841" s="287"/>
      <c r="AA40841" s="289"/>
    </row>
    <row r="40842" spans="23:27">
      <c r="W40842" s="288"/>
      <c r="X40842" s="287"/>
      <c r="AA40842" s="289"/>
    </row>
    <row r="40843" spans="23:27">
      <c r="W40843" s="288"/>
      <c r="X40843" s="287"/>
      <c r="AA40843" s="289"/>
    </row>
    <row r="40844" spans="23:27">
      <c r="W40844" s="288"/>
      <c r="X40844" s="287"/>
      <c r="AA40844" s="289"/>
    </row>
    <row r="40845" spans="23:27">
      <c r="W40845" s="288"/>
      <c r="X40845" s="287"/>
      <c r="AA40845" s="289"/>
    </row>
    <row r="40846" spans="23:27">
      <c r="W40846" s="288"/>
      <c r="X40846" s="287"/>
      <c r="AA40846" s="289"/>
    </row>
    <row r="40847" spans="23:27">
      <c r="W40847" s="288"/>
      <c r="X40847" s="287"/>
      <c r="AA40847" s="289"/>
    </row>
    <row r="40848" spans="23:27">
      <c r="W40848" s="288"/>
      <c r="X40848" s="287"/>
      <c r="AA40848" s="289"/>
    </row>
    <row r="40849" spans="23:27">
      <c r="W40849" s="288"/>
      <c r="X40849" s="287"/>
      <c r="AA40849" s="289"/>
    </row>
    <row r="40850" spans="23:27">
      <c r="W40850" s="288"/>
      <c r="X40850" s="287"/>
      <c r="AA40850" s="289"/>
    </row>
    <row r="40851" spans="23:27">
      <c r="W40851" s="288"/>
      <c r="X40851" s="287"/>
      <c r="AA40851" s="289"/>
    </row>
    <row r="40852" spans="23:27">
      <c r="W40852" s="288"/>
      <c r="X40852" s="287"/>
      <c r="AA40852" s="289"/>
    </row>
    <row r="40853" spans="23:27">
      <c r="W40853" s="288"/>
      <c r="X40853" s="287"/>
      <c r="AA40853" s="289"/>
    </row>
    <row r="40854" spans="23:27">
      <c r="W40854" s="288"/>
      <c r="X40854" s="287"/>
      <c r="AA40854" s="289"/>
    </row>
    <row r="40855" spans="23:27">
      <c r="W40855" s="288"/>
      <c r="X40855" s="287"/>
      <c r="AA40855" s="289"/>
    </row>
    <row r="40856" spans="23:27">
      <c r="W40856" s="288"/>
      <c r="X40856" s="287"/>
      <c r="AA40856" s="289"/>
    </row>
    <row r="40857" spans="23:27">
      <c r="W40857" s="288"/>
      <c r="X40857" s="287"/>
      <c r="AA40857" s="289"/>
    </row>
    <row r="40858" spans="23:27">
      <c r="W40858" s="288"/>
      <c r="X40858" s="287"/>
      <c r="AA40858" s="289"/>
    </row>
    <row r="40859" spans="23:27">
      <c r="W40859" s="288"/>
      <c r="X40859" s="287"/>
      <c r="AA40859" s="289"/>
    </row>
    <row r="40860" spans="23:27">
      <c r="W40860" s="288"/>
      <c r="X40860" s="287"/>
      <c r="AA40860" s="289"/>
    </row>
    <row r="40861" spans="23:27">
      <c r="W40861" s="288"/>
      <c r="X40861" s="287"/>
      <c r="AA40861" s="289"/>
    </row>
    <row r="40862" spans="23:27">
      <c r="W40862" s="288"/>
      <c r="X40862" s="287"/>
      <c r="AA40862" s="289"/>
    </row>
    <row r="40863" spans="23:27">
      <c r="W40863" s="288"/>
      <c r="X40863" s="287"/>
      <c r="AA40863" s="289"/>
    </row>
    <row r="40864" spans="23:27">
      <c r="W40864" s="288"/>
      <c r="X40864" s="287"/>
      <c r="AA40864" s="289"/>
    </row>
    <row r="40865" spans="23:27">
      <c r="W40865" s="288"/>
      <c r="X40865" s="287"/>
      <c r="AA40865" s="289"/>
    </row>
    <row r="40866" spans="23:27">
      <c r="W40866" s="288"/>
      <c r="X40866" s="287"/>
      <c r="AA40866" s="289"/>
    </row>
    <row r="40867" spans="23:27">
      <c r="W40867" s="288"/>
      <c r="X40867" s="287"/>
      <c r="AA40867" s="289"/>
    </row>
    <row r="40868" spans="23:27">
      <c r="W40868" s="288"/>
      <c r="X40868" s="287"/>
      <c r="AA40868" s="289"/>
    </row>
    <row r="40869" spans="23:27">
      <c r="W40869" s="288"/>
      <c r="X40869" s="287"/>
      <c r="AA40869" s="289"/>
    </row>
    <row r="40870" spans="23:27">
      <c r="W40870" s="288"/>
      <c r="X40870" s="287"/>
      <c r="AA40870" s="289"/>
    </row>
    <row r="40871" spans="23:27">
      <c r="W40871" s="288"/>
      <c r="X40871" s="287"/>
      <c r="AA40871" s="289"/>
    </row>
    <row r="40872" spans="23:27">
      <c r="W40872" s="288"/>
      <c r="X40872" s="287"/>
      <c r="AA40872" s="289"/>
    </row>
    <row r="40873" spans="23:27">
      <c r="W40873" s="288"/>
      <c r="X40873" s="287"/>
      <c r="AA40873" s="289"/>
    </row>
    <row r="40874" spans="23:27">
      <c r="W40874" s="288"/>
      <c r="X40874" s="287"/>
      <c r="AA40874" s="289"/>
    </row>
    <row r="40875" spans="23:27">
      <c r="W40875" s="288"/>
      <c r="X40875" s="287"/>
      <c r="AA40875" s="289"/>
    </row>
    <row r="40876" spans="23:27">
      <c r="W40876" s="288"/>
      <c r="X40876" s="287"/>
      <c r="AA40876" s="289"/>
    </row>
    <row r="40877" spans="23:27">
      <c r="W40877" s="288"/>
      <c r="X40877" s="287"/>
      <c r="AA40877" s="289"/>
    </row>
    <row r="40878" spans="23:27">
      <c r="W40878" s="288"/>
      <c r="X40878" s="287"/>
      <c r="AA40878" s="289"/>
    </row>
    <row r="40879" spans="23:27">
      <c r="W40879" s="288"/>
      <c r="X40879" s="287"/>
      <c r="AA40879" s="289"/>
    </row>
    <row r="40880" spans="23:27">
      <c r="W40880" s="288"/>
      <c r="X40880" s="287"/>
      <c r="AA40880" s="289"/>
    </row>
    <row r="40881" spans="23:27">
      <c r="W40881" s="288"/>
      <c r="X40881" s="287"/>
      <c r="AA40881" s="289"/>
    </row>
    <row r="40882" spans="23:27">
      <c r="W40882" s="288"/>
      <c r="X40882" s="287"/>
      <c r="AA40882" s="289"/>
    </row>
    <row r="40883" spans="23:27">
      <c r="W40883" s="288"/>
      <c r="X40883" s="287"/>
      <c r="AA40883" s="289"/>
    </row>
    <row r="40884" spans="23:27">
      <c r="W40884" s="288"/>
      <c r="X40884" s="287"/>
      <c r="AA40884" s="289"/>
    </row>
    <row r="40885" spans="23:27">
      <c r="W40885" s="288"/>
      <c r="X40885" s="287"/>
      <c r="AA40885" s="289"/>
    </row>
    <row r="40886" spans="23:27">
      <c r="W40886" s="288"/>
      <c r="X40886" s="287"/>
      <c r="AA40886" s="289"/>
    </row>
    <row r="40887" spans="23:27">
      <c r="W40887" s="288"/>
      <c r="X40887" s="287"/>
      <c r="AA40887" s="289"/>
    </row>
    <row r="40888" spans="23:27">
      <c r="W40888" s="288"/>
      <c r="X40888" s="287"/>
      <c r="AA40888" s="289"/>
    </row>
    <row r="40889" spans="23:27">
      <c r="W40889" s="288"/>
      <c r="X40889" s="287"/>
      <c r="AA40889" s="289"/>
    </row>
    <row r="40890" spans="23:27">
      <c r="W40890" s="288"/>
      <c r="X40890" s="287"/>
      <c r="AA40890" s="289"/>
    </row>
    <row r="40891" spans="23:27">
      <c r="W40891" s="288"/>
      <c r="X40891" s="287"/>
      <c r="AA40891" s="289"/>
    </row>
    <row r="40892" spans="23:27">
      <c r="W40892" s="288"/>
      <c r="X40892" s="287"/>
      <c r="AA40892" s="289"/>
    </row>
    <row r="40893" spans="23:27">
      <c r="W40893" s="288"/>
      <c r="X40893" s="287"/>
      <c r="AA40893" s="289"/>
    </row>
    <row r="40894" spans="23:27">
      <c r="W40894" s="288"/>
      <c r="X40894" s="287"/>
      <c r="AA40894" s="289"/>
    </row>
    <row r="40895" spans="23:27">
      <c r="W40895" s="288"/>
      <c r="X40895" s="287"/>
      <c r="AA40895" s="289"/>
    </row>
    <row r="40896" spans="23:27">
      <c r="W40896" s="288"/>
      <c r="X40896" s="287"/>
      <c r="AA40896" s="289"/>
    </row>
    <row r="40897" spans="23:27">
      <c r="W40897" s="288"/>
      <c r="X40897" s="287"/>
      <c r="AA40897" s="289"/>
    </row>
    <row r="40898" spans="23:27">
      <c r="W40898" s="288"/>
      <c r="X40898" s="287"/>
      <c r="AA40898" s="289"/>
    </row>
    <row r="40899" spans="23:27">
      <c r="W40899" s="288"/>
      <c r="X40899" s="287"/>
      <c r="AA40899" s="289"/>
    </row>
    <row r="40900" spans="23:27">
      <c r="W40900" s="288"/>
      <c r="X40900" s="287"/>
      <c r="AA40900" s="289"/>
    </row>
    <row r="40901" spans="23:27">
      <c r="W40901" s="288"/>
      <c r="X40901" s="287"/>
      <c r="AA40901" s="289"/>
    </row>
    <row r="40902" spans="23:27">
      <c r="W40902" s="288"/>
      <c r="X40902" s="287"/>
      <c r="AA40902" s="289"/>
    </row>
    <row r="40903" spans="23:27">
      <c r="W40903" s="288"/>
      <c r="X40903" s="287"/>
      <c r="AA40903" s="289"/>
    </row>
    <row r="40904" spans="23:27">
      <c r="W40904" s="288"/>
      <c r="X40904" s="287"/>
      <c r="AA40904" s="289"/>
    </row>
    <row r="40905" spans="23:27">
      <c r="W40905" s="288"/>
      <c r="X40905" s="287"/>
      <c r="AA40905" s="289"/>
    </row>
    <row r="40906" spans="23:27">
      <c r="W40906" s="288"/>
      <c r="X40906" s="287"/>
      <c r="AA40906" s="289"/>
    </row>
    <row r="40907" spans="23:27">
      <c r="W40907" s="288"/>
      <c r="X40907" s="287"/>
      <c r="AA40907" s="289"/>
    </row>
    <row r="40908" spans="23:27">
      <c r="W40908" s="288"/>
      <c r="X40908" s="287"/>
      <c r="AA40908" s="289"/>
    </row>
    <row r="40909" spans="23:27">
      <c r="W40909" s="288"/>
      <c r="X40909" s="287"/>
      <c r="AA40909" s="289"/>
    </row>
    <row r="40910" spans="23:27">
      <c r="W40910" s="288"/>
      <c r="X40910" s="287"/>
      <c r="AA40910" s="289"/>
    </row>
    <row r="40911" spans="23:27">
      <c r="W40911" s="288"/>
      <c r="X40911" s="287"/>
      <c r="AA40911" s="289"/>
    </row>
    <row r="40912" spans="23:27">
      <c r="W40912" s="288"/>
      <c r="X40912" s="287"/>
      <c r="AA40912" s="289"/>
    </row>
    <row r="40913" spans="23:27">
      <c r="W40913" s="288"/>
      <c r="X40913" s="287"/>
      <c r="AA40913" s="289"/>
    </row>
    <row r="40914" spans="23:27">
      <c r="W40914" s="288"/>
      <c r="X40914" s="287"/>
      <c r="AA40914" s="289"/>
    </row>
    <row r="40915" spans="23:27">
      <c r="W40915" s="288"/>
      <c r="X40915" s="287"/>
      <c r="AA40915" s="289"/>
    </row>
    <row r="40916" spans="23:27">
      <c r="W40916" s="288"/>
      <c r="X40916" s="287"/>
      <c r="AA40916" s="289"/>
    </row>
    <row r="40917" spans="23:27">
      <c r="W40917" s="288"/>
      <c r="X40917" s="287"/>
      <c r="AA40917" s="289"/>
    </row>
    <row r="40918" spans="23:27">
      <c r="W40918" s="288"/>
      <c r="X40918" s="287"/>
      <c r="AA40918" s="289"/>
    </row>
    <row r="40919" spans="23:27">
      <c r="W40919" s="288"/>
      <c r="X40919" s="287"/>
      <c r="AA40919" s="289"/>
    </row>
    <row r="40920" spans="23:27">
      <c r="W40920" s="288"/>
      <c r="X40920" s="287"/>
      <c r="AA40920" s="289"/>
    </row>
    <row r="40921" spans="23:27">
      <c r="W40921" s="288"/>
      <c r="X40921" s="287"/>
      <c r="AA40921" s="289"/>
    </row>
    <row r="40922" spans="23:27">
      <c r="W40922" s="288"/>
      <c r="X40922" s="287"/>
      <c r="AA40922" s="289"/>
    </row>
    <row r="40923" spans="23:27">
      <c r="W40923" s="288"/>
      <c r="X40923" s="287"/>
      <c r="AA40923" s="289"/>
    </row>
    <row r="40924" spans="23:27">
      <c r="W40924" s="288"/>
      <c r="X40924" s="287"/>
      <c r="AA40924" s="289"/>
    </row>
    <row r="40925" spans="23:27">
      <c r="W40925" s="288"/>
      <c r="X40925" s="287"/>
      <c r="AA40925" s="289"/>
    </row>
    <row r="40926" spans="23:27">
      <c r="W40926" s="288"/>
      <c r="X40926" s="287"/>
      <c r="AA40926" s="289"/>
    </row>
    <row r="40927" spans="23:27">
      <c r="W40927" s="288"/>
      <c r="X40927" s="287"/>
      <c r="AA40927" s="289"/>
    </row>
    <row r="40928" spans="23:27">
      <c r="W40928" s="288"/>
      <c r="X40928" s="287"/>
      <c r="AA40928" s="289"/>
    </row>
    <row r="40929" spans="23:27">
      <c r="W40929" s="288"/>
      <c r="X40929" s="287"/>
      <c r="AA40929" s="289"/>
    </row>
    <row r="40930" spans="23:27">
      <c r="W40930" s="288"/>
      <c r="X40930" s="287"/>
      <c r="AA40930" s="289"/>
    </row>
    <row r="40931" spans="23:27">
      <c r="W40931" s="288"/>
      <c r="X40931" s="287"/>
      <c r="AA40931" s="289"/>
    </row>
    <row r="40932" spans="23:27">
      <c r="W40932" s="288"/>
      <c r="X40932" s="287"/>
      <c r="AA40932" s="289"/>
    </row>
    <row r="40933" spans="23:27">
      <c r="W40933" s="288"/>
      <c r="X40933" s="287"/>
      <c r="AA40933" s="289"/>
    </row>
    <row r="40934" spans="23:27">
      <c r="W40934" s="288"/>
      <c r="X40934" s="287"/>
      <c r="AA40934" s="289"/>
    </row>
    <row r="40935" spans="23:27">
      <c r="W40935" s="288"/>
      <c r="X40935" s="287"/>
      <c r="AA40935" s="289"/>
    </row>
    <row r="40936" spans="23:27">
      <c r="W40936" s="288"/>
      <c r="X40936" s="287"/>
      <c r="AA40936" s="289"/>
    </row>
    <row r="40937" spans="23:27">
      <c r="W40937" s="288"/>
      <c r="X40937" s="287"/>
      <c r="AA40937" s="289"/>
    </row>
    <row r="40938" spans="23:27">
      <c r="W40938" s="288"/>
      <c r="X40938" s="287"/>
      <c r="AA40938" s="289"/>
    </row>
    <row r="40939" spans="23:27">
      <c r="W40939" s="288"/>
      <c r="X40939" s="287"/>
      <c r="AA40939" s="289"/>
    </row>
    <row r="40940" spans="23:27">
      <c r="W40940" s="288"/>
      <c r="X40940" s="287"/>
      <c r="AA40940" s="289"/>
    </row>
    <row r="40941" spans="23:27">
      <c r="W40941" s="288"/>
      <c r="X40941" s="287"/>
      <c r="AA40941" s="289"/>
    </row>
    <row r="40942" spans="23:27">
      <c r="W40942" s="288"/>
      <c r="X40942" s="287"/>
      <c r="AA40942" s="289"/>
    </row>
    <row r="40943" spans="23:27">
      <c r="W40943" s="288"/>
      <c r="X40943" s="287"/>
      <c r="AA40943" s="289"/>
    </row>
    <row r="40944" spans="23:27">
      <c r="W40944" s="288"/>
      <c r="X40944" s="287"/>
      <c r="AA40944" s="289"/>
    </row>
    <row r="40945" spans="23:27">
      <c r="W40945" s="288"/>
      <c r="X40945" s="287"/>
      <c r="AA40945" s="289"/>
    </row>
    <row r="40946" spans="23:27">
      <c r="W40946" s="288"/>
      <c r="X40946" s="287"/>
      <c r="AA40946" s="289"/>
    </row>
    <row r="40947" spans="23:27">
      <c r="W40947" s="288"/>
      <c r="X40947" s="287"/>
      <c r="AA40947" s="289"/>
    </row>
    <row r="40948" spans="23:27">
      <c r="W40948" s="288"/>
      <c r="X40948" s="287"/>
      <c r="AA40948" s="289"/>
    </row>
    <row r="40949" spans="23:27">
      <c r="W40949" s="288"/>
      <c r="X40949" s="287"/>
      <c r="AA40949" s="289"/>
    </row>
    <row r="40950" spans="23:27">
      <c r="W40950" s="288"/>
      <c r="X40950" s="287"/>
      <c r="AA40950" s="289"/>
    </row>
    <row r="40951" spans="23:27">
      <c r="W40951" s="288"/>
      <c r="X40951" s="287"/>
      <c r="AA40951" s="289"/>
    </row>
    <row r="40952" spans="23:27">
      <c r="W40952" s="288"/>
      <c r="X40952" s="287"/>
      <c r="AA40952" s="289"/>
    </row>
    <row r="40953" spans="23:27">
      <c r="W40953" s="288"/>
      <c r="X40953" s="287"/>
      <c r="AA40953" s="289"/>
    </row>
    <row r="40954" spans="23:27">
      <c r="W40954" s="288"/>
      <c r="X40954" s="287"/>
      <c r="AA40954" s="289"/>
    </row>
    <row r="40955" spans="23:27">
      <c r="W40955" s="288"/>
      <c r="X40955" s="287"/>
      <c r="AA40955" s="289"/>
    </row>
    <row r="40956" spans="23:27">
      <c r="W40956" s="288"/>
      <c r="X40956" s="287"/>
      <c r="AA40956" s="289"/>
    </row>
    <row r="40957" spans="23:27">
      <c r="W40957" s="288"/>
      <c r="X40957" s="287"/>
      <c r="AA40957" s="289"/>
    </row>
    <row r="40958" spans="23:27">
      <c r="W40958" s="288"/>
      <c r="X40958" s="287"/>
      <c r="AA40958" s="289"/>
    </row>
    <row r="40959" spans="23:27">
      <c r="W40959" s="288"/>
      <c r="X40959" s="287"/>
      <c r="AA40959" s="289"/>
    </row>
    <row r="40960" spans="23:27">
      <c r="W40960" s="288"/>
      <c r="X40960" s="287"/>
      <c r="AA40960" s="289"/>
    </row>
    <row r="40961" spans="23:27">
      <c r="W40961" s="288"/>
      <c r="X40961" s="287"/>
      <c r="AA40961" s="289"/>
    </row>
    <row r="40962" spans="23:27">
      <c r="W40962" s="288"/>
      <c r="X40962" s="287"/>
      <c r="AA40962" s="289"/>
    </row>
    <row r="40963" spans="23:27">
      <c r="W40963" s="288"/>
      <c r="X40963" s="287"/>
      <c r="AA40963" s="289"/>
    </row>
    <row r="40964" spans="23:27">
      <c r="W40964" s="288"/>
      <c r="X40964" s="287"/>
      <c r="AA40964" s="289"/>
    </row>
    <row r="40965" spans="23:27">
      <c r="W40965" s="288"/>
      <c r="X40965" s="287"/>
      <c r="AA40965" s="289"/>
    </row>
    <row r="40966" spans="23:27">
      <c r="W40966" s="288"/>
      <c r="X40966" s="287"/>
      <c r="AA40966" s="289"/>
    </row>
    <row r="40967" spans="23:27">
      <c r="W40967" s="288"/>
      <c r="X40967" s="287"/>
      <c r="AA40967" s="289"/>
    </row>
    <row r="40968" spans="23:27">
      <c r="W40968" s="288"/>
      <c r="X40968" s="287"/>
      <c r="AA40968" s="289"/>
    </row>
    <row r="40969" spans="23:27">
      <c r="W40969" s="288"/>
      <c r="X40969" s="287"/>
      <c r="AA40969" s="289"/>
    </row>
    <row r="40970" spans="23:27">
      <c r="W40970" s="288"/>
      <c r="X40970" s="287"/>
      <c r="AA40970" s="289"/>
    </row>
    <row r="40971" spans="23:27">
      <c r="W40971" s="288"/>
      <c r="X40971" s="287"/>
      <c r="AA40971" s="289"/>
    </row>
    <row r="40972" spans="23:27">
      <c r="W40972" s="288"/>
      <c r="X40972" s="287"/>
      <c r="AA40972" s="289"/>
    </row>
    <row r="40973" spans="23:27">
      <c r="W40973" s="288"/>
      <c r="X40973" s="287"/>
      <c r="AA40973" s="289"/>
    </row>
    <row r="40974" spans="23:27">
      <c r="W40974" s="288"/>
      <c r="X40974" s="287"/>
      <c r="AA40974" s="289"/>
    </row>
    <row r="40975" spans="23:27">
      <c r="W40975" s="288"/>
      <c r="X40975" s="287"/>
      <c r="AA40975" s="289"/>
    </row>
    <row r="40976" spans="23:27">
      <c r="W40976" s="288"/>
      <c r="X40976" s="287"/>
      <c r="AA40976" s="289"/>
    </row>
    <row r="40977" spans="23:27">
      <c r="W40977" s="288"/>
      <c r="X40977" s="287"/>
      <c r="AA40977" s="289"/>
    </row>
    <row r="40978" spans="23:27">
      <c r="W40978" s="288"/>
      <c r="X40978" s="287"/>
      <c r="AA40978" s="289"/>
    </row>
    <row r="40979" spans="23:27">
      <c r="W40979" s="288"/>
      <c r="X40979" s="287"/>
      <c r="AA40979" s="289"/>
    </row>
    <row r="40980" spans="23:27">
      <c r="W40980" s="288"/>
      <c r="X40980" s="287"/>
      <c r="AA40980" s="289"/>
    </row>
    <row r="40981" spans="23:27">
      <c r="W40981" s="288"/>
      <c r="X40981" s="287"/>
      <c r="AA40981" s="289"/>
    </row>
    <row r="40982" spans="23:27">
      <c r="W40982" s="288"/>
      <c r="X40982" s="287"/>
      <c r="AA40982" s="289"/>
    </row>
    <row r="40983" spans="23:27">
      <c r="W40983" s="288"/>
      <c r="X40983" s="287"/>
      <c r="AA40983" s="289"/>
    </row>
    <row r="40984" spans="23:27">
      <c r="W40984" s="288"/>
      <c r="X40984" s="287"/>
      <c r="AA40984" s="289"/>
    </row>
    <row r="40985" spans="23:27">
      <c r="W40985" s="288"/>
      <c r="X40985" s="287"/>
      <c r="AA40985" s="289"/>
    </row>
    <row r="40986" spans="23:27">
      <c r="W40986" s="288"/>
      <c r="X40986" s="287"/>
      <c r="AA40986" s="289"/>
    </row>
    <row r="40987" spans="23:27">
      <c r="W40987" s="288"/>
      <c r="X40987" s="287"/>
      <c r="AA40987" s="289"/>
    </row>
    <row r="40988" spans="23:27">
      <c r="W40988" s="288"/>
      <c r="X40988" s="287"/>
      <c r="AA40988" s="289"/>
    </row>
    <row r="40989" spans="23:27">
      <c r="W40989" s="288"/>
      <c r="X40989" s="287"/>
      <c r="AA40989" s="289"/>
    </row>
    <row r="40990" spans="23:27">
      <c r="W40990" s="288"/>
      <c r="X40990" s="287"/>
      <c r="AA40990" s="289"/>
    </row>
    <row r="40991" spans="23:27">
      <c r="W40991" s="288"/>
      <c r="X40991" s="287"/>
      <c r="AA40991" s="289"/>
    </row>
    <row r="40992" spans="23:27">
      <c r="W40992" s="288"/>
      <c r="X40992" s="287"/>
      <c r="AA40992" s="289"/>
    </row>
    <row r="40993" spans="23:27">
      <c r="W40993" s="288"/>
      <c r="X40993" s="287"/>
      <c r="AA40993" s="289"/>
    </row>
    <row r="40994" spans="23:27">
      <c r="W40994" s="288"/>
      <c r="X40994" s="287"/>
      <c r="AA40994" s="289"/>
    </row>
    <row r="40995" spans="23:27">
      <c r="W40995" s="288"/>
      <c r="X40995" s="287"/>
      <c r="AA40995" s="289"/>
    </row>
    <row r="40996" spans="23:27">
      <c r="W40996" s="288"/>
      <c r="X40996" s="287"/>
      <c r="AA40996" s="289"/>
    </row>
    <row r="40997" spans="23:27">
      <c r="W40997" s="288"/>
      <c r="X40997" s="287"/>
      <c r="AA40997" s="289"/>
    </row>
    <row r="40998" spans="23:27">
      <c r="W40998" s="288"/>
      <c r="X40998" s="287"/>
      <c r="AA40998" s="289"/>
    </row>
    <row r="40999" spans="23:27">
      <c r="W40999" s="288"/>
      <c r="X40999" s="287"/>
      <c r="AA40999" s="289"/>
    </row>
    <row r="41000" spans="23:27">
      <c r="W41000" s="288"/>
      <c r="X41000" s="287"/>
      <c r="AA41000" s="289"/>
    </row>
    <row r="41001" spans="23:27">
      <c r="W41001" s="288"/>
      <c r="X41001" s="287"/>
      <c r="AA41001" s="289"/>
    </row>
    <row r="41002" spans="23:27">
      <c r="W41002" s="288"/>
      <c r="X41002" s="287"/>
      <c r="AA41002" s="289"/>
    </row>
    <row r="41003" spans="23:27">
      <c r="W41003" s="288"/>
      <c r="X41003" s="287"/>
      <c r="AA41003" s="289"/>
    </row>
    <row r="41004" spans="23:27">
      <c r="W41004" s="288"/>
      <c r="X41004" s="287"/>
      <c r="AA41004" s="289"/>
    </row>
    <row r="41005" spans="23:27">
      <c r="W41005" s="288"/>
      <c r="X41005" s="287"/>
      <c r="AA41005" s="289"/>
    </row>
    <row r="41006" spans="23:27">
      <c r="W41006" s="288"/>
      <c r="X41006" s="287"/>
      <c r="AA41006" s="289"/>
    </row>
    <row r="41007" spans="23:27">
      <c r="W41007" s="288"/>
      <c r="X41007" s="287"/>
      <c r="AA41007" s="289"/>
    </row>
    <row r="41008" spans="23:27">
      <c r="W41008" s="288"/>
      <c r="X41008" s="287"/>
      <c r="AA41008" s="289"/>
    </row>
    <row r="41009" spans="23:27">
      <c r="W41009" s="288"/>
      <c r="X41009" s="287"/>
      <c r="AA41009" s="289"/>
    </row>
    <row r="41010" spans="23:27">
      <c r="W41010" s="288"/>
      <c r="X41010" s="287"/>
      <c r="AA41010" s="289"/>
    </row>
    <row r="41011" spans="23:27">
      <c r="W41011" s="288"/>
      <c r="X41011" s="287"/>
      <c r="AA41011" s="289"/>
    </row>
    <row r="41012" spans="23:27">
      <c r="W41012" s="288"/>
      <c r="X41012" s="287"/>
      <c r="AA41012" s="289"/>
    </row>
    <row r="41013" spans="23:27">
      <c r="W41013" s="288"/>
      <c r="X41013" s="287"/>
      <c r="AA41013" s="289"/>
    </row>
    <row r="41014" spans="23:27">
      <c r="W41014" s="288"/>
      <c r="X41014" s="287"/>
      <c r="AA41014" s="289"/>
    </row>
    <row r="41015" spans="23:27">
      <c r="W41015" s="288"/>
      <c r="X41015" s="287"/>
      <c r="AA41015" s="289"/>
    </row>
    <row r="41016" spans="23:27">
      <c r="W41016" s="288"/>
      <c r="X41016" s="287"/>
      <c r="AA41016" s="289"/>
    </row>
    <row r="41017" spans="23:27">
      <c r="W41017" s="288"/>
      <c r="X41017" s="287"/>
      <c r="AA41017" s="289"/>
    </row>
    <row r="41018" spans="23:27">
      <c r="W41018" s="288"/>
      <c r="X41018" s="287"/>
      <c r="AA41018" s="289"/>
    </row>
    <row r="41019" spans="23:27">
      <c r="W41019" s="288"/>
      <c r="X41019" s="287"/>
      <c r="AA41019" s="289"/>
    </row>
    <row r="41020" spans="23:27">
      <c r="W41020" s="288"/>
      <c r="X41020" s="287"/>
      <c r="AA41020" s="289"/>
    </row>
    <row r="41021" spans="23:27">
      <c r="W41021" s="288"/>
      <c r="X41021" s="287"/>
      <c r="AA41021" s="289"/>
    </row>
    <row r="41022" spans="23:27">
      <c r="W41022" s="288"/>
      <c r="X41022" s="287"/>
      <c r="AA41022" s="289"/>
    </row>
    <row r="41023" spans="23:27">
      <c r="W41023" s="288"/>
      <c r="X41023" s="287"/>
      <c r="AA41023" s="289"/>
    </row>
    <row r="41024" spans="23:27">
      <c r="W41024" s="288"/>
      <c r="X41024" s="287"/>
      <c r="AA41024" s="289"/>
    </row>
    <row r="41025" spans="23:27">
      <c r="W41025" s="288"/>
      <c r="X41025" s="287"/>
      <c r="AA41025" s="289"/>
    </row>
    <row r="41026" spans="23:27">
      <c r="W41026" s="288"/>
      <c r="X41026" s="287"/>
      <c r="AA41026" s="289"/>
    </row>
    <row r="41027" spans="23:27">
      <c r="W41027" s="288"/>
      <c r="X41027" s="287"/>
      <c r="AA41027" s="289"/>
    </row>
    <row r="41028" spans="23:27">
      <c r="W41028" s="288"/>
      <c r="X41028" s="287"/>
      <c r="AA41028" s="289"/>
    </row>
    <row r="41029" spans="23:27">
      <c r="W41029" s="288"/>
      <c r="X41029" s="287"/>
      <c r="AA41029" s="289"/>
    </row>
    <row r="41030" spans="23:27">
      <c r="W41030" s="288"/>
      <c r="X41030" s="287"/>
      <c r="AA41030" s="289"/>
    </row>
    <row r="41031" spans="23:27">
      <c r="W41031" s="288"/>
      <c r="X41031" s="287"/>
      <c r="AA41031" s="289"/>
    </row>
    <row r="41032" spans="23:27">
      <c r="W41032" s="288"/>
      <c r="X41032" s="287"/>
      <c r="AA41032" s="289"/>
    </row>
    <row r="41033" spans="23:27">
      <c r="W41033" s="288"/>
      <c r="X41033" s="287"/>
      <c r="AA41033" s="289"/>
    </row>
    <row r="41034" spans="23:27">
      <c r="W41034" s="288"/>
      <c r="X41034" s="287"/>
      <c r="AA41034" s="289"/>
    </row>
    <row r="41035" spans="23:27">
      <c r="W41035" s="288"/>
      <c r="X41035" s="287"/>
      <c r="AA41035" s="289"/>
    </row>
    <row r="41036" spans="23:27">
      <c r="W41036" s="288"/>
      <c r="X41036" s="287"/>
      <c r="AA41036" s="289"/>
    </row>
    <row r="41037" spans="23:27">
      <c r="W41037" s="288"/>
      <c r="X41037" s="287"/>
      <c r="AA41037" s="289"/>
    </row>
    <row r="41038" spans="23:27">
      <c r="W41038" s="288"/>
      <c r="X41038" s="287"/>
      <c r="AA41038" s="289"/>
    </row>
    <row r="41039" spans="23:27">
      <c r="W41039" s="288"/>
      <c r="X41039" s="287"/>
      <c r="AA41039" s="289"/>
    </row>
    <row r="41040" spans="23:27">
      <c r="W41040" s="288"/>
      <c r="X41040" s="287"/>
      <c r="AA41040" s="289"/>
    </row>
    <row r="41041" spans="23:27">
      <c r="W41041" s="288"/>
      <c r="X41041" s="287"/>
      <c r="AA41041" s="289"/>
    </row>
    <row r="41042" spans="23:27">
      <c r="W41042" s="288"/>
      <c r="X41042" s="287"/>
      <c r="AA41042" s="289"/>
    </row>
    <row r="41043" spans="23:27">
      <c r="W41043" s="288"/>
      <c r="X41043" s="287"/>
      <c r="AA41043" s="289"/>
    </row>
    <row r="41044" spans="23:27">
      <c r="W41044" s="288"/>
      <c r="X41044" s="287"/>
      <c r="AA41044" s="289"/>
    </row>
    <row r="41045" spans="23:27">
      <c r="W41045" s="288"/>
      <c r="X41045" s="287"/>
      <c r="AA41045" s="289"/>
    </row>
    <row r="41046" spans="23:27">
      <c r="W41046" s="288"/>
      <c r="X41046" s="287"/>
      <c r="AA41046" s="289"/>
    </row>
    <row r="41047" spans="23:27">
      <c r="W41047" s="288"/>
      <c r="X41047" s="287"/>
      <c r="AA41047" s="289"/>
    </row>
    <row r="41048" spans="23:27">
      <c r="W41048" s="288"/>
      <c r="X41048" s="287"/>
      <c r="AA41048" s="289"/>
    </row>
    <row r="41049" spans="23:27">
      <c r="W41049" s="288"/>
      <c r="X41049" s="287"/>
      <c r="AA41049" s="289"/>
    </row>
    <row r="41050" spans="23:27">
      <c r="W41050" s="288"/>
      <c r="X41050" s="287"/>
      <c r="AA41050" s="289"/>
    </row>
    <row r="41051" spans="23:27">
      <c r="W41051" s="288"/>
      <c r="X41051" s="287"/>
      <c r="AA41051" s="289"/>
    </row>
    <row r="41052" spans="23:27">
      <c r="W41052" s="288"/>
      <c r="X41052" s="287"/>
      <c r="AA41052" s="289"/>
    </row>
    <row r="41053" spans="23:27">
      <c r="W41053" s="288"/>
      <c r="X41053" s="287"/>
      <c r="AA41053" s="289"/>
    </row>
    <row r="41054" spans="23:27">
      <c r="W41054" s="288"/>
      <c r="X41054" s="287"/>
      <c r="AA41054" s="289"/>
    </row>
    <row r="41055" spans="23:27">
      <c r="W41055" s="288"/>
      <c r="X41055" s="287"/>
      <c r="AA41055" s="289"/>
    </row>
    <row r="41056" spans="23:27">
      <c r="W41056" s="288"/>
      <c r="X41056" s="287"/>
      <c r="AA41056" s="289"/>
    </row>
    <row r="41057" spans="23:27">
      <c r="W41057" s="288"/>
      <c r="X41057" s="287"/>
      <c r="AA41057" s="289"/>
    </row>
    <row r="41058" spans="23:27">
      <c r="W41058" s="288"/>
      <c r="X41058" s="287"/>
      <c r="AA41058" s="289"/>
    </row>
    <row r="41059" spans="23:27">
      <c r="W41059" s="288"/>
      <c r="X41059" s="287"/>
      <c r="AA41059" s="289"/>
    </row>
    <row r="41060" spans="23:27">
      <c r="W41060" s="288"/>
      <c r="X41060" s="287"/>
      <c r="AA41060" s="289"/>
    </row>
    <row r="41061" spans="23:27">
      <c r="W41061" s="288"/>
      <c r="X41061" s="287"/>
      <c r="AA41061" s="289"/>
    </row>
    <row r="41062" spans="23:27">
      <c r="W41062" s="288"/>
      <c r="X41062" s="287"/>
      <c r="AA41062" s="289"/>
    </row>
    <row r="41063" spans="23:27">
      <c r="W41063" s="288"/>
      <c r="X41063" s="287"/>
      <c r="AA41063" s="289"/>
    </row>
    <row r="41064" spans="23:27">
      <c r="W41064" s="288"/>
      <c r="X41064" s="287"/>
      <c r="AA41064" s="289"/>
    </row>
    <row r="41065" spans="23:27">
      <c r="W41065" s="288"/>
      <c r="X41065" s="287"/>
      <c r="AA41065" s="289"/>
    </row>
    <row r="41066" spans="23:27">
      <c r="W41066" s="288"/>
      <c r="X41066" s="287"/>
      <c r="AA41066" s="289"/>
    </row>
    <row r="41067" spans="23:27">
      <c r="W41067" s="288"/>
      <c r="X41067" s="287"/>
      <c r="AA41067" s="289"/>
    </row>
    <row r="41068" spans="23:27">
      <c r="W41068" s="288"/>
      <c r="X41068" s="287"/>
      <c r="AA41068" s="289"/>
    </row>
    <row r="41069" spans="23:27">
      <c r="W41069" s="288"/>
      <c r="X41069" s="287"/>
      <c r="AA41069" s="289"/>
    </row>
    <row r="41070" spans="23:27">
      <c r="W41070" s="288"/>
      <c r="X41070" s="287"/>
      <c r="AA41070" s="289"/>
    </row>
    <row r="41071" spans="23:27">
      <c r="W41071" s="288"/>
      <c r="X41071" s="287"/>
      <c r="AA41071" s="289"/>
    </row>
    <row r="41072" spans="23:27">
      <c r="W41072" s="288"/>
      <c r="X41072" s="287"/>
      <c r="AA41072" s="289"/>
    </row>
    <row r="41073" spans="23:27">
      <c r="W41073" s="288"/>
      <c r="X41073" s="287"/>
      <c r="AA41073" s="289"/>
    </row>
    <row r="41074" spans="23:27">
      <c r="W41074" s="288"/>
      <c r="X41074" s="287"/>
      <c r="AA41074" s="289"/>
    </row>
    <row r="41075" spans="23:27">
      <c r="W41075" s="288"/>
      <c r="X41075" s="287"/>
      <c r="AA41075" s="289"/>
    </row>
    <row r="41076" spans="23:27">
      <c r="W41076" s="288"/>
      <c r="X41076" s="287"/>
      <c r="AA41076" s="289"/>
    </row>
    <row r="41077" spans="23:27">
      <c r="W41077" s="288"/>
      <c r="X41077" s="287"/>
      <c r="AA41077" s="289"/>
    </row>
    <row r="41078" spans="23:27">
      <c r="W41078" s="288"/>
      <c r="X41078" s="287"/>
      <c r="AA41078" s="289"/>
    </row>
    <row r="41079" spans="23:27">
      <c r="W41079" s="288"/>
      <c r="X41079" s="287"/>
      <c r="AA41079" s="289"/>
    </row>
    <row r="41080" spans="23:27">
      <c r="W41080" s="288"/>
      <c r="X41080" s="287"/>
      <c r="AA41080" s="289"/>
    </row>
    <row r="41081" spans="23:27">
      <c r="W41081" s="288"/>
      <c r="X41081" s="287"/>
      <c r="AA41081" s="289"/>
    </row>
    <row r="41082" spans="23:27">
      <c r="W41082" s="288"/>
      <c r="X41082" s="287"/>
      <c r="AA41082" s="289"/>
    </row>
    <row r="41083" spans="23:27">
      <c r="W41083" s="288"/>
      <c r="X41083" s="287"/>
      <c r="AA41083" s="289"/>
    </row>
    <row r="41084" spans="23:27">
      <c r="W41084" s="288"/>
      <c r="X41084" s="287"/>
      <c r="AA41084" s="289"/>
    </row>
    <row r="41085" spans="23:27">
      <c r="W41085" s="288"/>
      <c r="X41085" s="287"/>
      <c r="AA41085" s="289"/>
    </row>
    <row r="41086" spans="23:27">
      <c r="W41086" s="288"/>
      <c r="X41086" s="287"/>
      <c r="AA41086" s="289"/>
    </row>
    <row r="41087" spans="23:27">
      <c r="W41087" s="288"/>
      <c r="X41087" s="287"/>
      <c r="AA41087" s="289"/>
    </row>
    <row r="41088" spans="23:27">
      <c r="W41088" s="288"/>
      <c r="X41088" s="287"/>
      <c r="AA41088" s="289"/>
    </row>
    <row r="41089" spans="23:27">
      <c r="W41089" s="288"/>
      <c r="X41089" s="287"/>
      <c r="AA41089" s="289"/>
    </row>
    <row r="41090" spans="23:27">
      <c r="W41090" s="288"/>
      <c r="X41090" s="287"/>
      <c r="AA41090" s="289"/>
    </row>
    <row r="41091" spans="23:27">
      <c r="W41091" s="288"/>
      <c r="X41091" s="287"/>
      <c r="AA41091" s="289"/>
    </row>
    <row r="41092" spans="23:27">
      <c r="W41092" s="288"/>
      <c r="X41092" s="287"/>
      <c r="AA41092" s="289"/>
    </row>
    <row r="41093" spans="23:27">
      <c r="W41093" s="288"/>
      <c r="X41093" s="287"/>
      <c r="AA41093" s="289"/>
    </row>
    <row r="41094" spans="23:27">
      <c r="W41094" s="288"/>
      <c r="X41094" s="287"/>
      <c r="AA41094" s="289"/>
    </row>
    <row r="41095" spans="23:27">
      <c r="W41095" s="288"/>
      <c r="X41095" s="287"/>
      <c r="AA41095" s="289"/>
    </row>
    <row r="41096" spans="23:27">
      <c r="W41096" s="288"/>
      <c r="X41096" s="287"/>
      <c r="AA41096" s="289"/>
    </row>
    <row r="41097" spans="23:27">
      <c r="W41097" s="288"/>
      <c r="X41097" s="287"/>
      <c r="AA41097" s="289"/>
    </row>
    <row r="41098" spans="23:27">
      <c r="W41098" s="288"/>
      <c r="X41098" s="287"/>
      <c r="AA41098" s="289"/>
    </row>
    <row r="41099" spans="23:27">
      <c r="W41099" s="288"/>
      <c r="X41099" s="287"/>
      <c r="AA41099" s="289"/>
    </row>
    <row r="41100" spans="23:27">
      <c r="W41100" s="288"/>
      <c r="X41100" s="287"/>
      <c r="AA41100" s="289"/>
    </row>
    <row r="41101" spans="23:27">
      <c r="W41101" s="288"/>
      <c r="X41101" s="287"/>
      <c r="AA41101" s="289"/>
    </row>
    <row r="41102" spans="23:27">
      <c r="W41102" s="288"/>
      <c r="X41102" s="287"/>
      <c r="AA41102" s="289"/>
    </row>
    <row r="41103" spans="23:27">
      <c r="W41103" s="288"/>
      <c r="X41103" s="287"/>
      <c r="AA41103" s="289"/>
    </row>
    <row r="41104" spans="23:27">
      <c r="W41104" s="288"/>
      <c r="X41104" s="287"/>
      <c r="AA41104" s="289"/>
    </row>
    <row r="41105" spans="23:27">
      <c r="W41105" s="288"/>
      <c r="X41105" s="287"/>
      <c r="AA41105" s="289"/>
    </row>
    <row r="41106" spans="23:27">
      <c r="W41106" s="288"/>
      <c r="X41106" s="287"/>
      <c r="AA41106" s="289"/>
    </row>
    <row r="41107" spans="23:27">
      <c r="W41107" s="288"/>
      <c r="X41107" s="287"/>
      <c r="AA41107" s="289"/>
    </row>
    <row r="41108" spans="23:27">
      <c r="W41108" s="288"/>
      <c r="X41108" s="287"/>
      <c r="AA41108" s="289"/>
    </row>
    <row r="41109" spans="23:27">
      <c r="W41109" s="288"/>
      <c r="X41109" s="287"/>
      <c r="AA41109" s="289"/>
    </row>
    <row r="41110" spans="23:27">
      <c r="W41110" s="288"/>
      <c r="X41110" s="287"/>
      <c r="AA41110" s="289"/>
    </row>
    <row r="41111" spans="23:27">
      <c r="W41111" s="288"/>
      <c r="X41111" s="287"/>
      <c r="AA41111" s="289"/>
    </row>
    <row r="41112" spans="23:27">
      <c r="W41112" s="288"/>
      <c r="X41112" s="287"/>
      <c r="AA41112" s="289"/>
    </row>
    <row r="41113" spans="23:27">
      <c r="W41113" s="288"/>
      <c r="X41113" s="287"/>
      <c r="AA41113" s="289"/>
    </row>
    <row r="41114" spans="23:27">
      <c r="W41114" s="288"/>
      <c r="X41114" s="287"/>
      <c r="AA41114" s="289"/>
    </row>
    <row r="41115" spans="23:27">
      <c r="W41115" s="288"/>
      <c r="X41115" s="287"/>
      <c r="AA41115" s="289"/>
    </row>
    <row r="41116" spans="23:27">
      <c r="W41116" s="288"/>
      <c r="X41116" s="287"/>
      <c r="AA41116" s="289"/>
    </row>
    <row r="41117" spans="23:27">
      <c r="W41117" s="288"/>
      <c r="X41117" s="287"/>
      <c r="AA41117" s="289"/>
    </row>
    <row r="41118" spans="23:27">
      <c r="W41118" s="288"/>
      <c r="X41118" s="287"/>
      <c r="AA41118" s="289"/>
    </row>
    <row r="41119" spans="23:27">
      <c r="W41119" s="288"/>
      <c r="X41119" s="287"/>
      <c r="AA41119" s="289"/>
    </row>
    <row r="41120" spans="23:27">
      <c r="W41120" s="288"/>
      <c r="X41120" s="287"/>
      <c r="AA41120" s="289"/>
    </row>
    <row r="41121" spans="23:27">
      <c r="W41121" s="288"/>
      <c r="X41121" s="287"/>
      <c r="AA41121" s="289"/>
    </row>
    <row r="41122" spans="23:27">
      <c r="W41122" s="288"/>
      <c r="X41122" s="287"/>
      <c r="AA41122" s="289"/>
    </row>
    <row r="41123" spans="23:27">
      <c r="W41123" s="288"/>
      <c r="X41123" s="287"/>
      <c r="AA41123" s="289"/>
    </row>
    <row r="41124" spans="23:27">
      <c r="W41124" s="288"/>
      <c r="X41124" s="287"/>
      <c r="AA41124" s="289"/>
    </row>
    <row r="41125" spans="23:27">
      <c r="W41125" s="288"/>
      <c r="X41125" s="287"/>
      <c r="AA41125" s="289"/>
    </row>
    <row r="41126" spans="23:27">
      <c r="W41126" s="288"/>
      <c r="X41126" s="287"/>
      <c r="AA41126" s="289"/>
    </row>
    <row r="41127" spans="23:27">
      <c r="W41127" s="288"/>
      <c r="X41127" s="287"/>
      <c r="AA41127" s="289"/>
    </row>
    <row r="41128" spans="23:27">
      <c r="W41128" s="288"/>
      <c r="X41128" s="287"/>
      <c r="AA41128" s="289"/>
    </row>
    <row r="41129" spans="23:27">
      <c r="W41129" s="288"/>
      <c r="X41129" s="287"/>
      <c r="AA41129" s="289"/>
    </row>
    <row r="41130" spans="23:27">
      <c r="W41130" s="288"/>
      <c r="X41130" s="287"/>
      <c r="AA41130" s="289"/>
    </row>
    <row r="41131" spans="23:27">
      <c r="W41131" s="288"/>
      <c r="X41131" s="287"/>
      <c r="AA41131" s="289"/>
    </row>
    <row r="41132" spans="23:27">
      <c r="W41132" s="288"/>
      <c r="X41132" s="287"/>
      <c r="AA41132" s="289"/>
    </row>
    <row r="41133" spans="23:27">
      <c r="W41133" s="288"/>
      <c r="X41133" s="287"/>
      <c r="AA41133" s="289"/>
    </row>
    <row r="41134" spans="23:27">
      <c r="W41134" s="288"/>
      <c r="X41134" s="287"/>
      <c r="AA41134" s="289"/>
    </row>
    <row r="41135" spans="23:27">
      <c r="W41135" s="288"/>
      <c r="X41135" s="287"/>
      <c r="AA41135" s="289"/>
    </row>
    <row r="41136" spans="23:27">
      <c r="W41136" s="288"/>
      <c r="X41136" s="287"/>
      <c r="AA41136" s="289"/>
    </row>
    <row r="41137" spans="23:27">
      <c r="W41137" s="288"/>
      <c r="X41137" s="287"/>
      <c r="AA41137" s="289"/>
    </row>
    <row r="41138" spans="23:27">
      <c r="W41138" s="288"/>
      <c r="X41138" s="287"/>
      <c r="AA41138" s="289"/>
    </row>
    <row r="41139" spans="23:27">
      <c r="W41139" s="288"/>
      <c r="X41139" s="287"/>
      <c r="AA41139" s="289"/>
    </row>
    <row r="41140" spans="23:27">
      <c r="W41140" s="288"/>
      <c r="X41140" s="287"/>
      <c r="AA41140" s="289"/>
    </row>
    <row r="41141" spans="23:27">
      <c r="W41141" s="288"/>
      <c r="X41141" s="287"/>
      <c r="AA41141" s="289"/>
    </row>
    <row r="41142" spans="23:27">
      <c r="W41142" s="288"/>
      <c r="X41142" s="287"/>
      <c r="AA41142" s="289"/>
    </row>
    <row r="41143" spans="23:27">
      <c r="W41143" s="288"/>
      <c r="X41143" s="287"/>
      <c r="AA41143" s="289"/>
    </row>
    <row r="41144" spans="23:27">
      <c r="W41144" s="288"/>
      <c r="X41144" s="287"/>
      <c r="AA41144" s="289"/>
    </row>
    <row r="41145" spans="23:27">
      <c r="W41145" s="288"/>
      <c r="X41145" s="287"/>
      <c r="AA41145" s="289"/>
    </row>
    <row r="41146" spans="23:27">
      <c r="W41146" s="288"/>
      <c r="X41146" s="287"/>
      <c r="AA41146" s="289"/>
    </row>
    <row r="41147" spans="23:27">
      <c r="W41147" s="288"/>
      <c r="X41147" s="287"/>
      <c r="AA41147" s="289"/>
    </row>
    <row r="41148" spans="23:27">
      <c r="W41148" s="288"/>
      <c r="X41148" s="287"/>
      <c r="AA41148" s="289"/>
    </row>
    <row r="41149" spans="23:27">
      <c r="W41149" s="288"/>
      <c r="X41149" s="287"/>
      <c r="AA41149" s="289"/>
    </row>
    <row r="41150" spans="23:27">
      <c r="W41150" s="288"/>
      <c r="X41150" s="287"/>
      <c r="AA41150" s="289"/>
    </row>
    <row r="41151" spans="23:27">
      <c r="W41151" s="288"/>
      <c r="X41151" s="287"/>
      <c r="AA41151" s="289"/>
    </row>
    <row r="41152" spans="23:27">
      <c r="W41152" s="288"/>
      <c r="X41152" s="287"/>
      <c r="AA41152" s="289"/>
    </row>
    <row r="41153" spans="23:27">
      <c r="W41153" s="288"/>
      <c r="X41153" s="287"/>
      <c r="AA41153" s="289"/>
    </row>
    <row r="41154" spans="23:27">
      <c r="W41154" s="288"/>
      <c r="X41154" s="287"/>
      <c r="AA41154" s="289"/>
    </row>
    <row r="41155" spans="23:27">
      <c r="W41155" s="288"/>
      <c r="X41155" s="287"/>
      <c r="AA41155" s="289"/>
    </row>
    <row r="41156" spans="23:27">
      <c r="W41156" s="288"/>
      <c r="X41156" s="287"/>
      <c r="AA41156" s="289"/>
    </row>
    <row r="41157" spans="23:27">
      <c r="W41157" s="288"/>
      <c r="X41157" s="287"/>
      <c r="AA41157" s="289"/>
    </row>
    <row r="41158" spans="23:27">
      <c r="W41158" s="288"/>
      <c r="X41158" s="287"/>
      <c r="AA41158" s="289"/>
    </row>
    <row r="41159" spans="23:27">
      <c r="W41159" s="288"/>
      <c r="X41159" s="287"/>
      <c r="AA41159" s="289"/>
    </row>
    <row r="41160" spans="23:27">
      <c r="W41160" s="288"/>
      <c r="X41160" s="287"/>
      <c r="AA41160" s="289"/>
    </row>
    <row r="41161" spans="23:27">
      <c r="W41161" s="288"/>
      <c r="X41161" s="287"/>
      <c r="AA41161" s="289"/>
    </row>
    <row r="41162" spans="23:27">
      <c r="W41162" s="288"/>
      <c r="X41162" s="287"/>
      <c r="AA41162" s="289"/>
    </row>
    <row r="41163" spans="23:27">
      <c r="W41163" s="288"/>
      <c r="X41163" s="287"/>
      <c r="AA41163" s="289"/>
    </row>
    <row r="41164" spans="23:27">
      <c r="W41164" s="288"/>
      <c r="X41164" s="287"/>
      <c r="AA41164" s="289"/>
    </row>
    <row r="41165" spans="23:27">
      <c r="W41165" s="288"/>
      <c r="X41165" s="287"/>
      <c r="AA41165" s="289"/>
    </row>
    <row r="41166" spans="23:27">
      <c r="W41166" s="288"/>
      <c r="X41166" s="287"/>
      <c r="AA41166" s="289"/>
    </row>
    <row r="41167" spans="23:27">
      <c r="W41167" s="288"/>
      <c r="X41167" s="287"/>
      <c r="AA41167" s="289"/>
    </row>
    <row r="41168" spans="23:27">
      <c r="W41168" s="288"/>
      <c r="X41168" s="287"/>
      <c r="AA41168" s="289"/>
    </row>
    <row r="41169" spans="23:27">
      <c r="W41169" s="288"/>
      <c r="X41169" s="287"/>
      <c r="AA41169" s="289"/>
    </row>
    <row r="41170" spans="23:27">
      <c r="W41170" s="288"/>
      <c r="X41170" s="287"/>
      <c r="AA41170" s="289"/>
    </row>
    <row r="41171" spans="23:27">
      <c r="W41171" s="288"/>
      <c r="X41171" s="287"/>
      <c r="AA41171" s="289"/>
    </row>
    <row r="41172" spans="23:27">
      <c r="W41172" s="288"/>
      <c r="X41172" s="287"/>
      <c r="AA41172" s="289"/>
    </row>
    <row r="41173" spans="23:27">
      <c r="W41173" s="288"/>
      <c r="X41173" s="287"/>
      <c r="AA41173" s="289"/>
    </row>
    <row r="41174" spans="23:27">
      <c r="W41174" s="288"/>
      <c r="X41174" s="287"/>
      <c r="AA41174" s="289"/>
    </row>
    <row r="41175" spans="23:27">
      <c r="W41175" s="288"/>
      <c r="X41175" s="287"/>
      <c r="AA41175" s="289"/>
    </row>
    <row r="41176" spans="23:27">
      <c r="W41176" s="288"/>
      <c r="X41176" s="287"/>
      <c r="AA41176" s="289"/>
    </row>
    <row r="41177" spans="23:27">
      <c r="W41177" s="288"/>
      <c r="X41177" s="287"/>
      <c r="AA41177" s="289"/>
    </row>
    <row r="41178" spans="23:27">
      <c r="W41178" s="288"/>
      <c r="X41178" s="287"/>
      <c r="AA41178" s="289"/>
    </row>
    <row r="41179" spans="23:27">
      <c r="W41179" s="288"/>
      <c r="X41179" s="287"/>
      <c r="AA41179" s="289"/>
    </row>
    <row r="41180" spans="23:27">
      <c r="W41180" s="288"/>
      <c r="X41180" s="287"/>
      <c r="AA41180" s="289"/>
    </row>
    <row r="41181" spans="23:27">
      <c r="W41181" s="288"/>
      <c r="X41181" s="287"/>
      <c r="AA41181" s="289"/>
    </row>
    <row r="41182" spans="23:27">
      <c r="W41182" s="288"/>
      <c r="X41182" s="287"/>
      <c r="AA41182" s="289"/>
    </row>
    <row r="41183" spans="23:27">
      <c r="W41183" s="288"/>
      <c r="X41183" s="287"/>
      <c r="AA41183" s="289"/>
    </row>
    <row r="41184" spans="23:27">
      <c r="W41184" s="288"/>
      <c r="X41184" s="287"/>
      <c r="AA41184" s="289"/>
    </row>
    <row r="41185" spans="23:27">
      <c r="W41185" s="288"/>
      <c r="X41185" s="287"/>
      <c r="AA41185" s="289"/>
    </row>
    <row r="41186" spans="23:27">
      <c r="W41186" s="288"/>
      <c r="X41186" s="287"/>
      <c r="AA41186" s="289"/>
    </row>
    <row r="41187" spans="23:27">
      <c r="W41187" s="288"/>
      <c r="X41187" s="287"/>
      <c r="AA41187" s="289"/>
    </row>
    <row r="41188" spans="23:27">
      <c r="W41188" s="288"/>
      <c r="X41188" s="287"/>
      <c r="AA41188" s="289"/>
    </row>
    <row r="41189" spans="23:27">
      <c r="W41189" s="288"/>
      <c r="X41189" s="287"/>
      <c r="AA41189" s="289"/>
    </row>
    <row r="41190" spans="23:27">
      <c r="W41190" s="288"/>
      <c r="X41190" s="287"/>
      <c r="AA41190" s="289"/>
    </row>
    <row r="41191" spans="23:27">
      <c r="W41191" s="288"/>
      <c r="X41191" s="287"/>
      <c r="AA41191" s="289"/>
    </row>
    <row r="41192" spans="23:27">
      <c r="W41192" s="288"/>
      <c r="X41192" s="287"/>
      <c r="AA41192" s="289"/>
    </row>
    <row r="41193" spans="23:27">
      <c r="W41193" s="288"/>
      <c r="X41193" s="287"/>
      <c r="AA41193" s="289"/>
    </row>
    <row r="41194" spans="23:27">
      <c r="W41194" s="288"/>
      <c r="X41194" s="287"/>
      <c r="AA41194" s="289"/>
    </row>
    <row r="41195" spans="23:27">
      <c r="W41195" s="288"/>
      <c r="X41195" s="287"/>
      <c r="AA41195" s="289"/>
    </row>
    <row r="41196" spans="23:27">
      <c r="W41196" s="288"/>
      <c r="X41196" s="287"/>
      <c r="AA41196" s="289"/>
    </row>
    <row r="41197" spans="23:27">
      <c r="W41197" s="288"/>
      <c r="X41197" s="287"/>
      <c r="AA41197" s="289"/>
    </row>
    <row r="41198" spans="23:27">
      <c r="W41198" s="288"/>
      <c r="X41198" s="287"/>
      <c r="AA41198" s="289"/>
    </row>
    <row r="41199" spans="23:27">
      <c r="W41199" s="288"/>
      <c r="X41199" s="287"/>
      <c r="AA41199" s="289"/>
    </row>
    <row r="41200" spans="23:27">
      <c r="W41200" s="288"/>
      <c r="X41200" s="287"/>
      <c r="AA41200" s="289"/>
    </row>
    <row r="41201" spans="23:27">
      <c r="W41201" s="288"/>
      <c r="X41201" s="287"/>
      <c r="AA41201" s="289"/>
    </row>
    <row r="41202" spans="23:27">
      <c r="W41202" s="288"/>
      <c r="X41202" s="287"/>
      <c r="AA41202" s="289"/>
    </row>
    <row r="41203" spans="23:27">
      <c r="W41203" s="288"/>
      <c r="X41203" s="287"/>
      <c r="AA41203" s="289"/>
    </row>
    <row r="41204" spans="23:27">
      <c r="W41204" s="288"/>
      <c r="X41204" s="287"/>
      <c r="AA41204" s="289"/>
    </row>
    <row r="41205" spans="23:27">
      <c r="W41205" s="288"/>
      <c r="X41205" s="287"/>
      <c r="AA41205" s="289"/>
    </row>
    <row r="41206" spans="23:27">
      <c r="W41206" s="288"/>
      <c r="X41206" s="287"/>
      <c r="AA41206" s="289"/>
    </row>
    <row r="41207" spans="23:27">
      <c r="W41207" s="288"/>
      <c r="X41207" s="287"/>
      <c r="AA41207" s="289"/>
    </row>
    <row r="41208" spans="23:27">
      <c r="W41208" s="288"/>
      <c r="X41208" s="287"/>
      <c r="AA41208" s="289"/>
    </row>
    <row r="41209" spans="23:27">
      <c r="W41209" s="288"/>
      <c r="X41209" s="287"/>
      <c r="AA41209" s="289"/>
    </row>
    <row r="41210" spans="23:27">
      <c r="W41210" s="288"/>
      <c r="X41210" s="287"/>
      <c r="AA41210" s="289"/>
    </row>
    <row r="41211" spans="23:27">
      <c r="W41211" s="288"/>
      <c r="X41211" s="287"/>
      <c r="AA41211" s="289"/>
    </row>
    <row r="41212" spans="23:27">
      <c r="W41212" s="288"/>
      <c r="X41212" s="287"/>
      <c r="AA41212" s="289"/>
    </row>
    <row r="41213" spans="23:27">
      <c r="W41213" s="288"/>
      <c r="X41213" s="287"/>
      <c r="AA41213" s="289"/>
    </row>
    <row r="41214" spans="23:27">
      <c r="W41214" s="288"/>
      <c r="X41214" s="287"/>
      <c r="AA41214" s="289"/>
    </row>
    <row r="41215" spans="23:27">
      <c r="W41215" s="288"/>
      <c r="X41215" s="287"/>
      <c r="AA41215" s="289"/>
    </row>
    <row r="41216" spans="23:27">
      <c r="W41216" s="288"/>
      <c r="X41216" s="287"/>
      <c r="AA41216" s="289"/>
    </row>
    <row r="41217" spans="23:27">
      <c r="W41217" s="288"/>
      <c r="X41217" s="287"/>
      <c r="AA41217" s="289"/>
    </row>
    <row r="41218" spans="23:27">
      <c r="W41218" s="288"/>
      <c r="X41218" s="287"/>
      <c r="AA41218" s="289"/>
    </row>
    <row r="41219" spans="23:27">
      <c r="W41219" s="288"/>
      <c r="X41219" s="287"/>
      <c r="AA41219" s="289"/>
    </row>
    <row r="41220" spans="23:27">
      <c r="W41220" s="288"/>
      <c r="X41220" s="287"/>
      <c r="AA41220" s="289"/>
    </row>
    <row r="41221" spans="23:27">
      <c r="W41221" s="288"/>
      <c r="X41221" s="287"/>
      <c r="AA41221" s="289"/>
    </row>
    <row r="41222" spans="23:27">
      <c r="W41222" s="288"/>
      <c r="X41222" s="287"/>
      <c r="AA41222" s="289"/>
    </row>
    <row r="41223" spans="23:27">
      <c r="W41223" s="288"/>
      <c r="X41223" s="287"/>
      <c r="AA41223" s="289"/>
    </row>
    <row r="41224" spans="23:27">
      <c r="W41224" s="288"/>
      <c r="X41224" s="287"/>
      <c r="AA41224" s="289"/>
    </row>
    <row r="41225" spans="23:27">
      <c r="W41225" s="288"/>
      <c r="X41225" s="287"/>
      <c r="AA41225" s="289"/>
    </row>
    <row r="41226" spans="23:27">
      <c r="W41226" s="288"/>
      <c r="X41226" s="287"/>
      <c r="AA41226" s="289"/>
    </row>
    <row r="41227" spans="23:27">
      <c r="W41227" s="288"/>
      <c r="X41227" s="287"/>
      <c r="AA41227" s="289"/>
    </row>
    <row r="41228" spans="23:27">
      <c r="W41228" s="288"/>
      <c r="X41228" s="287"/>
      <c r="AA41228" s="289"/>
    </row>
    <row r="41229" spans="23:27">
      <c r="W41229" s="288"/>
      <c r="X41229" s="287"/>
      <c r="AA41229" s="289"/>
    </row>
    <row r="41230" spans="23:27">
      <c r="W41230" s="288"/>
      <c r="X41230" s="287"/>
      <c r="AA41230" s="289"/>
    </row>
    <row r="41231" spans="23:27">
      <c r="W41231" s="288"/>
      <c r="X41231" s="287"/>
      <c r="AA41231" s="289"/>
    </row>
    <row r="41232" spans="23:27">
      <c r="W41232" s="288"/>
      <c r="X41232" s="287"/>
      <c r="AA41232" s="289"/>
    </row>
    <row r="41233" spans="23:27">
      <c r="W41233" s="288"/>
      <c r="X41233" s="287"/>
      <c r="AA41233" s="289"/>
    </row>
    <row r="41234" spans="23:27">
      <c r="W41234" s="288"/>
      <c r="X41234" s="287"/>
      <c r="AA41234" s="289"/>
    </row>
    <row r="41235" spans="23:27">
      <c r="W41235" s="288"/>
      <c r="X41235" s="287"/>
      <c r="AA41235" s="289"/>
    </row>
    <row r="41236" spans="23:27">
      <c r="W41236" s="288"/>
      <c r="X41236" s="287"/>
      <c r="AA41236" s="289"/>
    </row>
    <row r="41237" spans="23:27">
      <c r="W41237" s="288"/>
      <c r="X41237" s="287"/>
      <c r="AA41237" s="289"/>
    </row>
    <row r="41238" spans="23:27">
      <c r="W41238" s="288"/>
      <c r="X41238" s="287"/>
      <c r="AA41238" s="289"/>
    </row>
    <row r="41239" spans="23:27">
      <c r="W41239" s="288"/>
      <c r="X41239" s="287"/>
      <c r="AA41239" s="289"/>
    </row>
    <row r="41240" spans="23:27">
      <c r="W41240" s="288"/>
      <c r="X41240" s="287"/>
      <c r="AA41240" s="289"/>
    </row>
    <row r="41241" spans="23:27">
      <c r="W41241" s="288"/>
      <c r="X41241" s="287"/>
      <c r="AA41241" s="289"/>
    </row>
    <row r="41242" spans="23:27">
      <c r="W41242" s="288"/>
      <c r="X41242" s="287"/>
      <c r="AA41242" s="289"/>
    </row>
    <row r="41243" spans="23:27">
      <c r="W41243" s="288"/>
      <c r="X41243" s="287"/>
      <c r="AA41243" s="289"/>
    </row>
    <row r="41244" spans="23:27">
      <c r="W41244" s="288"/>
      <c r="X41244" s="287"/>
      <c r="AA41244" s="289"/>
    </row>
    <row r="41245" spans="23:27">
      <c r="W41245" s="288"/>
      <c r="X41245" s="287"/>
      <c r="AA41245" s="289"/>
    </row>
    <row r="41246" spans="23:27">
      <c r="W41246" s="288"/>
      <c r="X41246" s="287"/>
      <c r="AA41246" s="289"/>
    </row>
    <row r="41247" spans="23:27">
      <c r="W41247" s="288"/>
      <c r="X41247" s="287"/>
      <c r="AA41247" s="289"/>
    </row>
    <row r="41248" spans="23:27">
      <c r="W41248" s="288"/>
      <c r="X41248" s="287"/>
      <c r="AA41248" s="289"/>
    </row>
    <row r="41249" spans="23:27">
      <c r="W41249" s="288"/>
      <c r="X41249" s="287"/>
      <c r="AA41249" s="289"/>
    </row>
    <row r="41250" spans="23:27">
      <c r="W41250" s="288"/>
      <c r="X41250" s="287"/>
      <c r="AA41250" s="289"/>
    </row>
    <row r="41251" spans="23:27">
      <c r="W41251" s="288"/>
      <c r="X41251" s="287"/>
      <c r="AA41251" s="289"/>
    </row>
    <row r="41252" spans="23:27">
      <c r="W41252" s="288"/>
      <c r="X41252" s="287"/>
      <c r="AA41252" s="289"/>
    </row>
    <row r="41253" spans="23:27">
      <c r="W41253" s="288"/>
      <c r="X41253" s="287"/>
      <c r="AA41253" s="289"/>
    </row>
    <row r="41254" spans="23:27">
      <c r="W41254" s="288"/>
      <c r="X41254" s="287"/>
      <c r="AA41254" s="289"/>
    </row>
    <row r="41255" spans="23:27">
      <c r="W41255" s="288"/>
      <c r="X41255" s="287"/>
      <c r="AA41255" s="289"/>
    </row>
    <row r="41256" spans="23:27">
      <c r="W41256" s="288"/>
      <c r="X41256" s="287"/>
      <c r="AA41256" s="289"/>
    </row>
    <row r="41257" spans="23:27">
      <c r="W41257" s="288"/>
      <c r="X41257" s="287"/>
      <c r="AA41257" s="289"/>
    </row>
    <row r="41258" spans="23:27">
      <c r="W41258" s="288"/>
      <c r="X41258" s="287"/>
      <c r="AA41258" s="289"/>
    </row>
    <row r="41259" spans="23:27">
      <c r="W41259" s="288"/>
      <c r="X41259" s="287"/>
      <c r="AA41259" s="289"/>
    </row>
    <row r="41260" spans="23:27">
      <c r="W41260" s="288"/>
      <c r="X41260" s="287"/>
      <c r="AA41260" s="289"/>
    </row>
    <row r="41261" spans="23:27">
      <c r="W41261" s="288"/>
      <c r="X41261" s="287"/>
      <c r="AA41261" s="289"/>
    </row>
    <row r="41262" spans="23:27">
      <c r="W41262" s="288"/>
      <c r="X41262" s="287"/>
      <c r="AA41262" s="289"/>
    </row>
    <row r="41263" spans="23:27">
      <c r="W41263" s="288"/>
      <c r="X41263" s="287"/>
      <c r="AA41263" s="289"/>
    </row>
    <row r="41264" spans="23:27">
      <c r="W41264" s="288"/>
      <c r="X41264" s="287"/>
      <c r="AA41264" s="289"/>
    </row>
    <row r="41265" spans="23:27">
      <c r="W41265" s="288"/>
      <c r="X41265" s="287"/>
      <c r="AA41265" s="289"/>
    </row>
    <row r="41266" spans="23:27">
      <c r="W41266" s="288"/>
      <c r="X41266" s="287"/>
      <c r="AA41266" s="289"/>
    </row>
    <row r="41267" spans="23:27">
      <c r="W41267" s="288"/>
      <c r="X41267" s="287"/>
      <c r="AA41267" s="289"/>
    </row>
    <row r="41268" spans="23:27">
      <c r="W41268" s="288"/>
      <c r="X41268" s="287"/>
      <c r="AA41268" s="289"/>
    </row>
    <row r="41269" spans="23:27">
      <c r="W41269" s="288"/>
      <c r="X41269" s="287"/>
      <c r="AA41269" s="289"/>
    </row>
    <row r="41270" spans="23:27">
      <c r="W41270" s="288"/>
      <c r="X41270" s="287"/>
      <c r="AA41270" s="289"/>
    </row>
    <row r="41271" spans="23:27">
      <c r="W41271" s="288"/>
      <c r="X41271" s="287"/>
      <c r="AA41271" s="289"/>
    </row>
    <row r="41272" spans="23:27">
      <c r="W41272" s="288"/>
      <c r="X41272" s="287"/>
      <c r="AA41272" s="289"/>
    </row>
    <row r="41273" spans="23:27">
      <c r="W41273" s="288"/>
      <c r="X41273" s="287"/>
      <c r="AA41273" s="289"/>
    </row>
    <row r="41274" spans="23:27">
      <c r="W41274" s="288"/>
      <c r="X41274" s="287"/>
      <c r="AA41274" s="289"/>
    </row>
    <row r="41275" spans="23:27">
      <c r="W41275" s="288"/>
      <c r="X41275" s="287"/>
      <c r="AA41275" s="289"/>
    </row>
    <row r="41276" spans="23:27">
      <c r="W41276" s="288"/>
      <c r="X41276" s="287"/>
      <c r="AA41276" s="289"/>
    </row>
    <row r="41277" spans="23:27">
      <c r="W41277" s="288"/>
      <c r="X41277" s="287"/>
      <c r="AA41277" s="289"/>
    </row>
    <row r="41278" spans="23:27">
      <c r="W41278" s="288"/>
      <c r="X41278" s="287"/>
      <c r="AA41278" s="289"/>
    </row>
    <row r="41279" spans="23:27">
      <c r="W41279" s="288"/>
      <c r="X41279" s="287"/>
      <c r="AA41279" s="289"/>
    </row>
    <row r="41280" spans="23:27">
      <c r="W41280" s="288"/>
      <c r="X41280" s="287"/>
      <c r="AA41280" s="289"/>
    </row>
    <row r="41281" spans="23:27">
      <c r="W41281" s="288"/>
      <c r="X41281" s="287"/>
      <c r="AA41281" s="289"/>
    </row>
    <row r="41282" spans="23:27">
      <c r="W41282" s="288"/>
      <c r="X41282" s="287"/>
      <c r="AA41282" s="289"/>
    </row>
    <row r="41283" spans="23:27">
      <c r="W41283" s="288"/>
      <c r="X41283" s="287"/>
      <c r="AA41283" s="289"/>
    </row>
    <row r="41284" spans="23:27">
      <c r="W41284" s="288"/>
      <c r="X41284" s="287"/>
      <c r="AA41284" s="289"/>
    </row>
    <row r="41285" spans="23:27">
      <c r="W41285" s="288"/>
      <c r="X41285" s="287"/>
      <c r="AA41285" s="289"/>
    </row>
    <row r="41286" spans="23:27">
      <c r="W41286" s="288"/>
      <c r="X41286" s="287"/>
      <c r="AA41286" s="289"/>
    </row>
    <row r="41287" spans="23:27">
      <c r="W41287" s="288"/>
      <c r="X41287" s="287"/>
      <c r="AA41287" s="289"/>
    </row>
    <row r="41288" spans="23:27">
      <c r="W41288" s="288"/>
      <c r="X41288" s="287"/>
      <c r="AA41288" s="289"/>
    </row>
    <row r="41289" spans="23:27">
      <c r="W41289" s="288"/>
      <c r="X41289" s="287"/>
      <c r="AA41289" s="289"/>
    </row>
    <row r="41290" spans="23:27">
      <c r="W41290" s="288"/>
      <c r="X41290" s="287"/>
      <c r="AA41290" s="289"/>
    </row>
    <row r="41291" spans="23:27">
      <c r="W41291" s="288"/>
      <c r="X41291" s="287"/>
      <c r="AA41291" s="289"/>
    </row>
    <row r="41292" spans="23:27">
      <c r="W41292" s="288"/>
      <c r="X41292" s="287"/>
      <c r="AA41292" s="289"/>
    </row>
    <row r="41293" spans="23:27">
      <c r="W41293" s="288"/>
      <c r="X41293" s="287"/>
      <c r="AA41293" s="289"/>
    </row>
    <row r="41294" spans="23:27">
      <c r="W41294" s="288"/>
      <c r="X41294" s="287"/>
      <c r="AA41294" s="289"/>
    </row>
    <row r="41295" spans="23:27">
      <c r="W41295" s="288"/>
      <c r="X41295" s="287"/>
      <c r="AA41295" s="289"/>
    </row>
    <row r="41296" spans="23:27">
      <c r="W41296" s="288"/>
      <c r="X41296" s="287"/>
      <c r="AA41296" s="289"/>
    </row>
    <row r="41297" spans="23:27">
      <c r="W41297" s="288"/>
      <c r="X41297" s="287"/>
      <c r="AA41297" s="289"/>
    </row>
    <row r="41298" spans="23:27">
      <c r="W41298" s="288"/>
      <c r="X41298" s="287"/>
      <c r="AA41298" s="289"/>
    </row>
    <row r="41299" spans="23:27">
      <c r="W41299" s="288"/>
      <c r="X41299" s="287"/>
      <c r="AA41299" s="289"/>
    </row>
    <row r="41300" spans="23:27">
      <c r="W41300" s="288"/>
      <c r="X41300" s="287"/>
      <c r="AA41300" s="289"/>
    </row>
    <row r="41301" spans="23:27">
      <c r="W41301" s="288"/>
      <c r="X41301" s="287"/>
      <c r="AA41301" s="289"/>
    </row>
    <row r="41302" spans="23:27">
      <c r="W41302" s="288"/>
      <c r="X41302" s="287"/>
      <c r="AA41302" s="289"/>
    </row>
    <row r="41303" spans="23:27">
      <c r="W41303" s="288"/>
      <c r="X41303" s="287"/>
      <c r="AA41303" s="289"/>
    </row>
    <row r="41304" spans="23:27">
      <c r="W41304" s="288"/>
      <c r="X41304" s="287"/>
      <c r="AA41304" s="289"/>
    </row>
    <row r="41305" spans="23:27">
      <c r="W41305" s="288"/>
      <c r="X41305" s="287"/>
      <c r="AA41305" s="289"/>
    </row>
    <row r="41306" spans="23:27">
      <c r="W41306" s="288"/>
      <c r="X41306" s="287"/>
      <c r="AA41306" s="289"/>
    </row>
    <row r="41307" spans="23:27">
      <c r="W41307" s="288"/>
      <c r="X41307" s="287"/>
      <c r="AA41307" s="289"/>
    </row>
    <row r="41308" spans="23:27">
      <c r="W41308" s="288"/>
      <c r="X41308" s="287"/>
      <c r="AA41308" s="289"/>
    </row>
    <row r="41309" spans="23:27">
      <c r="W41309" s="288"/>
      <c r="X41309" s="287"/>
      <c r="AA41309" s="289"/>
    </row>
    <row r="41310" spans="23:27">
      <c r="W41310" s="288"/>
      <c r="X41310" s="287"/>
      <c r="AA41310" s="289"/>
    </row>
    <row r="41311" spans="23:27">
      <c r="W41311" s="288"/>
      <c r="X41311" s="287"/>
      <c r="AA41311" s="289"/>
    </row>
    <row r="41312" spans="23:27">
      <c r="W41312" s="288"/>
      <c r="X41312" s="287"/>
      <c r="AA41312" s="289"/>
    </row>
    <row r="41313" spans="23:27">
      <c r="W41313" s="288"/>
      <c r="X41313" s="287"/>
      <c r="AA41313" s="289"/>
    </row>
    <row r="41314" spans="23:27">
      <c r="W41314" s="288"/>
      <c r="X41314" s="287"/>
      <c r="AA41314" s="289"/>
    </row>
    <row r="41315" spans="23:27">
      <c r="W41315" s="288"/>
      <c r="X41315" s="287"/>
      <c r="AA41315" s="289"/>
    </row>
    <row r="41316" spans="23:27">
      <c r="W41316" s="288"/>
      <c r="X41316" s="287"/>
      <c r="AA41316" s="289"/>
    </row>
    <row r="41317" spans="23:27">
      <c r="W41317" s="288"/>
      <c r="X41317" s="287"/>
      <c r="AA41317" s="289"/>
    </row>
    <row r="41318" spans="23:27">
      <c r="W41318" s="288"/>
      <c r="X41318" s="287"/>
      <c r="AA41318" s="289"/>
    </row>
    <row r="41319" spans="23:27">
      <c r="W41319" s="288"/>
      <c r="X41319" s="287"/>
      <c r="AA41319" s="289"/>
    </row>
    <row r="41320" spans="23:27">
      <c r="W41320" s="288"/>
      <c r="X41320" s="287"/>
      <c r="AA41320" s="289"/>
    </row>
    <row r="41321" spans="23:27">
      <c r="W41321" s="288"/>
      <c r="X41321" s="287"/>
      <c r="AA41321" s="289"/>
    </row>
    <row r="41322" spans="23:27">
      <c r="W41322" s="288"/>
      <c r="X41322" s="287"/>
      <c r="AA41322" s="289"/>
    </row>
    <row r="41323" spans="23:27">
      <c r="W41323" s="288"/>
      <c r="X41323" s="287"/>
      <c r="AA41323" s="289"/>
    </row>
    <row r="41324" spans="23:27">
      <c r="W41324" s="288"/>
      <c r="X41324" s="287"/>
      <c r="AA41324" s="289"/>
    </row>
    <row r="41325" spans="23:27">
      <c r="W41325" s="288"/>
      <c r="X41325" s="287"/>
      <c r="AA41325" s="289"/>
    </row>
    <row r="41326" spans="23:27">
      <c r="W41326" s="288"/>
      <c r="X41326" s="287"/>
      <c r="AA41326" s="289"/>
    </row>
    <row r="41327" spans="23:27">
      <c r="W41327" s="288"/>
      <c r="X41327" s="287"/>
      <c r="AA41327" s="289"/>
    </row>
    <row r="41328" spans="23:27">
      <c r="W41328" s="288"/>
      <c r="X41328" s="287"/>
      <c r="AA41328" s="289"/>
    </row>
    <row r="41329" spans="23:27">
      <c r="W41329" s="288"/>
      <c r="X41329" s="287"/>
      <c r="AA41329" s="289"/>
    </row>
    <row r="41330" spans="23:27">
      <c r="W41330" s="288"/>
      <c r="X41330" s="287"/>
      <c r="AA41330" s="289"/>
    </row>
    <row r="41331" spans="23:27">
      <c r="W41331" s="288"/>
      <c r="X41331" s="287"/>
      <c r="AA41331" s="289"/>
    </row>
    <row r="41332" spans="23:27">
      <c r="W41332" s="288"/>
      <c r="X41332" s="287"/>
      <c r="AA41332" s="289"/>
    </row>
    <row r="41333" spans="23:27">
      <c r="W41333" s="288"/>
      <c r="X41333" s="287"/>
      <c r="AA41333" s="289"/>
    </row>
    <row r="41334" spans="23:27">
      <c r="W41334" s="288"/>
      <c r="X41334" s="287"/>
      <c r="AA41334" s="289"/>
    </row>
    <row r="41335" spans="23:27">
      <c r="W41335" s="288"/>
      <c r="X41335" s="287"/>
      <c r="AA41335" s="289"/>
    </row>
    <row r="41336" spans="23:27">
      <c r="W41336" s="288"/>
      <c r="X41336" s="287"/>
      <c r="AA41336" s="289"/>
    </row>
    <row r="41337" spans="23:27">
      <c r="W41337" s="288"/>
      <c r="X41337" s="287"/>
      <c r="AA41337" s="289"/>
    </row>
    <row r="41338" spans="23:27">
      <c r="W41338" s="288"/>
      <c r="X41338" s="287"/>
      <c r="AA41338" s="289"/>
    </row>
    <row r="41339" spans="23:27">
      <c r="W41339" s="288"/>
      <c r="X41339" s="287"/>
      <c r="AA41339" s="289"/>
    </row>
    <row r="41340" spans="23:27">
      <c r="W41340" s="288"/>
      <c r="X41340" s="287"/>
      <c r="AA41340" s="289"/>
    </row>
    <row r="41341" spans="23:27">
      <c r="W41341" s="288"/>
      <c r="X41341" s="287"/>
      <c r="AA41341" s="289"/>
    </row>
    <row r="41342" spans="23:27">
      <c r="W41342" s="288"/>
      <c r="X41342" s="287"/>
      <c r="AA41342" s="289"/>
    </row>
    <row r="41343" spans="23:27">
      <c r="W41343" s="288"/>
      <c r="X41343" s="287"/>
      <c r="AA41343" s="289"/>
    </row>
    <row r="41344" spans="23:27">
      <c r="W41344" s="288"/>
      <c r="X41344" s="287"/>
      <c r="AA41344" s="289"/>
    </row>
    <row r="41345" spans="23:27">
      <c r="W41345" s="288"/>
      <c r="X41345" s="287"/>
      <c r="AA41345" s="289"/>
    </row>
    <row r="41346" spans="23:27">
      <c r="W41346" s="288"/>
      <c r="X41346" s="287"/>
      <c r="AA41346" s="289"/>
    </row>
    <row r="41347" spans="23:27">
      <c r="W41347" s="288"/>
      <c r="X41347" s="287"/>
      <c r="AA41347" s="289"/>
    </row>
    <row r="41348" spans="23:27">
      <c r="W41348" s="288"/>
      <c r="X41348" s="287"/>
      <c r="AA41348" s="289"/>
    </row>
    <row r="41349" spans="23:27">
      <c r="W41349" s="288"/>
      <c r="X41349" s="287"/>
      <c r="AA41349" s="289"/>
    </row>
    <row r="41350" spans="23:27">
      <c r="W41350" s="288"/>
      <c r="X41350" s="287"/>
      <c r="AA41350" s="289"/>
    </row>
    <row r="41351" spans="23:27">
      <c r="W41351" s="288"/>
      <c r="X41351" s="287"/>
      <c r="AA41351" s="289"/>
    </row>
    <row r="41352" spans="23:27">
      <c r="W41352" s="288"/>
      <c r="X41352" s="287"/>
      <c r="AA41352" s="289"/>
    </row>
    <row r="41353" spans="23:27">
      <c r="W41353" s="288"/>
      <c r="X41353" s="287"/>
      <c r="AA41353" s="289"/>
    </row>
    <row r="41354" spans="23:27">
      <c r="W41354" s="288"/>
      <c r="X41354" s="287"/>
      <c r="AA41354" s="289"/>
    </row>
    <row r="41355" spans="23:27">
      <c r="W41355" s="288"/>
      <c r="X41355" s="287"/>
      <c r="AA41355" s="289"/>
    </row>
    <row r="41356" spans="23:27">
      <c r="W41356" s="288"/>
      <c r="X41356" s="287"/>
      <c r="AA41356" s="289"/>
    </row>
    <row r="41357" spans="23:27">
      <c r="W41357" s="288"/>
      <c r="X41357" s="287"/>
      <c r="AA41357" s="289"/>
    </row>
    <row r="41358" spans="23:27">
      <c r="W41358" s="288"/>
      <c r="X41358" s="287"/>
      <c r="AA41358" s="289"/>
    </row>
    <row r="41359" spans="23:27">
      <c r="W41359" s="288"/>
      <c r="X41359" s="287"/>
      <c r="AA41359" s="289"/>
    </row>
    <row r="41360" spans="23:27">
      <c r="W41360" s="288"/>
      <c r="X41360" s="287"/>
      <c r="AA41360" s="289"/>
    </row>
    <row r="41361" spans="23:27">
      <c r="W41361" s="288"/>
      <c r="X41361" s="287"/>
      <c r="AA41361" s="289"/>
    </row>
    <row r="41362" spans="23:27">
      <c r="W41362" s="288"/>
      <c r="X41362" s="287"/>
      <c r="AA41362" s="289"/>
    </row>
    <row r="41363" spans="23:27">
      <c r="W41363" s="288"/>
      <c r="X41363" s="287"/>
      <c r="AA41363" s="289"/>
    </row>
    <row r="41364" spans="23:27">
      <c r="W41364" s="288"/>
      <c r="X41364" s="287"/>
      <c r="AA41364" s="289"/>
    </row>
    <row r="41365" spans="23:27">
      <c r="W41365" s="288"/>
      <c r="X41365" s="287"/>
      <c r="AA41365" s="289"/>
    </row>
    <row r="41366" spans="23:27">
      <c r="W41366" s="288"/>
      <c r="X41366" s="287"/>
      <c r="AA41366" s="289"/>
    </row>
    <row r="41367" spans="23:27">
      <c r="W41367" s="288"/>
      <c r="X41367" s="287"/>
      <c r="AA41367" s="289"/>
    </row>
    <row r="41368" spans="23:27">
      <c r="W41368" s="288"/>
      <c r="X41368" s="287"/>
      <c r="AA41368" s="289"/>
    </row>
    <row r="41369" spans="23:27">
      <c r="W41369" s="288"/>
      <c r="X41369" s="287"/>
      <c r="AA41369" s="289"/>
    </row>
    <row r="41370" spans="23:27">
      <c r="W41370" s="288"/>
      <c r="X41370" s="287"/>
      <c r="AA41370" s="289"/>
    </row>
    <row r="41371" spans="23:27">
      <c r="W41371" s="288"/>
      <c r="X41371" s="287"/>
      <c r="AA41371" s="289"/>
    </row>
    <row r="41372" spans="23:27">
      <c r="W41372" s="288"/>
      <c r="X41372" s="287"/>
      <c r="AA41372" s="289"/>
    </row>
    <row r="41373" spans="23:27">
      <c r="W41373" s="288"/>
      <c r="X41373" s="287"/>
      <c r="AA41373" s="289"/>
    </row>
    <row r="41374" spans="23:27">
      <c r="W41374" s="288"/>
      <c r="X41374" s="287"/>
      <c r="AA41374" s="289"/>
    </row>
    <row r="41375" spans="23:27">
      <c r="W41375" s="288"/>
      <c r="X41375" s="287"/>
      <c r="AA41375" s="289"/>
    </row>
    <row r="41376" spans="23:27">
      <c r="W41376" s="288"/>
      <c r="X41376" s="287"/>
      <c r="AA41376" s="289"/>
    </row>
    <row r="41377" spans="23:27">
      <c r="W41377" s="288"/>
      <c r="X41377" s="287"/>
      <c r="AA41377" s="289"/>
    </row>
    <row r="41378" spans="23:27">
      <c r="W41378" s="288"/>
      <c r="X41378" s="287"/>
      <c r="AA41378" s="289"/>
    </row>
    <row r="41379" spans="23:27">
      <c r="W41379" s="288"/>
      <c r="X41379" s="287"/>
      <c r="AA41379" s="289"/>
    </row>
    <row r="41380" spans="23:27">
      <c r="W41380" s="288"/>
      <c r="X41380" s="287"/>
      <c r="AA41380" s="289"/>
    </row>
    <row r="41381" spans="23:27">
      <c r="W41381" s="288"/>
      <c r="X41381" s="287"/>
      <c r="AA41381" s="289"/>
    </row>
    <row r="41382" spans="23:27">
      <c r="W41382" s="288"/>
      <c r="X41382" s="287"/>
      <c r="AA41382" s="289"/>
    </row>
    <row r="41383" spans="23:27">
      <c r="W41383" s="288"/>
      <c r="X41383" s="287"/>
      <c r="AA41383" s="289"/>
    </row>
    <row r="41384" spans="23:27">
      <c r="W41384" s="288"/>
      <c r="X41384" s="287"/>
      <c r="AA41384" s="289"/>
    </row>
    <row r="41385" spans="23:27">
      <c r="W41385" s="288"/>
      <c r="X41385" s="287"/>
      <c r="AA41385" s="289"/>
    </row>
    <row r="41386" spans="23:27">
      <c r="W41386" s="288"/>
      <c r="X41386" s="287"/>
      <c r="AA41386" s="289"/>
    </row>
    <row r="41387" spans="23:27">
      <c r="W41387" s="288"/>
      <c r="X41387" s="287"/>
      <c r="AA41387" s="289"/>
    </row>
    <row r="41388" spans="23:27">
      <c r="W41388" s="288"/>
      <c r="X41388" s="287"/>
      <c r="AA41388" s="289"/>
    </row>
    <row r="41389" spans="23:27">
      <c r="W41389" s="288"/>
      <c r="X41389" s="287"/>
      <c r="AA41389" s="289"/>
    </row>
    <row r="41390" spans="23:27">
      <c r="W41390" s="288"/>
      <c r="X41390" s="287"/>
      <c r="AA41390" s="289"/>
    </row>
    <row r="41391" spans="23:27">
      <c r="W41391" s="288"/>
      <c r="X41391" s="287"/>
      <c r="AA41391" s="289"/>
    </row>
    <row r="41392" spans="23:27">
      <c r="W41392" s="288"/>
      <c r="X41392" s="287"/>
      <c r="AA41392" s="289"/>
    </row>
    <row r="41393" spans="23:27">
      <c r="W41393" s="288"/>
      <c r="X41393" s="287"/>
      <c r="AA41393" s="289"/>
    </row>
    <row r="41394" spans="23:27">
      <c r="W41394" s="288"/>
      <c r="X41394" s="287"/>
      <c r="AA41394" s="289"/>
    </row>
    <row r="41395" spans="23:27">
      <c r="W41395" s="288"/>
      <c r="X41395" s="287"/>
      <c r="AA41395" s="289"/>
    </row>
    <row r="41396" spans="23:27">
      <c r="W41396" s="288"/>
      <c r="X41396" s="287"/>
      <c r="AA41396" s="289"/>
    </row>
    <row r="41397" spans="23:27">
      <c r="W41397" s="288"/>
      <c r="X41397" s="287"/>
      <c r="AA41397" s="289"/>
    </row>
    <row r="41398" spans="23:27">
      <c r="W41398" s="288"/>
      <c r="X41398" s="287"/>
      <c r="AA41398" s="289"/>
    </row>
    <row r="41399" spans="23:27">
      <c r="W41399" s="288"/>
      <c r="X41399" s="287"/>
      <c r="AA41399" s="289"/>
    </row>
    <row r="41400" spans="23:27">
      <c r="W41400" s="288"/>
      <c r="X41400" s="287"/>
      <c r="AA41400" s="289"/>
    </row>
    <row r="41401" spans="23:27">
      <c r="W41401" s="288"/>
      <c r="X41401" s="287"/>
      <c r="AA41401" s="289"/>
    </row>
    <row r="41402" spans="23:27">
      <c r="W41402" s="288"/>
      <c r="X41402" s="287"/>
      <c r="AA41402" s="289"/>
    </row>
    <row r="41403" spans="23:27">
      <c r="W41403" s="288"/>
      <c r="X41403" s="287"/>
      <c r="AA41403" s="289"/>
    </row>
    <row r="41404" spans="23:27">
      <c r="W41404" s="288"/>
      <c r="X41404" s="287"/>
      <c r="AA41404" s="289"/>
    </row>
    <row r="41405" spans="23:27">
      <c r="W41405" s="288"/>
      <c r="X41405" s="287"/>
      <c r="AA41405" s="289"/>
    </row>
    <row r="41406" spans="23:27">
      <c r="W41406" s="288"/>
      <c r="X41406" s="287"/>
      <c r="AA41406" s="289"/>
    </row>
    <row r="41407" spans="23:27">
      <c r="W41407" s="288"/>
      <c r="X41407" s="287"/>
      <c r="AA41407" s="289"/>
    </row>
    <row r="41408" spans="23:27">
      <c r="W41408" s="288"/>
      <c r="X41408" s="287"/>
      <c r="AA41408" s="289"/>
    </row>
    <row r="41409" spans="23:27">
      <c r="W41409" s="288"/>
      <c r="X41409" s="287"/>
      <c r="AA41409" s="289"/>
    </row>
    <row r="41410" spans="23:27">
      <c r="W41410" s="288"/>
      <c r="X41410" s="287"/>
      <c r="AA41410" s="289"/>
    </row>
    <row r="41411" spans="23:27">
      <c r="W41411" s="288"/>
      <c r="X41411" s="287"/>
      <c r="AA41411" s="289"/>
    </row>
    <row r="41412" spans="23:27">
      <c r="W41412" s="288"/>
      <c r="X41412" s="287"/>
      <c r="AA41412" s="289"/>
    </row>
    <row r="41413" spans="23:27">
      <c r="W41413" s="288"/>
      <c r="X41413" s="287"/>
      <c r="AA41413" s="289"/>
    </row>
    <row r="41414" spans="23:27">
      <c r="W41414" s="288"/>
      <c r="X41414" s="287"/>
      <c r="AA41414" s="289"/>
    </row>
    <row r="41415" spans="23:27">
      <c r="W41415" s="288"/>
      <c r="X41415" s="287"/>
      <c r="AA41415" s="289"/>
    </row>
    <row r="41416" spans="23:27">
      <c r="W41416" s="288"/>
      <c r="X41416" s="287"/>
      <c r="AA41416" s="289"/>
    </row>
    <row r="41417" spans="23:27">
      <c r="W41417" s="288"/>
      <c r="X41417" s="287"/>
      <c r="AA41417" s="289"/>
    </row>
    <row r="41418" spans="23:27">
      <c r="W41418" s="288"/>
      <c r="X41418" s="287"/>
      <c r="AA41418" s="289"/>
    </row>
    <row r="41419" spans="23:27">
      <c r="W41419" s="288"/>
      <c r="X41419" s="287"/>
      <c r="AA41419" s="289"/>
    </row>
    <row r="41420" spans="23:27">
      <c r="W41420" s="288"/>
      <c r="X41420" s="287"/>
      <c r="AA41420" s="289"/>
    </row>
    <row r="41421" spans="23:27">
      <c r="W41421" s="288"/>
      <c r="X41421" s="287"/>
      <c r="AA41421" s="289"/>
    </row>
    <row r="41422" spans="23:27">
      <c r="W41422" s="288"/>
      <c r="X41422" s="287"/>
      <c r="AA41422" s="289"/>
    </row>
    <row r="41423" spans="23:27">
      <c r="W41423" s="288"/>
      <c r="X41423" s="287"/>
      <c r="AA41423" s="289"/>
    </row>
    <row r="41424" spans="23:27">
      <c r="W41424" s="288"/>
      <c r="X41424" s="287"/>
      <c r="AA41424" s="289"/>
    </row>
    <row r="41425" spans="23:27">
      <c r="W41425" s="288"/>
      <c r="X41425" s="287"/>
      <c r="AA41425" s="289"/>
    </row>
    <row r="41426" spans="23:27">
      <c r="W41426" s="288"/>
      <c r="X41426" s="287"/>
      <c r="AA41426" s="289"/>
    </row>
    <row r="41427" spans="23:27">
      <c r="W41427" s="288"/>
      <c r="X41427" s="287"/>
      <c r="AA41427" s="289"/>
    </row>
    <row r="41428" spans="23:27">
      <c r="W41428" s="288"/>
      <c r="X41428" s="287"/>
      <c r="AA41428" s="289"/>
    </row>
    <row r="41429" spans="23:27">
      <c r="W41429" s="288"/>
      <c r="X41429" s="287"/>
      <c r="AA41429" s="289"/>
    </row>
    <row r="41430" spans="23:27">
      <c r="W41430" s="288"/>
      <c r="X41430" s="287"/>
      <c r="AA41430" s="289"/>
    </row>
    <row r="41431" spans="23:27">
      <c r="W41431" s="288"/>
      <c r="X41431" s="287"/>
      <c r="AA41431" s="289"/>
    </row>
    <row r="41432" spans="23:27">
      <c r="W41432" s="288"/>
      <c r="X41432" s="287"/>
      <c r="AA41432" s="289"/>
    </row>
    <row r="41433" spans="23:27">
      <c r="W41433" s="288"/>
      <c r="X41433" s="287"/>
      <c r="AA41433" s="289"/>
    </row>
    <row r="41434" spans="23:27">
      <c r="W41434" s="288"/>
      <c r="X41434" s="287"/>
      <c r="AA41434" s="289"/>
    </row>
    <row r="41435" spans="23:27">
      <c r="W41435" s="288"/>
      <c r="X41435" s="287"/>
      <c r="AA41435" s="289"/>
    </row>
    <row r="41436" spans="23:27">
      <c r="W41436" s="288"/>
      <c r="X41436" s="287"/>
      <c r="AA41436" s="289"/>
    </row>
    <row r="41437" spans="23:27">
      <c r="W41437" s="288"/>
      <c r="X41437" s="287"/>
      <c r="AA41437" s="289"/>
    </row>
    <row r="41438" spans="23:27">
      <c r="W41438" s="288"/>
      <c r="X41438" s="287"/>
      <c r="AA41438" s="289"/>
    </row>
    <row r="41439" spans="23:27">
      <c r="W41439" s="288"/>
      <c r="X41439" s="287"/>
      <c r="AA41439" s="289"/>
    </row>
    <row r="41440" spans="23:27">
      <c r="W41440" s="288"/>
      <c r="X41440" s="287"/>
      <c r="AA41440" s="289"/>
    </row>
    <row r="41441" spans="23:27">
      <c r="W41441" s="288"/>
      <c r="X41441" s="287"/>
      <c r="AA41441" s="289"/>
    </row>
    <row r="41442" spans="23:27">
      <c r="W41442" s="288"/>
      <c r="X41442" s="287"/>
      <c r="AA41442" s="289"/>
    </row>
    <row r="41443" spans="23:27">
      <c r="W41443" s="288"/>
      <c r="X41443" s="287"/>
      <c r="AA41443" s="289"/>
    </row>
    <row r="41444" spans="23:27">
      <c r="W41444" s="288"/>
      <c r="X41444" s="287"/>
      <c r="AA41444" s="289"/>
    </row>
    <row r="41445" spans="23:27">
      <c r="W41445" s="288"/>
      <c r="X41445" s="287"/>
      <c r="AA41445" s="289"/>
    </row>
    <row r="41446" spans="23:27">
      <c r="W41446" s="288"/>
      <c r="X41446" s="287"/>
      <c r="AA41446" s="289"/>
    </row>
    <row r="41447" spans="23:27">
      <c r="W41447" s="288"/>
      <c r="X41447" s="287"/>
      <c r="AA41447" s="289"/>
    </row>
    <row r="41448" spans="23:27">
      <c r="W41448" s="288"/>
      <c r="X41448" s="287"/>
      <c r="AA41448" s="289"/>
    </row>
    <row r="41449" spans="23:27">
      <c r="W41449" s="288"/>
      <c r="X41449" s="287"/>
      <c r="AA41449" s="289"/>
    </row>
    <row r="41450" spans="23:27">
      <c r="W41450" s="288"/>
      <c r="X41450" s="287"/>
      <c r="AA41450" s="289"/>
    </row>
    <row r="41451" spans="23:27">
      <c r="W41451" s="288"/>
      <c r="X41451" s="287"/>
      <c r="AA41451" s="289"/>
    </row>
    <row r="41452" spans="23:27">
      <c r="W41452" s="288"/>
      <c r="X41452" s="287"/>
      <c r="AA41452" s="289"/>
    </row>
    <row r="41453" spans="23:27">
      <c r="W41453" s="288"/>
      <c r="X41453" s="287"/>
      <c r="AA41453" s="289"/>
    </row>
    <row r="41454" spans="23:27">
      <c r="W41454" s="288"/>
      <c r="X41454" s="287"/>
      <c r="AA41454" s="289"/>
    </row>
    <row r="41455" spans="23:27">
      <c r="W41455" s="288"/>
      <c r="X41455" s="287"/>
      <c r="AA41455" s="289"/>
    </row>
    <row r="41456" spans="23:27">
      <c r="W41456" s="288"/>
      <c r="X41456" s="287"/>
      <c r="AA41456" s="289"/>
    </row>
    <row r="41457" spans="23:27">
      <c r="W41457" s="288"/>
      <c r="X41457" s="287"/>
      <c r="AA41457" s="289"/>
    </row>
    <row r="41458" spans="23:27">
      <c r="W41458" s="288"/>
      <c r="X41458" s="287"/>
      <c r="AA41458" s="289"/>
    </row>
    <row r="41459" spans="23:27">
      <c r="W41459" s="288"/>
      <c r="X41459" s="287"/>
      <c r="AA41459" s="289"/>
    </row>
    <row r="41460" spans="23:27">
      <c r="W41460" s="288"/>
      <c r="X41460" s="287"/>
      <c r="AA41460" s="289"/>
    </row>
    <row r="41461" spans="23:27">
      <c r="W41461" s="288"/>
      <c r="X41461" s="287"/>
      <c r="AA41461" s="289"/>
    </row>
    <row r="41462" spans="23:27">
      <c r="W41462" s="288"/>
      <c r="X41462" s="287"/>
      <c r="AA41462" s="289"/>
    </row>
    <row r="41463" spans="23:27">
      <c r="W41463" s="288"/>
      <c r="X41463" s="287"/>
      <c r="AA41463" s="289"/>
    </row>
    <row r="41464" spans="23:27">
      <c r="W41464" s="288"/>
      <c r="X41464" s="287"/>
      <c r="AA41464" s="289"/>
    </row>
    <row r="41465" spans="23:27">
      <c r="W41465" s="288"/>
      <c r="X41465" s="287"/>
      <c r="AA41465" s="289"/>
    </row>
    <row r="41466" spans="23:27">
      <c r="W41466" s="288"/>
      <c r="X41466" s="287"/>
      <c r="AA41466" s="289"/>
    </row>
    <row r="41467" spans="23:27">
      <c r="W41467" s="288"/>
      <c r="X41467" s="287"/>
      <c r="AA41467" s="289"/>
    </row>
    <row r="41468" spans="23:27">
      <c r="W41468" s="288"/>
      <c r="X41468" s="287"/>
      <c r="AA41468" s="289"/>
    </row>
    <row r="41469" spans="23:27">
      <c r="W41469" s="288"/>
      <c r="X41469" s="287"/>
      <c r="AA41469" s="289"/>
    </row>
    <row r="41470" spans="23:27">
      <c r="W41470" s="288"/>
      <c r="X41470" s="287"/>
      <c r="AA41470" s="289"/>
    </row>
    <row r="41471" spans="23:27">
      <c r="W41471" s="288"/>
      <c r="X41471" s="287"/>
      <c r="AA41471" s="289"/>
    </row>
    <row r="41472" spans="23:27">
      <c r="W41472" s="288"/>
      <c r="X41472" s="287"/>
      <c r="AA41472" s="289"/>
    </row>
    <row r="41473" spans="23:27">
      <c r="W41473" s="288"/>
      <c r="X41473" s="287"/>
      <c r="AA41473" s="289"/>
    </row>
    <row r="41474" spans="23:27">
      <c r="W41474" s="288"/>
      <c r="X41474" s="287"/>
      <c r="AA41474" s="289"/>
    </row>
    <row r="41475" spans="23:27">
      <c r="W41475" s="288"/>
      <c r="X41475" s="287"/>
      <c r="AA41475" s="289"/>
    </row>
    <row r="41476" spans="23:27">
      <c r="W41476" s="288"/>
      <c r="X41476" s="287"/>
      <c r="AA41476" s="289"/>
    </row>
    <row r="41477" spans="23:27">
      <c r="W41477" s="288"/>
      <c r="X41477" s="287"/>
      <c r="AA41477" s="289"/>
    </row>
    <row r="41478" spans="23:27">
      <c r="W41478" s="288"/>
      <c r="X41478" s="287"/>
      <c r="AA41478" s="289"/>
    </row>
    <row r="41479" spans="23:27">
      <c r="W41479" s="288"/>
      <c r="X41479" s="287"/>
      <c r="AA41479" s="289"/>
    </row>
    <row r="41480" spans="23:27">
      <c r="W41480" s="288"/>
      <c r="X41480" s="287"/>
      <c r="AA41480" s="289"/>
    </row>
    <row r="41481" spans="23:27">
      <c r="W41481" s="288"/>
      <c r="X41481" s="287"/>
      <c r="AA41481" s="289"/>
    </row>
    <row r="41482" spans="23:27">
      <c r="W41482" s="288"/>
      <c r="X41482" s="287"/>
      <c r="AA41482" s="289"/>
    </row>
    <row r="41483" spans="23:27">
      <c r="W41483" s="288"/>
      <c r="X41483" s="287"/>
      <c r="AA41483" s="289"/>
    </row>
    <row r="41484" spans="23:27">
      <c r="W41484" s="288"/>
      <c r="X41484" s="287"/>
      <c r="AA41484" s="289"/>
    </row>
    <row r="41485" spans="23:27">
      <c r="W41485" s="288"/>
      <c r="X41485" s="287"/>
      <c r="AA41485" s="289"/>
    </row>
    <row r="41486" spans="23:27">
      <c r="W41486" s="288"/>
      <c r="X41486" s="287"/>
      <c r="AA41486" s="289"/>
    </row>
    <row r="41487" spans="23:27">
      <c r="W41487" s="288"/>
      <c r="X41487" s="287"/>
      <c r="AA41487" s="289"/>
    </row>
    <row r="41488" spans="23:27">
      <c r="W41488" s="288"/>
      <c r="X41488" s="287"/>
      <c r="AA41488" s="289"/>
    </row>
    <row r="41489" spans="23:27">
      <c r="W41489" s="288"/>
      <c r="X41489" s="287"/>
      <c r="AA41489" s="289"/>
    </row>
    <row r="41490" spans="23:27">
      <c r="W41490" s="288"/>
      <c r="X41490" s="287"/>
      <c r="AA41490" s="289"/>
    </row>
    <row r="41491" spans="23:27">
      <c r="W41491" s="288"/>
      <c r="X41491" s="287"/>
      <c r="AA41491" s="289"/>
    </row>
    <row r="41492" spans="23:27">
      <c r="W41492" s="288"/>
      <c r="X41492" s="287"/>
      <c r="AA41492" s="289"/>
    </row>
    <row r="41493" spans="23:27">
      <c r="W41493" s="288"/>
      <c r="X41493" s="287"/>
      <c r="AA41493" s="289"/>
    </row>
    <row r="41494" spans="23:27">
      <c r="W41494" s="288"/>
      <c r="X41494" s="287"/>
      <c r="AA41494" s="289"/>
    </row>
    <row r="41495" spans="23:27">
      <c r="W41495" s="288"/>
      <c r="X41495" s="287"/>
      <c r="AA41495" s="289"/>
    </row>
    <row r="41496" spans="23:27">
      <c r="W41496" s="288"/>
      <c r="X41496" s="287"/>
      <c r="AA41496" s="289"/>
    </row>
    <row r="41497" spans="23:27">
      <c r="W41497" s="288"/>
      <c r="X41497" s="287"/>
      <c r="AA41497" s="289"/>
    </row>
    <row r="41498" spans="23:27">
      <c r="W41498" s="288"/>
      <c r="X41498" s="287"/>
      <c r="AA41498" s="289"/>
    </row>
    <row r="41499" spans="23:27">
      <c r="W41499" s="288"/>
      <c r="X41499" s="287"/>
      <c r="AA41499" s="289"/>
    </row>
    <row r="41500" spans="23:27">
      <c r="W41500" s="288"/>
      <c r="X41500" s="287"/>
      <c r="AA41500" s="289"/>
    </row>
    <row r="41501" spans="23:27">
      <c r="W41501" s="288"/>
      <c r="X41501" s="287"/>
      <c r="AA41501" s="289"/>
    </row>
    <row r="41502" spans="23:27">
      <c r="W41502" s="288"/>
      <c r="X41502" s="287"/>
      <c r="AA41502" s="289"/>
    </row>
    <row r="41503" spans="23:27">
      <c r="W41503" s="288"/>
      <c r="X41503" s="287"/>
      <c r="AA41503" s="289"/>
    </row>
    <row r="41504" spans="23:27">
      <c r="W41504" s="288"/>
      <c r="X41504" s="287"/>
      <c r="AA41504" s="289"/>
    </row>
    <row r="41505" spans="23:27">
      <c r="W41505" s="288"/>
      <c r="X41505" s="287"/>
      <c r="AA41505" s="289"/>
    </row>
    <row r="41506" spans="23:27">
      <c r="W41506" s="288"/>
      <c r="X41506" s="287"/>
      <c r="AA41506" s="289"/>
    </row>
    <row r="41507" spans="23:27">
      <c r="W41507" s="288"/>
      <c r="X41507" s="287"/>
      <c r="AA41507" s="289"/>
    </row>
    <row r="41508" spans="23:27">
      <c r="W41508" s="288"/>
      <c r="X41508" s="287"/>
      <c r="AA41508" s="289"/>
    </row>
    <row r="41509" spans="23:27">
      <c r="W41509" s="288"/>
      <c r="X41509" s="287"/>
      <c r="AA41509" s="289"/>
    </row>
    <row r="41510" spans="23:27">
      <c r="W41510" s="288"/>
      <c r="X41510" s="287"/>
      <c r="AA41510" s="289"/>
    </row>
    <row r="41511" spans="23:27">
      <c r="W41511" s="288"/>
      <c r="X41511" s="287"/>
      <c r="AA41511" s="289"/>
    </row>
    <row r="41512" spans="23:27">
      <c r="W41512" s="288"/>
      <c r="X41512" s="287"/>
      <c r="AA41512" s="289"/>
    </row>
    <row r="41513" spans="23:27">
      <c r="W41513" s="288"/>
      <c r="X41513" s="287"/>
      <c r="AA41513" s="289"/>
    </row>
    <row r="41514" spans="23:27">
      <c r="W41514" s="288"/>
      <c r="X41514" s="287"/>
      <c r="AA41514" s="289"/>
    </row>
    <row r="41515" spans="23:27">
      <c r="W41515" s="288"/>
      <c r="X41515" s="287"/>
      <c r="AA41515" s="289"/>
    </row>
    <row r="41516" spans="23:27">
      <c r="W41516" s="288"/>
      <c r="X41516" s="287"/>
      <c r="AA41516" s="289"/>
    </row>
    <row r="41517" spans="23:27">
      <c r="W41517" s="288"/>
      <c r="X41517" s="287"/>
      <c r="AA41517" s="289"/>
    </row>
    <row r="41518" spans="23:27">
      <c r="W41518" s="288"/>
      <c r="X41518" s="287"/>
      <c r="AA41518" s="289"/>
    </row>
    <row r="41519" spans="23:27">
      <c r="W41519" s="288"/>
      <c r="X41519" s="287"/>
      <c r="AA41519" s="289"/>
    </row>
    <row r="41520" spans="23:27">
      <c r="W41520" s="288"/>
      <c r="X41520" s="287"/>
      <c r="AA41520" s="289"/>
    </row>
    <row r="41521" spans="23:27">
      <c r="W41521" s="288"/>
      <c r="X41521" s="287"/>
      <c r="AA41521" s="289"/>
    </row>
    <row r="41522" spans="23:27">
      <c r="W41522" s="288"/>
      <c r="X41522" s="287"/>
      <c r="AA41522" s="289"/>
    </row>
    <row r="41523" spans="23:27">
      <c r="W41523" s="288"/>
      <c r="X41523" s="287"/>
      <c r="AA41523" s="289"/>
    </row>
    <row r="41524" spans="23:27">
      <c r="W41524" s="288"/>
      <c r="X41524" s="287"/>
      <c r="AA41524" s="289"/>
    </row>
    <row r="41525" spans="23:27">
      <c r="W41525" s="288"/>
      <c r="X41525" s="287"/>
      <c r="AA41525" s="289"/>
    </row>
    <row r="41526" spans="23:27">
      <c r="W41526" s="288"/>
      <c r="X41526" s="287"/>
      <c r="AA41526" s="289"/>
    </row>
    <row r="41527" spans="23:27">
      <c r="W41527" s="288"/>
      <c r="X41527" s="287"/>
      <c r="AA41527" s="289"/>
    </row>
    <row r="41528" spans="23:27">
      <c r="W41528" s="288"/>
      <c r="X41528" s="287"/>
      <c r="AA41528" s="289"/>
    </row>
    <row r="41529" spans="23:27">
      <c r="W41529" s="288"/>
      <c r="X41529" s="287"/>
      <c r="AA41529" s="289"/>
    </row>
    <row r="41530" spans="23:27">
      <c r="W41530" s="288"/>
      <c r="X41530" s="287"/>
      <c r="AA41530" s="289"/>
    </row>
    <row r="41531" spans="23:27">
      <c r="W41531" s="288"/>
      <c r="X41531" s="287"/>
      <c r="AA41531" s="289"/>
    </row>
    <row r="41532" spans="23:27">
      <c r="W41532" s="288"/>
      <c r="X41532" s="287"/>
      <c r="AA41532" s="289"/>
    </row>
    <row r="41533" spans="23:27">
      <c r="W41533" s="288"/>
      <c r="X41533" s="287"/>
      <c r="AA41533" s="289"/>
    </row>
    <row r="41534" spans="23:27">
      <c r="W41534" s="288"/>
      <c r="X41534" s="287"/>
      <c r="AA41534" s="289"/>
    </row>
    <row r="41535" spans="23:27">
      <c r="W41535" s="288"/>
      <c r="X41535" s="287"/>
      <c r="AA41535" s="289"/>
    </row>
    <row r="41536" spans="23:27">
      <c r="W41536" s="288"/>
      <c r="X41536" s="287"/>
      <c r="AA41536" s="289"/>
    </row>
    <row r="41537" spans="23:27">
      <c r="W41537" s="288"/>
      <c r="X41537" s="287"/>
      <c r="AA41537" s="289"/>
    </row>
    <row r="41538" spans="23:27">
      <c r="W41538" s="288"/>
      <c r="X41538" s="287"/>
      <c r="AA41538" s="289"/>
    </row>
    <row r="41539" spans="23:27">
      <c r="W41539" s="288"/>
      <c r="X41539" s="287"/>
      <c r="AA41539" s="289"/>
    </row>
    <row r="41540" spans="23:27">
      <c r="W41540" s="288"/>
      <c r="X41540" s="287"/>
      <c r="AA41540" s="289"/>
    </row>
    <row r="41541" spans="23:27">
      <c r="W41541" s="288"/>
      <c r="X41541" s="287"/>
      <c r="AA41541" s="289"/>
    </row>
    <row r="41542" spans="23:27">
      <c r="W41542" s="288"/>
      <c r="X41542" s="287"/>
      <c r="AA41542" s="289"/>
    </row>
    <row r="41543" spans="23:27">
      <c r="W41543" s="288"/>
      <c r="X41543" s="287"/>
      <c r="AA41543" s="289"/>
    </row>
    <row r="41544" spans="23:27">
      <c r="W41544" s="288"/>
      <c r="X41544" s="287"/>
      <c r="AA41544" s="289"/>
    </row>
    <row r="41545" spans="23:27">
      <c r="W41545" s="288"/>
      <c r="X41545" s="287"/>
      <c r="AA41545" s="289"/>
    </row>
    <row r="41546" spans="23:27">
      <c r="W41546" s="288"/>
      <c r="X41546" s="287"/>
      <c r="AA41546" s="289"/>
    </row>
    <row r="41547" spans="23:27">
      <c r="W41547" s="288"/>
      <c r="X41547" s="287"/>
      <c r="AA41547" s="289"/>
    </row>
    <row r="41548" spans="23:27">
      <c r="W41548" s="288"/>
      <c r="X41548" s="287"/>
      <c r="AA41548" s="289"/>
    </row>
    <row r="41549" spans="23:27">
      <c r="W41549" s="288"/>
      <c r="X41549" s="287"/>
      <c r="AA41549" s="289"/>
    </row>
    <row r="41550" spans="23:27">
      <c r="W41550" s="288"/>
      <c r="X41550" s="287"/>
      <c r="AA41550" s="289"/>
    </row>
    <row r="41551" spans="23:27">
      <c r="W41551" s="288"/>
      <c r="X41551" s="287"/>
      <c r="AA41551" s="289"/>
    </row>
    <row r="41552" spans="23:27">
      <c r="W41552" s="288"/>
      <c r="X41552" s="287"/>
      <c r="AA41552" s="289"/>
    </row>
    <row r="41553" spans="23:27">
      <c r="W41553" s="288"/>
      <c r="X41553" s="287"/>
      <c r="AA41553" s="289"/>
    </row>
    <row r="41554" spans="23:27">
      <c r="W41554" s="288"/>
      <c r="X41554" s="287"/>
      <c r="AA41554" s="289"/>
    </row>
    <row r="41555" spans="23:27">
      <c r="W41555" s="288"/>
      <c r="X41555" s="287"/>
      <c r="AA41555" s="289"/>
    </row>
    <row r="41556" spans="23:27">
      <c r="W41556" s="288"/>
      <c r="X41556" s="287"/>
      <c r="AA41556" s="289"/>
    </row>
    <row r="41557" spans="23:27">
      <c r="W41557" s="288"/>
      <c r="X41557" s="287"/>
      <c r="AA41557" s="289"/>
    </row>
    <row r="41558" spans="23:27">
      <c r="W41558" s="288"/>
      <c r="X41558" s="287"/>
      <c r="AA41558" s="289"/>
    </row>
    <row r="41559" spans="23:27">
      <c r="W41559" s="288"/>
      <c r="X41559" s="287"/>
      <c r="AA41559" s="289"/>
    </row>
    <row r="41560" spans="23:27">
      <c r="W41560" s="288"/>
      <c r="X41560" s="287"/>
      <c r="AA41560" s="289"/>
    </row>
    <row r="41561" spans="23:27">
      <c r="W41561" s="288"/>
      <c r="X41561" s="287"/>
      <c r="AA41561" s="289"/>
    </row>
    <row r="41562" spans="23:27">
      <c r="W41562" s="288"/>
      <c r="X41562" s="287"/>
      <c r="AA41562" s="289"/>
    </row>
    <row r="41563" spans="23:27">
      <c r="W41563" s="288"/>
      <c r="X41563" s="287"/>
      <c r="AA41563" s="289"/>
    </row>
    <row r="41564" spans="23:27">
      <c r="W41564" s="288"/>
      <c r="X41564" s="287"/>
      <c r="AA41564" s="289"/>
    </row>
    <row r="41565" spans="23:27">
      <c r="W41565" s="288"/>
      <c r="X41565" s="287"/>
      <c r="AA41565" s="289"/>
    </row>
    <row r="41566" spans="23:27">
      <c r="W41566" s="288"/>
      <c r="X41566" s="287"/>
      <c r="AA41566" s="289"/>
    </row>
    <row r="41567" spans="23:27">
      <c r="W41567" s="288"/>
      <c r="X41567" s="287"/>
      <c r="AA41567" s="289"/>
    </row>
    <row r="41568" spans="23:27">
      <c r="W41568" s="288"/>
      <c r="X41568" s="287"/>
      <c r="AA41568" s="289"/>
    </row>
    <row r="41569" spans="23:27">
      <c r="W41569" s="288"/>
      <c r="X41569" s="287"/>
      <c r="AA41569" s="289"/>
    </row>
    <row r="41570" spans="23:27">
      <c r="W41570" s="288"/>
      <c r="X41570" s="287"/>
      <c r="AA41570" s="289"/>
    </row>
    <row r="41571" spans="23:27">
      <c r="W41571" s="288"/>
      <c r="X41571" s="287"/>
      <c r="AA41571" s="289"/>
    </row>
    <row r="41572" spans="23:27">
      <c r="W41572" s="288"/>
      <c r="X41572" s="287"/>
      <c r="AA41572" s="289"/>
    </row>
    <row r="41573" spans="23:27">
      <c r="W41573" s="288"/>
      <c r="X41573" s="287"/>
      <c r="AA41573" s="289"/>
    </row>
    <row r="41574" spans="23:27">
      <c r="W41574" s="288"/>
      <c r="X41574" s="287"/>
      <c r="AA41574" s="289"/>
    </row>
    <row r="41575" spans="23:27">
      <c r="W41575" s="288"/>
      <c r="X41575" s="287"/>
      <c r="AA41575" s="289"/>
    </row>
    <row r="41576" spans="23:27">
      <c r="W41576" s="288"/>
      <c r="X41576" s="287"/>
      <c r="AA41576" s="289"/>
    </row>
    <row r="41577" spans="23:27">
      <c r="W41577" s="288"/>
      <c r="X41577" s="287"/>
      <c r="AA41577" s="289"/>
    </row>
    <row r="41578" spans="23:27">
      <c r="W41578" s="288"/>
      <c r="X41578" s="287"/>
      <c r="AA41578" s="289"/>
    </row>
    <row r="41579" spans="23:27">
      <c r="W41579" s="288"/>
      <c r="X41579" s="287"/>
      <c r="AA41579" s="289"/>
    </row>
    <row r="41580" spans="23:27">
      <c r="W41580" s="288"/>
      <c r="X41580" s="287"/>
      <c r="AA41580" s="289"/>
    </row>
    <row r="41581" spans="23:27">
      <c r="W41581" s="288"/>
      <c r="X41581" s="287"/>
      <c r="AA41581" s="289"/>
    </row>
    <row r="41582" spans="23:27">
      <c r="W41582" s="288"/>
      <c r="X41582" s="287"/>
      <c r="AA41582" s="289"/>
    </row>
    <row r="41583" spans="23:27">
      <c r="W41583" s="288"/>
      <c r="X41583" s="287"/>
      <c r="AA41583" s="289"/>
    </row>
    <row r="41584" spans="23:27">
      <c r="W41584" s="288"/>
      <c r="X41584" s="287"/>
      <c r="AA41584" s="289"/>
    </row>
    <row r="41585" spans="23:27">
      <c r="W41585" s="288"/>
      <c r="X41585" s="287"/>
      <c r="AA41585" s="289"/>
    </row>
    <row r="41586" spans="23:27">
      <c r="W41586" s="288"/>
      <c r="X41586" s="287"/>
      <c r="AA41586" s="289"/>
    </row>
    <row r="41587" spans="23:27">
      <c r="W41587" s="288"/>
      <c r="X41587" s="287"/>
      <c r="AA41587" s="289"/>
    </row>
    <row r="41588" spans="23:27">
      <c r="W41588" s="288"/>
      <c r="X41588" s="287"/>
      <c r="AA41588" s="289"/>
    </row>
    <row r="41589" spans="23:27">
      <c r="W41589" s="288"/>
      <c r="X41589" s="287"/>
      <c r="AA41589" s="289"/>
    </row>
    <row r="41590" spans="23:27">
      <c r="W41590" s="288"/>
      <c r="X41590" s="287"/>
      <c r="AA41590" s="289"/>
    </row>
    <row r="41591" spans="23:27">
      <c r="W41591" s="288"/>
      <c r="X41591" s="287"/>
      <c r="AA41591" s="289"/>
    </row>
    <row r="41592" spans="23:27">
      <c r="W41592" s="288"/>
      <c r="X41592" s="287"/>
      <c r="AA41592" s="289"/>
    </row>
    <row r="41593" spans="23:27">
      <c r="W41593" s="288"/>
      <c r="X41593" s="287"/>
      <c r="AA41593" s="289"/>
    </row>
    <row r="41594" spans="23:27">
      <c r="W41594" s="288"/>
      <c r="X41594" s="287"/>
      <c r="AA41594" s="289"/>
    </row>
    <row r="41595" spans="23:27">
      <c r="W41595" s="288"/>
      <c r="X41595" s="287"/>
      <c r="AA41595" s="289"/>
    </row>
    <row r="41596" spans="23:27">
      <c r="W41596" s="288"/>
      <c r="X41596" s="287"/>
      <c r="AA41596" s="289"/>
    </row>
    <row r="41597" spans="23:27">
      <c r="W41597" s="288"/>
      <c r="X41597" s="287"/>
      <c r="AA41597" s="289"/>
    </row>
    <row r="41598" spans="23:27">
      <c r="W41598" s="288"/>
      <c r="X41598" s="287"/>
      <c r="AA41598" s="289"/>
    </row>
    <row r="41599" spans="23:27">
      <c r="W41599" s="288"/>
      <c r="X41599" s="287"/>
      <c r="AA41599" s="289"/>
    </row>
    <row r="41600" spans="23:27">
      <c r="W41600" s="288"/>
      <c r="X41600" s="287"/>
      <c r="AA41600" s="289"/>
    </row>
    <row r="41601" spans="23:27">
      <c r="W41601" s="288"/>
      <c r="X41601" s="287"/>
      <c r="AA41601" s="289"/>
    </row>
    <row r="41602" spans="23:27">
      <c r="W41602" s="288"/>
      <c r="X41602" s="287"/>
      <c r="AA41602" s="289"/>
    </row>
    <row r="41603" spans="23:27">
      <c r="W41603" s="288"/>
      <c r="X41603" s="287"/>
      <c r="AA41603" s="289"/>
    </row>
    <row r="41604" spans="23:27">
      <c r="W41604" s="288"/>
      <c r="X41604" s="287"/>
      <c r="AA41604" s="289"/>
    </row>
    <row r="41605" spans="23:27">
      <c r="W41605" s="288"/>
      <c r="X41605" s="287"/>
      <c r="AA41605" s="289"/>
    </row>
    <row r="41606" spans="23:27">
      <c r="W41606" s="288"/>
      <c r="X41606" s="287"/>
      <c r="AA41606" s="289"/>
    </row>
    <row r="41607" spans="23:27">
      <c r="W41607" s="288"/>
      <c r="X41607" s="287"/>
      <c r="AA41607" s="289"/>
    </row>
    <row r="41608" spans="23:27">
      <c r="W41608" s="288"/>
      <c r="X41608" s="287"/>
      <c r="AA41608" s="289"/>
    </row>
    <row r="41609" spans="23:27">
      <c r="W41609" s="288"/>
      <c r="X41609" s="287"/>
      <c r="AA41609" s="289"/>
    </row>
    <row r="41610" spans="23:27">
      <c r="W41610" s="288"/>
      <c r="X41610" s="287"/>
      <c r="AA41610" s="289"/>
    </row>
    <row r="41611" spans="23:27">
      <c r="W41611" s="288"/>
      <c r="X41611" s="287"/>
      <c r="AA41611" s="289"/>
    </row>
    <row r="41612" spans="23:27">
      <c r="W41612" s="288"/>
      <c r="X41612" s="287"/>
      <c r="AA41612" s="289"/>
    </row>
    <row r="41613" spans="23:27">
      <c r="W41613" s="288"/>
      <c r="X41613" s="287"/>
      <c r="AA41613" s="289"/>
    </row>
    <row r="41614" spans="23:27">
      <c r="W41614" s="288"/>
      <c r="X41614" s="287"/>
      <c r="AA41614" s="289"/>
    </row>
    <row r="41615" spans="23:27">
      <c r="W41615" s="288"/>
      <c r="X41615" s="287"/>
      <c r="AA41615" s="289"/>
    </row>
    <row r="41616" spans="23:27">
      <c r="W41616" s="288"/>
      <c r="X41616" s="287"/>
      <c r="AA41616" s="289"/>
    </row>
    <row r="41617" spans="23:27">
      <c r="W41617" s="288"/>
      <c r="X41617" s="287"/>
      <c r="AA41617" s="289"/>
    </row>
    <row r="41618" spans="23:27">
      <c r="W41618" s="288"/>
      <c r="X41618" s="287"/>
      <c r="AA41618" s="289"/>
    </row>
    <row r="41619" spans="23:27">
      <c r="W41619" s="288"/>
      <c r="X41619" s="287"/>
      <c r="AA41619" s="289"/>
    </row>
    <row r="41620" spans="23:27">
      <c r="W41620" s="288"/>
      <c r="X41620" s="287"/>
      <c r="AA41620" s="289"/>
    </row>
    <row r="41621" spans="23:27">
      <c r="W41621" s="288"/>
      <c r="X41621" s="287"/>
      <c r="AA41621" s="289"/>
    </row>
    <row r="41622" spans="23:27">
      <c r="W41622" s="288"/>
      <c r="X41622" s="287"/>
      <c r="AA41622" s="289"/>
    </row>
    <row r="41623" spans="23:27">
      <c r="W41623" s="288"/>
      <c r="X41623" s="287"/>
      <c r="AA41623" s="289"/>
    </row>
    <row r="41624" spans="23:27">
      <c r="W41624" s="288"/>
      <c r="X41624" s="287"/>
      <c r="AA41624" s="289"/>
    </row>
    <row r="41625" spans="23:27">
      <c r="W41625" s="288"/>
      <c r="X41625" s="287"/>
      <c r="AA41625" s="289"/>
    </row>
    <row r="41626" spans="23:27">
      <c r="W41626" s="288"/>
      <c r="X41626" s="287"/>
      <c r="AA41626" s="289"/>
    </row>
    <row r="41627" spans="23:27">
      <c r="W41627" s="288"/>
      <c r="X41627" s="287"/>
      <c r="AA41627" s="289"/>
    </row>
    <row r="41628" spans="23:27">
      <c r="W41628" s="288"/>
      <c r="X41628" s="287"/>
      <c r="AA41628" s="289"/>
    </row>
    <row r="41629" spans="23:27">
      <c r="W41629" s="288"/>
      <c r="X41629" s="287"/>
      <c r="AA41629" s="289"/>
    </row>
    <row r="41630" spans="23:27">
      <c r="W41630" s="288"/>
      <c r="X41630" s="287"/>
      <c r="AA41630" s="289"/>
    </row>
    <row r="41631" spans="23:27">
      <c r="W41631" s="288"/>
      <c r="X41631" s="287"/>
      <c r="AA41631" s="289"/>
    </row>
    <row r="41632" spans="23:27">
      <c r="W41632" s="288"/>
      <c r="X41632" s="287"/>
      <c r="AA41632" s="289"/>
    </row>
    <row r="41633" spans="23:27">
      <c r="W41633" s="288"/>
      <c r="X41633" s="287"/>
      <c r="AA41633" s="289"/>
    </row>
    <row r="41634" spans="23:27">
      <c r="W41634" s="288"/>
      <c r="X41634" s="287"/>
      <c r="AA41634" s="289"/>
    </row>
    <row r="41635" spans="23:27">
      <c r="W41635" s="288"/>
      <c r="X41635" s="287"/>
      <c r="AA41635" s="289"/>
    </row>
    <row r="41636" spans="23:27">
      <c r="W41636" s="288"/>
      <c r="X41636" s="287"/>
      <c r="AA41636" s="289"/>
    </row>
    <row r="41637" spans="23:27">
      <c r="W41637" s="288"/>
      <c r="X41637" s="287"/>
      <c r="AA41637" s="289"/>
    </row>
    <row r="41638" spans="23:27">
      <c r="W41638" s="288"/>
      <c r="X41638" s="287"/>
      <c r="AA41638" s="289"/>
    </row>
    <row r="41639" spans="23:27">
      <c r="W41639" s="288"/>
      <c r="X41639" s="287"/>
      <c r="AA41639" s="289"/>
    </row>
    <row r="41640" spans="23:27">
      <c r="W41640" s="288"/>
      <c r="X41640" s="287"/>
      <c r="AA41640" s="289"/>
    </row>
    <row r="41641" spans="23:27">
      <c r="W41641" s="288"/>
      <c r="X41641" s="287"/>
      <c r="AA41641" s="289"/>
    </row>
    <row r="41642" spans="23:27">
      <c r="W41642" s="288"/>
      <c r="X41642" s="287"/>
      <c r="AA41642" s="289"/>
    </row>
    <row r="41643" spans="23:27">
      <c r="W41643" s="288"/>
      <c r="X41643" s="287"/>
      <c r="AA41643" s="289"/>
    </row>
    <row r="41644" spans="23:27">
      <c r="W41644" s="288"/>
      <c r="X41644" s="287"/>
      <c r="AA41644" s="289"/>
    </row>
    <row r="41645" spans="23:27">
      <c r="W41645" s="288"/>
      <c r="X41645" s="287"/>
      <c r="AA41645" s="289"/>
    </row>
    <row r="41646" spans="23:27">
      <c r="W41646" s="288"/>
      <c r="X41646" s="287"/>
      <c r="AA41646" s="289"/>
    </row>
    <row r="41647" spans="23:27">
      <c r="W41647" s="288"/>
      <c r="X41647" s="287"/>
      <c r="AA41647" s="289"/>
    </row>
    <row r="41648" spans="23:27">
      <c r="W41648" s="288"/>
      <c r="X41648" s="287"/>
      <c r="AA41648" s="289"/>
    </row>
    <row r="41649" spans="23:27">
      <c r="W41649" s="288"/>
      <c r="X41649" s="287"/>
      <c r="AA41649" s="289"/>
    </row>
    <row r="41650" spans="23:27">
      <c r="W41650" s="288"/>
      <c r="X41650" s="287"/>
      <c r="AA41650" s="289"/>
    </row>
    <row r="41651" spans="23:27">
      <c r="W41651" s="288"/>
      <c r="X41651" s="287"/>
      <c r="AA41651" s="289"/>
    </row>
    <row r="41652" spans="23:27">
      <c r="W41652" s="288"/>
      <c r="X41652" s="287"/>
      <c r="AA41652" s="289"/>
    </row>
    <row r="41653" spans="23:27">
      <c r="W41653" s="288"/>
      <c r="X41653" s="287"/>
      <c r="AA41653" s="289"/>
    </row>
    <row r="41654" spans="23:27">
      <c r="W41654" s="288"/>
      <c r="X41654" s="287"/>
      <c r="AA41654" s="289"/>
    </row>
    <row r="41655" spans="23:27">
      <c r="W41655" s="288"/>
      <c r="X41655" s="287"/>
      <c r="AA41655" s="289"/>
    </row>
    <row r="41656" spans="23:27">
      <c r="W41656" s="288"/>
      <c r="X41656" s="287"/>
      <c r="AA41656" s="289"/>
    </row>
    <row r="41657" spans="23:27">
      <c r="W41657" s="288"/>
      <c r="X41657" s="287"/>
      <c r="AA41657" s="289"/>
    </row>
    <row r="41658" spans="23:27">
      <c r="W41658" s="288"/>
      <c r="X41658" s="287"/>
      <c r="AA41658" s="289"/>
    </row>
    <row r="41659" spans="23:27">
      <c r="W41659" s="288"/>
      <c r="X41659" s="287"/>
      <c r="AA41659" s="289"/>
    </row>
    <row r="41660" spans="23:27">
      <c r="W41660" s="288"/>
      <c r="X41660" s="287"/>
      <c r="AA41660" s="289"/>
    </row>
    <row r="41661" spans="23:27">
      <c r="W41661" s="288"/>
      <c r="X41661" s="287"/>
      <c r="AA41661" s="289"/>
    </row>
    <row r="41662" spans="23:27">
      <c r="W41662" s="288"/>
      <c r="X41662" s="287"/>
      <c r="AA41662" s="289"/>
    </row>
    <row r="41663" spans="23:27">
      <c r="W41663" s="288"/>
      <c r="X41663" s="287"/>
      <c r="AA41663" s="289"/>
    </row>
    <row r="41664" spans="23:27">
      <c r="W41664" s="288"/>
      <c r="X41664" s="287"/>
      <c r="AA41664" s="289"/>
    </row>
    <row r="41665" spans="23:27">
      <c r="W41665" s="288"/>
      <c r="X41665" s="287"/>
      <c r="AA41665" s="289"/>
    </row>
    <row r="41666" spans="23:27">
      <c r="W41666" s="288"/>
      <c r="X41666" s="287"/>
      <c r="AA41666" s="289"/>
    </row>
    <row r="41667" spans="23:27">
      <c r="W41667" s="288"/>
      <c r="X41667" s="287"/>
      <c r="AA41667" s="289"/>
    </row>
    <row r="41668" spans="23:27">
      <c r="W41668" s="288"/>
      <c r="X41668" s="287"/>
      <c r="AA41668" s="289"/>
    </row>
    <row r="41669" spans="23:27">
      <c r="W41669" s="288"/>
      <c r="X41669" s="287"/>
      <c r="AA41669" s="289"/>
    </row>
    <row r="41670" spans="23:27">
      <c r="W41670" s="288"/>
      <c r="X41670" s="287"/>
      <c r="AA41670" s="289"/>
    </row>
    <row r="41671" spans="23:27">
      <c r="W41671" s="288"/>
      <c r="X41671" s="287"/>
      <c r="AA41671" s="289"/>
    </row>
    <row r="41672" spans="23:27">
      <c r="W41672" s="288"/>
      <c r="X41672" s="287"/>
      <c r="AA41672" s="289"/>
    </row>
    <row r="41673" spans="23:27">
      <c r="W41673" s="288"/>
      <c r="X41673" s="287"/>
      <c r="AA41673" s="289"/>
    </row>
    <row r="41674" spans="23:27">
      <c r="W41674" s="288"/>
      <c r="X41674" s="287"/>
      <c r="AA41674" s="289"/>
    </row>
    <row r="41675" spans="23:27">
      <c r="W41675" s="288"/>
      <c r="X41675" s="287"/>
      <c r="AA41675" s="289"/>
    </row>
    <row r="41676" spans="23:27">
      <c r="W41676" s="288"/>
      <c r="X41676" s="287"/>
      <c r="AA41676" s="289"/>
    </row>
    <row r="41677" spans="23:27">
      <c r="W41677" s="288"/>
      <c r="X41677" s="287"/>
      <c r="AA41677" s="289"/>
    </row>
    <row r="41678" spans="23:27">
      <c r="W41678" s="288"/>
      <c r="X41678" s="287"/>
      <c r="AA41678" s="289"/>
    </row>
    <row r="41679" spans="23:27">
      <c r="W41679" s="288"/>
      <c r="X41679" s="287"/>
      <c r="AA41679" s="289"/>
    </row>
    <row r="41680" spans="23:27">
      <c r="W41680" s="288"/>
      <c r="X41680" s="287"/>
      <c r="AA41680" s="289"/>
    </row>
    <row r="41681" spans="23:27">
      <c r="W41681" s="288"/>
      <c r="X41681" s="287"/>
      <c r="AA41681" s="289"/>
    </row>
    <row r="41682" spans="23:27">
      <c r="W41682" s="288"/>
      <c r="X41682" s="287"/>
      <c r="AA41682" s="289"/>
    </row>
    <row r="41683" spans="23:27">
      <c r="W41683" s="288"/>
      <c r="X41683" s="287"/>
      <c r="AA41683" s="289"/>
    </row>
    <row r="41684" spans="23:27">
      <c r="W41684" s="288"/>
      <c r="X41684" s="287"/>
      <c r="AA41684" s="289"/>
    </row>
    <row r="41685" spans="23:27">
      <c r="W41685" s="288"/>
      <c r="X41685" s="287"/>
      <c r="AA41685" s="289"/>
    </row>
    <row r="41686" spans="23:27">
      <c r="W41686" s="288"/>
      <c r="X41686" s="287"/>
      <c r="AA41686" s="289"/>
    </row>
    <row r="41687" spans="23:27">
      <c r="W41687" s="288"/>
      <c r="X41687" s="287"/>
      <c r="AA41687" s="289"/>
    </row>
    <row r="41688" spans="23:27">
      <c r="W41688" s="288"/>
      <c r="X41688" s="287"/>
      <c r="AA41688" s="289"/>
    </row>
    <row r="41689" spans="23:27">
      <c r="W41689" s="288"/>
      <c r="X41689" s="287"/>
      <c r="AA41689" s="289"/>
    </row>
    <row r="41690" spans="23:27">
      <c r="W41690" s="288"/>
      <c r="X41690" s="287"/>
      <c r="AA41690" s="289"/>
    </row>
    <row r="41691" spans="23:27">
      <c r="W41691" s="288"/>
      <c r="X41691" s="287"/>
      <c r="AA41691" s="289"/>
    </row>
    <row r="41692" spans="23:27">
      <c r="W41692" s="288"/>
      <c r="X41692" s="287"/>
      <c r="AA41692" s="289"/>
    </row>
    <row r="41693" spans="23:27">
      <c r="W41693" s="288"/>
      <c r="X41693" s="287"/>
      <c r="AA41693" s="289"/>
    </row>
    <row r="41694" spans="23:27">
      <c r="W41694" s="288"/>
      <c r="X41694" s="287"/>
      <c r="AA41694" s="289"/>
    </row>
    <row r="41695" spans="23:27">
      <c r="W41695" s="288"/>
      <c r="X41695" s="287"/>
      <c r="AA41695" s="289"/>
    </row>
    <row r="41696" spans="23:27">
      <c r="W41696" s="288"/>
      <c r="X41696" s="287"/>
      <c r="AA41696" s="289"/>
    </row>
    <row r="41697" spans="23:27">
      <c r="W41697" s="288"/>
      <c r="X41697" s="287"/>
      <c r="AA41697" s="289"/>
    </row>
    <row r="41698" spans="23:27">
      <c r="W41698" s="288"/>
      <c r="X41698" s="287"/>
      <c r="AA41698" s="289"/>
    </row>
    <row r="41699" spans="23:27">
      <c r="W41699" s="288"/>
      <c r="X41699" s="287"/>
      <c r="AA41699" s="289"/>
    </row>
    <row r="41700" spans="23:27">
      <c r="W41700" s="288"/>
      <c r="X41700" s="287"/>
      <c r="AA41700" s="289"/>
    </row>
    <row r="41701" spans="23:27">
      <c r="W41701" s="288"/>
      <c r="X41701" s="287"/>
      <c r="AA41701" s="289"/>
    </row>
    <row r="41702" spans="23:27">
      <c r="W41702" s="288"/>
      <c r="X41702" s="287"/>
      <c r="AA41702" s="289"/>
    </row>
    <row r="41703" spans="23:27">
      <c r="W41703" s="288"/>
      <c r="X41703" s="287"/>
      <c r="AA41703" s="289"/>
    </row>
    <row r="41704" spans="23:27">
      <c r="W41704" s="288"/>
      <c r="X41704" s="287"/>
      <c r="AA41704" s="289"/>
    </row>
    <row r="41705" spans="23:27">
      <c r="W41705" s="288"/>
      <c r="X41705" s="287"/>
      <c r="AA41705" s="289"/>
    </row>
    <row r="41706" spans="23:27">
      <c r="W41706" s="288"/>
      <c r="X41706" s="287"/>
      <c r="AA41706" s="289"/>
    </row>
    <row r="41707" spans="23:27">
      <c r="W41707" s="288"/>
      <c r="X41707" s="287"/>
      <c r="AA41707" s="289"/>
    </row>
    <row r="41708" spans="23:27">
      <c r="W41708" s="288"/>
      <c r="X41708" s="287"/>
      <c r="AA41708" s="289"/>
    </row>
    <row r="41709" spans="23:27">
      <c r="W41709" s="288"/>
      <c r="X41709" s="287"/>
      <c r="AA41709" s="289"/>
    </row>
    <row r="41710" spans="23:27">
      <c r="W41710" s="288"/>
      <c r="X41710" s="287"/>
      <c r="AA41710" s="289"/>
    </row>
    <row r="41711" spans="23:27">
      <c r="W41711" s="288"/>
      <c r="X41711" s="287"/>
      <c r="AA41711" s="289"/>
    </row>
    <row r="41712" spans="23:27">
      <c r="W41712" s="288"/>
      <c r="X41712" s="287"/>
      <c r="AA41712" s="289"/>
    </row>
    <row r="41713" spans="23:27">
      <c r="W41713" s="288"/>
      <c r="X41713" s="287"/>
      <c r="AA41713" s="289"/>
    </row>
    <row r="41714" spans="23:27">
      <c r="W41714" s="288"/>
      <c r="X41714" s="287"/>
      <c r="AA41714" s="289"/>
    </row>
    <row r="41715" spans="23:27">
      <c r="W41715" s="288"/>
      <c r="X41715" s="287"/>
      <c r="AA41715" s="289"/>
    </row>
    <row r="41716" spans="23:27">
      <c r="W41716" s="288"/>
      <c r="X41716" s="287"/>
      <c r="AA41716" s="289"/>
    </row>
    <row r="41717" spans="23:27">
      <c r="W41717" s="288"/>
      <c r="X41717" s="287"/>
      <c r="AA41717" s="289"/>
    </row>
    <row r="41718" spans="23:27">
      <c r="W41718" s="288"/>
      <c r="X41718" s="287"/>
      <c r="AA41718" s="289"/>
    </row>
    <row r="41719" spans="23:27">
      <c r="W41719" s="288"/>
      <c r="X41719" s="287"/>
      <c r="AA41719" s="289"/>
    </row>
    <row r="41720" spans="23:27">
      <c r="W41720" s="288"/>
      <c r="X41720" s="287"/>
      <c r="AA41720" s="289"/>
    </row>
    <row r="41721" spans="23:27">
      <c r="W41721" s="288"/>
      <c r="X41721" s="287"/>
      <c r="AA41721" s="289"/>
    </row>
    <row r="41722" spans="23:27">
      <c r="W41722" s="288"/>
      <c r="X41722" s="287"/>
      <c r="AA41722" s="289"/>
    </row>
    <row r="41723" spans="23:27">
      <c r="W41723" s="288"/>
      <c r="X41723" s="287"/>
      <c r="AA41723" s="289"/>
    </row>
    <row r="41724" spans="23:27">
      <c r="W41724" s="288"/>
      <c r="X41724" s="287"/>
      <c r="AA41724" s="289"/>
    </row>
    <row r="41725" spans="23:27">
      <c r="W41725" s="288"/>
      <c r="X41725" s="287"/>
      <c r="AA41725" s="289"/>
    </row>
    <row r="41726" spans="23:27">
      <c r="W41726" s="288"/>
      <c r="X41726" s="287"/>
      <c r="AA41726" s="289"/>
    </row>
    <row r="41727" spans="23:27">
      <c r="W41727" s="288"/>
      <c r="X41727" s="287"/>
      <c r="AA41727" s="289"/>
    </row>
    <row r="41728" spans="23:27">
      <c r="W41728" s="288"/>
      <c r="X41728" s="287"/>
      <c r="AA41728" s="289"/>
    </row>
    <row r="41729" spans="23:27">
      <c r="W41729" s="288"/>
      <c r="X41729" s="287"/>
      <c r="AA41729" s="289"/>
    </row>
    <row r="41730" spans="23:27">
      <c r="W41730" s="288"/>
      <c r="X41730" s="287"/>
      <c r="AA41730" s="289"/>
    </row>
    <row r="41731" spans="23:27">
      <c r="W41731" s="288"/>
      <c r="X41731" s="287"/>
      <c r="AA41731" s="289"/>
    </row>
    <row r="41732" spans="23:27">
      <c r="W41732" s="288"/>
      <c r="X41732" s="287"/>
      <c r="AA41732" s="289"/>
    </row>
    <row r="41733" spans="23:27">
      <c r="W41733" s="288"/>
      <c r="X41733" s="287"/>
      <c r="AA41733" s="289"/>
    </row>
    <row r="41734" spans="23:27">
      <c r="W41734" s="288"/>
      <c r="X41734" s="287"/>
      <c r="AA41734" s="289"/>
    </row>
    <row r="41735" spans="23:27">
      <c r="W41735" s="288"/>
      <c r="X41735" s="287"/>
      <c r="AA41735" s="289"/>
    </row>
    <row r="41736" spans="23:27">
      <c r="W41736" s="288"/>
      <c r="X41736" s="287"/>
      <c r="AA41736" s="289"/>
    </row>
    <row r="41737" spans="23:27">
      <c r="W41737" s="288"/>
      <c r="X41737" s="287"/>
      <c r="AA41737" s="289"/>
    </row>
    <row r="41738" spans="23:27">
      <c r="W41738" s="288"/>
      <c r="X41738" s="287"/>
      <c r="AA41738" s="289"/>
    </row>
    <row r="41739" spans="23:27">
      <c r="W41739" s="288"/>
      <c r="X41739" s="287"/>
      <c r="AA41739" s="289"/>
    </row>
    <row r="41740" spans="23:27">
      <c r="W41740" s="288"/>
      <c r="X41740" s="287"/>
      <c r="AA41740" s="289"/>
    </row>
    <row r="41741" spans="23:27">
      <c r="W41741" s="288"/>
      <c r="X41741" s="287"/>
      <c r="AA41741" s="289"/>
    </row>
    <row r="41742" spans="23:27">
      <c r="W41742" s="288"/>
      <c r="X41742" s="287"/>
      <c r="AA41742" s="289"/>
    </row>
    <row r="41743" spans="23:27">
      <c r="W41743" s="288"/>
      <c r="X41743" s="287"/>
      <c r="AA41743" s="289"/>
    </row>
    <row r="41744" spans="23:27">
      <c r="W41744" s="288"/>
      <c r="X41744" s="287"/>
      <c r="AA41744" s="289"/>
    </row>
    <row r="41745" spans="23:27">
      <c r="W41745" s="288"/>
      <c r="X41745" s="287"/>
      <c r="AA41745" s="289"/>
    </row>
    <row r="41746" spans="23:27">
      <c r="W41746" s="288"/>
      <c r="X41746" s="287"/>
      <c r="AA41746" s="289"/>
    </row>
    <row r="41747" spans="23:27">
      <c r="W41747" s="288"/>
      <c r="X41747" s="287"/>
      <c r="AA41747" s="289"/>
    </row>
    <row r="41748" spans="23:27">
      <c r="W41748" s="288"/>
      <c r="X41748" s="287"/>
      <c r="AA41748" s="289"/>
    </row>
    <row r="41749" spans="23:27">
      <c r="W41749" s="288"/>
      <c r="X41749" s="287"/>
      <c r="AA41749" s="289"/>
    </row>
    <row r="41750" spans="23:27">
      <c r="W41750" s="288"/>
      <c r="X41750" s="287"/>
      <c r="AA41750" s="289"/>
    </row>
    <row r="41751" spans="23:27">
      <c r="W41751" s="288"/>
      <c r="X41751" s="287"/>
      <c r="AA41751" s="289"/>
    </row>
    <row r="41752" spans="23:27">
      <c r="W41752" s="288"/>
      <c r="X41752" s="287"/>
      <c r="AA41752" s="289"/>
    </row>
    <row r="41753" spans="23:27">
      <c r="W41753" s="288"/>
      <c r="X41753" s="287"/>
      <c r="AA41753" s="289"/>
    </row>
    <row r="41754" spans="23:27">
      <c r="W41754" s="288"/>
      <c r="X41754" s="287"/>
      <c r="AA41754" s="289"/>
    </row>
    <row r="41755" spans="23:27">
      <c r="W41755" s="288"/>
      <c r="X41755" s="287"/>
      <c r="AA41755" s="289"/>
    </row>
    <row r="41756" spans="23:27">
      <c r="W41756" s="288"/>
      <c r="X41756" s="287"/>
      <c r="AA41756" s="289"/>
    </row>
    <row r="41757" spans="23:27">
      <c r="W41757" s="288"/>
      <c r="X41757" s="287"/>
      <c r="AA41757" s="289"/>
    </row>
    <row r="41758" spans="23:27">
      <c r="W41758" s="288"/>
      <c r="X41758" s="287"/>
      <c r="AA41758" s="289"/>
    </row>
    <row r="41759" spans="23:27">
      <c r="W41759" s="288"/>
      <c r="X41759" s="287"/>
      <c r="AA41759" s="289"/>
    </row>
    <row r="41760" spans="23:27">
      <c r="W41760" s="288"/>
      <c r="X41760" s="287"/>
      <c r="AA41760" s="289"/>
    </row>
    <row r="41761" spans="23:27">
      <c r="W41761" s="288"/>
      <c r="X41761" s="287"/>
      <c r="AA41761" s="289"/>
    </row>
    <row r="41762" spans="23:27">
      <c r="W41762" s="288"/>
      <c r="X41762" s="287"/>
      <c r="AA41762" s="289"/>
    </row>
    <row r="41763" spans="23:27">
      <c r="W41763" s="288"/>
      <c r="X41763" s="287"/>
      <c r="AA41763" s="289"/>
    </row>
    <row r="41764" spans="23:27">
      <c r="W41764" s="288"/>
      <c r="X41764" s="287"/>
      <c r="AA41764" s="289"/>
    </row>
    <row r="41765" spans="23:27">
      <c r="W41765" s="288"/>
      <c r="X41765" s="287"/>
      <c r="AA41765" s="289"/>
    </row>
    <row r="41766" spans="23:27">
      <c r="W41766" s="288"/>
      <c r="X41766" s="287"/>
      <c r="AA41766" s="289"/>
    </row>
    <row r="41767" spans="23:27">
      <c r="W41767" s="288"/>
      <c r="X41767" s="287"/>
      <c r="AA41767" s="289"/>
    </row>
    <row r="41768" spans="23:27">
      <c r="W41768" s="288"/>
      <c r="X41768" s="287"/>
      <c r="AA41768" s="289"/>
    </row>
    <row r="41769" spans="23:27">
      <c r="W41769" s="288"/>
      <c r="X41769" s="287"/>
      <c r="AA41769" s="289"/>
    </row>
    <row r="41770" spans="23:27">
      <c r="W41770" s="288"/>
      <c r="X41770" s="287"/>
      <c r="AA41770" s="289"/>
    </row>
    <row r="41771" spans="23:27">
      <c r="W41771" s="288"/>
      <c r="X41771" s="287"/>
      <c r="AA41771" s="289"/>
    </row>
    <row r="41772" spans="23:27">
      <c r="W41772" s="288"/>
      <c r="X41772" s="287"/>
      <c r="AA41772" s="289"/>
    </row>
    <row r="41773" spans="23:27">
      <c r="W41773" s="288"/>
      <c r="X41773" s="287"/>
      <c r="AA41773" s="289"/>
    </row>
    <row r="41774" spans="23:27">
      <c r="W41774" s="288"/>
      <c r="X41774" s="287"/>
      <c r="AA41774" s="289"/>
    </row>
    <row r="41775" spans="23:27">
      <c r="W41775" s="288"/>
      <c r="X41775" s="287"/>
      <c r="AA41775" s="289"/>
    </row>
    <row r="41776" spans="23:27">
      <c r="W41776" s="288"/>
      <c r="X41776" s="287"/>
      <c r="AA41776" s="289"/>
    </row>
    <row r="41777" spans="23:27">
      <c r="W41777" s="288"/>
      <c r="X41777" s="287"/>
      <c r="AA41777" s="289"/>
    </row>
    <row r="41778" spans="23:27">
      <c r="W41778" s="288"/>
      <c r="X41778" s="287"/>
      <c r="AA41778" s="289"/>
    </row>
    <row r="41779" spans="23:27">
      <c r="W41779" s="288"/>
      <c r="X41779" s="287"/>
      <c r="AA41779" s="289"/>
    </row>
    <row r="41780" spans="23:27">
      <c r="W41780" s="288"/>
      <c r="X41780" s="287"/>
      <c r="AA41780" s="289"/>
    </row>
    <row r="41781" spans="23:27">
      <c r="W41781" s="288"/>
      <c r="X41781" s="287"/>
      <c r="AA41781" s="289"/>
    </row>
    <row r="41782" spans="23:27">
      <c r="W41782" s="288"/>
      <c r="X41782" s="287"/>
      <c r="AA41782" s="289"/>
    </row>
    <row r="41783" spans="23:27">
      <c r="W41783" s="288"/>
      <c r="X41783" s="287"/>
      <c r="AA41783" s="289"/>
    </row>
    <row r="41784" spans="23:27">
      <c r="W41784" s="288"/>
      <c r="X41784" s="287"/>
      <c r="AA41784" s="289"/>
    </row>
    <row r="41785" spans="23:27">
      <c r="W41785" s="288"/>
      <c r="X41785" s="287"/>
      <c r="AA41785" s="289"/>
    </row>
    <row r="41786" spans="23:27">
      <c r="W41786" s="288"/>
      <c r="X41786" s="287"/>
      <c r="AA41786" s="289"/>
    </row>
    <row r="41787" spans="23:27">
      <c r="W41787" s="288"/>
      <c r="X41787" s="287"/>
      <c r="AA41787" s="289"/>
    </row>
    <row r="41788" spans="23:27">
      <c r="W41788" s="288"/>
      <c r="X41788" s="287"/>
      <c r="AA41788" s="289"/>
    </row>
    <row r="41789" spans="23:27">
      <c r="W41789" s="288"/>
      <c r="X41789" s="287"/>
      <c r="AA41789" s="289"/>
    </row>
    <row r="41790" spans="23:27">
      <c r="W41790" s="288"/>
      <c r="X41790" s="287"/>
      <c r="AA41790" s="289"/>
    </row>
    <row r="41791" spans="23:27">
      <c r="W41791" s="288"/>
      <c r="X41791" s="287"/>
      <c r="AA41791" s="289"/>
    </row>
    <row r="41792" spans="23:27">
      <c r="W41792" s="288"/>
      <c r="X41792" s="287"/>
      <c r="AA41792" s="289"/>
    </row>
    <row r="41793" spans="23:27">
      <c r="W41793" s="288"/>
      <c r="X41793" s="287"/>
      <c r="AA41793" s="289"/>
    </row>
    <row r="41794" spans="23:27">
      <c r="W41794" s="288"/>
      <c r="X41794" s="287"/>
      <c r="AA41794" s="289"/>
    </row>
    <row r="41795" spans="23:27">
      <c r="W41795" s="288"/>
      <c r="X41795" s="287"/>
      <c r="AA41795" s="289"/>
    </row>
    <row r="41796" spans="23:27">
      <c r="W41796" s="288"/>
      <c r="X41796" s="287"/>
      <c r="AA41796" s="289"/>
    </row>
    <row r="41797" spans="23:27">
      <c r="W41797" s="288"/>
      <c r="X41797" s="287"/>
      <c r="AA41797" s="289"/>
    </row>
    <row r="41798" spans="23:27">
      <c r="W41798" s="288"/>
      <c r="X41798" s="287"/>
      <c r="AA41798" s="289"/>
    </row>
    <row r="41799" spans="23:27">
      <c r="W41799" s="288"/>
      <c r="X41799" s="287"/>
      <c r="AA41799" s="289"/>
    </row>
    <row r="41800" spans="23:27">
      <c r="W41800" s="288"/>
      <c r="X41800" s="287"/>
      <c r="AA41800" s="289"/>
    </row>
    <row r="41801" spans="23:27">
      <c r="W41801" s="288"/>
      <c r="X41801" s="287"/>
      <c r="AA41801" s="289"/>
    </row>
    <row r="41802" spans="23:27">
      <c r="W41802" s="288"/>
      <c r="X41802" s="287"/>
      <c r="AA41802" s="289"/>
    </row>
    <row r="41803" spans="23:27">
      <c r="W41803" s="288"/>
      <c r="X41803" s="287"/>
      <c r="AA41803" s="289"/>
    </row>
    <row r="41804" spans="23:27">
      <c r="W41804" s="288"/>
      <c r="X41804" s="287"/>
      <c r="AA41804" s="289"/>
    </row>
    <row r="41805" spans="23:27">
      <c r="W41805" s="288"/>
      <c r="X41805" s="287"/>
      <c r="AA41805" s="289"/>
    </row>
    <row r="41806" spans="23:27">
      <c r="W41806" s="288"/>
      <c r="X41806" s="287"/>
      <c r="AA41806" s="289"/>
    </row>
    <row r="41807" spans="23:27">
      <c r="W41807" s="288"/>
      <c r="X41807" s="287"/>
      <c r="AA41807" s="289"/>
    </row>
    <row r="41808" spans="23:27">
      <c r="W41808" s="288"/>
      <c r="X41808" s="287"/>
      <c r="AA41808" s="289"/>
    </row>
    <row r="41809" spans="23:27">
      <c r="W41809" s="288"/>
      <c r="X41809" s="287"/>
      <c r="AA41809" s="289"/>
    </row>
    <row r="41810" spans="23:27">
      <c r="W41810" s="288"/>
      <c r="X41810" s="287"/>
      <c r="AA41810" s="289"/>
    </row>
    <row r="41811" spans="23:27">
      <c r="W41811" s="288"/>
      <c r="X41811" s="287"/>
      <c r="AA41811" s="289"/>
    </row>
    <row r="41812" spans="23:27">
      <c r="W41812" s="288"/>
      <c r="X41812" s="287"/>
      <c r="AA41812" s="289"/>
    </row>
    <row r="41813" spans="23:27">
      <c r="W41813" s="288"/>
      <c r="X41813" s="287"/>
      <c r="AA41813" s="289"/>
    </row>
    <row r="41814" spans="23:27">
      <c r="W41814" s="288"/>
      <c r="X41814" s="287"/>
      <c r="AA41814" s="289"/>
    </row>
    <row r="41815" spans="23:27">
      <c r="W41815" s="288"/>
      <c r="X41815" s="287"/>
      <c r="AA41815" s="289"/>
    </row>
    <row r="41816" spans="23:27">
      <c r="W41816" s="288"/>
      <c r="X41816" s="287"/>
      <c r="AA41816" s="289"/>
    </row>
    <row r="41817" spans="23:27">
      <c r="W41817" s="288"/>
      <c r="X41817" s="287"/>
      <c r="AA41817" s="289"/>
    </row>
    <row r="41818" spans="23:27">
      <c r="W41818" s="288"/>
      <c r="X41818" s="287"/>
      <c r="AA41818" s="289"/>
    </row>
    <row r="41819" spans="23:27">
      <c r="W41819" s="288"/>
      <c r="X41819" s="287"/>
      <c r="AA41819" s="289"/>
    </row>
    <row r="41820" spans="23:27">
      <c r="W41820" s="288"/>
      <c r="X41820" s="287"/>
      <c r="AA41820" s="289"/>
    </row>
    <row r="41821" spans="23:27">
      <c r="W41821" s="288"/>
      <c r="X41821" s="287"/>
      <c r="AA41821" s="289"/>
    </row>
    <row r="41822" spans="23:27">
      <c r="W41822" s="288"/>
      <c r="X41822" s="287"/>
      <c r="AA41822" s="289"/>
    </row>
    <row r="41823" spans="23:27">
      <c r="W41823" s="288"/>
      <c r="X41823" s="287"/>
      <c r="AA41823" s="289"/>
    </row>
    <row r="41824" spans="23:27">
      <c r="W41824" s="288"/>
      <c r="X41824" s="287"/>
      <c r="AA41824" s="289"/>
    </row>
    <row r="41825" spans="23:27">
      <c r="W41825" s="288"/>
      <c r="X41825" s="287"/>
      <c r="AA41825" s="289"/>
    </row>
    <row r="41826" spans="23:27">
      <c r="W41826" s="288"/>
      <c r="X41826" s="287"/>
      <c r="AA41826" s="289"/>
    </row>
    <row r="41827" spans="23:27">
      <c r="W41827" s="288"/>
      <c r="X41827" s="287"/>
      <c r="AA41827" s="289"/>
    </row>
    <row r="41828" spans="23:27">
      <c r="W41828" s="288"/>
      <c r="X41828" s="287"/>
      <c r="AA41828" s="289"/>
    </row>
    <row r="41829" spans="23:27">
      <c r="W41829" s="288"/>
      <c r="X41829" s="287"/>
      <c r="AA41829" s="289"/>
    </row>
    <row r="41830" spans="23:27">
      <c r="W41830" s="288"/>
      <c r="X41830" s="287"/>
      <c r="AA41830" s="289"/>
    </row>
    <row r="41831" spans="23:27">
      <c r="W41831" s="288"/>
      <c r="X41831" s="287"/>
      <c r="AA41831" s="289"/>
    </row>
    <row r="41832" spans="23:27">
      <c r="W41832" s="288"/>
      <c r="X41832" s="287"/>
      <c r="AA41832" s="289"/>
    </row>
    <row r="41833" spans="23:27">
      <c r="W41833" s="288"/>
      <c r="X41833" s="287"/>
      <c r="AA41833" s="289"/>
    </row>
    <row r="41834" spans="23:27">
      <c r="W41834" s="288"/>
      <c r="X41834" s="287"/>
      <c r="AA41834" s="289"/>
    </row>
    <row r="41835" spans="23:27">
      <c r="W41835" s="288"/>
      <c r="X41835" s="287"/>
      <c r="AA41835" s="289"/>
    </row>
    <row r="41836" spans="23:27">
      <c r="W41836" s="288"/>
      <c r="X41836" s="287"/>
      <c r="AA41836" s="289"/>
    </row>
    <row r="41837" spans="23:27">
      <c r="W41837" s="288"/>
      <c r="X41837" s="287"/>
      <c r="AA41837" s="289"/>
    </row>
    <row r="41838" spans="23:27">
      <c r="W41838" s="288"/>
      <c r="X41838" s="287"/>
      <c r="AA41838" s="289"/>
    </row>
    <row r="41839" spans="23:27">
      <c r="W41839" s="288"/>
      <c r="X41839" s="287"/>
      <c r="AA41839" s="289"/>
    </row>
    <row r="41840" spans="23:27">
      <c r="W41840" s="288"/>
      <c r="X41840" s="287"/>
      <c r="AA41840" s="289"/>
    </row>
    <row r="41841" spans="23:27">
      <c r="W41841" s="288"/>
      <c r="X41841" s="287"/>
      <c r="AA41841" s="289"/>
    </row>
    <row r="41842" spans="23:27">
      <c r="W41842" s="288"/>
      <c r="X41842" s="287"/>
      <c r="AA41842" s="289"/>
    </row>
    <row r="41843" spans="23:27">
      <c r="W41843" s="288"/>
      <c r="X41843" s="287"/>
      <c r="AA41843" s="289"/>
    </row>
    <row r="41844" spans="23:27">
      <c r="W41844" s="288"/>
      <c r="X41844" s="287"/>
      <c r="AA41844" s="289"/>
    </row>
    <row r="41845" spans="23:27">
      <c r="W41845" s="288"/>
      <c r="X41845" s="287"/>
      <c r="AA41845" s="289"/>
    </row>
    <row r="41846" spans="23:27">
      <c r="W41846" s="288"/>
      <c r="X41846" s="287"/>
      <c r="AA41846" s="289"/>
    </row>
    <row r="41847" spans="23:27">
      <c r="W41847" s="288"/>
      <c r="X41847" s="287"/>
      <c r="AA41847" s="289"/>
    </row>
    <row r="41848" spans="23:27">
      <c r="W41848" s="288"/>
      <c r="X41848" s="287"/>
      <c r="AA41848" s="289"/>
    </row>
    <row r="41849" spans="23:27">
      <c r="W41849" s="288"/>
      <c r="X41849" s="287"/>
      <c r="AA41849" s="289"/>
    </row>
    <row r="41850" spans="23:27">
      <c r="W41850" s="288"/>
      <c r="X41850" s="287"/>
      <c r="AA41850" s="289"/>
    </row>
    <row r="41851" spans="23:27">
      <c r="W41851" s="288"/>
      <c r="X41851" s="287"/>
      <c r="AA41851" s="289"/>
    </row>
    <row r="41852" spans="23:27">
      <c r="W41852" s="288"/>
      <c r="X41852" s="287"/>
      <c r="AA41852" s="289"/>
    </row>
    <row r="41853" spans="23:27">
      <c r="W41853" s="288"/>
      <c r="X41853" s="287"/>
      <c r="AA41853" s="289"/>
    </row>
    <row r="41854" spans="23:27">
      <c r="W41854" s="288"/>
      <c r="X41854" s="287"/>
      <c r="AA41854" s="289"/>
    </row>
    <row r="41855" spans="23:27">
      <c r="W41855" s="288"/>
      <c r="X41855" s="287"/>
      <c r="AA41855" s="289"/>
    </row>
    <row r="41856" spans="23:27">
      <c r="W41856" s="288"/>
      <c r="X41856" s="287"/>
      <c r="AA41856" s="289"/>
    </row>
    <row r="41857" spans="23:27">
      <c r="W41857" s="288"/>
      <c r="X41857" s="287"/>
      <c r="AA41857" s="289"/>
    </row>
    <row r="41858" spans="23:27">
      <c r="W41858" s="288"/>
      <c r="X41858" s="287"/>
      <c r="AA41858" s="289"/>
    </row>
    <row r="41859" spans="23:27">
      <c r="W41859" s="288"/>
      <c r="X41859" s="287"/>
      <c r="AA41859" s="289"/>
    </row>
    <row r="41860" spans="23:27">
      <c r="W41860" s="288"/>
      <c r="X41860" s="287"/>
      <c r="AA41860" s="289"/>
    </row>
    <row r="41861" spans="23:27">
      <c r="W41861" s="288"/>
      <c r="X41861" s="287"/>
      <c r="AA41861" s="289"/>
    </row>
    <row r="41862" spans="23:27">
      <c r="W41862" s="288"/>
      <c r="X41862" s="287"/>
      <c r="AA41862" s="289"/>
    </row>
    <row r="41863" spans="23:27">
      <c r="W41863" s="288"/>
      <c r="X41863" s="287"/>
      <c r="AA41863" s="289"/>
    </row>
    <row r="41864" spans="23:27">
      <c r="W41864" s="288"/>
      <c r="X41864" s="287"/>
      <c r="AA41864" s="289"/>
    </row>
    <row r="41865" spans="23:27">
      <c r="W41865" s="288"/>
      <c r="X41865" s="287"/>
      <c r="AA41865" s="289"/>
    </row>
    <row r="41866" spans="23:27">
      <c r="W41866" s="288"/>
      <c r="X41866" s="287"/>
      <c r="AA41866" s="289"/>
    </row>
    <row r="41867" spans="23:27">
      <c r="W41867" s="288"/>
      <c r="X41867" s="287"/>
      <c r="AA41867" s="289"/>
    </row>
    <row r="41868" spans="23:27">
      <c r="W41868" s="288"/>
      <c r="X41868" s="287"/>
      <c r="AA41868" s="289"/>
    </row>
    <row r="41869" spans="23:27">
      <c r="W41869" s="288"/>
      <c r="X41869" s="287"/>
      <c r="AA41869" s="289"/>
    </row>
    <row r="41870" spans="23:27">
      <c r="W41870" s="288"/>
      <c r="X41870" s="287"/>
      <c r="AA41870" s="289"/>
    </row>
    <row r="41871" spans="23:27">
      <c r="W41871" s="288"/>
      <c r="X41871" s="287"/>
      <c r="AA41871" s="289"/>
    </row>
    <row r="41872" spans="23:27">
      <c r="W41872" s="288"/>
      <c r="X41872" s="287"/>
      <c r="AA41872" s="289"/>
    </row>
    <row r="41873" spans="23:27">
      <c r="W41873" s="288"/>
      <c r="X41873" s="287"/>
      <c r="AA41873" s="289"/>
    </row>
    <row r="41874" spans="23:27">
      <c r="W41874" s="288"/>
      <c r="X41874" s="287"/>
      <c r="AA41874" s="289"/>
    </row>
    <row r="41875" spans="23:27">
      <c r="W41875" s="288"/>
      <c r="X41875" s="287"/>
      <c r="AA41875" s="289"/>
    </row>
    <row r="41876" spans="23:27">
      <c r="W41876" s="288"/>
      <c r="X41876" s="287"/>
      <c r="AA41876" s="289"/>
    </row>
    <row r="41877" spans="23:27">
      <c r="W41877" s="288"/>
      <c r="X41877" s="287"/>
      <c r="AA41877" s="289"/>
    </row>
    <row r="41878" spans="23:27">
      <c r="W41878" s="288"/>
      <c r="X41878" s="287"/>
      <c r="AA41878" s="289"/>
    </row>
    <row r="41879" spans="23:27">
      <c r="W41879" s="288"/>
      <c r="X41879" s="287"/>
      <c r="AA41879" s="289"/>
    </row>
    <row r="41880" spans="23:27">
      <c r="W41880" s="288"/>
      <c r="X41880" s="287"/>
      <c r="AA41880" s="289"/>
    </row>
    <row r="41881" spans="23:27">
      <c r="W41881" s="288"/>
      <c r="X41881" s="287"/>
      <c r="AA41881" s="289"/>
    </row>
    <row r="41882" spans="23:27">
      <c r="W41882" s="288"/>
      <c r="X41882" s="287"/>
      <c r="AA41882" s="289"/>
    </row>
    <row r="41883" spans="23:27">
      <c r="W41883" s="288"/>
      <c r="X41883" s="287"/>
      <c r="AA41883" s="289"/>
    </row>
    <row r="41884" spans="23:27">
      <c r="W41884" s="288"/>
      <c r="X41884" s="287"/>
      <c r="AA41884" s="289"/>
    </row>
    <row r="41885" spans="23:27">
      <c r="W41885" s="288"/>
      <c r="X41885" s="287"/>
      <c r="AA41885" s="289"/>
    </row>
    <row r="41886" spans="23:27">
      <c r="W41886" s="288"/>
      <c r="X41886" s="287"/>
      <c r="AA41886" s="289"/>
    </row>
    <row r="41887" spans="23:27">
      <c r="W41887" s="288"/>
      <c r="X41887" s="287"/>
      <c r="AA41887" s="289"/>
    </row>
    <row r="41888" spans="23:27">
      <c r="W41888" s="288"/>
      <c r="X41888" s="287"/>
      <c r="AA41888" s="289"/>
    </row>
    <row r="41889" spans="23:27">
      <c r="W41889" s="288"/>
      <c r="X41889" s="287"/>
      <c r="AA41889" s="289"/>
    </row>
    <row r="41890" spans="23:27">
      <c r="W41890" s="288"/>
      <c r="X41890" s="287"/>
      <c r="AA41890" s="289"/>
    </row>
    <row r="41891" spans="23:27">
      <c r="W41891" s="288"/>
      <c r="X41891" s="287"/>
      <c r="AA41891" s="289"/>
    </row>
    <row r="41892" spans="23:27">
      <c r="W41892" s="288"/>
      <c r="X41892" s="287"/>
      <c r="AA41892" s="289"/>
    </row>
    <row r="41893" spans="23:27">
      <c r="W41893" s="288"/>
      <c r="X41893" s="287"/>
      <c r="AA41893" s="289"/>
    </row>
    <row r="41894" spans="23:27">
      <c r="W41894" s="288"/>
      <c r="X41894" s="287"/>
      <c r="AA41894" s="289"/>
    </row>
    <row r="41895" spans="23:27">
      <c r="W41895" s="288"/>
      <c r="X41895" s="287"/>
      <c r="AA41895" s="289"/>
    </row>
    <row r="41896" spans="23:27">
      <c r="W41896" s="288"/>
      <c r="X41896" s="287"/>
      <c r="AA41896" s="289"/>
    </row>
    <row r="41897" spans="23:27">
      <c r="W41897" s="288"/>
      <c r="X41897" s="287"/>
      <c r="AA41897" s="289"/>
    </row>
    <row r="41898" spans="23:27">
      <c r="W41898" s="288"/>
      <c r="X41898" s="287"/>
      <c r="AA41898" s="289"/>
    </row>
    <row r="41899" spans="23:27">
      <c r="W41899" s="288"/>
      <c r="X41899" s="287"/>
      <c r="AA41899" s="289"/>
    </row>
    <row r="41900" spans="23:27">
      <c r="W41900" s="288"/>
      <c r="X41900" s="287"/>
      <c r="AA41900" s="289"/>
    </row>
    <row r="41901" spans="23:27">
      <c r="W41901" s="288"/>
      <c r="X41901" s="287"/>
      <c r="AA41901" s="289"/>
    </row>
    <row r="41902" spans="23:27">
      <c r="W41902" s="288"/>
      <c r="X41902" s="287"/>
      <c r="AA41902" s="289"/>
    </row>
    <row r="41903" spans="23:27">
      <c r="W41903" s="288"/>
      <c r="X41903" s="287"/>
      <c r="AA41903" s="289"/>
    </row>
    <row r="41904" spans="23:27">
      <c r="W41904" s="288"/>
      <c r="X41904" s="287"/>
      <c r="AA41904" s="289"/>
    </row>
    <row r="41905" spans="23:27">
      <c r="W41905" s="288"/>
      <c r="X41905" s="287"/>
      <c r="AA41905" s="289"/>
    </row>
    <row r="41906" spans="23:27">
      <c r="W41906" s="288"/>
      <c r="X41906" s="287"/>
      <c r="AA41906" s="289"/>
    </row>
    <row r="41907" spans="23:27">
      <c r="W41907" s="288"/>
      <c r="X41907" s="287"/>
      <c r="AA41907" s="289"/>
    </row>
    <row r="41908" spans="23:27">
      <c r="W41908" s="288"/>
      <c r="X41908" s="287"/>
      <c r="AA41908" s="289"/>
    </row>
    <row r="41909" spans="23:27">
      <c r="W41909" s="288"/>
      <c r="X41909" s="287"/>
      <c r="AA41909" s="289"/>
    </row>
    <row r="41910" spans="23:27">
      <c r="W41910" s="288"/>
      <c r="X41910" s="287"/>
      <c r="AA41910" s="289"/>
    </row>
    <row r="41911" spans="23:27">
      <c r="W41911" s="288"/>
      <c r="X41911" s="287"/>
      <c r="AA41911" s="289"/>
    </row>
    <row r="41912" spans="23:27">
      <c r="W41912" s="288"/>
      <c r="X41912" s="287"/>
      <c r="AA41912" s="289"/>
    </row>
    <row r="41913" spans="23:27">
      <c r="W41913" s="288"/>
      <c r="X41913" s="287"/>
      <c r="AA41913" s="289"/>
    </row>
    <row r="41914" spans="23:27">
      <c r="W41914" s="288"/>
      <c r="X41914" s="287"/>
      <c r="AA41914" s="289"/>
    </row>
    <row r="41915" spans="23:27">
      <c r="W41915" s="288"/>
      <c r="X41915" s="287"/>
      <c r="AA41915" s="289"/>
    </row>
    <row r="41916" spans="23:27">
      <c r="W41916" s="288"/>
      <c r="X41916" s="287"/>
      <c r="AA41916" s="289"/>
    </row>
    <row r="41917" spans="23:27">
      <c r="W41917" s="288"/>
      <c r="X41917" s="287"/>
      <c r="AA41917" s="289"/>
    </row>
    <row r="41918" spans="23:27">
      <c r="W41918" s="288"/>
      <c r="X41918" s="287"/>
      <c r="AA41918" s="289"/>
    </row>
    <row r="41919" spans="23:27">
      <c r="W41919" s="288"/>
      <c r="X41919" s="287"/>
      <c r="AA41919" s="289"/>
    </row>
    <row r="41920" spans="23:27">
      <c r="W41920" s="288"/>
      <c r="X41920" s="287"/>
      <c r="AA41920" s="289"/>
    </row>
    <row r="41921" spans="23:27">
      <c r="W41921" s="288"/>
      <c r="X41921" s="287"/>
      <c r="AA41921" s="289"/>
    </row>
    <row r="41922" spans="23:27">
      <c r="W41922" s="288"/>
      <c r="X41922" s="287"/>
      <c r="AA41922" s="289"/>
    </row>
    <row r="41923" spans="23:27">
      <c r="W41923" s="288"/>
      <c r="X41923" s="287"/>
      <c r="AA41923" s="289"/>
    </row>
    <row r="41924" spans="23:27">
      <c r="W41924" s="288"/>
      <c r="X41924" s="287"/>
      <c r="AA41924" s="289"/>
    </row>
    <row r="41925" spans="23:27">
      <c r="W41925" s="288"/>
      <c r="X41925" s="287"/>
      <c r="AA41925" s="289"/>
    </row>
    <row r="41926" spans="23:27">
      <c r="W41926" s="288"/>
      <c r="X41926" s="287"/>
      <c r="AA41926" s="289"/>
    </row>
    <row r="41927" spans="23:27">
      <c r="W41927" s="288"/>
      <c r="X41927" s="287"/>
      <c r="AA41927" s="289"/>
    </row>
    <row r="41928" spans="23:27">
      <c r="W41928" s="288"/>
      <c r="X41928" s="287"/>
      <c r="AA41928" s="289"/>
    </row>
    <row r="41929" spans="23:27">
      <c r="W41929" s="288"/>
      <c r="X41929" s="287"/>
      <c r="AA41929" s="289"/>
    </row>
    <row r="41930" spans="23:27">
      <c r="W41930" s="288"/>
      <c r="X41930" s="287"/>
      <c r="AA41930" s="289"/>
    </row>
    <row r="41931" spans="23:27">
      <c r="W41931" s="288"/>
      <c r="X41931" s="287"/>
      <c r="AA41931" s="289"/>
    </row>
    <row r="41932" spans="23:27">
      <c r="W41932" s="288"/>
      <c r="X41932" s="287"/>
      <c r="AA41932" s="289"/>
    </row>
    <row r="41933" spans="23:27">
      <c r="W41933" s="288"/>
      <c r="X41933" s="287"/>
      <c r="AA41933" s="289"/>
    </row>
    <row r="41934" spans="23:27">
      <c r="W41934" s="288"/>
      <c r="X41934" s="287"/>
      <c r="AA41934" s="289"/>
    </row>
    <row r="41935" spans="23:27">
      <c r="W41935" s="288"/>
      <c r="X41935" s="287"/>
      <c r="AA41935" s="289"/>
    </row>
    <row r="41936" spans="23:27">
      <c r="W41936" s="288"/>
      <c r="X41936" s="287"/>
      <c r="AA41936" s="289"/>
    </row>
    <row r="41937" spans="23:27">
      <c r="W41937" s="288"/>
      <c r="X41937" s="287"/>
      <c r="AA41937" s="289"/>
    </row>
    <row r="41938" spans="23:27">
      <c r="W41938" s="288"/>
      <c r="X41938" s="287"/>
      <c r="AA41938" s="289"/>
    </row>
    <row r="41939" spans="23:27">
      <c r="W41939" s="288"/>
      <c r="X41939" s="287"/>
      <c r="AA41939" s="289"/>
    </row>
    <row r="41940" spans="23:27">
      <c r="W41940" s="288"/>
      <c r="X41940" s="287"/>
      <c r="AA41940" s="289"/>
    </row>
    <row r="41941" spans="23:27">
      <c r="W41941" s="288"/>
      <c r="X41941" s="287"/>
      <c r="AA41941" s="289"/>
    </row>
    <row r="41942" spans="23:27">
      <c r="W41942" s="288"/>
      <c r="X41942" s="287"/>
      <c r="AA41942" s="289"/>
    </row>
    <row r="41943" spans="23:27">
      <c r="W41943" s="288"/>
      <c r="X41943" s="287"/>
      <c r="AA41943" s="289"/>
    </row>
    <row r="41944" spans="23:27">
      <c r="W41944" s="288"/>
      <c r="X41944" s="287"/>
      <c r="AA41944" s="289"/>
    </row>
    <row r="41945" spans="23:27">
      <c r="W41945" s="288"/>
      <c r="X41945" s="287"/>
      <c r="AA41945" s="289"/>
    </row>
    <row r="41946" spans="23:27">
      <c r="W41946" s="288"/>
      <c r="X41946" s="287"/>
      <c r="AA41946" s="289"/>
    </row>
    <row r="41947" spans="23:27">
      <c r="W41947" s="288"/>
      <c r="X41947" s="287"/>
      <c r="AA41947" s="289"/>
    </row>
    <row r="41948" spans="23:27">
      <c r="W41948" s="288"/>
      <c r="X41948" s="287"/>
      <c r="AA41948" s="289"/>
    </row>
    <row r="41949" spans="23:27">
      <c r="W41949" s="288"/>
      <c r="X41949" s="287"/>
      <c r="AA41949" s="289"/>
    </row>
    <row r="41950" spans="23:27">
      <c r="W41950" s="288"/>
      <c r="X41950" s="287"/>
      <c r="AA41950" s="289"/>
    </row>
    <row r="41951" spans="23:27">
      <c r="W41951" s="288"/>
      <c r="X41951" s="287"/>
      <c r="AA41951" s="289"/>
    </row>
    <row r="41952" spans="23:27">
      <c r="W41952" s="288"/>
      <c r="X41952" s="287"/>
      <c r="AA41952" s="289"/>
    </row>
    <row r="41953" spans="23:27">
      <c r="W41953" s="288"/>
      <c r="X41953" s="287"/>
      <c r="AA41953" s="289"/>
    </row>
    <row r="41954" spans="23:27">
      <c r="W41954" s="288"/>
      <c r="X41954" s="287"/>
      <c r="AA41954" s="289"/>
    </row>
    <row r="41955" spans="23:27">
      <c r="W41955" s="288"/>
      <c r="X41955" s="287"/>
      <c r="AA41955" s="289"/>
    </row>
    <row r="41956" spans="23:27">
      <c r="W41956" s="288"/>
      <c r="X41956" s="287"/>
      <c r="AA41956" s="289"/>
    </row>
    <row r="41957" spans="23:27">
      <c r="W41957" s="288"/>
      <c r="X41957" s="287"/>
      <c r="AA41957" s="289"/>
    </row>
    <row r="41958" spans="23:27">
      <c r="W41958" s="288"/>
      <c r="X41958" s="287"/>
      <c r="AA41958" s="289"/>
    </row>
    <row r="41959" spans="23:27">
      <c r="W41959" s="288"/>
      <c r="X41959" s="287"/>
      <c r="AA41959" s="289"/>
    </row>
    <row r="41960" spans="23:27">
      <c r="W41960" s="288"/>
      <c r="X41960" s="287"/>
      <c r="AA41960" s="289"/>
    </row>
    <row r="41961" spans="23:27">
      <c r="W41961" s="288"/>
      <c r="X41961" s="287"/>
      <c r="AA41961" s="289"/>
    </row>
    <row r="41962" spans="23:27">
      <c r="W41962" s="288"/>
      <c r="X41962" s="287"/>
      <c r="AA41962" s="289"/>
    </row>
    <row r="41963" spans="23:27">
      <c r="W41963" s="288"/>
      <c r="X41963" s="287"/>
      <c r="AA41963" s="289"/>
    </row>
    <row r="41964" spans="23:27">
      <c r="W41964" s="288"/>
      <c r="X41964" s="287"/>
      <c r="AA41964" s="289"/>
    </row>
    <row r="41965" spans="23:27">
      <c r="W41965" s="288"/>
      <c r="X41965" s="287"/>
      <c r="AA41965" s="289"/>
    </row>
    <row r="41966" spans="23:27">
      <c r="W41966" s="288"/>
      <c r="X41966" s="287"/>
      <c r="AA41966" s="289"/>
    </row>
    <row r="41967" spans="23:27">
      <c r="W41967" s="288"/>
      <c r="X41967" s="287"/>
      <c r="AA41967" s="289"/>
    </row>
    <row r="41968" spans="23:27">
      <c r="W41968" s="288"/>
      <c r="X41968" s="287"/>
      <c r="AA41968" s="289"/>
    </row>
    <row r="41969" spans="23:27">
      <c r="W41969" s="288"/>
      <c r="X41969" s="287"/>
      <c r="AA41969" s="289"/>
    </row>
    <row r="41970" spans="23:27">
      <c r="W41970" s="288"/>
      <c r="X41970" s="287"/>
      <c r="AA41970" s="289"/>
    </row>
    <row r="41971" spans="23:27">
      <c r="W41971" s="288"/>
      <c r="X41971" s="287"/>
      <c r="AA41971" s="289"/>
    </row>
    <row r="41972" spans="23:27">
      <c r="W41972" s="288"/>
      <c r="X41972" s="287"/>
      <c r="AA41972" s="289"/>
    </row>
    <row r="41973" spans="23:27">
      <c r="W41973" s="288"/>
      <c r="X41973" s="287"/>
      <c r="AA41973" s="289"/>
    </row>
    <row r="41974" spans="23:27">
      <c r="W41974" s="288"/>
      <c r="X41974" s="287"/>
      <c r="AA41974" s="289"/>
    </row>
    <row r="41975" spans="23:27">
      <c r="W41975" s="288"/>
      <c r="X41975" s="287"/>
      <c r="AA41975" s="289"/>
    </row>
    <row r="41976" spans="23:27">
      <c r="W41976" s="288"/>
      <c r="X41976" s="287"/>
      <c r="AA41976" s="289"/>
    </row>
    <row r="41977" spans="23:27">
      <c r="W41977" s="288"/>
      <c r="X41977" s="287"/>
      <c r="AA41977" s="289"/>
    </row>
    <row r="41978" spans="23:27">
      <c r="W41978" s="288"/>
      <c r="X41978" s="287"/>
      <c r="AA41978" s="289"/>
    </row>
    <row r="41979" spans="23:27">
      <c r="W41979" s="288"/>
      <c r="X41979" s="287"/>
      <c r="AA41979" s="289"/>
    </row>
    <row r="41980" spans="23:27">
      <c r="W41980" s="288"/>
      <c r="X41980" s="287"/>
      <c r="AA41980" s="289"/>
    </row>
    <row r="41981" spans="23:27">
      <c r="W41981" s="288"/>
      <c r="X41981" s="287"/>
      <c r="AA41981" s="289"/>
    </row>
    <row r="41982" spans="23:27">
      <c r="W41982" s="288"/>
      <c r="X41982" s="287"/>
      <c r="AA41982" s="289"/>
    </row>
    <row r="41983" spans="23:27">
      <c r="W41983" s="288"/>
      <c r="X41983" s="287"/>
      <c r="AA41983" s="289"/>
    </row>
    <row r="41984" spans="23:27">
      <c r="W41984" s="288"/>
      <c r="X41984" s="287"/>
      <c r="AA41984" s="289"/>
    </row>
    <row r="41985" spans="23:27">
      <c r="W41985" s="288"/>
      <c r="X41985" s="287"/>
      <c r="AA41985" s="289"/>
    </row>
    <row r="41986" spans="23:27">
      <c r="W41986" s="288"/>
      <c r="X41986" s="287"/>
      <c r="AA41986" s="289"/>
    </row>
    <row r="41987" spans="23:27">
      <c r="W41987" s="288"/>
      <c r="X41987" s="287"/>
      <c r="AA41987" s="289"/>
    </row>
    <row r="41988" spans="23:27">
      <c r="W41988" s="288"/>
      <c r="X41988" s="287"/>
      <c r="AA41988" s="289"/>
    </row>
    <row r="41989" spans="23:27">
      <c r="W41989" s="288"/>
      <c r="X41989" s="287"/>
      <c r="AA41989" s="289"/>
    </row>
    <row r="41990" spans="23:27">
      <c r="W41990" s="288"/>
      <c r="X41990" s="287"/>
      <c r="AA41990" s="289"/>
    </row>
    <row r="41991" spans="23:27">
      <c r="W41991" s="288"/>
      <c r="X41991" s="287"/>
      <c r="AA41991" s="289"/>
    </row>
    <row r="41992" spans="23:27">
      <c r="W41992" s="288"/>
      <c r="X41992" s="287"/>
      <c r="AA41992" s="289"/>
    </row>
    <row r="41993" spans="23:27">
      <c r="W41993" s="288"/>
      <c r="X41993" s="287"/>
      <c r="AA41993" s="289"/>
    </row>
    <row r="41994" spans="23:27">
      <c r="W41994" s="288"/>
      <c r="X41994" s="287"/>
      <c r="AA41994" s="289"/>
    </row>
    <row r="41995" spans="23:27">
      <c r="W41995" s="288"/>
      <c r="X41995" s="287"/>
      <c r="AA41995" s="289"/>
    </row>
    <row r="41996" spans="23:27">
      <c r="W41996" s="288"/>
      <c r="X41996" s="287"/>
      <c r="AA41996" s="289"/>
    </row>
    <row r="41997" spans="23:27">
      <c r="W41997" s="288"/>
      <c r="X41997" s="287"/>
      <c r="AA41997" s="289"/>
    </row>
    <row r="41998" spans="23:27">
      <c r="W41998" s="288"/>
      <c r="X41998" s="287"/>
      <c r="AA41998" s="289"/>
    </row>
    <row r="41999" spans="23:27">
      <c r="W41999" s="288"/>
      <c r="X41999" s="287"/>
      <c r="AA41999" s="289"/>
    </row>
    <row r="42000" spans="23:27">
      <c r="W42000" s="288"/>
      <c r="X42000" s="287"/>
      <c r="AA42000" s="289"/>
    </row>
    <row r="42001" spans="23:27">
      <c r="W42001" s="288"/>
      <c r="X42001" s="287"/>
      <c r="AA42001" s="289"/>
    </row>
    <row r="42002" spans="23:27">
      <c r="W42002" s="288"/>
      <c r="X42002" s="287"/>
      <c r="AA42002" s="289"/>
    </row>
    <row r="42003" spans="23:27">
      <c r="W42003" s="288"/>
      <c r="X42003" s="287"/>
      <c r="AA42003" s="289"/>
    </row>
    <row r="42004" spans="23:27">
      <c r="W42004" s="288"/>
      <c r="X42004" s="287"/>
      <c r="AA42004" s="289"/>
    </row>
    <row r="42005" spans="23:27">
      <c r="W42005" s="288"/>
      <c r="X42005" s="287"/>
      <c r="AA42005" s="289"/>
    </row>
    <row r="42006" spans="23:27">
      <c r="W42006" s="288"/>
      <c r="X42006" s="287"/>
      <c r="AA42006" s="289"/>
    </row>
    <row r="42007" spans="23:27">
      <c r="W42007" s="288"/>
      <c r="X42007" s="287"/>
      <c r="AA42007" s="289"/>
    </row>
    <row r="42008" spans="23:27">
      <c r="W42008" s="288"/>
      <c r="X42008" s="287"/>
      <c r="AA42008" s="289"/>
    </row>
    <row r="42009" spans="23:27">
      <c r="W42009" s="288"/>
      <c r="X42009" s="287"/>
      <c r="AA42009" s="289"/>
    </row>
    <row r="42010" spans="23:27">
      <c r="W42010" s="288"/>
      <c r="X42010" s="287"/>
      <c r="AA42010" s="289"/>
    </row>
    <row r="42011" spans="23:27">
      <c r="W42011" s="288"/>
      <c r="X42011" s="287"/>
      <c r="AA42011" s="289"/>
    </row>
    <row r="42012" spans="23:27">
      <c r="W42012" s="288"/>
      <c r="X42012" s="287"/>
      <c r="AA42012" s="289"/>
    </row>
    <row r="42013" spans="23:27">
      <c r="W42013" s="288"/>
      <c r="X42013" s="287"/>
      <c r="AA42013" s="289"/>
    </row>
    <row r="42014" spans="23:27">
      <c r="W42014" s="288"/>
      <c r="X42014" s="287"/>
      <c r="AA42014" s="289"/>
    </row>
    <row r="42015" spans="23:27">
      <c r="W42015" s="288"/>
      <c r="X42015" s="287"/>
      <c r="AA42015" s="289"/>
    </row>
    <row r="42016" spans="23:27">
      <c r="W42016" s="288"/>
      <c r="X42016" s="287"/>
      <c r="AA42016" s="289"/>
    </row>
    <row r="42017" spans="23:27">
      <c r="W42017" s="288"/>
      <c r="X42017" s="287"/>
      <c r="AA42017" s="289"/>
    </row>
    <row r="42018" spans="23:27">
      <c r="W42018" s="288"/>
      <c r="X42018" s="287"/>
      <c r="AA42018" s="289"/>
    </row>
    <row r="42019" spans="23:27">
      <c r="W42019" s="288"/>
      <c r="X42019" s="287"/>
      <c r="AA42019" s="289"/>
    </row>
    <row r="42020" spans="23:27">
      <c r="W42020" s="288"/>
      <c r="X42020" s="287"/>
      <c r="AA42020" s="289"/>
    </row>
    <row r="42021" spans="23:27">
      <c r="W42021" s="288"/>
      <c r="X42021" s="287"/>
      <c r="AA42021" s="289"/>
    </row>
    <row r="42022" spans="23:27">
      <c r="W42022" s="288"/>
      <c r="X42022" s="287"/>
      <c r="AA42022" s="289"/>
    </row>
    <row r="42023" spans="23:27">
      <c r="W42023" s="288"/>
      <c r="X42023" s="287"/>
      <c r="AA42023" s="289"/>
    </row>
    <row r="42024" spans="23:27">
      <c r="W42024" s="288"/>
      <c r="X42024" s="287"/>
      <c r="AA42024" s="289"/>
    </row>
    <row r="42025" spans="23:27">
      <c r="W42025" s="288"/>
      <c r="X42025" s="287"/>
      <c r="AA42025" s="289"/>
    </row>
    <row r="42026" spans="23:27">
      <c r="W42026" s="288"/>
      <c r="X42026" s="287"/>
      <c r="AA42026" s="289"/>
    </row>
    <row r="42027" spans="23:27">
      <c r="W42027" s="288"/>
      <c r="X42027" s="287"/>
      <c r="AA42027" s="289"/>
    </row>
    <row r="42028" spans="23:27">
      <c r="W42028" s="288"/>
      <c r="X42028" s="287"/>
      <c r="AA42028" s="289"/>
    </row>
    <row r="42029" spans="23:27">
      <c r="W42029" s="288"/>
      <c r="X42029" s="287"/>
      <c r="AA42029" s="289"/>
    </row>
    <row r="42030" spans="23:27">
      <c r="W42030" s="288"/>
      <c r="X42030" s="287"/>
      <c r="AA42030" s="289"/>
    </row>
    <row r="42031" spans="23:27">
      <c r="W42031" s="288"/>
      <c r="X42031" s="287"/>
      <c r="AA42031" s="289"/>
    </row>
    <row r="42032" spans="23:27">
      <c r="W42032" s="288"/>
      <c r="X42032" s="287"/>
      <c r="AA42032" s="289"/>
    </row>
    <row r="42033" spans="23:27">
      <c r="W42033" s="288"/>
      <c r="X42033" s="287"/>
      <c r="AA42033" s="289"/>
    </row>
    <row r="42034" spans="23:27">
      <c r="W42034" s="288"/>
      <c r="X42034" s="287"/>
      <c r="AA42034" s="289"/>
    </row>
    <row r="42035" spans="23:27">
      <c r="W42035" s="288"/>
      <c r="X42035" s="287"/>
      <c r="AA42035" s="289"/>
    </row>
    <row r="42036" spans="23:27">
      <c r="W42036" s="288"/>
      <c r="X42036" s="287"/>
      <c r="AA42036" s="289"/>
    </row>
    <row r="42037" spans="23:27">
      <c r="W42037" s="288"/>
      <c r="X42037" s="287"/>
      <c r="AA42037" s="289"/>
    </row>
    <row r="42038" spans="23:27">
      <c r="W42038" s="288"/>
      <c r="X42038" s="287"/>
      <c r="AA42038" s="289"/>
    </row>
    <row r="42039" spans="23:27">
      <c r="W42039" s="288"/>
      <c r="X42039" s="287"/>
      <c r="AA42039" s="289"/>
    </row>
    <row r="42040" spans="23:27">
      <c r="W42040" s="288"/>
      <c r="X42040" s="287"/>
      <c r="AA42040" s="289"/>
    </row>
    <row r="42041" spans="23:27">
      <c r="W42041" s="288"/>
      <c r="X42041" s="287"/>
      <c r="AA42041" s="289"/>
    </row>
    <row r="42042" spans="23:27">
      <c r="W42042" s="288"/>
      <c r="X42042" s="287"/>
      <c r="AA42042" s="289"/>
    </row>
    <row r="42043" spans="23:27">
      <c r="W42043" s="288"/>
      <c r="X42043" s="287"/>
      <c r="AA42043" s="289"/>
    </row>
    <row r="42044" spans="23:27">
      <c r="W42044" s="288"/>
      <c r="X42044" s="287"/>
      <c r="AA42044" s="289"/>
    </row>
    <row r="42045" spans="23:27">
      <c r="W42045" s="288"/>
      <c r="X42045" s="287"/>
      <c r="AA42045" s="289"/>
    </row>
    <row r="42046" spans="23:27">
      <c r="W42046" s="288"/>
      <c r="X42046" s="287"/>
      <c r="AA42046" s="289"/>
    </row>
    <row r="42047" spans="23:27">
      <c r="W42047" s="288"/>
      <c r="X42047" s="287"/>
      <c r="AA42047" s="289"/>
    </row>
    <row r="42048" spans="23:27">
      <c r="W42048" s="288"/>
      <c r="X42048" s="287"/>
      <c r="AA42048" s="289"/>
    </row>
    <row r="42049" spans="23:27">
      <c r="W42049" s="288"/>
      <c r="X42049" s="287"/>
      <c r="AA42049" s="289"/>
    </row>
    <row r="42050" spans="23:27">
      <c r="W42050" s="288"/>
      <c r="X42050" s="287"/>
      <c r="AA42050" s="289"/>
    </row>
    <row r="42051" spans="23:27">
      <c r="W42051" s="288"/>
      <c r="X42051" s="287"/>
      <c r="AA42051" s="289"/>
    </row>
    <row r="42052" spans="23:27">
      <c r="W42052" s="288"/>
      <c r="X42052" s="287"/>
      <c r="AA42052" s="289"/>
    </row>
    <row r="42053" spans="23:27">
      <c r="W42053" s="288"/>
      <c r="X42053" s="287"/>
      <c r="AA42053" s="289"/>
    </row>
    <row r="42054" spans="23:27">
      <c r="W42054" s="288"/>
      <c r="X42054" s="287"/>
      <c r="AA42054" s="289"/>
    </row>
    <row r="42055" spans="23:27">
      <c r="W42055" s="288"/>
      <c r="X42055" s="287"/>
      <c r="AA42055" s="289"/>
    </row>
    <row r="42056" spans="23:27">
      <c r="W42056" s="288"/>
      <c r="X42056" s="287"/>
      <c r="AA42056" s="289"/>
    </row>
    <row r="42057" spans="23:27">
      <c r="W42057" s="288"/>
      <c r="X42057" s="287"/>
      <c r="AA42057" s="289"/>
    </row>
    <row r="42058" spans="23:27">
      <c r="W42058" s="288"/>
      <c r="X42058" s="287"/>
      <c r="AA42058" s="289"/>
    </row>
    <row r="42059" spans="23:27">
      <c r="W42059" s="288"/>
      <c r="X42059" s="287"/>
      <c r="AA42059" s="289"/>
    </row>
    <row r="42060" spans="23:27">
      <c r="W42060" s="288"/>
      <c r="X42060" s="287"/>
      <c r="AA42060" s="289"/>
    </row>
    <row r="42061" spans="23:27">
      <c r="W42061" s="288"/>
      <c r="X42061" s="287"/>
      <c r="AA42061" s="289"/>
    </row>
    <row r="42062" spans="23:27">
      <c r="W42062" s="288"/>
      <c r="X42062" s="287"/>
      <c r="AA42062" s="289"/>
    </row>
    <row r="42063" spans="23:27">
      <c r="W42063" s="288"/>
      <c r="X42063" s="287"/>
      <c r="AA42063" s="289"/>
    </row>
    <row r="42064" spans="23:27">
      <c r="W42064" s="288"/>
      <c r="X42064" s="287"/>
      <c r="AA42064" s="289"/>
    </row>
    <row r="42065" spans="23:27">
      <c r="W42065" s="288"/>
      <c r="X42065" s="287"/>
      <c r="AA42065" s="289"/>
    </row>
    <row r="42066" spans="23:27">
      <c r="W42066" s="288"/>
      <c r="X42066" s="287"/>
      <c r="AA42066" s="289"/>
    </row>
    <row r="42067" spans="23:27">
      <c r="W42067" s="288"/>
      <c r="X42067" s="287"/>
      <c r="AA42067" s="289"/>
    </row>
    <row r="42068" spans="23:27">
      <c r="W42068" s="288"/>
      <c r="X42068" s="287"/>
      <c r="AA42068" s="289"/>
    </row>
    <row r="42069" spans="23:27">
      <c r="W42069" s="288"/>
      <c r="X42069" s="287"/>
      <c r="AA42069" s="289"/>
    </row>
    <row r="42070" spans="23:27">
      <c r="W42070" s="288"/>
      <c r="X42070" s="287"/>
      <c r="AA42070" s="289"/>
    </row>
    <row r="42071" spans="23:27">
      <c r="W42071" s="288"/>
      <c r="X42071" s="287"/>
      <c r="AA42071" s="289"/>
    </row>
    <row r="42072" spans="23:27">
      <c r="W42072" s="288"/>
      <c r="X42072" s="287"/>
      <c r="AA42072" s="289"/>
    </row>
    <row r="42073" spans="23:27">
      <c r="W42073" s="288"/>
      <c r="X42073" s="287"/>
      <c r="AA42073" s="289"/>
    </row>
    <row r="42074" spans="23:27">
      <c r="W42074" s="288"/>
      <c r="X42074" s="287"/>
      <c r="AA42074" s="289"/>
    </row>
    <row r="42075" spans="23:27">
      <c r="W42075" s="288"/>
      <c r="X42075" s="287"/>
      <c r="AA42075" s="289"/>
    </row>
    <row r="42076" spans="23:27">
      <c r="W42076" s="288"/>
      <c r="X42076" s="287"/>
      <c r="AA42076" s="289"/>
    </row>
    <row r="42077" spans="23:27">
      <c r="W42077" s="288"/>
      <c r="X42077" s="287"/>
      <c r="AA42077" s="289"/>
    </row>
    <row r="42078" spans="23:27">
      <c r="W42078" s="288"/>
      <c r="X42078" s="287"/>
      <c r="AA42078" s="289"/>
    </row>
    <row r="42079" spans="23:27">
      <c r="W42079" s="288"/>
      <c r="X42079" s="287"/>
      <c r="AA42079" s="289"/>
    </row>
    <row r="42080" spans="23:27">
      <c r="W42080" s="288"/>
      <c r="X42080" s="287"/>
      <c r="AA42080" s="289"/>
    </row>
    <row r="42081" spans="23:27">
      <c r="W42081" s="288"/>
      <c r="X42081" s="287"/>
      <c r="AA42081" s="289"/>
    </row>
    <row r="42082" spans="23:27">
      <c r="W42082" s="288"/>
      <c r="X42082" s="287"/>
      <c r="AA42082" s="289"/>
    </row>
    <row r="42083" spans="23:27">
      <c r="W42083" s="288"/>
      <c r="X42083" s="287"/>
      <c r="AA42083" s="289"/>
    </row>
    <row r="42084" spans="23:27">
      <c r="W42084" s="288"/>
      <c r="X42084" s="287"/>
      <c r="AA42084" s="289"/>
    </row>
    <row r="42085" spans="23:27">
      <c r="W42085" s="288"/>
      <c r="X42085" s="287"/>
      <c r="AA42085" s="289"/>
    </row>
    <row r="42086" spans="23:27">
      <c r="W42086" s="288"/>
      <c r="X42086" s="287"/>
      <c r="AA42086" s="289"/>
    </row>
    <row r="42087" spans="23:27">
      <c r="W42087" s="288"/>
      <c r="X42087" s="287"/>
      <c r="AA42087" s="289"/>
    </row>
    <row r="42088" spans="23:27">
      <c r="W42088" s="288"/>
      <c r="X42088" s="287"/>
      <c r="AA42088" s="289"/>
    </row>
    <row r="42089" spans="23:27">
      <c r="W42089" s="288"/>
      <c r="X42089" s="287"/>
      <c r="AA42089" s="289"/>
    </row>
    <row r="42090" spans="23:27">
      <c r="W42090" s="288"/>
      <c r="X42090" s="287"/>
      <c r="AA42090" s="289"/>
    </row>
    <row r="42091" spans="23:27">
      <c r="W42091" s="288"/>
      <c r="X42091" s="287"/>
      <c r="AA42091" s="289"/>
    </row>
    <row r="42092" spans="23:27">
      <c r="W42092" s="288"/>
      <c r="X42092" s="287"/>
      <c r="AA42092" s="289"/>
    </row>
    <row r="42093" spans="23:27">
      <c r="W42093" s="288"/>
      <c r="X42093" s="287"/>
      <c r="AA42093" s="289"/>
    </row>
    <row r="42094" spans="23:27">
      <c r="W42094" s="288"/>
      <c r="X42094" s="287"/>
      <c r="AA42094" s="289"/>
    </row>
    <row r="42095" spans="23:27">
      <c r="W42095" s="288"/>
      <c r="X42095" s="287"/>
      <c r="AA42095" s="289"/>
    </row>
    <row r="42096" spans="23:27">
      <c r="W42096" s="288"/>
      <c r="X42096" s="287"/>
      <c r="AA42096" s="289"/>
    </row>
    <row r="42097" spans="23:27">
      <c r="W42097" s="288"/>
      <c r="X42097" s="287"/>
      <c r="AA42097" s="289"/>
    </row>
    <row r="42098" spans="23:27">
      <c r="W42098" s="288"/>
      <c r="X42098" s="287"/>
      <c r="AA42098" s="289"/>
    </row>
    <row r="42099" spans="23:27">
      <c r="W42099" s="288"/>
      <c r="X42099" s="287"/>
      <c r="AA42099" s="289"/>
    </row>
    <row r="42100" spans="23:27">
      <c r="W42100" s="288"/>
      <c r="X42100" s="287"/>
      <c r="AA42100" s="289"/>
    </row>
    <row r="42101" spans="23:27">
      <c r="W42101" s="288"/>
      <c r="X42101" s="287"/>
      <c r="AA42101" s="289"/>
    </row>
    <row r="42102" spans="23:27">
      <c r="W42102" s="288"/>
      <c r="X42102" s="287"/>
      <c r="AA42102" s="289"/>
    </row>
    <row r="42103" spans="23:27">
      <c r="W42103" s="288"/>
      <c r="X42103" s="287"/>
      <c r="AA42103" s="289"/>
    </row>
    <row r="42104" spans="23:27">
      <c r="W42104" s="288"/>
      <c r="X42104" s="287"/>
      <c r="AA42104" s="289"/>
    </row>
    <row r="42105" spans="23:27">
      <c r="W42105" s="288"/>
      <c r="X42105" s="287"/>
      <c r="AA42105" s="289"/>
    </row>
    <row r="42106" spans="23:27">
      <c r="W42106" s="288"/>
      <c r="X42106" s="287"/>
      <c r="AA42106" s="289"/>
    </row>
    <row r="42107" spans="23:27">
      <c r="W42107" s="288"/>
      <c r="X42107" s="287"/>
      <c r="AA42107" s="289"/>
    </row>
    <row r="42108" spans="23:27">
      <c r="W42108" s="288"/>
      <c r="X42108" s="287"/>
      <c r="AA42108" s="289"/>
    </row>
    <row r="42109" spans="23:27">
      <c r="W42109" s="288"/>
      <c r="X42109" s="287"/>
      <c r="AA42109" s="289"/>
    </row>
    <row r="42110" spans="23:27">
      <c r="W42110" s="288"/>
      <c r="X42110" s="287"/>
      <c r="AA42110" s="289"/>
    </row>
    <row r="42111" spans="23:27">
      <c r="W42111" s="288"/>
      <c r="X42111" s="287"/>
      <c r="AA42111" s="289"/>
    </row>
    <row r="42112" spans="23:27">
      <c r="W42112" s="288"/>
      <c r="X42112" s="287"/>
      <c r="AA42112" s="289"/>
    </row>
    <row r="42113" spans="23:27">
      <c r="W42113" s="288"/>
      <c r="X42113" s="287"/>
      <c r="AA42113" s="289"/>
    </row>
    <row r="42114" spans="23:27">
      <c r="W42114" s="288"/>
      <c r="X42114" s="287"/>
      <c r="AA42114" s="289"/>
    </row>
    <row r="42115" spans="23:27">
      <c r="W42115" s="288"/>
      <c r="X42115" s="287"/>
      <c r="AA42115" s="289"/>
    </row>
    <row r="42116" spans="23:27">
      <c r="W42116" s="288"/>
      <c r="X42116" s="287"/>
      <c r="AA42116" s="289"/>
    </row>
    <row r="42117" spans="23:27">
      <c r="W42117" s="288"/>
      <c r="X42117" s="287"/>
      <c r="AA42117" s="289"/>
    </row>
    <row r="42118" spans="23:27">
      <c r="W42118" s="288"/>
      <c r="X42118" s="287"/>
      <c r="AA42118" s="289"/>
    </row>
    <row r="42119" spans="23:27">
      <c r="W42119" s="288"/>
      <c r="X42119" s="287"/>
      <c r="AA42119" s="289"/>
    </row>
    <row r="42120" spans="23:27">
      <c r="W42120" s="288"/>
      <c r="X42120" s="287"/>
      <c r="AA42120" s="289"/>
    </row>
    <row r="42121" spans="23:27">
      <c r="W42121" s="288"/>
      <c r="X42121" s="287"/>
      <c r="AA42121" s="289"/>
    </row>
    <row r="42122" spans="23:27">
      <c r="W42122" s="288"/>
      <c r="X42122" s="287"/>
      <c r="AA42122" s="289"/>
    </row>
    <row r="42123" spans="23:27">
      <c r="W42123" s="288"/>
      <c r="X42123" s="287"/>
      <c r="AA42123" s="289"/>
    </row>
    <row r="42124" spans="23:27">
      <c r="W42124" s="288"/>
      <c r="X42124" s="287"/>
      <c r="AA42124" s="289"/>
    </row>
    <row r="42125" spans="23:27">
      <c r="W42125" s="288"/>
      <c r="X42125" s="287"/>
      <c r="AA42125" s="289"/>
    </row>
    <row r="42126" spans="23:27">
      <c r="W42126" s="288"/>
      <c r="X42126" s="287"/>
      <c r="AA42126" s="289"/>
    </row>
    <row r="42127" spans="23:27">
      <c r="W42127" s="288"/>
      <c r="X42127" s="287"/>
      <c r="AA42127" s="289"/>
    </row>
    <row r="42128" spans="23:27">
      <c r="W42128" s="288"/>
      <c r="X42128" s="287"/>
      <c r="AA42128" s="289"/>
    </row>
    <row r="42129" spans="23:27">
      <c r="W42129" s="288"/>
      <c r="X42129" s="287"/>
      <c r="AA42129" s="289"/>
    </row>
    <row r="42130" spans="23:27">
      <c r="W42130" s="288"/>
      <c r="X42130" s="287"/>
      <c r="AA42130" s="289"/>
    </row>
    <row r="42131" spans="23:27">
      <c r="W42131" s="288"/>
      <c r="X42131" s="287"/>
      <c r="AA42131" s="289"/>
    </row>
    <row r="42132" spans="23:27">
      <c r="W42132" s="288"/>
      <c r="X42132" s="287"/>
      <c r="AA42132" s="289"/>
    </row>
    <row r="42133" spans="23:27">
      <c r="W42133" s="288"/>
      <c r="X42133" s="287"/>
      <c r="AA42133" s="289"/>
    </row>
    <row r="42134" spans="23:27">
      <c r="W42134" s="288"/>
      <c r="X42134" s="287"/>
      <c r="AA42134" s="289"/>
    </row>
    <row r="42135" spans="23:27">
      <c r="W42135" s="288"/>
      <c r="X42135" s="287"/>
      <c r="AA42135" s="289"/>
    </row>
    <row r="42136" spans="23:27">
      <c r="W42136" s="288"/>
      <c r="X42136" s="287"/>
      <c r="AA42136" s="289"/>
    </row>
    <row r="42137" spans="23:27">
      <c r="W42137" s="288"/>
      <c r="X42137" s="287"/>
      <c r="AA42137" s="289"/>
    </row>
    <row r="42138" spans="23:27">
      <c r="W42138" s="288"/>
      <c r="X42138" s="287"/>
      <c r="AA42138" s="289"/>
    </row>
    <row r="42139" spans="23:27">
      <c r="W42139" s="288"/>
      <c r="X42139" s="287"/>
      <c r="AA42139" s="289"/>
    </row>
    <row r="42140" spans="23:27">
      <c r="W42140" s="288"/>
      <c r="X42140" s="287"/>
      <c r="AA42140" s="289"/>
    </row>
    <row r="42141" spans="23:27">
      <c r="W42141" s="288"/>
      <c r="X42141" s="287"/>
      <c r="AA42141" s="289"/>
    </row>
    <row r="42142" spans="23:27">
      <c r="W42142" s="288"/>
      <c r="X42142" s="287"/>
      <c r="AA42142" s="289"/>
    </row>
    <row r="42143" spans="23:27">
      <c r="W42143" s="288"/>
      <c r="X42143" s="287"/>
      <c r="AA42143" s="289"/>
    </row>
    <row r="42144" spans="23:27">
      <c r="W42144" s="288"/>
      <c r="X42144" s="287"/>
      <c r="AA42144" s="289"/>
    </row>
    <row r="42145" spans="23:27">
      <c r="W42145" s="288"/>
      <c r="X42145" s="287"/>
      <c r="AA42145" s="289"/>
    </row>
    <row r="42146" spans="23:27">
      <c r="W42146" s="288"/>
      <c r="X42146" s="287"/>
      <c r="AA42146" s="289"/>
    </row>
    <row r="42147" spans="23:27">
      <c r="W42147" s="288"/>
      <c r="X42147" s="287"/>
      <c r="AA42147" s="289"/>
    </row>
    <row r="42148" spans="23:27">
      <c r="W42148" s="288"/>
      <c r="X42148" s="287"/>
      <c r="AA42148" s="289"/>
    </row>
    <row r="42149" spans="23:27">
      <c r="W42149" s="288"/>
      <c r="X42149" s="287"/>
      <c r="AA42149" s="289"/>
    </row>
    <row r="42150" spans="23:27">
      <c r="W42150" s="288"/>
      <c r="X42150" s="287"/>
      <c r="AA42150" s="289"/>
    </row>
    <row r="42151" spans="23:27">
      <c r="W42151" s="288"/>
      <c r="X42151" s="287"/>
      <c r="AA42151" s="289"/>
    </row>
    <row r="42152" spans="23:27">
      <c r="W42152" s="288"/>
      <c r="X42152" s="287"/>
      <c r="AA42152" s="289"/>
    </row>
    <row r="42153" spans="23:27">
      <c r="W42153" s="288"/>
      <c r="X42153" s="287"/>
      <c r="AA42153" s="289"/>
    </row>
    <row r="42154" spans="23:27">
      <c r="W42154" s="288"/>
      <c r="X42154" s="287"/>
      <c r="AA42154" s="289"/>
    </row>
    <row r="42155" spans="23:27">
      <c r="W42155" s="288"/>
      <c r="X42155" s="287"/>
      <c r="AA42155" s="289"/>
    </row>
    <row r="42156" spans="23:27">
      <c r="W42156" s="288"/>
      <c r="X42156" s="287"/>
      <c r="AA42156" s="289"/>
    </row>
    <row r="42157" spans="23:27">
      <c r="W42157" s="288"/>
      <c r="X42157" s="287"/>
      <c r="AA42157" s="289"/>
    </row>
    <row r="42158" spans="23:27">
      <c r="W42158" s="288"/>
      <c r="X42158" s="287"/>
      <c r="AA42158" s="289"/>
    </row>
    <row r="42159" spans="23:27">
      <c r="W42159" s="288"/>
      <c r="X42159" s="287"/>
      <c r="AA42159" s="289"/>
    </row>
    <row r="42160" spans="23:27">
      <c r="W42160" s="288"/>
      <c r="X42160" s="287"/>
      <c r="AA42160" s="289"/>
    </row>
    <row r="42161" spans="23:27">
      <c r="W42161" s="288"/>
      <c r="X42161" s="287"/>
      <c r="AA42161" s="289"/>
    </row>
    <row r="42162" spans="23:27">
      <c r="W42162" s="288"/>
      <c r="X42162" s="287"/>
      <c r="AA42162" s="289"/>
    </row>
    <row r="42163" spans="23:27">
      <c r="W42163" s="288"/>
      <c r="X42163" s="287"/>
      <c r="AA42163" s="289"/>
    </row>
    <row r="42164" spans="23:27">
      <c r="W42164" s="288"/>
      <c r="X42164" s="287"/>
      <c r="AA42164" s="289"/>
    </row>
    <row r="42165" spans="23:27">
      <c r="W42165" s="288"/>
      <c r="X42165" s="287"/>
      <c r="AA42165" s="289"/>
    </row>
    <row r="42166" spans="23:27">
      <c r="W42166" s="288"/>
      <c r="X42166" s="287"/>
      <c r="AA42166" s="289"/>
    </row>
    <row r="42167" spans="23:27">
      <c r="W42167" s="288"/>
      <c r="X42167" s="287"/>
      <c r="AA42167" s="289"/>
    </row>
    <row r="42168" spans="23:27">
      <c r="W42168" s="288"/>
      <c r="X42168" s="287"/>
      <c r="AA42168" s="289"/>
    </row>
    <row r="42169" spans="23:27">
      <c r="W42169" s="288"/>
      <c r="X42169" s="287"/>
      <c r="AA42169" s="289"/>
    </row>
    <row r="42170" spans="23:27">
      <c r="W42170" s="288"/>
      <c r="X42170" s="287"/>
      <c r="AA42170" s="289"/>
    </row>
    <row r="42171" spans="23:27">
      <c r="W42171" s="288"/>
      <c r="X42171" s="287"/>
      <c r="AA42171" s="289"/>
    </row>
    <row r="42172" spans="23:27">
      <c r="W42172" s="288"/>
      <c r="X42172" s="287"/>
      <c r="AA42172" s="289"/>
    </row>
    <row r="42173" spans="23:27">
      <c r="W42173" s="288"/>
      <c r="X42173" s="287"/>
      <c r="AA42173" s="289"/>
    </row>
    <row r="42174" spans="23:27">
      <c r="W42174" s="288"/>
      <c r="X42174" s="287"/>
      <c r="AA42174" s="289"/>
    </row>
    <row r="42175" spans="23:27">
      <c r="W42175" s="288"/>
      <c r="X42175" s="287"/>
      <c r="AA42175" s="289"/>
    </row>
    <row r="42176" spans="23:27">
      <c r="W42176" s="288"/>
      <c r="X42176" s="287"/>
      <c r="AA42176" s="289"/>
    </row>
    <row r="42177" spans="23:27">
      <c r="W42177" s="288"/>
      <c r="X42177" s="287"/>
      <c r="AA42177" s="289"/>
    </row>
    <row r="42178" spans="23:27">
      <c r="W42178" s="288"/>
      <c r="X42178" s="287"/>
      <c r="AA42178" s="289"/>
    </row>
    <row r="42179" spans="23:27">
      <c r="W42179" s="288"/>
      <c r="X42179" s="287"/>
      <c r="AA42179" s="289"/>
    </row>
    <row r="42180" spans="23:27">
      <c r="W42180" s="288"/>
      <c r="X42180" s="287"/>
      <c r="AA42180" s="289"/>
    </row>
    <row r="42181" spans="23:27">
      <c r="W42181" s="288"/>
      <c r="X42181" s="287"/>
      <c r="AA42181" s="289"/>
    </row>
    <row r="42182" spans="23:27">
      <c r="W42182" s="288"/>
      <c r="X42182" s="287"/>
      <c r="AA42182" s="289"/>
    </row>
    <row r="42183" spans="23:27">
      <c r="W42183" s="288"/>
      <c r="X42183" s="287"/>
      <c r="AA42183" s="289"/>
    </row>
    <row r="42184" spans="23:27">
      <c r="W42184" s="288"/>
      <c r="X42184" s="287"/>
      <c r="AA42184" s="289"/>
    </row>
    <row r="42185" spans="23:27">
      <c r="W42185" s="288"/>
      <c r="X42185" s="287"/>
      <c r="AA42185" s="289"/>
    </row>
    <row r="42186" spans="23:27">
      <c r="W42186" s="288"/>
      <c r="X42186" s="287"/>
      <c r="AA42186" s="289"/>
    </row>
    <row r="42187" spans="23:27">
      <c r="W42187" s="288"/>
      <c r="X42187" s="287"/>
      <c r="AA42187" s="289"/>
    </row>
    <row r="42188" spans="23:27">
      <c r="W42188" s="288"/>
      <c r="X42188" s="287"/>
      <c r="AA42188" s="289"/>
    </row>
    <row r="42189" spans="23:27">
      <c r="W42189" s="288"/>
      <c r="X42189" s="287"/>
      <c r="AA42189" s="289"/>
    </row>
    <row r="42190" spans="23:27">
      <c r="W42190" s="288"/>
      <c r="X42190" s="287"/>
      <c r="AA42190" s="289"/>
    </row>
    <row r="42191" spans="23:27">
      <c r="W42191" s="288"/>
      <c r="X42191" s="287"/>
      <c r="AA42191" s="289"/>
    </row>
    <row r="42192" spans="23:27">
      <c r="W42192" s="288"/>
      <c r="X42192" s="287"/>
      <c r="AA42192" s="289"/>
    </row>
    <row r="42193" spans="23:27">
      <c r="W42193" s="288"/>
      <c r="X42193" s="287"/>
      <c r="AA42193" s="289"/>
    </row>
    <row r="42194" spans="23:27">
      <c r="W42194" s="288"/>
      <c r="X42194" s="287"/>
      <c r="AA42194" s="289"/>
    </row>
    <row r="42195" spans="23:27">
      <c r="W42195" s="288"/>
      <c r="X42195" s="287"/>
      <c r="AA42195" s="289"/>
    </row>
    <row r="42196" spans="23:27">
      <c r="W42196" s="288"/>
      <c r="X42196" s="287"/>
      <c r="AA42196" s="289"/>
    </row>
    <row r="42197" spans="23:27">
      <c r="W42197" s="288"/>
      <c r="X42197" s="287"/>
      <c r="AA42197" s="289"/>
    </row>
    <row r="42198" spans="23:27">
      <c r="W42198" s="288"/>
      <c r="X42198" s="287"/>
      <c r="AA42198" s="289"/>
    </row>
    <row r="42199" spans="23:27">
      <c r="W42199" s="288"/>
      <c r="X42199" s="287"/>
      <c r="AA42199" s="289"/>
    </row>
    <row r="42200" spans="23:27">
      <c r="W42200" s="288"/>
      <c r="X42200" s="287"/>
      <c r="AA42200" s="289"/>
    </row>
    <row r="42201" spans="23:27">
      <c r="W42201" s="288"/>
      <c r="X42201" s="287"/>
      <c r="AA42201" s="289"/>
    </row>
    <row r="42202" spans="23:27">
      <c r="W42202" s="288"/>
      <c r="X42202" s="287"/>
      <c r="AA42202" s="289"/>
    </row>
    <row r="42203" spans="23:27">
      <c r="W42203" s="288"/>
      <c r="X42203" s="287"/>
      <c r="AA42203" s="289"/>
    </row>
    <row r="42204" spans="23:27">
      <c r="W42204" s="288"/>
      <c r="X42204" s="287"/>
      <c r="AA42204" s="289"/>
    </row>
    <row r="42205" spans="23:27">
      <c r="W42205" s="288"/>
      <c r="X42205" s="287"/>
      <c r="AA42205" s="289"/>
    </row>
    <row r="42206" spans="23:27">
      <c r="W42206" s="288"/>
      <c r="X42206" s="287"/>
      <c r="AA42206" s="289"/>
    </row>
    <row r="42207" spans="23:27">
      <c r="W42207" s="288"/>
      <c r="X42207" s="287"/>
      <c r="AA42207" s="289"/>
    </row>
    <row r="42208" spans="23:27">
      <c r="W42208" s="288"/>
      <c r="X42208" s="287"/>
      <c r="AA42208" s="289"/>
    </row>
    <row r="42209" spans="23:27">
      <c r="W42209" s="288"/>
      <c r="X42209" s="287"/>
      <c r="AA42209" s="289"/>
    </row>
    <row r="42210" spans="23:27">
      <c r="W42210" s="288"/>
      <c r="X42210" s="287"/>
      <c r="AA42210" s="289"/>
    </row>
    <row r="42211" spans="23:27">
      <c r="W42211" s="288"/>
      <c r="X42211" s="287"/>
      <c r="AA42211" s="289"/>
    </row>
    <row r="42212" spans="23:27">
      <c r="W42212" s="288"/>
      <c r="X42212" s="287"/>
      <c r="AA42212" s="289"/>
    </row>
    <row r="42213" spans="23:27">
      <c r="W42213" s="288"/>
      <c r="X42213" s="287"/>
      <c r="AA42213" s="289"/>
    </row>
    <row r="42214" spans="23:27">
      <c r="W42214" s="288"/>
      <c r="X42214" s="287"/>
      <c r="AA42214" s="289"/>
    </row>
    <row r="42215" spans="23:27">
      <c r="W42215" s="288"/>
      <c r="X42215" s="287"/>
      <c r="AA42215" s="289"/>
    </row>
    <row r="42216" spans="23:27">
      <c r="W42216" s="288"/>
      <c r="X42216" s="287"/>
      <c r="AA42216" s="289"/>
    </row>
    <row r="42217" spans="23:27">
      <c r="W42217" s="288"/>
      <c r="X42217" s="287"/>
      <c r="AA42217" s="289"/>
    </row>
    <row r="42218" spans="23:27">
      <c r="W42218" s="288"/>
      <c r="X42218" s="287"/>
      <c r="AA42218" s="289"/>
    </row>
    <row r="42219" spans="23:27">
      <c r="W42219" s="288"/>
      <c r="X42219" s="287"/>
      <c r="AA42219" s="289"/>
    </row>
    <row r="42220" spans="23:27">
      <c r="W42220" s="288"/>
      <c r="X42220" s="287"/>
      <c r="AA42220" s="289"/>
    </row>
    <row r="42221" spans="23:27">
      <c r="W42221" s="288"/>
      <c r="X42221" s="287"/>
      <c r="AA42221" s="289"/>
    </row>
    <row r="42222" spans="23:27">
      <c r="W42222" s="288"/>
      <c r="X42222" s="287"/>
      <c r="AA42222" s="289"/>
    </row>
    <row r="42223" spans="23:27">
      <c r="W42223" s="288"/>
      <c r="X42223" s="287"/>
      <c r="AA42223" s="289"/>
    </row>
    <row r="42224" spans="23:27">
      <c r="W42224" s="288"/>
      <c r="X42224" s="287"/>
      <c r="AA42224" s="289"/>
    </row>
    <row r="42225" spans="23:27">
      <c r="W42225" s="288"/>
      <c r="X42225" s="287"/>
      <c r="AA42225" s="289"/>
    </row>
    <row r="42226" spans="23:27">
      <c r="W42226" s="288"/>
      <c r="X42226" s="287"/>
      <c r="AA42226" s="289"/>
    </row>
    <row r="42227" spans="23:27">
      <c r="W42227" s="288"/>
      <c r="X42227" s="287"/>
      <c r="AA42227" s="289"/>
    </row>
    <row r="42228" spans="23:27">
      <c r="W42228" s="288"/>
      <c r="X42228" s="287"/>
      <c r="AA42228" s="289"/>
    </row>
    <row r="42229" spans="23:27">
      <c r="W42229" s="288"/>
      <c r="X42229" s="287"/>
      <c r="AA42229" s="289"/>
    </row>
    <row r="42230" spans="23:27">
      <c r="W42230" s="288"/>
      <c r="X42230" s="287"/>
      <c r="AA42230" s="289"/>
    </row>
    <row r="42231" spans="23:27">
      <c r="W42231" s="288"/>
      <c r="X42231" s="287"/>
      <c r="AA42231" s="289"/>
    </row>
    <row r="42232" spans="23:27">
      <c r="W42232" s="288"/>
      <c r="X42232" s="287"/>
      <c r="AA42232" s="289"/>
    </row>
    <row r="42233" spans="23:27">
      <c r="W42233" s="288"/>
      <c r="X42233" s="287"/>
      <c r="AA42233" s="289"/>
    </row>
    <row r="42234" spans="23:27">
      <c r="W42234" s="288"/>
      <c r="X42234" s="287"/>
      <c r="AA42234" s="289"/>
    </row>
    <row r="42235" spans="23:27">
      <c r="W42235" s="288"/>
      <c r="X42235" s="287"/>
      <c r="AA42235" s="289"/>
    </row>
    <row r="42236" spans="23:27">
      <c r="W42236" s="288"/>
      <c r="X42236" s="287"/>
      <c r="AA42236" s="289"/>
    </row>
    <row r="42237" spans="23:27">
      <c r="W42237" s="288"/>
      <c r="X42237" s="287"/>
      <c r="AA42237" s="289"/>
    </row>
    <row r="42238" spans="23:27">
      <c r="W42238" s="288"/>
      <c r="X42238" s="287"/>
      <c r="AA42238" s="289"/>
    </row>
    <row r="42239" spans="23:27">
      <c r="W42239" s="288"/>
      <c r="X42239" s="287"/>
      <c r="AA42239" s="289"/>
    </row>
    <row r="42240" spans="23:27">
      <c r="W42240" s="288"/>
      <c r="X42240" s="287"/>
      <c r="AA42240" s="289"/>
    </row>
    <row r="42241" spans="23:27">
      <c r="W42241" s="288"/>
      <c r="X42241" s="287"/>
      <c r="AA42241" s="289"/>
    </row>
    <row r="42242" spans="23:27">
      <c r="W42242" s="288"/>
      <c r="X42242" s="287"/>
      <c r="AA42242" s="289"/>
    </row>
    <row r="42243" spans="23:27">
      <c r="W42243" s="288"/>
      <c r="X42243" s="287"/>
      <c r="AA42243" s="289"/>
    </row>
    <row r="42244" spans="23:27">
      <c r="W42244" s="288"/>
      <c r="X42244" s="287"/>
      <c r="AA42244" s="289"/>
    </row>
    <row r="42245" spans="23:27">
      <c r="W42245" s="288"/>
      <c r="X42245" s="287"/>
      <c r="AA42245" s="289"/>
    </row>
    <row r="42246" spans="23:27">
      <c r="W42246" s="288"/>
      <c r="X42246" s="287"/>
      <c r="AA42246" s="289"/>
    </row>
    <row r="42247" spans="23:27">
      <c r="W42247" s="288"/>
      <c r="X42247" s="287"/>
      <c r="AA42247" s="289"/>
    </row>
    <row r="42248" spans="23:27">
      <c r="W42248" s="288"/>
      <c r="X42248" s="287"/>
      <c r="AA42248" s="289"/>
    </row>
    <row r="42249" spans="23:27">
      <c r="W42249" s="288"/>
      <c r="X42249" s="287"/>
      <c r="AA42249" s="289"/>
    </row>
    <row r="42250" spans="23:27">
      <c r="W42250" s="288"/>
      <c r="X42250" s="287"/>
      <c r="AA42250" s="289"/>
    </row>
    <row r="42251" spans="23:27">
      <c r="W42251" s="288"/>
      <c r="X42251" s="287"/>
      <c r="AA42251" s="289"/>
    </row>
    <row r="42252" spans="23:27">
      <c r="W42252" s="288"/>
      <c r="X42252" s="287"/>
      <c r="AA42252" s="289"/>
    </row>
    <row r="42253" spans="23:27">
      <c r="W42253" s="288"/>
      <c r="X42253" s="287"/>
      <c r="AA42253" s="289"/>
    </row>
    <row r="42254" spans="23:27">
      <c r="W42254" s="288"/>
      <c r="X42254" s="287"/>
      <c r="AA42254" s="289"/>
    </row>
    <row r="42255" spans="23:27">
      <c r="W42255" s="288"/>
      <c r="X42255" s="287"/>
      <c r="AA42255" s="289"/>
    </row>
    <row r="42256" spans="23:27">
      <c r="W42256" s="288"/>
      <c r="X42256" s="287"/>
      <c r="AA42256" s="289"/>
    </row>
    <row r="42257" spans="23:27">
      <c r="W42257" s="288"/>
      <c r="X42257" s="287"/>
      <c r="AA42257" s="289"/>
    </row>
    <row r="42258" spans="23:27">
      <c r="W42258" s="288"/>
      <c r="X42258" s="287"/>
      <c r="AA42258" s="289"/>
    </row>
    <row r="42259" spans="23:27">
      <c r="W42259" s="288"/>
      <c r="X42259" s="287"/>
      <c r="AA42259" s="289"/>
    </row>
    <row r="42260" spans="23:27">
      <c r="W42260" s="288"/>
      <c r="X42260" s="287"/>
      <c r="AA42260" s="289"/>
    </row>
    <row r="42261" spans="23:27">
      <c r="W42261" s="288"/>
      <c r="X42261" s="287"/>
      <c r="AA42261" s="289"/>
    </row>
    <row r="42262" spans="23:27">
      <c r="W42262" s="288"/>
      <c r="X42262" s="287"/>
      <c r="AA42262" s="289"/>
    </row>
    <row r="42263" spans="23:27">
      <c r="W42263" s="288"/>
      <c r="X42263" s="287"/>
      <c r="AA42263" s="289"/>
    </row>
    <row r="42264" spans="23:27">
      <c r="W42264" s="288"/>
      <c r="X42264" s="287"/>
      <c r="AA42264" s="289"/>
    </row>
    <row r="42265" spans="23:27">
      <c r="W42265" s="288"/>
      <c r="X42265" s="287"/>
      <c r="AA42265" s="289"/>
    </row>
    <row r="42266" spans="23:27">
      <c r="W42266" s="288"/>
      <c r="X42266" s="287"/>
      <c r="AA42266" s="289"/>
    </row>
    <row r="42267" spans="23:27">
      <c r="W42267" s="288"/>
      <c r="X42267" s="287"/>
      <c r="AA42267" s="289"/>
    </row>
    <row r="42268" spans="23:27">
      <c r="W42268" s="288"/>
      <c r="X42268" s="287"/>
      <c r="AA42268" s="289"/>
    </row>
    <row r="42269" spans="23:27">
      <c r="W42269" s="288"/>
      <c r="X42269" s="287"/>
      <c r="AA42269" s="289"/>
    </row>
    <row r="42270" spans="23:27">
      <c r="W42270" s="288"/>
      <c r="X42270" s="287"/>
      <c r="AA42270" s="289"/>
    </row>
    <row r="42271" spans="23:27">
      <c r="W42271" s="288"/>
      <c r="X42271" s="287"/>
      <c r="AA42271" s="289"/>
    </row>
    <row r="42272" spans="23:27">
      <c r="W42272" s="288"/>
      <c r="X42272" s="287"/>
      <c r="AA42272" s="289"/>
    </row>
    <row r="42273" spans="23:27">
      <c r="W42273" s="288"/>
      <c r="X42273" s="287"/>
      <c r="AA42273" s="289"/>
    </row>
    <row r="42274" spans="23:27">
      <c r="W42274" s="288"/>
      <c r="X42274" s="287"/>
      <c r="AA42274" s="289"/>
    </row>
    <row r="42275" spans="23:27">
      <c r="W42275" s="288"/>
      <c r="X42275" s="287"/>
      <c r="AA42275" s="289"/>
    </row>
    <row r="42276" spans="23:27">
      <c r="W42276" s="288"/>
      <c r="X42276" s="287"/>
      <c r="AA42276" s="289"/>
    </row>
    <row r="42277" spans="23:27">
      <c r="W42277" s="288"/>
      <c r="X42277" s="287"/>
      <c r="AA42277" s="289"/>
    </row>
    <row r="42278" spans="23:27">
      <c r="W42278" s="288"/>
      <c r="X42278" s="287"/>
      <c r="AA42278" s="289"/>
    </row>
    <row r="42279" spans="23:27">
      <c r="W42279" s="288"/>
      <c r="X42279" s="287"/>
      <c r="AA42279" s="289"/>
    </row>
    <row r="42280" spans="23:27">
      <c r="W42280" s="288"/>
      <c r="X42280" s="287"/>
      <c r="AA42280" s="289"/>
    </row>
    <row r="42281" spans="23:27">
      <c r="W42281" s="288"/>
      <c r="X42281" s="287"/>
      <c r="AA42281" s="289"/>
    </row>
    <row r="42282" spans="23:27">
      <c r="W42282" s="288"/>
      <c r="X42282" s="287"/>
      <c r="AA42282" s="289"/>
    </row>
    <row r="42283" spans="23:27">
      <c r="W42283" s="288"/>
      <c r="X42283" s="287"/>
      <c r="AA42283" s="289"/>
    </row>
    <row r="42284" spans="23:27">
      <c r="W42284" s="288"/>
      <c r="X42284" s="287"/>
      <c r="AA42284" s="289"/>
    </row>
    <row r="42285" spans="23:27">
      <c r="W42285" s="288"/>
      <c r="X42285" s="287"/>
      <c r="AA42285" s="289"/>
    </row>
    <row r="42286" spans="23:27">
      <c r="W42286" s="288"/>
      <c r="X42286" s="287"/>
      <c r="AA42286" s="289"/>
    </row>
    <row r="42287" spans="23:27">
      <c r="W42287" s="288"/>
      <c r="X42287" s="287"/>
      <c r="AA42287" s="289"/>
    </row>
    <row r="42288" spans="23:27">
      <c r="W42288" s="288"/>
      <c r="X42288" s="287"/>
      <c r="AA42288" s="289"/>
    </row>
    <row r="42289" spans="23:27">
      <c r="W42289" s="288"/>
      <c r="X42289" s="287"/>
      <c r="AA42289" s="289"/>
    </row>
    <row r="42290" spans="23:27">
      <c r="W42290" s="288"/>
      <c r="X42290" s="287"/>
      <c r="AA42290" s="289"/>
    </row>
    <row r="42291" spans="23:27">
      <c r="W42291" s="288"/>
      <c r="X42291" s="287"/>
      <c r="AA42291" s="289"/>
    </row>
    <row r="42292" spans="23:27">
      <c r="W42292" s="288"/>
      <c r="X42292" s="287"/>
      <c r="AA42292" s="289"/>
    </row>
    <row r="42293" spans="23:27">
      <c r="W42293" s="288"/>
      <c r="X42293" s="287"/>
      <c r="AA42293" s="289"/>
    </row>
    <row r="42294" spans="23:27">
      <c r="W42294" s="288"/>
      <c r="X42294" s="287"/>
      <c r="AA42294" s="289"/>
    </row>
    <row r="42295" spans="23:27">
      <c r="W42295" s="288"/>
      <c r="X42295" s="287"/>
      <c r="AA42295" s="289"/>
    </row>
    <row r="42296" spans="23:27">
      <c r="W42296" s="288"/>
      <c r="X42296" s="287"/>
      <c r="AA42296" s="289"/>
    </row>
    <row r="42297" spans="23:27">
      <c r="W42297" s="288"/>
      <c r="X42297" s="287"/>
      <c r="AA42297" s="289"/>
    </row>
    <row r="42298" spans="23:27">
      <c r="W42298" s="288"/>
      <c r="X42298" s="287"/>
      <c r="AA42298" s="289"/>
    </row>
    <row r="42299" spans="23:27">
      <c r="W42299" s="288"/>
      <c r="X42299" s="287"/>
      <c r="AA42299" s="289"/>
    </row>
    <row r="42300" spans="23:27">
      <c r="W42300" s="288"/>
      <c r="X42300" s="287"/>
      <c r="AA42300" s="289"/>
    </row>
    <row r="42301" spans="23:27">
      <c r="W42301" s="288"/>
      <c r="X42301" s="287"/>
      <c r="AA42301" s="289"/>
    </row>
    <row r="42302" spans="23:27">
      <c r="W42302" s="288"/>
      <c r="X42302" s="287"/>
      <c r="AA42302" s="289"/>
    </row>
    <row r="42303" spans="23:27">
      <c r="W42303" s="288"/>
      <c r="X42303" s="287"/>
      <c r="AA42303" s="289"/>
    </row>
    <row r="42304" spans="23:27">
      <c r="W42304" s="288"/>
      <c r="X42304" s="287"/>
      <c r="AA42304" s="289"/>
    </row>
    <row r="42305" spans="23:27">
      <c r="W42305" s="288"/>
      <c r="X42305" s="287"/>
      <c r="AA42305" s="289"/>
    </row>
    <row r="42306" spans="23:27">
      <c r="W42306" s="288"/>
      <c r="X42306" s="287"/>
      <c r="AA42306" s="289"/>
    </row>
    <row r="42307" spans="23:27">
      <c r="W42307" s="288"/>
      <c r="X42307" s="287"/>
      <c r="AA42307" s="289"/>
    </row>
    <row r="42308" spans="23:27">
      <c r="W42308" s="288"/>
      <c r="X42308" s="287"/>
      <c r="AA42308" s="289"/>
    </row>
    <row r="42309" spans="23:27">
      <c r="W42309" s="288"/>
      <c r="X42309" s="287"/>
      <c r="AA42309" s="289"/>
    </row>
    <row r="42310" spans="23:27">
      <c r="W42310" s="288"/>
      <c r="X42310" s="287"/>
      <c r="AA42310" s="289"/>
    </row>
    <row r="42311" spans="23:27">
      <c r="W42311" s="288"/>
      <c r="X42311" s="287"/>
      <c r="AA42311" s="289"/>
    </row>
    <row r="42312" spans="23:27">
      <c r="W42312" s="288"/>
      <c r="X42312" s="287"/>
      <c r="AA42312" s="289"/>
    </row>
    <row r="42313" spans="23:27">
      <c r="W42313" s="288"/>
      <c r="X42313" s="287"/>
      <c r="AA42313" s="289"/>
    </row>
    <row r="42314" spans="23:27">
      <c r="W42314" s="288"/>
      <c r="X42314" s="287"/>
      <c r="AA42314" s="289"/>
    </row>
    <row r="42315" spans="23:27">
      <c r="W42315" s="288"/>
      <c r="X42315" s="287"/>
      <c r="AA42315" s="289"/>
    </row>
    <row r="42316" spans="23:27">
      <c r="W42316" s="288"/>
      <c r="X42316" s="287"/>
      <c r="AA42316" s="289"/>
    </row>
    <row r="42317" spans="23:27">
      <c r="W42317" s="288"/>
      <c r="X42317" s="287"/>
      <c r="AA42317" s="289"/>
    </row>
    <row r="42318" spans="23:27">
      <c r="W42318" s="288"/>
      <c r="X42318" s="287"/>
      <c r="AA42318" s="289"/>
    </row>
    <row r="42319" spans="23:27">
      <c r="W42319" s="288"/>
      <c r="X42319" s="287"/>
      <c r="AA42319" s="289"/>
    </row>
    <row r="42320" spans="23:27">
      <c r="W42320" s="288"/>
      <c r="X42320" s="287"/>
      <c r="AA42320" s="289"/>
    </row>
    <row r="42321" spans="23:27">
      <c r="W42321" s="288"/>
      <c r="X42321" s="287"/>
      <c r="AA42321" s="289"/>
    </row>
    <row r="42322" spans="23:27">
      <c r="W42322" s="288"/>
      <c r="X42322" s="287"/>
      <c r="AA42322" s="289"/>
    </row>
    <row r="42323" spans="23:27">
      <c r="W42323" s="288"/>
      <c r="X42323" s="287"/>
      <c r="AA42323" s="289"/>
    </row>
    <row r="42324" spans="23:27">
      <c r="W42324" s="288"/>
      <c r="X42324" s="287"/>
      <c r="AA42324" s="289"/>
    </row>
    <row r="42325" spans="23:27">
      <c r="W42325" s="288"/>
      <c r="X42325" s="287"/>
      <c r="AA42325" s="289"/>
    </row>
    <row r="42326" spans="23:27">
      <c r="W42326" s="288"/>
      <c r="X42326" s="287"/>
      <c r="AA42326" s="289"/>
    </row>
    <row r="42327" spans="23:27">
      <c r="W42327" s="288"/>
      <c r="X42327" s="287"/>
      <c r="AA42327" s="289"/>
    </row>
    <row r="42328" spans="23:27">
      <c r="W42328" s="288"/>
      <c r="X42328" s="287"/>
      <c r="AA42328" s="289"/>
    </row>
    <row r="42329" spans="23:27">
      <c r="W42329" s="288"/>
      <c r="X42329" s="287"/>
      <c r="AA42329" s="289"/>
    </row>
    <row r="42330" spans="23:27">
      <c r="W42330" s="288"/>
      <c r="X42330" s="287"/>
      <c r="AA42330" s="289"/>
    </row>
    <row r="42331" spans="23:27">
      <c r="W42331" s="288"/>
      <c r="X42331" s="287"/>
      <c r="AA42331" s="289"/>
    </row>
    <row r="42332" spans="23:27">
      <c r="W42332" s="288"/>
      <c r="X42332" s="287"/>
      <c r="AA42332" s="289"/>
    </row>
    <row r="42333" spans="23:27">
      <c r="W42333" s="288"/>
      <c r="X42333" s="287"/>
      <c r="AA42333" s="289"/>
    </row>
    <row r="42334" spans="23:27">
      <c r="W42334" s="288"/>
      <c r="X42334" s="287"/>
      <c r="AA42334" s="289"/>
    </row>
    <row r="42335" spans="23:27">
      <c r="W42335" s="288"/>
      <c r="X42335" s="287"/>
      <c r="AA42335" s="289"/>
    </row>
    <row r="42336" spans="23:27">
      <c r="W42336" s="288"/>
      <c r="X42336" s="287"/>
      <c r="AA42336" s="289"/>
    </row>
    <row r="42337" spans="23:27">
      <c r="W42337" s="288"/>
      <c r="X42337" s="287"/>
      <c r="AA42337" s="289"/>
    </row>
    <row r="42338" spans="23:27">
      <c r="W42338" s="288"/>
      <c r="X42338" s="287"/>
      <c r="AA42338" s="289"/>
    </row>
    <row r="42339" spans="23:27">
      <c r="W42339" s="288"/>
      <c r="X42339" s="287"/>
      <c r="AA42339" s="289"/>
    </row>
    <row r="42340" spans="23:27">
      <c r="W42340" s="288"/>
      <c r="X42340" s="287"/>
      <c r="AA42340" s="289"/>
    </row>
    <row r="42341" spans="23:27">
      <c r="W42341" s="288"/>
      <c r="X42341" s="287"/>
      <c r="AA42341" s="289"/>
    </row>
    <row r="42342" spans="23:27">
      <c r="W42342" s="288"/>
      <c r="X42342" s="287"/>
      <c r="AA42342" s="289"/>
    </row>
    <row r="42343" spans="23:27">
      <c r="W42343" s="288"/>
      <c r="X42343" s="287"/>
      <c r="AA42343" s="289"/>
    </row>
    <row r="42344" spans="23:27">
      <c r="W42344" s="288"/>
      <c r="X42344" s="287"/>
      <c r="AA42344" s="289"/>
    </row>
    <row r="42345" spans="23:27">
      <c r="W42345" s="288"/>
      <c r="X42345" s="287"/>
      <c r="AA42345" s="289"/>
    </row>
    <row r="42346" spans="23:27">
      <c r="W42346" s="288"/>
      <c r="X42346" s="287"/>
      <c r="AA42346" s="289"/>
    </row>
    <row r="42347" spans="23:27">
      <c r="W42347" s="288"/>
      <c r="X42347" s="287"/>
      <c r="AA42347" s="289"/>
    </row>
    <row r="42348" spans="23:27">
      <c r="W42348" s="288"/>
      <c r="X42348" s="287"/>
      <c r="AA42348" s="289"/>
    </row>
    <row r="42349" spans="23:27">
      <c r="W42349" s="288"/>
      <c r="X42349" s="287"/>
      <c r="AA42349" s="289"/>
    </row>
    <row r="42350" spans="23:27">
      <c r="W42350" s="288"/>
      <c r="X42350" s="287"/>
      <c r="AA42350" s="289"/>
    </row>
    <row r="42351" spans="23:27">
      <c r="W42351" s="288"/>
      <c r="X42351" s="287"/>
      <c r="AA42351" s="289"/>
    </row>
    <row r="42352" spans="23:27">
      <c r="W42352" s="288"/>
      <c r="X42352" s="287"/>
      <c r="AA42352" s="289"/>
    </row>
    <row r="42353" spans="23:27">
      <c r="W42353" s="288"/>
      <c r="X42353" s="287"/>
      <c r="AA42353" s="289"/>
    </row>
    <row r="42354" spans="23:27">
      <c r="W42354" s="288"/>
      <c r="X42354" s="287"/>
      <c r="AA42354" s="289"/>
    </row>
    <row r="42355" spans="23:27">
      <c r="W42355" s="288"/>
      <c r="X42355" s="287"/>
      <c r="AA42355" s="289"/>
    </row>
    <row r="42356" spans="23:27">
      <c r="W42356" s="288"/>
      <c r="X42356" s="287"/>
      <c r="AA42356" s="289"/>
    </row>
    <row r="42357" spans="23:27">
      <c r="W42357" s="288"/>
      <c r="X42357" s="287"/>
      <c r="AA42357" s="289"/>
    </row>
    <row r="42358" spans="23:27">
      <c r="W42358" s="288"/>
      <c r="X42358" s="287"/>
      <c r="AA42358" s="289"/>
    </row>
    <row r="42359" spans="23:27">
      <c r="W42359" s="288"/>
      <c r="X42359" s="287"/>
      <c r="AA42359" s="289"/>
    </row>
    <row r="42360" spans="23:27">
      <c r="W42360" s="288"/>
      <c r="X42360" s="287"/>
      <c r="AA42360" s="289"/>
    </row>
    <row r="42361" spans="23:27">
      <c r="W42361" s="288"/>
      <c r="X42361" s="287"/>
      <c r="AA42361" s="289"/>
    </row>
    <row r="42362" spans="23:27">
      <c r="W42362" s="288"/>
      <c r="X42362" s="287"/>
      <c r="AA42362" s="289"/>
    </row>
    <row r="42363" spans="23:27">
      <c r="W42363" s="288"/>
      <c r="X42363" s="287"/>
      <c r="AA42363" s="289"/>
    </row>
    <row r="42364" spans="23:27">
      <c r="W42364" s="288"/>
      <c r="X42364" s="287"/>
      <c r="AA42364" s="289"/>
    </row>
    <row r="42365" spans="23:27">
      <c r="W42365" s="288"/>
      <c r="X42365" s="287"/>
      <c r="AA42365" s="289"/>
    </row>
    <row r="42366" spans="23:27">
      <c r="W42366" s="288"/>
      <c r="X42366" s="287"/>
      <c r="AA42366" s="289"/>
    </row>
    <row r="42367" spans="23:27">
      <c r="W42367" s="288"/>
      <c r="X42367" s="287"/>
      <c r="AA42367" s="289"/>
    </row>
    <row r="42368" spans="23:27">
      <c r="W42368" s="288"/>
      <c r="X42368" s="287"/>
      <c r="AA42368" s="289"/>
    </row>
    <row r="42369" spans="23:27">
      <c r="W42369" s="288"/>
      <c r="X42369" s="287"/>
      <c r="AA42369" s="289"/>
    </row>
    <row r="42370" spans="23:27">
      <c r="W42370" s="288"/>
      <c r="X42370" s="287"/>
      <c r="AA42370" s="289"/>
    </row>
    <row r="42371" spans="23:27">
      <c r="W42371" s="288"/>
      <c r="X42371" s="287"/>
      <c r="AA42371" s="289"/>
    </row>
    <row r="42372" spans="23:27">
      <c r="W42372" s="288"/>
      <c r="X42372" s="287"/>
      <c r="AA42372" s="289"/>
    </row>
    <row r="42373" spans="23:27">
      <c r="W42373" s="288"/>
      <c r="X42373" s="287"/>
      <c r="AA42373" s="289"/>
    </row>
    <row r="42374" spans="23:27">
      <c r="W42374" s="288"/>
      <c r="X42374" s="287"/>
      <c r="AA42374" s="289"/>
    </row>
    <row r="42375" spans="23:27">
      <c r="W42375" s="288"/>
      <c r="X42375" s="287"/>
      <c r="AA42375" s="289"/>
    </row>
    <row r="42376" spans="23:27">
      <c r="W42376" s="288"/>
      <c r="X42376" s="287"/>
      <c r="AA42376" s="289"/>
    </row>
    <row r="42377" spans="23:27">
      <c r="W42377" s="288"/>
      <c r="X42377" s="287"/>
      <c r="AA42377" s="289"/>
    </row>
    <row r="42378" spans="23:27">
      <c r="W42378" s="288"/>
      <c r="X42378" s="287"/>
      <c r="AA42378" s="289"/>
    </row>
    <row r="42379" spans="23:27">
      <c r="W42379" s="288"/>
      <c r="X42379" s="287"/>
      <c r="AA42379" s="289"/>
    </row>
    <row r="42380" spans="23:27">
      <c r="W42380" s="288"/>
      <c r="X42380" s="287"/>
      <c r="AA42380" s="289"/>
    </row>
    <row r="42381" spans="23:27">
      <c r="W42381" s="288"/>
      <c r="X42381" s="287"/>
      <c r="AA42381" s="289"/>
    </row>
    <row r="42382" spans="23:27">
      <c r="W42382" s="288"/>
      <c r="X42382" s="287"/>
      <c r="AA42382" s="289"/>
    </row>
    <row r="42383" spans="23:27">
      <c r="W42383" s="288"/>
      <c r="X42383" s="287"/>
      <c r="AA42383" s="289"/>
    </row>
    <row r="42384" spans="23:27">
      <c r="W42384" s="288"/>
      <c r="X42384" s="287"/>
      <c r="AA42384" s="289"/>
    </row>
    <row r="42385" spans="23:27">
      <c r="W42385" s="288"/>
      <c r="X42385" s="287"/>
      <c r="AA42385" s="289"/>
    </row>
    <row r="42386" spans="23:27">
      <c r="W42386" s="288"/>
      <c r="X42386" s="287"/>
      <c r="AA42386" s="289"/>
    </row>
    <row r="42387" spans="23:27">
      <c r="W42387" s="288"/>
      <c r="X42387" s="287"/>
      <c r="AA42387" s="289"/>
    </row>
    <row r="42388" spans="23:27">
      <c r="W42388" s="288"/>
      <c r="X42388" s="287"/>
      <c r="AA42388" s="289"/>
    </row>
    <row r="42389" spans="23:27">
      <c r="W42389" s="288"/>
      <c r="X42389" s="287"/>
      <c r="AA42389" s="289"/>
    </row>
    <row r="42390" spans="23:27">
      <c r="W42390" s="288"/>
      <c r="X42390" s="287"/>
      <c r="AA42390" s="289"/>
    </row>
    <row r="42391" spans="23:27">
      <c r="W42391" s="288"/>
      <c r="X42391" s="287"/>
      <c r="AA42391" s="289"/>
    </row>
    <row r="42392" spans="23:27">
      <c r="W42392" s="288"/>
      <c r="X42392" s="287"/>
      <c r="AA42392" s="289"/>
    </row>
    <row r="42393" spans="23:27">
      <c r="W42393" s="288"/>
      <c r="X42393" s="287"/>
      <c r="AA42393" s="289"/>
    </row>
    <row r="42394" spans="23:27">
      <c r="W42394" s="288"/>
      <c r="X42394" s="287"/>
      <c r="AA42394" s="289"/>
    </row>
    <row r="42395" spans="23:27">
      <c r="W42395" s="288"/>
      <c r="X42395" s="287"/>
      <c r="AA42395" s="289"/>
    </row>
    <row r="42396" spans="23:27">
      <c r="W42396" s="288"/>
      <c r="X42396" s="287"/>
      <c r="AA42396" s="289"/>
    </row>
    <row r="42397" spans="23:27">
      <c r="W42397" s="288"/>
      <c r="X42397" s="287"/>
      <c r="AA42397" s="289"/>
    </row>
    <row r="42398" spans="23:27">
      <c r="W42398" s="288"/>
      <c r="X42398" s="287"/>
      <c r="AA42398" s="289"/>
    </row>
    <row r="42399" spans="23:27">
      <c r="W42399" s="288"/>
      <c r="X42399" s="287"/>
      <c r="AA42399" s="289"/>
    </row>
    <row r="42400" spans="23:27">
      <c r="W42400" s="288"/>
      <c r="X42400" s="287"/>
      <c r="AA42400" s="289"/>
    </row>
    <row r="42401" spans="23:27">
      <c r="W42401" s="288"/>
      <c r="X42401" s="287"/>
      <c r="AA42401" s="289"/>
    </row>
    <row r="42402" spans="23:27">
      <c r="W42402" s="288"/>
      <c r="X42402" s="287"/>
      <c r="AA42402" s="289"/>
    </row>
    <row r="42403" spans="23:27">
      <c r="W42403" s="288"/>
      <c r="X42403" s="287"/>
      <c r="AA42403" s="289"/>
    </row>
    <row r="42404" spans="23:27">
      <c r="W42404" s="288"/>
      <c r="X42404" s="287"/>
      <c r="AA42404" s="289"/>
    </row>
    <row r="42405" spans="23:27">
      <c r="W42405" s="288"/>
      <c r="X42405" s="287"/>
      <c r="AA42405" s="289"/>
    </row>
    <row r="42406" spans="23:27">
      <c r="W42406" s="288"/>
      <c r="X42406" s="287"/>
      <c r="AA42406" s="289"/>
    </row>
    <row r="42407" spans="23:27">
      <c r="W42407" s="288"/>
      <c r="X42407" s="287"/>
      <c r="AA42407" s="289"/>
    </row>
    <row r="42408" spans="23:27">
      <c r="W42408" s="288"/>
      <c r="X42408" s="287"/>
      <c r="AA42408" s="289"/>
    </row>
    <row r="42409" spans="23:27">
      <c r="W42409" s="288"/>
      <c r="X42409" s="287"/>
      <c r="AA42409" s="289"/>
    </row>
    <row r="42410" spans="23:27">
      <c r="W42410" s="288"/>
      <c r="X42410" s="287"/>
      <c r="AA42410" s="289"/>
    </row>
    <row r="42411" spans="23:27">
      <c r="W42411" s="288"/>
      <c r="X42411" s="287"/>
      <c r="AA42411" s="289"/>
    </row>
    <row r="42412" spans="23:27">
      <c r="W42412" s="288"/>
      <c r="X42412" s="287"/>
      <c r="AA42412" s="289"/>
    </row>
    <row r="42413" spans="23:27">
      <c r="W42413" s="288"/>
      <c r="X42413" s="287"/>
      <c r="AA42413" s="289"/>
    </row>
    <row r="42414" spans="23:27">
      <c r="W42414" s="288"/>
      <c r="X42414" s="287"/>
      <c r="AA42414" s="289"/>
    </row>
    <row r="42415" spans="23:27">
      <c r="W42415" s="288"/>
      <c r="X42415" s="287"/>
      <c r="AA42415" s="289"/>
    </row>
    <row r="42416" spans="23:27">
      <c r="W42416" s="288"/>
      <c r="X42416" s="287"/>
      <c r="AA42416" s="289"/>
    </row>
    <row r="42417" spans="23:27">
      <c r="W42417" s="288"/>
      <c r="X42417" s="287"/>
      <c r="AA42417" s="289"/>
    </row>
    <row r="42418" spans="23:27">
      <c r="W42418" s="288"/>
      <c r="X42418" s="287"/>
      <c r="AA42418" s="289"/>
    </row>
    <row r="42419" spans="23:27">
      <c r="W42419" s="288"/>
      <c r="X42419" s="287"/>
      <c r="AA42419" s="289"/>
    </row>
    <row r="42420" spans="23:27">
      <c r="W42420" s="288"/>
      <c r="X42420" s="287"/>
      <c r="AA42420" s="289"/>
    </row>
    <row r="42421" spans="23:27">
      <c r="W42421" s="288"/>
      <c r="X42421" s="287"/>
      <c r="AA42421" s="289"/>
    </row>
    <row r="42422" spans="23:27">
      <c r="W42422" s="288"/>
      <c r="X42422" s="287"/>
      <c r="AA42422" s="289"/>
    </row>
    <row r="42423" spans="23:27">
      <c r="W42423" s="288"/>
      <c r="X42423" s="287"/>
      <c r="AA42423" s="289"/>
    </row>
    <row r="42424" spans="23:27">
      <c r="W42424" s="288"/>
      <c r="X42424" s="287"/>
      <c r="AA42424" s="289"/>
    </row>
    <row r="42425" spans="23:27">
      <c r="W42425" s="288"/>
      <c r="X42425" s="287"/>
      <c r="AA42425" s="289"/>
    </row>
    <row r="42426" spans="23:27">
      <c r="W42426" s="288"/>
      <c r="X42426" s="287"/>
      <c r="AA42426" s="289"/>
    </row>
    <row r="42427" spans="23:27">
      <c r="W42427" s="288"/>
      <c r="X42427" s="287"/>
      <c r="AA42427" s="289"/>
    </row>
    <row r="42428" spans="23:27">
      <c r="W42428" s="288"/>
      <c r="X42428" s="287"/>
      <c r="AA42428" s="289"/>
    </row>
    <row r="42429" spans="23:27">
      <c r="W42429" s="288"/>
      <c r="X42429" s="287"/>
      <c r="AA42429" s="289"/>
    </row>
    <row r="42430" spans="23:27">
      <c r="W42430" s="288"/>
      <c r="X42430" s="287"/>
      <c r="AA42430" s="289"/>
    </row>
    <row r="42431" spans="23:27">
      <c r="W42431" s="288"/>
      <c r="X42431" s="287"/>
      <c r="AA42431" s="289"/>
    </row>
    <row r="42432" spans="23:27">
      <c r="W42432" s="288"/>
      <c r="X42432" s="287"/>
      <c r="AA42432" s="289"/>
    </row>
    <row r="42433" spans="23:27">
      <c r="W42433" s="288"/>
      <c r="X42433" s="287"/>
      <c r="AA42433" s="289"/>
    </row>
    <row r="42434" spans="23:27">
      <c r="W42434" s="288"/>
      <c r="X42434" s="287"/>
      <c r="AA42434" s="289"/>
    </row>
    <row r="42435" spans="23:27">
      <c r="W42435" s="288"/>
      <c r="X42435" s="287"/>
      <c r="AA42435" s="289"/>
    </row>
    <row r="42436" spans="23:27">
      <c r="W42436" s="288"/>
      <c r="X42436" s="287"/>
      <c r="AA42436" s="289"/>
    </row>
    <row r="42437" spans="23:27">
      <c r="W42437" s="288"/>
      <c r="X42437" s="287"/>
      <c r="AA42437" s="289"/>
    </row>
    <row r="42438" spans="23:27">
      <c r="W42438" s="288"/>
      <c r="X42438" s="287"/>
      <c r="AA42438" s="289"/>
    </row>
    <row r="42439" spans="23:27">
      <c r="W42439" s="288"/>
      <c r="X42439" s="287"/>
      <c r="AA42439" s="289"/>
    </row>
    <row r="42440" spans="23:27">
      <c r="W42440" s="288"/>
      <c r="X42440" s="287"/>
      <c r="AA42440" s="289"/>
    </row>
    <row r="42441" spans="23:27">
      <c r="W42441" s="288"/>
      <c r="X42441" s="287"/>
      <c r="AA42441" s="289"/>
    </row>
    <row r="42442" spans="23:27">
      <c r="W42442" s="288"/>
      <c r="X42442" s="287"/>
      <c r="AA42442" s="289"/>
    </row>
    <row r="42443" spans="23:27">
      <c r="W42443" s="288"/>
      <c r="X42443" s="287"/>
      <c r="AA42443" s="289"/>
    </row>
    <row r="42444" spans="23:27">
      <c r="W42444" s="288"/>
      <c r="X42444" s="287"/>
      <c r="AA42444" s="289"/>
    </row>
    <row r="42445" spans="23:27">
      <c r="W42445" s="288"/>
      <c r="X42445" s="287"/>
      <c r="AA42445" s="289"/>
    </row>
    <row r="42446" spans="23:27">
      <c r="W42446" s="288"/>
      <c r="X42446" s="287"/>
      <c r="AA42446" s="289"/>
    </row>
    <row r="42447" spans="23:27">
      <c r="W42447" s="288"/>
      <c r="X42447" s="287"/>
      <c r="AA42447" s="289"/>
    </row>
    <row r="42448" spans="23:27">
      <c r="W42448" s="288"/>
      <c r="X42448" s="287"/>
      <c r="AA42448" s="289"/>
    </row>
    <row r="42449" spans="23:27">
      <c r="W42449" s="288"/>
      <c r="X42449" s="287"/>
      <c r="AA42449" s="289"/>
    </row>
    <row r="42450" spans="23:27">
      <c r="W42450" s="288"/>
      <c r="X42450" s="287"/>
      <c r="AA42450" s="289"/>
    </row>
    <row r="42451" spans="23:27">
      <c r="W42451" s="288"/>
      <c r="X42451" s="287"/>
      <c r="AA42451" s="289"/>
    </row>
    <row r="42452" spans="23:27">
      <c r="W42452" s="288"/>
      <c r="X42452" s="287"/>
      <c r="AA42452" s="289"/>
    </row>
    <row r="42453" spans="23:27">
      <c r="W42453" s="288"/>
      <c r="X42453" s="287"/>
      <c r="AA42453" s="289"/>
    </row>
    <row r="42454" spans="23:27">
      <c r="W42454" s="288"/>
      <c r="X42454" s="287"/>
      <c r="AA42454" s="289"/>
    </row>
    <row r="42455" spans="23:27">
      <c r="W42455" s="288"/>
      <c r="X42455" s="287"/>
      <c r="AA42455" s="289"/>
    </row>
    <row r="42456" spans="23:27">
      <c r="W42456" s="288"/>
      <c r="X42456" s="287"/>
      <c r="AA42456" s="289"/>
    </row>
    <row r="42457" spans="23:27">
      <c r="W42457" s="288"/>
      <c r="X42457" s="287"/>
      <c r="AA42457" s="289"/>
    </row>
    <row r="42458" spans="23:27">
      <c r="W42458" s="288"/>
      <c r="X42458" s="287"/>
      <c r="AA42458" s="289"/>
    </row>
    <row r="42459" spans="23:27">
      <c r="W42459" s="288"/>
      <c r="X42459" s="287"/>
      <c r="AA42459" s="289"/>
    </row>
    <row r="42460" spans="23:27">
      <c r="W42460" s="288"/>
      <c r="X42460" s="287"/>
      <c r="AA42460" s="289"/>
    </row>
    <row r="42461" spans="23:27">
      <c r="W42461" s="288"/>
      <c r="X42461" s="287"/>
      <c r="AA42461" s="289"/>
    </row>
    <row r="42462" spans="23:27">
      <c r="W42462" s="288"/>
      <c r="X42462" s="287"/>
      <c r="AA42462" s="289"/>
    </row>
    <row r="42463" spans="23:27">
      <c r="W42463" s="288"/>
      <c r="X42463" s="287"/>
      <c r="AA42463" s="289"/>
    </row>
    <row r="42464" spans="23:27">
      <c r="W42464" s="288"/>
      <c r="X42464" s="287"/>
      <c r="AA42464" s="289"/>
    </row>
    <row r="42465" spans="23:27">
      <c r="W42465" s="288"/>
      <c r="X42465" s="287"/>
      <c r="AA42465" s="289"/>
    </row>
    <row r="42466" spans="23:27">
      <c r="W42466" s="288"/>
      <c r="X42466" s="287"/>
      <c r="AA42466" s="289"/>
    </row>
    <row r="42467" spans="23:27">
      <c r="W42467" s="288"/>
      <c r="X42467" s="287"/>
      <c r="AA42467" s="289"/>
    </row>
    <row r="42468" spans="23:27">
      <c r="W42468" s="288"/>
      <c r="X42468" s="287"/>
      <c r="AA42468" s="289"/>
    </row>
    <row r="42469" spans="23:27">
      <c r="W42469" s="288"/>
      <c r="X42469" s="287"/>
      <c r="AA42469" s="289"/>
    </row>
    <row r="42470" spans="23:27">
      <c r="W42470" s="288"/>
      <c r="X42470" s="287"/>
      <c r="AA42470" s="289"/>
    </row>
    <row r="42471" spans="23:27">
      <c r="W42471" s="288"/>
      <c r="X42471" s="287"/>
      <c r="AA42471" s="289"/>
    </row>
    <row r="42472" spans="23:27">
      <c r="W42472" s="288"/>
      <c r="X42472" s="287"/>
      <c r="AA42472" s="289"/>
    </row>
    <row r="42473" spans="23:27">
      <c r="W42473" s="288"/>
      <c r="X42473" s="287"/>
      <c r="AA42473" s="289"/>
    </row>
    <row r="42474" spans="23:27">
      <c r="W42474" s="288"/>
      <c r="X42474" s="287"/>
      <c r="AA42474" s="289"/>
    </row>
    <row r="42475" spans="23:27">
      <c r="W42475" s="288"/>
      <c r="X42475" s="287"/>
      <c r="AA42475" s="289"/>
    </row>
    <row r="42476" spans="23:27">
      <c r="W42476" s="288"/>
      <c r="X42476" s="287"/>
      <c r="AA42476" s="289"/>
    </row>
    <row r="42477" spans="23:27">
      <c r="W42477" s="288"/>
      <c r="X42477" s="287"/>
      <c r="AA42477" s="289"/>
    </row>
    <row r="42478" spans="23:27">
      <c r="W42478" s="288"/>
      <c r="X42478" s="287"/>
      <c r="AA42478" s="289"/>
    </row>
    <row r="42479" spans="23:27">
      <c r="W42479" s="288"/>
      <c r="X42479" s="287"/>
      <c r="AA42479" s="289"/>
    </row>
    <row r="42480" spans="23:27">
      <c r="W42480" s="288"/>
      <c r="X42480" s="287"/>
      <c r="AA42480" s="289"/>
    </row>
    <row r="42481" spans="23:27">
      <c r="W42481" s="288"/>
      <c r="X42481" s="287"/>
      <c r="AA42481" s="289"/>
    </row>
    <row r="42482" spans="23:27">
      <c r="W42482" s="288"/>
      <c r="X42482" s="287"/>
      <c r="AA42482" s="289"/>
    </row>
    <row r="42483" spans="23:27">
      <c r="W42483" s="288"/>
      <c r="X42483" s="287"/>
      <c r="AA42483" s="289"/>
    </row>
    <row r="42484" spans="23:27">
      <c r="W42484" s="288"/>
      <c r="X42484" s="287"/>
      <c r="AA42484" s="289"/>
    </row>
    <row r="42485" spans="23:27">
      <c r="W42485" s="288"/>
      <c r="X42485" s="287"/>
      <c r="AA42485" s="289"/>
    </row>
    <row r="42486" spans="23:27">
      <c r="W42486" s="288"/>
      <c r="X42486" s="287"/>
      <c r="AA42486" s="289"/>
    </row>
    <row r="42487" spans="23:27">
      <c r="W42487" s="288"/>
      <c r="X42487" s="287"/>
      <c r="AA42487" s="289"/>
    </row>
    <row r="42488" spans="23:27">
      <c r="W42488" s="288"/>
      <c r="X42488" s="287"/>
      <c r="AA42488" s="289"/>
    </row>
    <row r="42489" spans="23:27">
      <c r="W42489" s="288"/>
      <c r="X42489" s="287"/>
      <c r="AA42489" s="289"/>
    </row>
    <row r="42490" spans="23:27">
      <c r="W42490" s="288"/>
      <c r="X42490" s="287"/>
      <c r="AA42490" s="289"/>
    </row>
    <row r="42491" spans="23:27">
      <c r="W42491" s="288"/>
      <c r="X42491" s="287"/>
      <c r="AA42491" s="289"/>
    </row>
    <row r="42492" spans="23:27">
      <c r="W42492" s="288"/>
      <c r="X42492" s="287"/>
      <c r="AA42492" s="289"/>
    </row>
    <row r="42493" spans="23:27">
      <c r="W42493" s="288"/>
      <c r="X42493" s="287"/>
      <c r="AA42493" s="289"/>
    </row>
    <row r="42494" spans="23:27">
      <c r="W42494" s="288"/>
      <c r="X42494" s="287"/>
      <c r="AA42494" s="289"/>
    </row>
    <row r="42495" spans="23:27">
      <c r="W42495" s="288"/>
      <c r="X42495" s="287"/>
      <c r="AA42495" s="289"/>
    </row>
    <row r="42496" spans="23:27">
      <c r="W42496" s="288"/>
      <c r="X42496" s="287"/>
      <c r="AA42496" s="289"/>
    </row>
    <row r="42497" spans="23:27">
      <c r="W42497" s="288"/>
      <c r="X42497" s="287"/>
      <c r="AA42497" s="289"/>
    </row>
    <row r="42498" spans="23:27">
      <c r="W42498" s="288"/>
      <c r="X42498" s="287"/>
      <c r="AA42498" s="289"/>
    </row>
    <row r="42499" spans="23:27">
      <c r="W42499" s="288"/>
      <c r="X42499" s="287"/>
      <c r="AA42499" s="289"/>
    </row>
    <row r="42500" spans="23:27">
      <c r="W42500" s="288"/>
      <c r="X42500" s="287"/>
      <c r="AA42500" s="289"/>
    </row>
    <row r="42501" spans="23:27">
      <c r="W42501" s="288"/>
      <c r="X42501" s="287"/>
      <c r="AA42501" s="289"/>
    </row>
    <row r="42502" spans="23:27">
      <c r="W42502" s="288"/>
      <c r="X42502" s="287"/>
      <c r="AA42502" s="289"/>
    </row>
    <row r="42503" spans="23:27">
      <c r="W42503" s="288"/>
      <c r="X42503" s="287"/>
      <c r="AA42503" s="289"/>
    </row>
    <row r="42504" spans="23:27">
      <c r="W42504" s="288"/>
      <c r="X42504" s="287"/>
      <c r="AA42504" s="289"/>
    </row>
    <row r="42505" spans="23:27">
      <c r="W42505" s="288"/>
      <c r="X42505" s="287"/>
      <c r="AA42505" s="289"/>
    </row>
    <row r="42506" spans="23:27">
      <c r="W42506" s="288"/>
      <c r="X42506" s="287"/>
      <c r="AA42506" s="289"/>
    </row>
    <row r="42507" spans="23:27">
      <c r="W42507" s="288"/>
      <c r="X42507" s="287"/>
      <c r="AA42507" s="289"/>
    </row>
    <row r="42508" spans="23:27">
      <c r="W42508" s="288"/>
      <c r="X42508" s="287"/>
      <c r="AA42508" s="289"/>
    </row>
    <row r="42509" spans="23:27">
      <c r="W42509" s="288"/>
      <c r="X42509" s="287"/>
      <c r="AA42509" s="289"/>
    </row>
    <row r="42510" spans="23:27">
      <c r="W42510" s="288"/>
      <c r="X42510" s="287"/>
      <c r="AA42510" s="289"/>
    </row>
    <row r="42511" spans="23:27">
      <c r="W42511" s="288"/>
      <c r="X42511" s="287"/>
      <c r="AA42511" s="289"/>
    </row>
    <row r="42512" spans="23:27">
      <c r="W42512" s="288"/>
      <c r="X42512" s="287"/>
      <c r="AA42512" s="289"/>
    </row>
    <row r="42513" spans="23:27">
      <c r="W42513" s="288"/>
      <c r="X42513" s="287"/>
      <c r="AA42513" s="289"/>
    </row>
    <row r="42514" spans="23:27">
      <c r="W42514" s="288"/>
      <c r="X42514" s="287"/>
      <c r="AA42514" s="289"/>
    </row>
    <row r="42515" spans="23:27">
      <c r="W42515" s="288"/>
      <c r="X42515" s="287"/>
      <c r="AA42515" s="289"/>
    </row>
    <row r="42516" spans="23:27">
      <c r="W42516" s="288"/>
      <c r="X42516" s="287"/>
      <c r="AA42516" s="289"/>
    </row>
    <row r="42517" spans="23:27">
      <c r="W42517" s="288"/>
      <c r="X42517" s="287"/>
      <c r="AA42517" s="289"/>
    </row>
    <row r="42518" spans="23:27">
      <c r="W42518" s="288"/>
      <c r="X42518" s="287"/>
      <c r="AA42518" s="289"/>
    </row>
    <row r="42519" spans="23:27">
      <c r="W42519" s="288"/>
      <c r="X42519" s="287"/>
      <c r="AA42519" s="289"/>
    </row>
    <row r="42520" spans="23:27">
      <c r="W42520" s="288"/>
      <c r="X42520" s="287"/>
      <c r="AA42520" s="289"/>
    </row>
    <row r="42521" spans="23:27">
      <c r="W42521" s="288"/>
      <c r="X42521" s="287"/>
      <c r="AA42521" s="289"/>
    </row>
    <row r="42522" spans="23:27">
      <c r="W42522" s="288"/>
      <c r="X42522" s="287"/>
      <c r="AA42522" s="289"/>
    </row>
    <row r="42523" spans="23:27">
      <c r="W42523" s="288"/>
      <c r="X42523" s="287"/>
      <c r="AA42523" s="289"/>
    </row>
    <row r="42524" spans="23:27">
      <c r="W42524" s="288"/>
      <c r="X42524" s="287"/>
      <c r="AA42524" s="289"/>
    </row>
    <row r="42525" spans="23:27">
      <c r="W42525" s="288"/>
      <c r="X42525" s="287"/>
      <c r="AA42525" s="289"/>
    </row>
    <row r="42526" spans="23:27">
      <c r="W42526" s="288"/>
      <c r="X42526" s="287"/>
      <c r="AA42526" s="289"/>
    </row>
    <row r="42527" spans="23:27">
      <c r="W42527" s="288"/>
      <c r="X42527" s="287"/>
      <c r="AA42527" s="289"/>
    </row>
    <row r="42528" spans="23:27">
      <c r="W42528" s="288"/>
      <c r="X42528" s="287"/>
      <c r="AA42528" s="289"/>
    </row>
    <row r="42529" spans="23:27">
      <c r="W42529" s="288"/>
      <c r="X42529" s="287"/>
      <c r="AA42529" s="289"/>
    </row>
    <row r="42530" spans="23:27">
      <c r="W42530" s="288"/>
      <c r="X42530" s="287"/>
      <c r="AA42530" s="289"/>
    </row>
    <row r="42531" spans="23:27">
      <c r="W42531" s="288"/>
      <c r="X42531" s="287"/>
      <c r="AA42531" s="289"/>
    </row>
    <row r="42532" spans="23:27">
      <c r="W42532" s="288"/>
      <c r="X42532" s="287"/>
      <c r="AA42532" s="289"/>
    </row>
    <row r="42533" spans="23:27">
      <c r="W42533" s="288"/>
      <c r="X42533" s="287"/>
      <c r="AA42533" s="289"/>
    </row>
    <row r="42534" spans="23:27">
      <c r="W42534" s="288"/>
      <c r="X42534" s="287"/>
      <c r="AA42534" s="289"/>
    </row>
    <row r="42535" spans="23:27">
      <c r="W42535" s="288"/>
      <c r="X42535" s="287"/>
      <c r="AA42535" s="289"/>
    </row>
    <row r="42536" spans="23:27">
      <c r="W42536" s="288"/>
      <c r="X42536" s="287"/>
      <c r="AA42536" s="289"/>
    </row>
    <row r="42537" spans="23:27">
      <c r="W42537" s="288"/>
      <c r="X42537" s="287"/>
      <c r="AA42537" s="289"/>
    </row>
    <row r="42538" spans="23:27">
      <c r="W42538" s="288"/>
      <c r="X42538" s="287"/>
      <c r="AA42538" s="289"/>
    </row>
    <row r="42539" spans="23:27">
      <c r="W42539" s="288"/>
      <c r="X42539" s="287"/>
      <c r="AA42539" s="289"/>
    </row>
    <row r="42540" spans="23:27">
      <c r="W42540" s="288"/>
      <c r="X42540" s="287"/>
      <c r="AA42540" s="289"/>
    </row>
    <row r="42541" spans="23:27">
      <c r="W42541" s="288"/>
      <c r="X42541" s="287"/>
      <c r="AA42541" s="289"/>
    </row>
    <row r="42542" spans="23:27">
      <c r="W42542" s="288"/>
      <c r="X42542" s="287"/>
      <c r="AA42542" s="289"/>
    </row>
    <row r="42543" spans="23:27">
      <c r="W42543" s="288"/>
      <c r="X42543" s="287"/>
      <c r="AA42543" s="289"/>
    </row>
    <row r="42544" spans="23:27">
      <c r="W42544" s="288"/>
      <c r="X42544" s="287"/>
      <c r="AA42544" s="289"/>
    </row>
    <row r="42545" spans="23:27">
      <c r="W42545" s="288"/>
      <c r="X42545" s="287"/>
      <c r="AA42545" s="289"/>
    </row>
    <row r="42546" spans="23:27">
      <c r="W42546" s="288"/>
      <c r="X42546" s="287"/>
      <c r="AA42546" s="289"/>
    </row>
    <row r="42547" spans="23:27">
      <c r="W42547" s="288"/>
      <c r="X42547" s="287"/>
      <c r="AA42547" s="289"/>
    </row>
    <row r="42548" spans="23:27">
      <c r="W42548" s="288"/>
      <c r="X42548" s="287"/>
      <c r="AA42548" s="289"/>
    </row>
    <row r="42549" spans="23:27">
      <c r="W42549" s="288"/>
      <c r="X42549" s="287"/>
      <c r="AA42549" s="289"/>
    </row>
    <row r="42550" spans="23:27">
      <c r="W42550" s="288"/>
      <c r="X42550" s="287"/>
      <c r="AA42550" s="289"/>
    </row>
    <row r="42551" spans="23:27">
      <c r="W42551" s="288"/>
      <c r="X42551" s="287"/>
      <c r="AA42551" s="289"/>
    </row>
    <row r="42552" spans="23:27">
      <c r="W42552" s="288"/>
      <c r="X42552" s="287"/>
      <c r="AA42552" s="289"/>
    </row>
    <row r="42553" spans="23:27">
      <c r="W42553" s="288"/>
      <c r="X42553" s="287"/>
      <c r="AA42553" s="289"/>
    </row>
    <row r="42554" spans="23:27">
      <c r="W42554" s="288"/>
      <c r="X42554" s="287"/>
      <c r="AA42554" s="289"/>
    </row>
    <row r="42555" spans="23:27">
      <c r="W42555" s="288"/>
      <c r="X42555" s="287"/>
      <c r="AA42555" s="289"/>
    </row>
    <row r="42556" spans="23:27">
      <c r="W42556" s="288"/>
      <c r="X42556" s="287"/>
      <c r="AA42556" s="289"/>
    </row>
    <row r="42557" spans="23:27">
      <c r="W42557" s="288"/>
      <c r="X42557" s="287"/>
      <c r="AA42557" s="289"/>
    </row>
    <row r="42558" spans="23:27">
      <c r="W42558" s="288"/>
      <c r="X42558" s="287"/>
      <c r="AA42558" s="289"/>
    </row>
    <row r="42559" spans="23:27">
      <c r="W42559" s="288"/>
      <c r="X42559" s="287"/>
      <c r="AA42559" s="289"/>
    </row>
    <row r="42560" spans="23:27">
      <c r="W42560" s="288"/>
      <c r="X42560" s="287"/>
      <c r="AA42560" s="289"/>
    </row>
    <row r="42561" spans="23:27">
      <c r="W42561" s="288"/>
      <c r="X42561" s="287"/>
      <c r="AA42561" s="289"/>
    </row>
    <row r="42562" spans="23:27">
      <c r="W42562" s="288"/>
      <c r="X42562" s="287"/>
      <c r="AA42562" s="289"/>
    </row>
    <row r="42563" spans="23:27">
      <c r="W42563" s="288"/>
      <c r="X42563" s="287"/>
      <c r="AA42563" s="289"/>
    </row>
    <row r="42564" spans="23:27">
      <c r="W42564" s="288"/>
      <c r="X42564" s="287"/>
      <c r="AA42564" s="289"/>
    </row>
    <row r="42565" spans="23:27">
      <c r="W42565" s="288"/>
      <c r="X42565" s="287"/>
      <c r="AA42565" s="289"/>
    </row>
    <row r="42566" spans="23:27">
      <c r="W42566" s="288"/>
      <c r="X42566" s="287"/>
      <c r="AA42566" s="289"/>
    </row>
    <row r="42567" spans="23:27">
      <c r="W42567" s="288"/>
      <c r="X42567" s="287"/>
      <c r="AA42567" s="289"/>
    </row>
    <row r="42568" spans="23:27">
      <c r="W42568" s="288"/>
      <c r="X42568" s="287"/>
      <c r="AA42568" s="289"/>
    </row>
    <row r="42569" spans="23:27">
      <c r="W42569" s="288"/>
      <c r="X42569" s="287"/>
      <c r="AA42569" s="289"/>
    </row>
    <row r="42570" spans="23:27">
      <c r="W42570" s="288"/>
      <c r="X42570" s="287"/>
      <c r="AA42570" s="289"/>
    </row>
    <row r="42571" spans="23:27">
      <c r="W42571" s="288"/>
      <c r="X42571" s="287"/>
      <c r="AA42571" s="289"/>
    </row>
    <row r="42572" spans="23:27">
      <c r="W42572" s="288"/>
      <c r="X42572" s="287"/>
      <c r="AA42572" s="289"/>
    </row>
    <row r="42573" spans="23:27">
      <c r="W42573" s="288"/>
      <c r="X42573" s="287"/>
      <c r="AA42573" s="289"/>
    </row>
    <row r="42574" spans="23:27">
      <c r="W42574" s="288"/>
      <c r="X42574" s="287"/>
      <c r="AA42574" s="289"/>
    </row>
    <row r="42575" spans="23:27">
      <c r="W42575" s="288"/>
      <c r="X42575" s="287"/>
      <c r="AA42575" s="289"/>
    </row>
    <row r="42576" spans="23:27">
      <c r="W42576" s="288"/>
      <c r="X42576" s="287"/>
      <c r="AA42576" s="289"/>
    </row>
    <row r="42577" spans="23:27">
      <c r="W42577" s="288"/>
      <c r="X42577" s="287"/>
      <c r="AA42577" s="289"/>
    </row>
    <row r="42578" spans="23:27">
      <c r="W42578" s="288"/>
      <c r="X42578" s="287"/>
      <c r="AA42578" s="289"/>
    </row>
    <row r="42579" spans="23:27">
      <c r="W42579" s="288"/>
      <c r="X42579" s="287"/>
      <c r="AA42579" s="289"/>
    </row>
    <row r="42580" spans="23:27">
      <c r="W42580" s="288"/>
      <c r="X42580" s="287"/>
      <c r="AA42580" s="289"/>
    </row>
    <row r="42581" spans="23:27">
      <c r="W42581" s="288"/>
      <c r="X42581" s="287"/>
      <c r="AA42581" s="289"/>
    </row>
    <row r="42582" spans="23:27">
      <c r="W42582" s="288"/>
      <c r="X42582" s="287"/>
      <c r="AA42582" s="289"/>
    </row>
    <row r="42583" spans="23:27">
      <c r="W42583" s="288"/>
      <c r="X42583" s="287"/>
      <c r="AA42583" s="289"/>
    </row>
    <row r="42584" spans="23:27">
      <c r="W42584" s="288"/>
      <c r="X42584" s="287"/>
      <c r="AA42584" s="289"/>
    </row>
    <row r="42585" spans="23:27">
      <c r="W42585" s="288"/>
      <c r="X42585" s="287"/>
      <c r="AA42585" s="289"/>
    </row>
    <row r="42586" spans="23:27">
      <c r="W42586" s="288"/>
      <c r="X42586" s="287"/>
      <c r="AA42586" s="289"/>
    </row>
    <row r="42587" spans="23:27">
      <c r="W42587" s="288"/>
      <c r="X42587" s="287"/>
      <c r="AA42587" s="289"/>
    </row>
    <row r="42588" spans="23:27">
      <c r="W42588" s="288"/>
      <c r="X42588" s="287"/>
      <c r="AA42588" s="289"/>
    </row>
    <row r="42589" spans="23:27">
      <c r="W42589" s="288"/>
      <c r="X42589" s="287"/>
      <c r="AA42589" s="289"/>
    </row>
    <row r="42590" spans="23:27">
      <c r="W42590" s="288"/>
      <c r="X42590" s="287"/>
      <c r="AA42590" s="289"/>
    </row>
    <row r="42591" spans="23:27">
      <c r="W42591" s="288"/>
      <c r="X42591" s="287"/>
      <c r="AA42591" s="289"/>
    </row>
    <row r="42592" spans="23:27">
      <c r="W42592" s="288"/>
      <c r="X42592" s="287"/>
      <c r="AA42592" s="289"/>
    </row>
    <row r="42593" spans="23:27">
      <c r="W42593" s="288"/>
      <c r="X42593" s="287"/>
      <c r="AA42593" s="289"/>
    </row>
    <row r="42594" spans="23:27">
      <c r="W42594" s="288"/>
      <c r="X42594" s="287"/>
      <c r="AA42594" s="289"/>
    </row>
    <row r="42595" spans="23:27">
      <c r="W42595" s="288"/>
      <c r="X42595" s="287"/>
      <c r="AA42595" s="289"/>
    </row>
    <row r="42596" spans="23:27">
      <c r="W42596" s="288"/>
      <c r="X42596" s="287"/>
      <c r="AA42596" s="289"/>
    </row>
    <row r="42597" spans="23:27">
      <c r="W42597" s="288"/>
      <c r="X42597" s="287"/>
      <c r="AA42597" s="289"/>
    </row>
    <row r="42598" spans="23:27">
      <c r="W42598" s="288"/>
      <c r="X42598" s="287"/>
      <c r="AA42598" s="289"/>
    </row>
    <row r="42599" spans="23:27">
      <c r="W42599" s="288"/>
      <c r="X42599" s="287"/>
      <c r="AA42599" s="289"/>
    </row>
    <row r="42600" spans="23:27">
      <c r="W42600" s="288"/>
      <c r="X42600" s="287"/>
      <c r="AA42600" s="289"/>
    </row>
    <row r="42601" spans="23:27">
      <c r="W42601" s="288"/>
      <c r="X42601" s="287"/>
      <c r="AA42601" s="289"/>
    </row>
    <row r="42602" spans="23:27">
      <c r="W42602" s="288"/>
      <c r="X42602" s="287"/>
      <c r="AA42602" s="289"/>
    </row>
    <row r="42603" spans="23:27">
      <c r="W42603" s="288"/>
      <c r="X42603" s="287"/>
      <c r="AA42603" s="289"/>
    </row>
    <row r="42604" spans="23:27">
      <c r="W42604" s="288"/>
      <c r="X42604" s="287"/>
      <c r="AA42604" s="289"/>
    </row>
    <row r="42605" spans="23:27">
      <c r="W42605" s="288"/>
      <c r="X42605" s="287"/>
      <c r="AA42605" s="289"/>
    </row>
    <row r="42606" spans="23:27">
      <c r="W42606" s="288"/>
      <c r="X42606" s="287"/>
      <c r="AA42606" s="289"/>
    </row>
    <row r="42607" spans="23:27">
      <c r="W42607" s="288"/>
      <c r="X42607" s="287"/>
      <c r="AA42607" s="289"/>
    </row>
    <row r="42608" spans="23:27">
      <c r="W42608" s="288"/>
      <c r="X42608" s="287"/>
      <c r="AA42608" s="289"/>
    </row>
    <row r="42609" spans="23:27">
      <c r="W42609" s="288"/>
      <c r="X42609" s="287"/>
      <c r="AA42609" s="289"/>
    </row>
    <row r="42610" spans="23:27">
      <c r="W42610" s="288"/>
      <c r="X42610" s="287"/>
      <c r="AA42610" s="289"/>
    </row>
    <row r="42611" spans="23:27">
      <c r="W42611" s="288"/>
      <c r="X42611" s="287"/>
      <c r="AA42611" s="289"/>
    </row>
    <row r="42612" spans="23:27">
      <c r="W42612" s="288"/>
      <c r="X42612" s="287"/>
      <c r="AA42612" s="289"/>
    </row>
    <row r="42613" spans="23:27">
      <c r="W42613" s="288"/>
      <c r="X42613" s="287"/>
      <c r="AA42613" s="289"/>
    </row>
    <row r="42614" spans="23:27">
      <c r="W42614" s="288"/>
      <c r="X42614" s="287"/>
      <c r="AA42614" s="289"/>
    </row>
    <row r="42615" spans="23:27">
      <c r="W42615" s="288"/>
      <c r="X42615" s="287"/>
      <c r="AA42615" s="289"/>
    </row>
    <row r="42616" spans="23:27">
      <c r="W42616" s="288"/>
      <c r="X42616" s="287"/>
      <c r="AA42616" s="289"/>
    </row>
    <row r="42617" spans="23:27">
      <c r="W42617" s="288"/>
      <c r="X42617" s="287"/>
      <c r="AA42617" s="289"/>
    </row>
    <row r="42618" spans="23:27">
      <c r="W42618" s="288"/>
      <c r="X42618" s="287"/>
      <c r="AA42618" s="289"/>
    </row>
    <row r="42619" spans="23:27">
      <c r="W42619" s="288"/>
      <c r="X42619" s="287"/>
      <c r="AA42619" s="289"/>
    </row>
    <row r="42620" spans="23:27">
      <c r="W42620" s="288"/>
      <c r="X42620" s="287"/>
      <c r="AA42620" s="289"/>
    </row>
    <row r="42621" spans="23:27">
      <c r="W42621" s="288"/>
      <c r="X42621" s="287"/>
      <c r="AA42621" s="289"/>
    </row>
    <row r="42622" spans="23:27">
      <c r="W42622" s="288"/>
      <c r="X42622" s="287"/>
      <c r="AA42622" s="289"/>
    </row>
    <row r="42623" spans="23:27">
      <c r="W42623" s="288"/>
      <c r="X42623" s="287"/>
      <c r="AA42623" s="289"/>
    </row>
    <row r="42624" spans="23:27">
      <c r="W42624" s="288"/>
      <c r="X42624" s="287"/>
      <c r="AA42624" s="289"/>
    </row>
    <row r="42625" spans="23:27">
      <c r="W42625" s="288"/>
      <c r="X42625" s="287"/>
      <c r="AA42625" s="289"/>
    </row>
    <row r="42626" spans="23:27">
      <c r="W42626" s="288"/>
      <c r="X42626" s="287"/>
      <c r="AA42626" s="289"/>
    </row>
    <row r="42627" spans="23:27">
      <c r="W42627" s="288"/>
      <c r="X42627" s="287"/>
      <c r="AA42627" s="289"/>
    </row>
    <row r="42628" spans="23:27">
      <c r="W42628" s="288"/>
      <c r="X42628" s="287"/>
      <c r="AA42628" s="289"/>
    </row>
    <row r="42629" spans="23:27">
      <c r="W42629" s="288"/>
      <c r="X42629" s="287"/>
      <c r="AA42629" s="289"/>
    </row>
    <row r="42630" spans="23:27">
      <c r="W42630" s="288"/>
      <c r="X42630" s="287"/>
      <c r="AA42630" s="289"/>
    </row>
    <row r="42631" spans="23:27">
      <c r="W42631" s="288"/>
      <c r="X42631" s="287"/>
      <c r="AA42631" s="289"/>
    </row>
    <row r="42632" spans="23:27">
      <c r="W42632" s="288"/>
      <c r="X42632" s="287"/>
      <c r="AA42632" s="289"/>
    </row>
    <row r="42633" spans="23:27">
      <c r="W42633" s="288"/>
      <c r="X42633" s="287"/>
      <c r="AA42633" s="289"/>
    </row>
    <row r="42634" spans="23:27">
      <c r="W42634" s="288"/>
      <c r="X42634" s="287"/>
      <c r="AA42634" s="289"/>
    </row>
    <row r="42635" spans="23:27">
      <c r="W42635" s="288"/>
      <c r="X42635" s="287"/>
      <c r="AA42635" s="289"/>
    </row>
    <row r="42636" spans="23:27">
      <c r="W42636" s="288"/>
      <c r="X42636" s="287"/>
      <c r="AA42636" s="289"/>
    </row>
    <row r="42637" spans="23:27">
      <c r="W42637" s="288"/>
      <c r="X42637" s="287"/>
      <c r="AA42637" s="289"/>
    </row>
    <row r="42638" spans="23:27">
      <c r="W42638" s="288"/>
      <c r="X42638" s="287"/>
      <c r="AA42638" s="289"/>
    </row>
    <row r="42639" spans="23:27">
      <c r="W42639" s="288"/>
      <c r="X42639" s="287"/>
      <c r="AA42639" s="289"/>
    </row>
    <row r="42640" spans="23:27">
      <c r="W42640" s="288"/>
      <c r="X42640" s="287"/>
      <c r="AA42640" s="289"/>
    </row>
    <row r="42641" spans="23:27">
      <c r="W42641" s="288"/>
      <c r="X42641" s="287"/>
      <c r="AA42641" s="289"/>
    </row>
    <row r="42642" spans="23:27">
      <c r="W42642" s="288"/>
      <c r="X42642" s="287"/>
      <c r="AA42642" s="289"/>
    </row>
    <row r="42643" spans="23:27">
      <c r="W42643" s="288"/>
      <c r="X42643" s="287"/>
      <c r="AA42643" s="289"/>
    </row>
    <row r="42644" spans="23:27">
      <c r="W42644" s="288"/>
      <c r="X42644" s="287"/>
      <c r="AA42644" s="289"/>
    </row>
    <row r="42645" spans="23:27">
      <c r="W42645" s="288"/>
      <c r="X42645" s="287"/>
      <c r="AA42645" s="289"/>
    </row>
    <row r="42646" spans="23:27">
      <c r="W42646" s="288"/>
      <c r="X42646" s="287"/>
      <c r="AA42646" s="289"/>
    </row>
    <row r="42647" spans="23:27">
      <c r="W42647" s="288"/>
      <c r="X42647" s="287"/>
      <c r="AA42647" s="289"/>
    </row>
    <row r="42648" spans="23:27">
      <c r="W42648" s="288"/>
      <c r="X42648" s="287"/>
      <c r="AA42648" s="289"/>
    </row>
    <row r="42649" spans="23:27">
      <c r="W42649" s="288"/>
      <c r="X42649" s="287"/>
      <c r="AA42649" s="289"/>
    </row>
    <row r="42650" spans="23:27">
      <c r="W42650" s="288"/>
      <c r="X42650" s="287"/>
      <c r="AA42650" s="289"/>
    </row>
    <row r="42651" spans="23:27">
      <c r="W42651" s="288"/>
      <c r="X42651" s="287"/>
      <c r="AA42651" s="289"/>
    </row>
    <row r="42652" spans="23:27">
      <c r="W42652" s="288"/>
      <c r="X42652" s="287"/>
      <c r="AA42652" s="289"/>
    </row>
    <row r="42653" spans="23:27">
      <c r="W42653" s="288"/>
      <c r="X42653" s="287"/>
      <c r="AA42653" s="289"/>
    </row>
    <row r="42654" spans="23:27">
      <c r="W42654" s="288"/>
      <c r="X42654" s="287"/>
      <c r="AA42654" s="289"/>
    </row>
    <row r="42655" spans="23:27">
      <c r="W42655" s="288"/>
      <c r="X42655" s="287"/>
      <c r="AA42655" s="289"/>
    </row>
    <row r="42656" spans="23:27">
      <c r="W42656" s="288"/>
      <c r="X42656" s="287"/>
      <c r="AA42656" s="289"/>
    </row>
    <row r="42657" spans="23:27">
      <c r="W42657" s="288"/>
      <c r="X42657" s="287"/>
      <c r="AA42657" s="289"/>
    </row>
    <row r="42658" spans="23:27">
      <c r="W42658" s="288"/>
      <c r="X42658" s="287"/>
      <c r="AA42658" s="289"/>
    </row>
    <row r="42659" spans="23:27">
      <c r="W42659" s="288"/>
      <c r="X42659" s="287"/>
      <c r="AA42659" s="289"/>
    </row>
    <row r="42660" spans="23:27">
      <c r="W42660" s="288"/>
      <c r="X42660" s="287"/>
      <c r="AA42660" s="289"/>
    </row>
    <row r="42661" spans="23:27">
      <c r="W42661" s="288"/>
      <c r="X42661" s="287"/>
      <c r="AA42661" s="289"/>
    </row>
    <row r="42662" spans="23:27">
      <c r="W42662" s="288"/>
      <c r="X42662" s="287"/>
      <c r="AA42662" s="289"/>
    </row>
    <row r="42663" spans="23:27">
      <c r="W42663" s="288"/>
      <c r="X42663" s="287"/>
      <c r="AA42663" s="289"/>
    </row>
    <row r="42664" spans="23:27">
      <c r="W42664" s="288"/>
      <c r="X42664" s="287"/>
      <c r="AA42664" s="289"/>
    </row>
    <row r="42665" spans="23:27">
      <c r="W42665" s="288"/>
      <c r="X42665" s="287"/>
      <c r="AA42665" s="289"/>
    </row>
    <row r="42666" spans="23:27">
      <c r="W42666" s="288"/>
      <c r="X42666" s="287"/>
      <c r="AA42666" s="289"/>
    </row>
    <row r="42667" spans="23:27">
      <c r="W42667" s="288"/>
      <c r="X42667" s="287"/>
      <c r="AA42667" s="289"/>
    </row>
    <row r="42668" spans="23:27">
      <c r="W42668" s="288"/>
      <c r="X42668" s="287"/>
      <c r="AA42668" s="289"/>
    </row>
    <row r="42669" spans="23:27">
      <c r="W42669" s="288"/>
      <c r="X42669" s="287"/>
      <c r="AA42669" s="289"/>
    </row>
    <row r="42670" spans="23:27">
      <c r="W42670" s="288"/>
      <c r="X42670" s="287"/>
      <c r="AA42670" s="289"/>
    </row>
    <row r="42671" spans="23:27">
      <c r="W42671" s="288"/>
      <c r="X42671" s="287"/>
      <c r="AA42671" s="289"/>
    </row>
    <row r="42672" spans="23:27">
      <c r="W42672" s="288"/>
      <c r="X42672" s="287"/>
      <c r="AA42672" s="289"/>
    </row>
    <row r="42673" spans="23:27">
      <c r="W42673" s="288"/>
      <c r="X42673" s="287"/>
      <c r="AA42673" s="289"/>
    </row>
    <row r="42674" spans="23:27">
      <c r="W42674" s="288"/>
      <c r="X42674" s="287"/>
      <c r="AA42674" s="289"/>
    </row>
    <row r="42675" spans="23:27">
      <c r="W42675" s="288"/>
      <c r="X42675" s="287"/>
      <c r="AA42675" s="289"/>
    </row>
    <row r="42676" spans="23:27">
      <c r="W42676" s="288"/>
      <c r="X42676" s="287"/>
      <c r="AA42676" s="289"/>
    </row>
    <row r="42677" spans="23:27">
      <c r="W42677" s="288"/>
      <c r="X42677" s="287"/>
      <c r="AA42677" s="289"/>
    </row>
    <row r="42678" spans="23:27">
      <c r="W42678" s="288"/>
      <c r="X42678" s="287"/>
      <c r="AA42678" s="289"/>
    </row>
    <row r="42679" spans="23:27">
      <c r="W42679" s="288"/>
      <c r="X42679" s="287"/>
      <c r="AA42679" s="289"/>
    </row>
    <row r="42680" spans="23:27">
      <c r="W42680" s="288"/>
      <c r="X42680" s="287"/>
      <c r="AA42680" s="289"/>
    </row>
    <row r="42681" spans="23:27">
      <c r="W42681" s="288"/>
      <c r="X42681" s="287"/>
      <c r="AA42681" s="289"/>
    </row>
    <row r="42682" spans="23:27">
      <c r="W42682" s="288"/>
      <c r="X42682" s="287"/>
      <c r="AA42682" s="289"/>
    </row>
    <row r="42683" spans="23:27">
      <c r="W42683" s="288"/>
      <c r="X42683" s="287"/>
      <c r="AA42683" s="289"/>
    </row>
    <row r="42684" spans="23:27">
      <c r="W42684" s="288"/>
      <c r="X42684" s="287"/>
      <c r="AA42684" s="289"/>
    </row>
    <row r="42685" spans="23:27">
      <c r="W42685" s="288"/>
      <c r="X42685" s="287"/>
      <c r="AA42685" s="289"/>
    </row>
    <row r="42686" spans="23:27">
      <c r="W42686" s="288"/>
      <c r="X42686" s="287"/>
      <c r="AA42686" s="289"/>
    </row>
    <row r="42687" spans="23:27">
      <c r="W42687" s="288"/>
      <c r="X42687" s="287"/>
      <c r="AA42687" s="289"/>
    </row>
    <row r="42688" spans="23:27">
      <c r="W42688" s="288"/>
      <c r="X42688" s="287"/>
      <c r="AA42688" s="289"/>
    </row>
    <row r="42689" spans="23:27">
      <c r="W42689" s="288"/>
      <c r="X42689" s="287"/>
      <c r="AA42689" s="289"/>
    </row>
    <row r="42690" spans="23:27">
      <c r="W42690" s="288"/>
      <c r="X42690" s="287"/>
      <c r="AA42690" s="289"/>
    </row>
    <row r="42691" spans="23:27">
      <c r="W42691" s="288"/>
      <c r="X42691" s="287"/>
      <c r="AA42691" s="289"/>
    </row>
    <row r="42692" spans="23:27">
      <c r="W42692" s="288"/>
      <c r="X42692" s="287"/>
      <c r="AA42692" s="289"/>
    </row>
    <row r="42693" spans="23:27">
      <c r="W42693" s="288"/>
      <c r="X42693" s="287"/>
      <c r="AA42693" s="289"/>
    </row>
    <row r="42694" spans="23:27">
      <c r="W42694" s="288"/>
      <c r="X42694" s="287"/>
      <c r="AA42694" s="289"/>
    </row>
    <row r="42695" spans="23:27">
      <c r="W42695" s="288"/>
      <c r="X42695" s="287"/>
      <c r="AA42695" s="289"/>
    </row>
    <row r="42696" spans="23:27">
      <c r="W42696" s="288"/>
      <c r="X42696" s="287"/>
      <c r="AA42696" s="289"/>
    </row>
    <row r="42697" spans="23:27">
      <c r="W42697" s="288"/>
      <c r="X42697" s="287"/>
      <c r="AA42697" s="289"/>
    </row>
    <row r="42698" spans="23:27">
      <c r="W42698" s="288"/>
      <c r="X42698" s="287"/>
      <c r="AA42698" s="289"/>
    </row>
    <row r="42699" spans="23:27">
      <c r="W42699" s="288"/>
      <c r="X42699" s="287"/>
      <c r="AA42699" s="289"/>
    </row>
    <row r="42700" spans="23:27">
      <c r="W42700" s="288"/>
      <c r="X42700" s="287"/>
      <c r="AA42700" s="289"/>
    </row>
    <row r="42701" spans="23:27">
      <c r="W42701" s="288"/>
      <c r="X42701" s="287"/>
      <c r="AA42701" s="289"/>
    </row>
    <row r="42702" spans="23:27">
      <c r="W42702" s="288"/>
      <c r="X42702" s="287"/>
      <c r="AA42702" s="289"/>
    </row>
    <row r="42703" spans="23:27">
      <c r="W42703" s="288"/>
      <c r="X42703" s="287"/>
      <c r="AA42703" s="289"/>
    </row>
    <row r="42704" spans="23:27">
      <c r="W42704" s="288"/>
      <c r="X42704" s="287"/>
      <c r="AA42704" s="289"/>
    </row>
    <row r="42705" spans="23:27">
      <c r="W42705" s="288"/>
      <c r="X42705" s="287"/>
      <c r="AA42705" s="289"/>
    </row>
    <row r="42706" spans="23:27">
      <c r="W42706" s="288"/>
      <c r="X42706" s="287"/>
      <c r="AA42706" s="289"/>
    </row>
    <row r="42707" spans="23:27">
      <c r="W42707" s="288"/>
      <c r="X42707" s="287"/>
      <c r="AA42707" s="289"/>
    </row>
    <row r="42708" spans="23:27">
      <c r="W42708" s="288"/>
      <c r="X42708" s="287"/>
      <c r="AA42708" s="289"/>
    </row>
    <row r="42709" spans="23:27">
      <c r="W42709" s="288"/>
      <c r="X42709" s="287"/>
      <c r="AA42709" s="289"/>
    </row>
    <row r="42710" spans="23:27">
      <c r="W42710" s="288"/>
      <c r="X42710" s="287"/>
      <c r="AA42710" s="289"/>
    </row>
    <row r="42711" spans="23:27">
      <c r="W42711" s="288"/>
      <c r="X42711" s="287"/>
      <c r="AA42711" s="289"/>
    </row>
    <row r="42712" spans="23:27">
      <c r="W42712" s="288"/>
      <c r="X42712" s="287"/>
      <c r="AA42712" s="289"/>
    </row>
    <row r="42713" spans="23:27">
      <c r="W42713" s="288"/>
      <c r="X42713" s="287"/>
      <c r="AA42713" s="289"/>
    </row>
    <row r="42714" spans="23:27">
      <c r="W42714" s="288"/>
      <c r="X42714" s="287"/>
      <c r="AA42714" s="289"/>
    </row>
    <row r="42715" spans="23:27">
      <c r="W42715" s="288"/>
      <c r="X42715" s="287"/>
      <c r="AA42715" s="289"/>
    </row>
    <row r="42716" spans="23:27">
      <c r="W42716" s="288"/>
      <c r="X42716" s="287"/>
      <c r="AA42716" s="289"/>
    </row>
    <row r="42717" spans="23:27">
      <c r="W42717" s="288"/>
      <c r="X42717" s="287"/>
      <c r="AA42717" s="289"/>
    </row>
    <row r="42718" spans="23:27">
      <c r="W42718" s="288"/>
      <c r="X42718" s="287"/>
      <c r="AA42718" s="289"/>
    </row>
    <row r="42719" spans="23:27">
      <c r="W42719" s="288"/>
      <c r="X42719" s="287"/>
      <c r="AA42719" s="289"/>
    </row>
    <row r="42720" spans="23:27">
      <c r="W42720" s="288"/>
      <c r="X42720" s="287"/>
      <c r="AA42720" s="289"/>
    </row>
    <row r="42721" spans="23:27">
      <c r="W42721" s="288"/>
      <c r="X42721" s="287"/>
      <c r="AA42721" s="289"/>
    </row>
    <row r="42722" spans="23:27">
      <c r="W42722" s="288"/>
      <c r="X42722" s="287"/>
      <c r="AA42722" s="289"/>
    </row>
    <row r="42723" spans="23:27">
      <c r="W42723" s="288"/>
      <c r="X42723" s="287"/>
      <c r="AA42723" s="289"/>
    </row>
    <row r="42724" spans="23:27">
      <c r="W42724" s="288"/>
      <c r="X42724" s="287"/>
      <c r="AA42724" s="289"/>
    </row>
    <row r="42725" spans="23:27">
      <c r="W42725" s="288"/>
      <c r="X42725" s="287"/>
      <c r="AA42725" s="289"/>
    </row>
    <row r="42726" spans="23:27">
      <c r="W42726" s="288"/>
      <c r="X42726" s="287"/>
      <c r="AA42726" s="289"/>
    </row>
    <row r="42727" spans="23:27">
      <c r="W42727" s="288"/>
      <c r="X42727" s="287"/>
      <c r="AA42727" s="289"/>
    </row>
    <row r="42728" spans="23:27">
      <c r="W42728" s="288"/>
      <c r="X42728" s="287"/>
      <c r="AA42728" s="289"/>
    </row>
    <row r="42729" spans="23:27">
      <c r="W42729" s="288"/>
      <c r="X42729" s="287"/>
      <c r="AA42729" s="289"/>
    </row>
    <row r="42730" spans="23:27">
      <c r="W42730" s="288"/>
      <c r="X42730" s="287"/>
      <c r="AA42730" s="289"/>
    </row>
    <row r="42731" spans="23:27">
      <c r="W42731" s="288"/>
      <c r="X42731" s="287"/>
      <c r="AA42731" s="289"/>
    </row>
    <row r="42732" spans="23:27">
      <c r="W42732" s="288"/>
      <c r="X42732" s="287"/>
      <c r="AA42732" s="289"/>
    </row>
    <row r="42733" spans="23:27">
      <c r="W42733" s="288"/>
      <c r="X42733" s="287"/>
      <c r="AA42733" s="289"/>
    </row>
    <row r="42734" spans="23:27">
      <c r="W42734" s="288"/>
      <c r="X42734" s="287"/>
      <c r="AA42734" s="289"/>
    </row>
    <row r="42735" spans="23:27">
      <c r="W42735" s="288"/>
      <c r="X42735" s="287"/>
      <c r="AA42735" s="289"/>
    </row>
    <row r="42736" spans="23:27">
      <c r="W42736" s="288"/>
      <c r="X42736" s="287"/>
      <c r="AA42736" s="289"/>
    </row>
    <row r="42737" spans="23:27">
      <c r="W42737" s="288"/>
      <c r="X42737" s="287"/>
      <c r="AA42737" s="289"/>
    </row>
    <row r="42738" spans="23:27">
      <c r="W42738" s="288"/>
      <c r="X42738" s="287"/>
      <c r="AA42738" s="289"/>
    </row>
    <row r="42739" spans="23:27">
      <c r="W42739" s="288"/>
      <c r="X42739" s="287"/>
      <c r="AA42739" s="289"/>
    </row>
    <row r="42740" spans="23:27">
      <c r="W42740" s="288"/>
      <c r="X42740" s="287"/>
      <c r="AA42740" s="289"/>
    </row>
    <row r="42741" spans="23:27">
      <c r="W42741" s="288"/>
      <c r="X42741" s="287"/>
      <c r="AA42741" s="289"/>
    </row>
    <row r="42742" spans="23:27">
      <c r="W42742" s="288"/>
      <c r="X42742" s="287"/>
      <c r="AA42742" s="289"/>
    </row>
    <row r="42743" spans="23:27">
      <c r="W42743" s="288"/>
      <c r="X42743" s="287"/>
      <c r="AA42743" s="289"/>
    </row>
    <row r="42744" spans="23:27">
      <c r="W42744" s="288"/>
      <c r="X42744" s="287"/>
      <c r="AA42744" s="289"/>
    </row>
    <row r="42745" spans="23:27">
      <c r="W42745" s="288"/>
      <c r="X42745" s="287"/>
      <c r="AA42745" s="289"/>
    </row>
    <row r="42746" spans="23:27">
      <c r="W42746" s="288"/>
      <c r="X42746" s="287"/>
      <c r="AA42746" s="289"/>
    </row>
    <row r="42747" spans="23:27">
      <c r="W42747" s="288"/>
      <c r="X42747" s="287"/>
      <c r="AA42747" s="289"/>
    </row>
    <row r="42748" spans="23:27">
      <c r="W42748" s="288"/>
      <c r="X42748" s="287"/>
      <c r="AA42748" s="289"/>
    </row>
    <row r="42749" spans="23:27">
      <c r="W42749" s="288"/>
      <c r="X42749" s="287"/>
      <c r="AA42749" s="289"/>
    </row>
    <row r="42750" spans="23:27">
      <c r="W42750" s="288"/>
      <c r="X42750" s="287"/>
      <c r="AA42750" s="289"/>
    </row>
    <row r="42751" spans="23:27">
      <c r="W42751" s="288"/>
      <c r="X42751" s="287"/>
      <c r="AA42751" s="289"/>
    </row>
    <row r="42752" spans="23:27">
      <c r="W42752" s="288"/>
      <c r="X42752" s="287"/>
      <c r="AA42752" s="289"/>
    </row>
    <row r="42753" spans="23:27">
      <c r="W42753" s="288"/>
      <c r="X42753" s="287"/>
      <c r="AA42753" s="289"/>
    </row>
    <row r="42754" spans="23:27">
      <c r="W42754" s="288"/>
      <c r="X42754" s="287"/>
      <c r="AA42754" s="289"/>
    </row>
    <row r="42755" spans="23:27">
      <c r="W42755" s="288"/>
      <c r="X42755" s="287"/>
      <c r="AA42755" s="289"/>
    </row>
    <row r="42756" spans="23:27">
      <c r="W42756" s="288"/>
      <c r="X42756" s="287"/>
      <c r="AA42756" s="289"/>
    </row>
    <row r="42757" spans="23:27">
      <c r="W42757" s="288"/>
      <c r="X42757" s="287"/>
      <c r="AA42757" s="289"/>
    </row>
    <row r="42758" spans="23:27">
      <c r="W42758" s="288"/>
      <c r="X42758" s="287"/>
      <c r="AA42758" s="289"/>
    </row>
    <row r="42759" spans="23:27">
      <c r="W42759" s="288"/>
      <c r="X42759" s="287"/>
      <c r="AA42759" s="289"/>
    </row>
    <row r="42760" spans="23:27">
      <c r="W42760" s="288"/>
      <c r="X42760" s="287"/>
      <c r="AA42760" s="289"/>
    </row>
    <row r="42761" spans="23:27">
      <c r="W42761" s="288"/>
      <c r="X42761" s="287"/>
      <c r="AA42761" s="289"/>
    </row>
    <row r="42762" spans="23:27">
      <c r="W42762" s="288"/>
      <c r="X42762" s="287"/>
      <c r="AA42762" s="289"/>
    </row>
    <row r="42763" spans="23:27">
      <c r="W42763" s="288"/>
      <c r="X42763" s="287"/>
      <c r="AA42763" s="289"/>
    </row>
    <row r="42764" spans="23:27">
      <c r="W42764" s="288"/>
      <c r="X42764" s="287"/>
      <c r="AA42764" s="289"/>
    </row>
    <row r="42765" spans="23:27">
      <c r="W42765" s="288"/>
      <c r="X42765" s="287"/>
      <c r="AA42765" s="289"/>
    </row>
    <row r="42766" spans="23:27">
      <c r="W42766" s="288"/>
      <c r="X42766" s="287"/>
      <c r="AA42766" s="289"/>
    </row>
    <row r="42767" spans="23:27">
      <c r="W42767" s="288"/>
      <c r="X42767" s="287"/>
      <c r="AA42767" s="289"/>
    </row>
    <row r="42768" spans="23:27">
      <c r="W42768" s="288"/>
      <c r="X42768" s="287"/>
      <c r="AA42768" s="289"/>
    </row>
    <row r="42769" spans="23:27">
      <c r="W42769" s="288"/>
      <c r="X42769" s="287"/>
      <c r="AA42769" s="289"/>
    </row>
    <row r="42770" spans="23:27">
      <c r="W42770" s="288"/>
      <c r="X42770" s="287"/>
      <c r="AA42770" s="289"/>
    </row>
    <row r="42771" spans="23:27">
      <c r="W42771" s="288"/>
      <c r="X42771" s="287"/>
      <c r="AA42771" s="289"/>
    </row>
    <row r="42772" spans="23:27">
      <c r="W42772" s="288"/>
      <c r="X42772" s="287"/>
      <c r="AA42772" s="289"/>
    </row>
    <row r="42773" spans="23:27">
      <c r="W42773" s="288"/>
      <c r="X42773" s="287"/>
      <c r="AA42773" s="289"/>
    </row>
    <row r="42774" spans="23:27">
      <c r="W42774" s="288"/>
      <c r="X42774" s="287"/>
      <c r="AA42774" s="289"/>
    </row>
    <row r="42775" spans="23:27">
      <c r="W42775" s="288"/>
      <c r="X42775" s="287"/>
      <c r="AA42775" s="289"/>
    </row>
    <row r="42776" spans="23:27">
      <c r="W42776" s="288"/>
      <c r="X42776" s="287"/>
      <c r="AA42776" s="289"/>
    </row>
    <row r="42777" spans="23:27">
      <c r="W42777" s="288"/>
      <c r="X42777" s="287"/>
      <c r="AA42777" s="289"/>
    </row>
    <row r="42778" spans="23:27">
      <c r="W42778" s="288"/>
      <c r="X42778" s="287"/>
      <c r="AA42778" s="289"/>
    </row>
    <row r="42779" spans="23:27">
      <c r="W42779" s="288"/>
      <c r="X42779" s="287"/>
      <c r="AA42779" s="289"/>
    </row>
    <row r="42780" spans="23:27">
      <c r="W42780" s="288"/>
      <c r="X42780" s="287"/>
      <c r="AA42780" s="289"/>
    </row>
    <row r="42781" spans="23:27">
      <c r="W42781" s="288"/>
      <c r="X42781" s="287"/>
      <c r="AA42781" s="289"/>
    </row>
    <row r="42782" spans="23:27">
      <c r="W42782" s="288"/>
      <c r="X42782" s="287"/>
      <c r="AA42782" s="289"/>
    </row>
    <row r="42783" spans="23:27">
      <c r="W42783" s="288"/>
      <c r="X42783" s="287"/>
      <c r="AA42783" s="289"/>
    </row>
    <row r="42784" spans="23:27">
      <c r="W42784" s="288"/>
      <c r="X42784" s="287"/>
      <c r="AA42784" s="289"/>
    </row>
    <row r="42785" spans="23:27">
      <c r="W42785" s="288"/>
      <c r="X42785" s="287"/>
      <c r="AA42785" s="289"/>
    </row>
    <row r="42786" spans="23:27">
      <c r="W42786" s="288"/>
      <c r="X42786" s="287"/>
      <c r="AA42786" s="289"/>
    </row>
    <row r="42787" spans="23:27">
      <c r="W42787" s="288"/>
      <c r="X42787" s="287"/>
      <c r="AA42787" s="289"/>
    </row>
    <row r="42788" spans="23:27">
      <c r="W42788" s="288"/>
      <c r="X42788" s="287"/>
      <c r="AA42788" s="289"/>
    </row>
    <row r="42789" spans="23:27">
      <c r="W42789" s="288"/>
      <c r="X42789" s="287"/>
      <c r="AA42789" s="289"/>
    </row>
    <row r="42790" spans="23:27">
      <c r="W42790" s="288"/>
      <c r="X42790" s="287"/>
      <c r="AA42790" s="289"/>
    </row>
    <row r="42791" spans="23:27">
      <c r="W42791" s="288"/>
      <c r="X42791" s="287"/>
      <c r="AA42791" s="289"/>
    </row>
    <row r="42792" spans="23:27">
      <c r="W42792" s="288"/>
      <c r="X42792" s="287"/>
      <c r="AA42792" s="289"/>
    </row>
    <row r="42793" spans="23:27">
      <c r="W42793" s="288"/>
      <c r="X42793" s="287"/>
      <c r="AA42793" s="289"/>
    </row>
    <row r="42794" spans="23:27">
      <c r="W42794" s="288"/>
      <c r="X42794" s="287"/>
      <c r="AA42794" s="289"/>
    </row>
    <row r="42795" spans="23:27">
      <c r="W42795" s="288"/>
      <c r="X42795" s="287"/>
      <c r="AA42795" s="289"/>
    </row>
    <row r="42796" spans="23:27">
      <c r="W42796" s="288"/>
      <c r="X42796" s="287"/>
      <c r="AA42796" s="289"/>
    </row>
    <row r="42797" spans="23:27">
      <c r="W42797" s="288"/>
      <c r="X42797" s="287"/>
      <c r="AA42797" s="289"/>
    </row>
    <row r="42798" spans="23:27">
      <c r="W42798" s="288"/>
      <c r="X42798" s="287"/>
      <c r="AA42798" s="289"/>
    </row>
    <row r="42799" spans="23:27">
      <c r="W42799" s="288"/>
      <c r="X42799" s="287"/>
      <c r="AA42799" s="289"/>
    </row>
    <row r="42800" spans="23:27">
      <c r="W42800" s="288"/>
      <c r="X42800" s="287"/>
      <c r="AA42800" s="289"/>
    </row>
    <row r="42801" spans="23:27">
      <c r="W42801" s="288"/>
      <c r="X42801" s="287"/>
      <c r="AA42801" s="289"/>
    </row>
    <row r="42802" spans="23:27">
      <c r="W42802" s="288"/>
      <c r="X42802" s="287"/>
      <c r="AA42802" s="289"/>
    </row>
    <row r="42803" spans="23:27">
      <c r="W42803" s="288"/>
      <c r="X42803" s="287"/>
      <c r="AA42803" s="289"/>
    </row>
    <row r="42804" spans="23:27">
      <c r="W42804" s="288"/>
      <c r="X42804" s="287"/>
      <c r="AA42804" s="289"/>
    </row>
    <row r="42805" spans="23:27">
      <c r="W42805" s="288"/>
      <c r="X42805" s="287"/>
      <c r="AA42805" s="289"/>
    </row>
    <row r="42806" spans="23:27">
      <c r="W42806" s="288"/>
      <c r="X42806" s="287"/>
      <c r="AA42806" s="289"/>
    </row>
    <row r="42807" spans="23:27">
      <c r="W42807" s="288"/>
      <c r="X42807" s="287"/>
      <c r="AA42807" s="289"/>
    </row>
    <row r="42808" spans="23:27">
      <c r="W42808" s="288"/>
      <c r="X42808" s="287"/>
      <c r="AA42808" s="289"/>
    </row>
    <row r="42809" spans="23:27">
      <c r="W42809" s="288"/>
      <c r="X42809" s="287"/>
      <c r="AA42809" s="289"/>
    </row>
    <row r="42810" spans="23:27">
      <c r="W42810" s="288"/>
      <c r="X42810" s="287"/>
      <c r="AA42810" s="289"/>
    </row>
    <row r="42811" spans="23:27">
      <c r="W42811" s="288"/>
      <c r="X42811" s="287"/>
      <c r="AA42811" s="289"/>
    </row>
    <row r="42812" spans="23:27">
      <c r="W42812" s="288"/>
      <c r="X42812" s="287"/>
      <c r="AA42812" s="289"/>
    </row>
    <row r="42813" spans="23:27">
      <c r="W42813" s="288"/>
      <c r="X42813" s="287"/>
      <c r="AA42813" s="289"/>
    </row>
    <row r="42814" spans="23:27">
      <c r="W42814" s="288"/>
      <c r="X42814" s="287"/>
      <c r="AA42814" s="289"/>
    </row>
    <row r="42815" spans="23:27">
      <c r="W42815" s="288"/>
      <c r="X42815" s="287"/>
      <c r="AA42815" s="289"/>
    </row>
    <row r="42816" spans="23:27">
      <c r="W42816" s="288"/>
      <c r="X42816" s="287"/>
      <c r="AA42816" s="289"/>
    </row>
    <row r="42817" spans="23:27">
      <c r="W42817" s="288"/>
      <c r="X42817" s="287"/>
      <c r="AA42817" s="289"/>
    </row>
    <row r="42818" spans="23:27">
      <c r="W42818" s="288"/>
      <c r="X42818" s="287"/>
      <c r="AA42818" s="289"/>
    </row>
    <row r="42819" spans="23:27">
      <c r="W42819" s="288"/>
      <c r="X42819" s="287"/>
      <c r="AA42819" s="289"/>
    </row>
    <row r="42820" spans="23:27">
      <c r="W42820" s="288"/>
      <c r="X42820" s="287"/>
      <c r="AA42820" s="289"/>
    </row>
    <row r="42821" spans="23:27">
      <c r="W42821" s="288"/>
      <c r="X42821" s="287"/>
      <c r="AA42821" s="289"/>
    </row>
    <row r="42822" spans="23:27">
      <c r="W42822" s="288"/>
      <c r="X42822" s="287"/>
      <c r="AA42822" s="289"/>
    </row>
    <row r="42823" spans="23:27">
      <c r="W42823" s="288"/>
      <c r="X42823" s="287"/>
      <c r="AA42823" s="289"/>
    </row>
    <row r="42824" spans="23:27">
      <c r="W42824" s="288"/>
      <c r="X42824" s="287"/>
      <c r="AA42824" s="289"/>
    </row>
    <row r="42825" spans="23:27">
      <c r="W42825" s="288"/>
      <c r="X42825" s="287"/>
      <c r="AA42825" s="289"/>
    </row>
    <row r="42826" spans="23:27">
      <c r="W42826" s="288"/>
      <c r="X42826" s="287"/>
      <c r="AA42826" s="289"/>
    </row>
    <row r="42827" spans="23:27">
      <c r="W42827" s="288"/>
      <c r="X42827" s="287"/>
      <c r="AA42827" s="289"/>
    </row>
    <row r="42828" spans="23:27">
      <c r="W42828" s="288"/>
      <c r="X42828" s="287"/>
      <c r="AA42828" s="289"/>
    </row>
    <row r="42829" spans="23:27">
      <c r="W42829" s="288"/>
      <c r="X42829" s="287"/>
      <c r="AA42829" s="289"/>
    </row>
    <row r="42830" spans="23:27">
      <c r="W42830" s="288"/>
      <c r="X42830" s="287"/>
      <c r="AA42830" s="289"/>
    </row>
    <row r="42831" spans="23:27">
      <c r="W42831" s="288"/>
      <c r="X42831" s="287"/>
      <c r="AA42831" s="289"/>
    </row>
    <row r="42832" spans="23:27">
      <c r="W42832" s="288"/>
      <c r="X42832" s="287"/>
      <c r="AA42832" s="289"/>
    </row>
    <row r="42833" spans="23:27">
      <c r="W42833" s="288"/>
      <c r="X42833" s="287"/>
      <c r="AA42833" s="289"/>
    </row>
    <row r="42834" spans="23:27">
      <c r="W42834" s="288"/>
      <c r="X42834" s="287"/>
      <c r="AA42834" s="289"/>
    </row>
    <row r="42835" spans="23:27">
      <c r="W42835" s="288"/>
      <c r="X42835" s="287"/>
      <c r="AA42835" s="289"/>
    </row>
    <row r="42836" spans="23:27">
      <c r="W42836" s="288"/>
      <c r="X42836" s="287"/>
      <c r="AA42836" s="289"/>
    </row>
    <row r="42837" spans="23:27">
      <c r="W42837" s="288"/>
      <c r="X42837" s="287"/>
      <c r="AA42837" s="289"/>
    </row>
    <row r="42838" spans="23:27">
      <c r="W42838" s="288"/>
      <c r="X42838" s="287"/>
      <c r="AA42838" s="289"/>
    </row>
    <row r="42839" spans="23:27">
      <c r="W42839" s="288"/>
      <c r="X42839" s="287"/>
      <c r="AA42839" s="289"/>
    </row>
    <row r="42840" spans="23:27">
      <c r="W42840" s="288"/>
      <c r="X42840" s="287"/>
      <c r="AA42840" s="289"/>
    </row>
    <row r="42841" spans="23:27">
      <c r="W42841" s="288"/>
      <c r="X42841" s="287"/>
      <c r="AA42841" s="289"/>
    </row>
    <row r="42842" spans="23:27">
      <c r="W42842" s="288"/>
      <c r="X42842" s="287"/>
      <c r="AA42842" s="289"/>
    </row>
    <row r="42843" spans="23:27">
      <c r="W42843" s="288"/>
      <c r="X42843" s="287"/>
      <c r="AA42843" s="289"/>
    </row>
    <row r="42844" spans="23:27">
      <c r="W42844" s="288"/>
      <c r="X42844" s="287"/>
      <c r="AA42844" s="289"/>
    </row>
    <row r="42845" spans="23:27">
      <c r="W42845" s="288"/>
      <c r="X42845" s="287"/>
      <c r="AA42845" s="289"/>
    </row>
    <row r="42846" spans="23:27">
      <c r="W42846" s="288"/>
      <c r="X42846" s="287"/>
      <c r="AA42846" s="289"/>
    </row>
    <row r="42847" spans="23:27">
      <c r="W42847" s="288"/>
      <c r="X42847" s="287"/>
      <c r="AA42847" s="289"/>
    </row>
    <row r="42848" spans="23:27">
      <c r="W42848" s="288"/>
      <c r="X42848" s="287"/>
      <c r="AA42848" s="289"/>
    </row>
    <row r="42849" spans="23:27">
      <c r="W42849" s="288"/>
      <c r="X42849" s="287"/>
      <c r="AA42849" s="289"/>
    </row>
    <row r="42850" spans="23:27">
      <c r="W42850" s="288"/>
      <c r="X42850" s="287"/>
      <c r="AA42850" s="289"/>
    </row>
    <row r="42851" spans="23:27">
      <c r="W42851" s="288"/>
      <c r="X42851" s="287"/>
      <c r="AA42851" s="289"/>
    </row>
    <row r="42852" spans="23:27">
      <c r="W42852" s="288"/>
      <c r="X42852" s="287"/>
      <c r="AA42852" s="289"/>
    </row>
    <row r="42853" spans="23:27">
      <c r="W42853" s="288"/>
      <c r="X42853" s="287"/>
      <c r="AA42853" s="289"/>
    </row>
    <row r="42854" spans="23:27">
      <c r="W42854" s="288"/>
      <c r="X42854" s="287"/>
      <c r="AA42854" s="289"/>
    </row>
    <row r="42855" spans="23:27">
      <c r="W42855" s="288"/>
      <c r="X42855" s="287"/>
      <c r="AA42855" s="289"/>
    </row>
    <row r="42856" spans="23:27">
      <c r="W42856" s="288"/>
      <c r="X42856" s="287"/>
      <c r="AA42856" s="289"/>
    </row>
    <row r="42857" spans="23:27">
      <c r="W42857" s="288"/>
      <c r="X42857" s="287"/>
      <c r="AA42857" s="289"/>
    </row>
    <row r="42858" spans="23:27">
      <c r="W42858" s="288"/>
      <c r="X42858" s="287"/>
      <c r="AA42858" s="289"/>
    </row>
    <row r="42859" spans="23:27">
      <c r="W42859" s="288"/>
      <c r="X42859" s="287"/>
      <c r="AA42859" s="289"/>
    </row>
    <row r="42860" spans="23:27">
      <c r="W42860" s="288"/>
      <c r="X42860" s="287"/>
      <c r="AA42860" s="289"/>
    </row>
    <row r="42861" spans="23:27">
      <c r="W42861" s="288"/>
      <c r="X42861" s="287"/>
      <c r="AA42861" s="289"/>
    </row>
    <row r="42862" spans="23:27">
      <c r="W42862" s="288"/>
      <c r="X42862" s="287"/>
      <c r="AA42862" s="289"/>
    </row>
    <row r="42863" spans="23:27">
      <c r="W42863" s="288"/>
      <c r="X42863" s="287"/>
      <c r="AA42863" s="289"/>
    </row>
    <row r="42864" spans="23:27">
      <c r="W42864" s="288"/>
      <c r="X42864" s="287"/>
      <c r="AA42864" s="289"/>
    </row>
    <row r="42865" spans="23:27">
      <c r="W42865" s="288"/>
      <c r="X42865" s="287"/>
      <c r="AA42865" s="289"/>
    </row>
    <row r="42866" spans="23:27">
      <c r="W42866" s="288"/>
      <c r="X42866" s="287"/>
      <c r="AA42866" s="289"/>
    </row>
    <row r="42867" spans="23:27">
      <c r="W42867" s="288"/>
      <c r="X42867" s="287"/>
      <c r="AA42867" s="289"/>
    </row>
    <row r="42868" spans="23:27">
      <c r="W42868" s="288"/>
      <c r="X42868" s="287"/>
      <c r="AA42868" s="289"/>
    </row>
    <row r="42869" spans="23:27">
      <c r="W42869" s="288"/>
      <c r="X42869" s="287"/>
      <c r="AA42869" s="289"/>
    </row>
    <row r="42870" spans="23:27">
      <c r="W42870" s="288"/>
      <c r="X42870" s="287"/>
      <c r="AA42870" s="289"/>
    </row>
    <row r="42871" spans="23:27">
      <c r="W42871" s="288"/>
      <c r="X42871" s="287"/>
      <c r="AA42871" s="289"/>
    </row>
    <row r="42872" spans="23:27">
      <c r="W42872" s="288"/>
      <c r="X42872" s="287"/>
      <c r="AA42872" s="289"/>
    </row>
    <row r="42873" spans="23:27">
      <c r="W42873" s="288"/>
      <c r="X42873" s="287"/>
      <c r="AA42873" s="289"/>
    </row>
    <row r="42874" spans="23:27">
      <c r="W42874" s="288"/>
      <c r="X42874" s="287"/>
      <c r="AA42874" s="289"/>
    </row>
    <row r="42875" spans="23:27">
      <c r="W42875" s="288"/>
      <c r="X42875" s="287"/>
      <c r="AA42875" s="289"/>
    </row>
    <row r="42876" spans="23:27">
      <c r="W42876" s="288"/>
      <c r="X42876" s="287"/>
      <c r="AA42876" s="289"/>
    </row>
    <row r="42877" spans="23:27">
      <c r="W42877" s="288"/>
      <c r="X42877" s="287"/>
      <c r="AA42877" s="289"/>
    </row>
    <row r="42878" spans="23:27">
      <c r="W42878" s="288"/>
      <c r="X42878" s="287"/>
      <c r="AA42878" s="289"/>
    </row>
    <row r="42879" spans="23:27">
      <c r="W42879" s="288"/>
      <c r="X42879" s="287"/>
      <c r="AA42879" s="289"/>
    </row>
    <row r="42880" spans="23:27">
      <c r="W42880" s="288"/>
      <c r="X42880" s="287"/>
      <c r="AA42880" s="289"/>
    </row>
    <row r="42881" spans="23:27">
      <c r="W42881" s="288"/>
      <c r="X42881" s="287"/>
      <c r="AA42881" s="289"/>
    </row>
    <row r="42882" spans="23:27">
      <c r="W42882" s="288"/>
      <c r="X42882" s="287"/>
      <c r="AA42882" s="289"/>
    </row>
    <row r="42883" spans="23:27">
      <c r="W42883" s="288"/>
      <c r="X42883" s="287"/>
      <c r="AA42883" s="289"/>
    </row>
    <row r="42884" spans="23:27">
      <c r="W42884" s="288"/>
      <c r="X42884" s="287"/>
      <c r="AA42884" s="289"/>
    </row>
    <row r="42885" spans="23:27">
      <c r="W42885" s="288"/>
      <c r="X42885" s="287"/>
      <c r="AA42885" s="289"/>
    </row>
    <row r="42886" spans="23:27">
      <c r="W42886" s="288"/>
      <c r="X42886" s="287"/>
      <c r="AA42886" s="289"/>
    </row>
    <row r="42887" spans="23:27">
      <c r="W42887" s="288"/>
      <c r="X42887" s="287"/>
      <c r="AA42887" s="289"/>
    </row>
    <row r="42888" spans="23:27">
      <c r="W42888" s="288"/>
      <c r="X42888" s="287"/>
      <c r="AA42888" s="289"/>
    </row>
    <row r="42889" spans="23:27">
      <c r="W42889" s="288"/>
      <c r="X42889" s="287"/>
      <c r="AA42889" s="289"/>
    </row>
    <row r="42890" spans="23:27">
      <c r="W42890" s="288"/>
      <c r="X42890" s="287"/>
      <c r="AA42890" s="289"/>
    </row>
    <row r="42891" spans="23:27">
      <c r="W42891" s="288"/>
      <c r="X42891" s="287"/>
      <c r="AA42891" s="289"/>
    </row>
    <row r="42892" spans="23:27">
      <c r="W42892" s="288"/>
      <c r="X42892" s="287"/>
      <c r="AA42892" s="289"/>
    </row>
    <row r="42893" spans="23:27">
      <c r="W42893" s="288"/>
      <c r="X42893" s="287"/>
      <c r="AA42893" s="289"/>
    </row>
    <row r="42894" spans="23:27">
      <c r="W42894" s="288"/>
      <c r="X42894" s="287"/>
      <c r="AA42894" s="289"/>
    </row>
    <row r="42895" spans="23:27">
      <c r="W42895" s="288"/>
      <c r="X42895" s="287"/>
      <c r="AA42895" s="289"/>
    </row>
    <row r="42896" spans="23:27">
      <c r="W42896" s="288"/>
      <c r="X42896" s="287"/>
      <c r="AA42896" s="289"/>
    </row>
    <row r="42897" spans="23:27">
      <c r="W42897" s="288"/>
      <c r="X42897" s="287"/>
      <c r="AA42897" s="289"/>
    </row>
    <row r="42898" spans="23:27">
      <c r="W42898" s="288"/>
      <c r="X42898" s="287"/>
      <c r="AA42898" s="289"/>
    </row>
    <row r="42899" spans="23:27">
      <c r="W42899" s="288"/>
      <c r="X42899" s="287"/>
      <c r="AA42899" s="289"/>
    </row>
    <row r="42900" spans="23:27">
      <c r="W42900" s="288"/>
      <c r="X42900" s="287"/>
      <c r="AA42900" s="289"/>
    </row>
    <row r="42901" spans="23:27">
      <c r="W42901" s="288"/>
      <c r="X42901" s="287"/>
      <c r="AA42901" s="289"/>
    </row>
    <row r="42902" spans="23:27">
      <c r="W42902" s="288"/>
      <c r="X42902" s="287"/>
      <c r="AA42902" s="289"/>
    </row>
    <row r="42903" spans="23:27">
      <c r="W42903" s="288"/>
      <c r="X42903" s="287"/>
      <c r="AA42903" s="289"/>
    </row>
    <row r="42904" spans="23:27">
      <c r="W42904" s="288"/>
      <c r="X42904" s="287"/>
      <c r="AA42904" s="289"/>
    </row>
    <row r="42905" spans="23:27">
      <c r="W42905" s="288"/>
      <c r="X42905" s="287"/>
      <c r="AA42905" s="289"/>
    </row>
    <row r="42906" spans="23:27">
      <c r="W42906" s="288"/>
      <c r="X42906" s="287"/>
      <c r="AA42906" s="289"/>
    </row>
    <row r="42907" spans="23:27">
      <c r="W42907" s="288"/>
      <c r="X42907" s="287"/>
      <c r="AA42907" s="289"/>
    </row>
    <row r="42908" spans="23:27">
      <c r="W42908" s="288"/>
      <c r="X42908" s="287"/>
      <c r="AA42908" s="289"/>
    </row>
    <row r="42909" spans="23:27">
      <c r="W42909" s="288"/>
      <c r="X42909" s="287"/>
      <c r="AA42909" s="289"/>
    </row>
    <row r="42910" spans="23:27">
      <c r="W42910" s="288"/>
      <c r="X42910" s="287"/>
      <c r="AA42910" s="289"/>
    </row>
    <row r="42911" spans="23:27">
      <c r="W42911" s="288"/>
      <c r="X42911" s="287"/>
      <c r="AA42911" s="289"/>
    </row>
    <row r="42912" spans="23:27">
      <c r="W42912" s="288"/>
      <c r="X42912" s="287"/>
      <c r="AA42912" s="289"/>
    </row>
    <row r="42913" spans="23:27">
      <c r="W42913" s="288"/>
      <c r="X42913" s="287"/>
      <c r="AA42913" s="289"/>
    </row>
    <row r="42914" spans="23:27">
      <c r="W42914" s="288"/>
      <c r="X42914" s="287"/>
      <c r="AA42914" s="289"/>
    </row>
    <row r="42915" spans="23:27">
      <c r="W42915" s="288"/>
      <c r="X42915" s="287"/>
      <c r="AA42915" s="289"/>
    </row>
    <row r="42916" spans="23:27">
      <c r="W42916" s="288"/>
      <c r="X42916" s="287"/>
      <c r="AA42916" s="289"/>
    </row>
    <row r="42917" spans="23:27">
      <c r="W42917" s="288"/>
      <c r="X42917" s="287"/>
      <c r="AA42917" s="289"/>
    </row>
    <row r="42918" spans="23:27">
      <c r="W42918" s="288"/>
      <c r="X42918" s="287"/>
      <c r="AA42918" s="289"/>
    </row>
    <row r="42919" spans="23:27">
      <c r="W42919" s="288"/>
      <c r="X42919" s="287"/>
      <c r="AA42919" s="289"/>
    </row>
    <row r="42920" spans="23:27">
      <c r="W42920" s="288"/>
      <c r="X42920" s="287"/>
      <c r="AA42920" s="289"/>
    </row>
    <row r="42921" spans="23:27">
      <c r="W42921" s="288"/>
      <c r="X42921" s="287"/>
      <c r="AA42921" s="289"/>
    </row>
    <row r="42922" spans="23:27">
      <c r="W42922" s="288"/>
      <c r="X42922" s="287"/>
      <c r="AA42922" s="289"/>
    </row>
    <row r="42923" spans="23:27">
      <c r="W42923" s="288"/>
      <c r="X42923" s="287"/>
      <c r="AA42923" s="289"/>
    </row>
    <row r="42924" spans="23:27">
      <c r="W42924" s="288"/>
      <c r="X42924" s="287"/>
      <c r="AA42924" s="289"/>
    </row>
    <row r="42925" spans="23:27">
      <c r="W42925" s="288"/>
      <c r="X42925" s="287"/>
      <c r="AA42925" s="289"/>
    </row>
    <row r="42926" spans="23:27">
      <c r="W42926" s="288"/>
      <c r="X42926" s="287"/>
      <c r="AA42926" s="289"/>
    </row>
    <row r="42927" spans="23:27">
      <c r="W42927" s="288"/>
      <c r="X42927" s="287"/>
      <c r="AA42927" s="289"/>
    </row>
    <row r="42928" spans="23:27">
      <c r="W42928" s="288"/>
      <c r="X42928" s="287"/>
      <c r="AA42928" s="289"/>
    </row>
    <row r="42929" spans="23:27">
      <c r="W42929" s="288"/>
      <c r="X42929" s="287"/>
      <c r="AA42929" s="289"/>
    </row>
    <row r="42930" spans="23:27">
      <c r="W42930" s="288"/>
      <c r="X42930" s="287"/>
      <c r="AA42930" s="289"/>
    </row>
    <row r="42931" spans="23:27">
      <c r="W42931" s="288"/>
      <c r="X42931" s="287"/>
      <c r="AA42931" s="289"/>
    </row>
    <row r="42932" spans="23:27">
      <c r="W42932" s="288"/>
      <c r="X42932" s="287"/>
      <c r="AA42932" s="289"/>
    </row>
    <row r="42933" spans="23:27">
      <c r="W42933" s="288"/>
      <c r="X42933" s="287"/>
      <c r="AA42933" s="289"/>
    </row>
    <row r="42934" spans="23:27">
      <c r="W42934" s="288"/>
      <c r="X42934" s="287"/>
      <c r="AA42934" s="289"/>
    </row>
    <row r="42935" spans="23:27">
      <c r="W42935" s="288"/>
      <c r="X42935" s="287"/>
      <c r="AA42935" s="289"/>
    </row>
    <row r="42936" spans="23:27">
      <c r="W42936" s="288"/>
      <c r="X42936" s="287"/>
      <c r="AA42936" s="289"/>
    </row>
    <row r="42937" spans="23:27">
      <c r="W42937" s="288"/>
      <c r="X42937" s="287"/>
      <c r="AA42937" s="289"/>
    </row>
    <row r="42938" spans="23:27">
      <c r="W42938" s="288"/>
      <c r="X42938" s="287"/>
      <c r="AA42938" s="289"/>
    </row>
    <row r="42939" spans="23:27">
      <c r="W42939" s="288"/>
      <c r="X42939" s="287"/>
      <c r="AA42939" s="289"/>
    </row>
    <row r="42940" spans="23:27">
      <c r="W42940" s="288"/>
      <c r="X42940" s="287"/>
      <c r="AA42940" s="289"/>
    </row>
    <row r="42941" spans="23:27">
      <c r="W42941" s="288"/>
      <c r="X42941" s="287"/>
      <c r="AA42941" s="289"/>
    </row>
    <row r="42942" spans="23:27">
      <c r="W42942" s="288"/>
      <c r="X42942" s="287"/>
      <c r="AA42942" s="289"/>
    </row>
    <row r="42943" spans="23:27">
      <c r="W42943" s="288"/>
      <c r="X42943" s="287"/>
      <c r="AA42943" s="289"/>
    </row>
    <row r="42944" spans="23:27">
      <c r="W42944" s="288"/>
      <c r="X42944" s="287"/>
      <c r="AA42944" s="289"/>
    </row>
    <row r="42945" spans="23:27">
      <c r="W42945" s="288"/>
      <c r="X42945" s="287"/>
      <c r="AA42945" s="289"/>
    </row>
    <row r="42946" spans="23:27">
      <c r="W42946" s="288"/>
      <c r="X42946" s="287"/>
      <c r="AA42946" s="289"/>
    </row>
    <row r="42947" spans="23:27">
      <c r="W42947" s="288"/>
      <c r="X42947" s="287"/>
      <c r="AA42947" s="289"/>
    </row>
    <row r="42948" spans="23:27">
      <c r="W42948" s="288"/>
      <c r="X42948" s="287"/>
      <c r="AA42948" s="289"/>
    </row>
    <row r="42949" spans="23:27">
      <c r="W42949" s="288"/>
      <c r="X42949" s="287"/>
      <c r="AA42949" s="289"/>
    </row>
    <row r="42950" spans="23:27">
      <c r="W42950" s="288"/>
      <c r="X42950" s="287"/>
      <c r="AA42950" s="289"/>
    </row>
    <row r="42951" spans="23:27">
      <c r="W42951" s="288"/>
      <c r="X42951" s="287"/>
      <c r="AA42951" s="289"/>
    </row>
    <row r="42952" spans="23:27">
      <c r="W42952" s="288"/>
      <c r="X42952" s="287"/>
      <c r="AA42952" s="289"/>
    </row>
    <row r="42953" spans="23:27">
      <c r="W42953" s="288"/>
      <c r="X42953" s="287"/>
      <c r="AA42953" s="289"/>
    </row>
    <row r="42954" spans="23:27">
      <c r="W42954" s="288"/>
      <c r="X42954" s="287"/>
      <c r="AA42954" s="289"/>
    </row>
    <row r="42955" spans="23:27">
      <c r="W42955" s="288"/>
      <c r="X42955" s="287"/>
      <c r="AA42955" s="289"/>
    </row>
    <row r="42956" spans="23:27">
      <c r="W42956" s="288"/>
      <c r="X42956" s="287"/>
      <c r="AA42956" s="289"/>
    </row>
    <row r="42957" spans="23:27">
      <c r="W42957" s="288"/>
      <c r="X42957" s="287"/>
      <c r="AA42957" s="289"/>
    </row>
    <row r="42958" spans="23:27">
      <c r="W42958" s="288"/>
      <c r="X42958" s="287"/>
      <c r="AA42958" s="289"/>
    </row>
    <row r="42959" spans="23:27">
      <c r="W42959" s="288"/>
      <c r="X42959" s="287"/>
      <c r="AA42959" s="289"/>
    </row>
    <row r="42960" spans="23:27">
      <c r="W42960" s="288"/>
      <c r="X42960" s="287"/>
      <c r="AA42960" s="289"/>
    </row>
    <row r="42961" spans="23:27">
      <c r="W42961" s="288"/>
      <c r="X42961" s="287"/>
      <c r="AA42961" s="289"/>
    </row>
    <row r="42962" spans="23:27">
      <c r="W42962" s="288"/>
      <c r="X42962" s="287"/>
      <c r="AA42962" s="289"/>
    </row>
    <row r="42963" spans="23:27">
      <c r="W42963" s="288"/>
      <c r="X42963" s="287"/>
      <c r="AA42963" s="289"/>
    </row>
    <row r="42964" spans="23:27">
      <c r="W42964" s="288"/>
      <c r="X42964" s="287"/>
      <c r="AA42964" s="289"/>
    </row>
    <row r="42965" spans="23:27">
      <c r="W42965" s="288"/>
      <c r="X42965" s="287"/>
      <c r="AA42965" s="289"/>
    </row>
    <row r="42966" spans="23:27">
      <c r="W42966" s="288"/>
      <c r="X42966" s="287"/>
      <c r="AA42966" s="289"/>
    </row>
    <row r="42967" spans="23:27">
      <c r="W42967" s="288"/>
      <c r="X42967" s="287"/>
      <c r="AA42967" s="289"/>
    </row>
    <row r="42968" spans="23:27">
      <c r="W42968" s="288"/>
      <c r="X42968" s="287"/>
      <c r="AA42968" s="289"/>
    </row>
    <row r="42969" spans="23:27">
      <c r="W42969" s="288"/>
      <c r="X42969" s="287"/>
      <c r="AA42969" s="289"/>
    </row>
    <row r="42970" spans="23:27">
      <c r="W42970" s="288"/>
      <c r="X42970" s="287"/>
      <c r="AA42970" s="289"/>
    </row>
    <row r="42971" spans="23:27">
      <c r="W42971" s="288"/>
      <c r="X42971" s="287"/>
      <c r="AA42971" s="289"/>
    </row>
    <row r="42972" spans="23:27">
      <c r="W42972" s="288"/>
      <c r="X42972" s="287"/>
      <c r="AA42972" s="289"/>
    </row>
    <row r="42973" spans="23:27">
      <c r="W42973" s="288"/>
      <c r="X42973" s="287"/>
      <c r="AA42973" s="289"/>
    </row>
    <row r="42974" spans="23:27">
      <c r="W42974" s="288"/>
      <c r="X42974" s="287"/>
      <c r="AA42974" s="289"/>
    </row>
    <row r="42975" spans="23:27">
      <c r="W42975" s="288"/>
      <c r="X42975" s="287"/>
      <c r="AA42975" s="289"/>
    </row>
    <row r="42976" spans="23:27">
      <c r="W42976" s="288"/>
      <c r="X42976" s="287"/>
      <c r="AA42976" s="289"/>
    </row>
    <row r="42977" spans="23:27">
      <c r="W42977" s="288"/>
      <c r="X42977" s="287"/>
      <c r="AA42977" s="289"/>
    </row>
    <row r="42978" spans="23:27">
      <c r="W42978" s="288"/>
      <c r="X42978" s="287"/>
      <c r="AA42978" s="289"/>
    </row>
    <row r="42979" spans="23:27">
      <c r="W42979" s="288"/>
      <c r="X42979" s="287"/>
      <c r="AA42979" s="289"/>
    </row>
    <row r="42980" spans="23:27">
      <c r="W42980" s="288"/>
      <c r="X42980" s="287"/>
      <c r="AA42980" s="289"/>
    </row>
    <row r="42981" spans="23:27">
      <c r="W42981" s="288"/>
      <c r="X42981" s="287"/>
      <c r="AA42981" s="289"/>
    </row>
    <row r="42982" spans="23:27">
      <c r="W42982" s="288"/>
      <c r="X42982" s="287"/>
      <c r="AA42982" s="289"/>
    </row>
    <row r="42983" spans="23:27">
      <c r="W42983" s="288"/>
      <c r="X42983" s="287"/>
      <c r="AA42983" s="289"/>
    </row>
    <row r="42984" spans="23:27">
      <c r="W42984" s="288"/>
      <c r="X42984" s="287"/>
      <c r="AA42984" s="289"/>
    </row>
    <row r="42985" spans="23:27">
      <c r="W42985" s="288"/>
      <c r="X42985" s="287"/>
      <c r="AA42985" s="289"/>
    </row>
    <row r="42986" spans="23:27">
      <c r="W42986" s="288"/>
      <c r="X42986" s="287"/>
      <c r="AA42986" s="289"/>
    </row>
    <row r="42987" spans="23:27">
      <c r="W42987" s="288"/>
      <c r="X42987" s="287"/>
      <c r="AA42987" s="289"/>
    </row>
    <row r="42988" spans="23:27">
      <c r="W42988" s="288"/>
      <c r="X42988" s="287"/>
      <c r="AA42988" s="289"/>
    </row>
    <row r="42989" spans="23:27">
      <c r="W42989" s="288"/>
      <c r="X42989" s="287"/>
      <c r="AA42989" s="289"/>
    </row>
    <row r="42990" spans="23:27">
      <c r="W42990" s="288"/>
      <c r="X42990" s="287"/>
      <c r="AA42990" s="289"/>
    </row>
    <row r="42991" spans="23:27">
      <c r="W42991" s="288"/>
      <c r="X42991" s="287"/>
      <c r="AA42991" s="289"/>
    </row>
    <row r="42992" spans="23:27">
      <c r="W42992" s="288"/>
      <c r="X42992" s="287"/>
      <c r="AA42992" s="289"/>
    </row>
    <row r="42993" spans="23:27">
      <c r="W42993" s="288"/>
      <c r="X42993" s="287"/>
      <c r="AA42993" s="289"/>
    </row>
    <row r="42994" spans="23:27">
      <c r="W42994" s="288"/>
      <c r="X42994" s="287"/>
      <c r="AA42994" s="289"/>
    </row>
    <row r="42995" spans="23:27">
      <c r="W42995" s="288"/>
      <c r="X42995" s="287"/>
      <c r="AA42995" s="289"/>
    </row>
    <row r="42996" spans="23:27">
      <c r="W42996" s="288"/>
      <c r="X42996" s="287"/>
      <c r="AA42996" s="289"/>
    </row>
    <row r="42997" spans="23:27">
      <c r="W42997" s="288"/>
      <c r="X42997" s="287"/>
      <c r="AA42997" s="289"/>
    </row>
    <row r="42998" spans="23:27">
      <c r="W42998" s="288"/>
      <c r="X42998" s="287"/>
      <c r="AA42998" s="289"/>
    </row>
    <row r="42999" spans="23:27">
      <c r="W42999" s="288"/>
      <c r="X42999" s="287"/>
      <c r="AA42999" s="289"/>
    </row>
    <row r="43000" spans="23:27">
      <c r="W43000" s="288"/>
      <c r="X43000" s="287"/>
      <c r="AA43000" s="289"/>
    </row>
    <row r="43001" spans="23:27">
      <c r="W43001" s="288"/>
      <c r="X43001" s="287"/>
      <c r="AA43001" s="289"/>
    </row>
    <row r="43002" spans="23:27">
      <c r="W43002" s="288"/>
      <c r="X43002" s="287"/>
      <c r="AA43002" s="289"/>
    </row>
    <row r="43003" spans="23:27">
      <c r="W43003" s="288"/>
      <c r="X43003" s="287"/>
      <c r="AA43003" s="289"/>
    </row>
    <row r="43004" spans="23:27">
      <c r="W43004" s="288"/>
      <c r="X43004" s="287"/>
      <c r="AA43004" s="289"/>
    </row>
    <row r="43005" spans="23:27">
      <c r="W43005" s="288"/>
      <c r="X43005" s="287"/>
      <c r="AA43005" s="289"/>
    </row>
    <row r="43006" spans="23:27">
      <c r="W43006" s="288"/>
      <c r="X43006" s="287"/>
      <c r="AA43006" s="289"/>
    </row>
    <row r="43007" spans="23:27">
      <c r="W43007" s="288"/>
      <c r="X43007" s="287"/>
      <c r="AA43007" s="289"/>
    </row>
    <row r="43008" spans="23:27">
      <c r="W43008" s="288"/>
      <c r="X43008" s="287"/>
      <c r="AA43008" s="289"/>
    </row>
    <row r="43009" spans="23:27">
      <c r="W43009" s="288"/>
      <c r="X43009" s="287"/>
      <c r="AA43009" s="289"/>
    </row>
    <row r="43010" spans="23:27">
      <c r="W43010" s="288"/>
      <c r="X43010" s="287"/>
      <c r="AA43010" s="289"/>
    </row>
    <row r="43011" spans="23:27">
      <c r="W43011" s="288"/>
      <c r="X43011" s="287"/>
      <c r="AA43011" s="289"/>
    </row>
    <row r="43012" spans="23:27">
      <c r="W43012" s="288"/>
      <c r="X43012" s="287"/>
      <c r="AA43012" s="289"/>
    </row>
    <row r="43013" spans="23:27">
      <c r="W43013" s="288"/>
      <c r="X43013" s="287"/>
      <c r="AA43013" s="289"/>
    </row>
    <row r="43014" spans="23:27">
      <c r="W43014" s="288"/>
      <c r="X43014" s="287"/>
      <c r="AA43014" s="289"/>
    </row>
    <row r="43015" spans="23:27">
      <c r="W43015" s="288"/>
      <c r="X43015" s="287"/>
      <c r="AA43015" s="289"/>
    </row>
    <row r="43016" spans="23:27">
      <c r="W43016" s="288"/>
      <c r="X43016" s="287"/>
      <c r="AA43016" s="289"/>
    </row>
    <row r="43017" spans="23:27">
      <c r="W43017" s="288"/>
      <c r="X43017" s="287"/>
      <c r="AA43017" s="289"/>
    </row>
    <row r="43018" spans="23:27">
      <c r="W43018" s="288"/>
      <c r="X43018" s="287"/>
      <c r="AA43018" s="289"/>
    </row>
    <row r="43019" spans="23:27">
      <c r="W43019" s="288"/>
      <c r="X43019" s="287"/>
      <c r="AA43019" s="289"/>
    </row>
    <row r="43020" spans="23:27">
      <c r="W43020" s="288"/>
      <c r="X43020" s="287"/>
      <c r="AA43020" s="289"/>
    </row>
    <row r="43021" spans="23:27">
      <c r="W43021" s="288"/>
      <c r="X43021" s="287"/>
      <c r="AA43021" s="289"/>
    </row>
    <row r="43022" spans="23:27">
      <c r="W43022" s="288"/>
      <c r="X43022" s="287"/>
      <c r="AA43022" s="289"/>
    </row>
    <row r="43023" spans="23:27">
      <c r="W43023" s="288"/>
      <c r="X43023" s="287"/>
      <c r="AA43023" s="289"/>
    </row>
    <row r="43024" spans="23:27">
      <c r="W43024" s="288"/>
      <c r="X43024" s="287"/>
      <c r="AA43024" s="289"/>
    </row>
    <row r="43025" spans="23:27">
      <c r="W43025" s="288"/>
      <c r="X43025" s="287"/>
      <c r="AA43025" s="289"/>
    </row>
    <row r="43026" spans="23:27">
      <c r="W43026" s="288"/>
      <c r="X43026" s="287"/>
      <c r="AA43026" s="289"/>
    </row>
    <row r="43027" spans="23:27">
      <c r="W43027" s="288"/>
      <c r="X43027" s="287"/>
      <c r="AA43027" s="289"/>
    </row>
    <row r="43028" spans="23:27">
      <c r="W43028" s="288"/>
      <c r="X43028" s="287"/>
      <c r="AA43028" s="289"/>
    </row>
    <row r="43029" spans="23:27">
      <c r="W43029" s="288"/>
      <c r="X43029" s="287"/>
      <c r="AA43029" s="289"/>
    </row>
    <row r="43030" spans="23:27">
      <c r="W43030" s="288"/>
      <c r="X43030" s="287"/>
      <c r="AA43030" s="289"/>
    </row>
    <row r="43031" spans="23:27">
      <c r="W43031" s="288"/>
      <c r="X43031" s="287"/>
      <c r="AA43031" s="289"/>
    </row>
    <row r="43032" spans="23:27">
      <c r="W43032" s="288"/>
      <c r="X43032" s="287"/>
      <c r="AA43032" s="289"/>
    </row>
    <row r="43033" spans="23:27">
      <c r="W43033" s="288"/>
      <c r="X43033" s="287"/>
      <c r="AA43033" s="289"/>
    </row>
    <row r="43034" spans="23:27">
      <c r="W43034" s="288"/>
      <c r="X43034" s="287"/>
      <c r="AA43034" s="289"/>
    </row>
    <row r="43035" spans="23:27">
      <c r="W43035" s="288"/>
      <c r="X43035" s="287"/>
      <c r="AA43035" s="289"/>
    </row>
    <row r="43036" spans="23:27">
      <c r="W43036" s="288"/>
      <c r="X43036" s="287"/>
      <c r="AA43036" s="289"/>
    </row>
    <row r="43037" spans="23:27">
      <c r="W43037" s="288"/>
      <c r="X43037" s="287"/>
      <c r="AA43037" s="289"/>
    </row>
    <row r="43038" spans="23:27">
      <c r="W43038" s="288"/>
      <c r="X43038" s="287"/>
      <c r="AA43038" s="289"/>
    </row>
    <row r="43039" spans="23:27">
      <c r="W43039" s="288"/>
      <c r="X43039" s="287"/>
      <c r="AA43039" s="289"/>
    </row>
    <row r="43040" spans="23:27">
      <c r="W43040" s="288"/>
      <c r="X43040" s="287"/>
      <c r="AA43040" s="289"/>
    </row>
    <row r="43041" spans="23:27">
      <c r="W43041" s="288"/>
      <c r="X43041" s="287"/>
      <c r="AA43041" s="289"/>
    </row>
    <row r="43042" spans="23:27">
      <c r="W43042" s="288"/>
      <c r="X43042" s="287"/>
      <c r="AA43042" s="289"/>
    </row>
    <row r="43043" spans="23:27">
      <c r="W43043" s="288"/>
      <c r="X43043" s="287"/>
      <c r="AA43043" s="289"/>
    </row>
    <row r="43044" spans="23:27">
      <c r="W43044" s="288"/>
      <c r="X43044" s="287"/>
      <c r="AA43044" s="289"/>
    </row>
    <row r="43045" spans="23:27">
      <c r="W43045" s="288"/>
      <c r="X43045" s="287"/>
      <c r="AA43045" s="289"/>
    </row>
    <row r="43046" spans="23:27">
      <c r="W43046" s="288"/>
      <c r="X43046" s="287"/>
      <c r="AA43046" s="289"/>
    </row>
    <row r="43047" spans="23:27">
      <c r="W43047" s="288"/>
      <c r="X43047" s="287"/>
      <c r="AA43047" s="289"/>
    </row>
    <row r="43048" spans="23:27">
      <c r="W43048" s="288"/>
      <c r="X43048" s="287"/>
      <c r="AA43048" s="289"/>
    </row>
    <row r="43049" spans="23:27">
      <c r="W43049" s="288"/>
      <c r="X43049" s="287"/>
      <c r="AA43049" s="289"/>
    </row>
    <row r="43050" spans="23:27">
      <c r="W43050" s="288"/>
      <c r="X43050" s="287"/>
      <c r="AA43050" s="289"/>
    </row>
    <row r="43051" spans="23:27">
      <c r="W43051" s="288"/>
      <c r="X43051" s="287"/>
      <c r="AA43051" s="289"/>
    </row>
    <row r="43052" spans="23:27">
      <c r="W43052" s="288"/>
      <c r="X43052" s="287"/>
      <c r="AA43052" s="289"/>
    </row>
    <row r="43053" spans="23:27">
      <c r="W43053" s="288"/>
      <c r="X43053" s="287"/>
      <c r="AA43053" s="289"/>
    </row>
    <row r="43054" spans="23:27">
      <c r="W43054" s="288"/>
      <c r="X43054" s="287"/>
      <c r="AA43054" s="289"/>
    </row>
    <row r="43055" spans="23:27">
      <c r="W43055" s="288"/>
      <c r="X43055" s="287"/>
      <c r="AA43055" s="289"/>
    </row>
    <row r="43056" spans="23:27">
      <c r="W43056" s="288"/>
      <c r="X43056" s="287"/>
      <c r="AA43056" s="289"/>
    </row>
    <row r="43057" spans="23:27">
      <c r="W43057" s="288"/>
      <c r="X43057" s="287"/>
      <c r="AA43057" s="289"/>
    </row>
    <row r="43058" spans="23:27">
      <c r="W43058" s="288"/>
      <c r="X43058" s="287"/>
      <c r="AA43058" s="289"/>
    </row>
    <row r="43059" spans="23:27">
      <c r="W43059" s="288"/>
      <c r="X43059" s="287"/>
      <c r="AA43059" s="289"/>
    </row>
    <row r="43060" spans="23:27">
      <c r="W43060" s="288"/>
      <c r="X43060" s="287"/>
      <c r="AA43060" s="289"/>
    </row>
    <row r="43061" spans="23:27">
      <c r="W43061" s="288"/>
      <c r="X43061" s="287"/>
      <c r="AA43061" s="289"/>
    </row>
    <row r="43062" spans="23:27">
      <c r="W43062" s="288"/>
      <c r="X43062" s="287"/>
      <c r="AA43062" s="289"/>
    </row>
    <row r="43063" spans="23:27">
      <c r="W43063" s="288"/>
      <c r="X43063" s="287"/>
      <c r="AA43063" s="289"/>
    </row>
    <row r="43064" spans="23:27">
      <c r="W43064" s="288"/>
      <c r="X43064" s="287"/>
      <c r="AA43064" s="289"/>
    </row>
    <row r="43065" spans="23:27">
      <c r="W43065" s="288"/>
      <c r="X43065" s="287"/>
      <c r="AA43065" s="289"/>
    </row>
    <row r="43066" spans="23:27">
      <c r="W43066" s="288"/>
      <c r="X43066" s="287"/>
      <c r="AA43066" s="289"/>
    </row>
    <row r="43067" spans="23:27">
      <c r="W43067" s="288"/>
      <c r="X43067" s="287"/>
      <c r="AA43067" s="289"/>
    </row>
    <row r="43068" spans="23:27">
      <c r="W43068" s="288"/>
      <c r="X43068" s="287"/>
      <c r="AA43068" s="289"/>
    </row>
    <row r="43069" spans="23:27">
      <c r="W43069" s="288"/>
      <c r="X43069" s="287"/>
      <c r="AA43069" s="289"/>
    </row>
    <row r="43070" spans="23:27">
      <c r="W43070" s="288"/>
      <c r="X43070" s="287"/>
      <c r="AA43070" s="289"/>
    </row>
    <row r="43071" spans="23:27">
      <c r="W43071" s="288"/>
      <c r="X43071" s="287"/>
      <c r="AA43071" s="289"/>
    </row>
    <row r="43072" spans="23:27">
      <c r="W43072" s="288"/>
      <c r="X43072" s="287"/>
      <c r="AA43072" s="289"/>
    </row>
    <row r="43073" spans="23:27">
      <c r="W43073" s="288"/>
      <c r="X43073" s="287"/>
      <c r="AA43073" s="289"/>
    </row>
    <row r="43074" spans="23:27">
      <c r="W43074" s="288"/>
      <c r="X43074" s="287"/>
      <c r="AA43074" s="289"/>
    </row>
    <row r="43075" spans="23:27">
      <c r="W43075" s="288"/>
      <c r="X43075" s="287"/>
      <c r="AA43075" s="289"/>
    </row>
    <row r="43076" spans="23:27">
      <c r="W43076" s="288"/>
      <c r="X43076" s="287"/>
      <c r="AA43076" s="289"/>
    </row>
    <row r="43077" spans="23:27">
      <c r="W43077" s="288"/>
      <c r="X43077" s="287"/>
      <c r="AA43077" s="289"/>
    </row>
    <row r="43078" spans="23:27">
      <c r="W43078" s="288"/>
      <c r="X43078" s="287"/>
      <c r="AA43078" s="289"/>
    </row>
    <row r="43079" spans="23:27">
      <c r="W43079" s="288"/>
      <c r="X43079" s="287"/>
      <c r="AA43079" s="289"/>
    </row>
    <row r="43080" spans="23:27">
      <c r="W43080" s="288"/>
      <c r="X43080" s="287"/>
      <c r="AA43080" s="289"/>
    </row>
    <row r="43081" spans="23:27">
      <c r="W43081" s="288"/>
      <c r="X43081" s="287"/>
      <c r="AA43081" s="289"/>
    </row>
    <row r="43082" spans="23:27">
      <c r="W43082" s="288"/>
      <c r="X43082" s="287"/>
      <c r="AA43082" s="289"/>
    </row>
    <row r="43083" spans="23:27">
      <c r="W43083" s="288"/>
      <c r="X43083" s="287"/>
      <c r="AA43083" s="289"/>
    </row>
    <row r="43084" spans="23:27">
      <c r="W43084" s="288"/>
      <c r="X43084" s="287"/>
      <c r="AA43084" s="289"/>
    </row>
    <row r="43085" spans="23:27">
      <c r="W43085" s="288"/>
      <c r="X43085" s="287"/>
      <c r="AA43085" s="289"/>
    </row>
    <row r="43086" spans="23:27">
      <c r="W43086" s="288"/>
      <c r="X43086" s="287"/>
      <c r="AA43086" s="289"/>
    </row>
    <row r="43087" spans="23:27">
      <c r="W43087" s="288"/>
      <c r="X43087" s="287"/>
      <c r="AA43087" s="289"/>
    </row>
    <row r="43088" spans="23:27">
      <c r="W43088" s="288"/>
      <c r="X43088" s="287"/>
      <c r="AA43088" s="289"/>
    </row>
    <row r="43089" spans="23:27">
      <c r="W43089" s="288"/>
      <c r="X43089" s="287"/>
      <c r="AA43089" s="289"/>
    </row>
    <row r="43090" spans="23:27">
      <c r="W43090" s="288"/>
      <c r="X43090" s="287"/>
      <c r="AA43090" s="289"/>
    </row>
    <row r="43091" spans="23:27">
      <c r="W43091" s="288"/>
      <c r="X43091" s="287"/>
      <c r="AA43091" s="289"/>
    </row>
    <row r="43092" spans="23:27">
      <c r="W43092" s="288"/>
      <c r="X43092" s="287"/>
      <c r="AA43092" s="289"/>
    </row>
    <row r="43093" spans="23:27">
      <c r="W43093" s="288"/>
      <c r="X43093" s="287"/>
      <c r="AA43093" s="289"/>
    </row>
    <row r="43094" spans="23:27">
      <c r="W43094" s="288"/>
      <c r="X43094" s="287"/>
      <c r="AA43094" s="289"/>
    </row>
    <row r="43095" spans="23:27">
      <c r="W43095" s="288"/>
      <c r="X43095" s="287"/>
      <c r="AA43095" s="289"/>
    </row>
    <row r="43096" spans="23:27">
      <c r="W43096" s="288"/>
      <c r="X43096" s="287"/>
      <c r="AA43096" s="289"/>
    </row>
    <row r="43097" spans="23:27">
      <c r="W43097" s="288"/>
      <c r="X43097" s="287"/>
      <c r="AA43097" s="289"/>
    </row>
    <row r="43098" spans="23:27">
      <c r="W43098" s="288"/>
      <c r="X43098" s="287"/>
      <c r="AA43098" s="289"/>
    </row>
    <row r="43099" spans="23:27">
      <c r="W43099" s="288"/>
      <c r="X43099" s="287"/>
      <c r="AA43099" s="289"/>
    </row>
    <row r="43100" spans="23:27">
      <c r="W43100" s="288"/>
      <c r="X43100" s="287"/>
      <c r="AA43100" s="289"/>
    </row>
    <row r="43101" spans="23:27">
      <c r="W43101" s="288"/>
      <c r="X43101" s="287"/>
      <c r="AA43101" s="289"/>
    </row>
    <row r="43102" spans="23:27">
      <c r="W43102" s="288"/>
      <c r="X43102" s="287"/>
      <c r="AA43102" s="289"/>
    </row>
    <row r="43103" spans="23:27">
      <c r="W43103" s="288"/>
      <c r="X43103" s="287"/>
      <c r="AA43103" s="289"/>
    </row>
    <row r="43104" spans="23:27">
      <c r="W43104" s="288"/>
      <c r="X43104" s="287"/>
      <c r="AA43104" s="289"/>
    </row>
    <row r="43105" spans="23:27">
      <c r="W43105" s="288"/>
      <c r="X43105" s="287"/>
      <c r="AA43105" s="289"/>
    </row>
    <row r="43106" spans="23:27">
      <c r="W43106" s="288"/>
      <c r="X43106" s="287"/>
      <c r="AA43106" s="289"/>
    </row>
    <row r="43107" spans="23:27">
      <c r="W43107" s="288"/>
      <c r="X43107" s="287"/>
      <c r="AA43107" s="289"/>
    </row>
    <row r="43108" spans="23:27">
      <c r="W43108" s="288"/>
      <c r="X43108" s="287"/>
      <c r="AA43108" s="289"/>
    </row>
    <row r="43109" spans="23:27">
      <c r="W43109" s="288"/>
      <c r="X43109" s="287"/>
      <c r="AA43109" s="289"/>
    </row>
    <row r="43110" spans="23:27">
      <c r="W43110" s="288"/>
      <c r="X43110" s="287"/>
      <c r="AA43110" s="289"/>
    </row>
    <row r="43111" spans="23:27">
      <c r="W43111" s="288"/>
      <c r="X43111" s="287"/>
      <c r="AA43111" s="289"/>
    </row>
    <row r="43112" spans="23:27">
      <c r="W43112" s="288"/>
      <c r="X43112" s="287"/>
      <c r="AA43112" s="289"/>
    </row>
    <row r="43113" spans="23:27">
      <c r="W43113" s="288"/>
      <c r="X43113" s="287"/>
      <c r="AA43113" s="289"/>
    </row>
    <row r="43114" spans="23:27">
      <c r="W43114" s="288"/>
      <c r="X43114" s="287"/>
      <c r="AA43114" s="289"/>
    </row>
    <row r="43115" spans="23:27">
      <c r="W43115" s="288"/>
      <c r="X43115" s="287"/>
      <c r="AA43115" s="289"/>
    </row>
    <row r="43116" spans="23:27">
      <c r="W43116" s="288"/>
      <c r="X43116" s="287"/>
      <c r="AA43116" s="289"/>
    </row>
    <row r="43117" spans="23:27">
      <c r="W43117" s="288"/>
      <c r="X43117" s="287"/>
      <c r="AA43117" s="289"/>
    </row>
    <row r="43118" spans="23:27">
      <c r="W43118" s="288"/>
      <c r="X43118" s="287"/>
      <c r="AA43118" s="289"/>
    </row>
    <row r="43119" spans="23:27">
      <c r="W43119" s="288"/>
      <c r="X43119" s="287"/>
      <c r="AA43119" s="289"/>
    </row>
    <row r="43120" spans="23:27">
      <c r="W43120" s="288"/>
      <c r="X43120" s="287"/>
      <c r="AA43120" s="289"/>
    </row>
    <row r="43121" spans="23:27">
      <c r="W43121" s="288"/>
      <c r="X43121" s="287"/>
      <c r="AA43121" s="289"/>
    </row>
    <row r="43122" spans="23:27">
      <c r="W43122" s="288"/>
      <c r="X43122" s="287"/>
      <c r="AA43122" s="289"/>
    </row>
    <row r="43123" spans="23:27">
      <c r="W43123" s="288"/>
      <c r="X43123" s="287"/>
      <c r="AA43123" s="289"/>
    </row>
    <row r="43124" spans="23:27">
      <c r="W43124" s="288"/>
      <c r="X43124" s="287"/>
      <c r="AA43124" s="289"/>
    </row>
    <row r="43125" spans="23:27">
      <c r="W43125" s="288"/>
      <c r="X43125" s="287"/>
      <c r="AA43125" s="289"/>
    </row>
    <row r="43126" spans="23:27">
      <c r="W43126" s="288"/>
      <c r="X43126" s="287"/>
      <c r="AA43126" s="289"/>
    </row>
    <row r="43127" spans="23:27">
      <c r="W43127" s="288"/>
      <c r="X43127" s="287"/>
      <c r="AA43127" s="289"/>
    </row>
    <row r="43128" spans="23:27">
      <c r="W43128" s="288"/>
      <c r="X43128" s="287"/>
      <c r="AA43128" s="289"/>
    </row>
    <row r="43129" spans="23:27">
      <c r="W43129" s="288"/>
      <c r="X43129" s="287"/>
      <c r="AA43129" s="289"/>
    </row>
    <row r="43130" spans="23:27">
      <c r="W43130" s="288"/>
      <c r="X43130" s="287"/>
      <c r="AA43130" s="289"/>
    </row>
    <row r="43131" spans="23:27">
      <c r="W43131" s="288"/>
      <c r="X43131" s="287"/>
      <c r="AA43131" s="289"/>
    </row>
    <row r="43132" spans="23:27">
      <c r="W43132" s="288"/>
      <c r="X43132" s="287"/>
      <c r="AA43132" s="289"/>
    </row>
    <row r="43133" spans="23:27">
      <c r="W43133" s="288"/>
      <c r="X43133" s="287"/>
      <c r="AA43133" s="289"/>
    </row>
    <row r="43134" spans="23:27">
      <c r="W43134" s="288"/>
      <c r="X43134" s="287"/>
      <c r="AA43134" s="289"/>
    </row>
    <row r="43135" spans="23:27">
      <c r="W43135" s="288"/>
      <c r="X43135" s="287"/>
      <c r="AA43135" s="289"/>
    </row>
    <row r="43136" spans="23:27">
      <c r="W43136" s="288"/>
      <c r="X43136" s="287"/>
      <c r="AA43136" s="289"/>
    </row>
    <row r="43137" spans="23:27">
      <c r="W43137" s="288"/>
      <c r="X43137" s="287"/>
      <c r="AA43137" s="289"/>
    </row>
    <row r="43138" spans="23:27">
      <c r="W43138" s="288"/>
      <c r="X43138" s="287"/>
      <c r="AA43138" s="289"/>
    </row>
    <row r="43139" spans="23:27">
      <c r="W43139" s="288"/>
      <c r="X43139" s="287"/>
      <c r="AA43139" s="289"/>
    </row>
    <row r="43140" spans="23:27">
      <c r="W43140" s="288"/>
      <c r="X43140" s="287"/>
      <c r="AA43140" s="289"/>
    </row>
    <row r="43141" spans="23:27">
      <c r="W43141" s="288"/>
      <c r="X43141" s="287"/>
      <c r="AA43141" s="289"/>
    </row>
    <row r="43142" spans="23:27">
      <c r="W43142" s="288"/>
      <c r="X43142" s="287"/>
      <c r="AA43142" s="289"/>
    </row>
    <row r="43143" spans="23:27">
      <c r="W43143" s="288"/>
      <c r="X43143" s="287"/>
      <c r="AA43143" s="289"/>
    </row>
    <row r="43144" spans="23:27">
      <c r="W43144" s="288"/>
      <c r="X43144" s="287"/>
      <c r="AA43144" s="289"/>
    </row>
    <row r="43145" spans="23:27">
      <c r="W43145" s="288"/>
      <c r="X43145" s="287"/>
      <c r="AA43145" s="289"/>
    </row>
    <row r="43146" spans="23:27">
      <c r="W43146" s="288"/>
      <c r="X43146" s="287"/>
      <c r="AA43146" s="289"/>
    </row>
    <row r="43147" spans="23:27">
      <c r="W43147" s="288"/>
      <c r="X43147" s="287"/>
      <c r="AA43147" s="289"/>
    </row>
    <row r="43148" spans="23:27">
      <c r="W43148" s="288"/>
      <c r="X43148" s="287"/>
      <c r="AA43148" s="289"/>
    </row>
    <row r="43149" spans="23:27">
      <c r="W43149" s="288"/>
      <c r="X43149" s="287"/>
      <c r="AA43149" s="289"/>
    </row>
    <row r="43150" spans="23:27">
      <c r="W43150" s="288"/>
      <c r="X43150" s="287"/>
      <c r="AA43150" s="289"/>
    </row>
    <row r="43151" spans="23:27">
      <c r="W43151" s="288"/>
      <c r="X43151" s="287"/>
      <c r="AA43151" s="289"/>
    </row>
    <row r="43152" spans="23:27">
      <c r="W43152" s="288"/>
      <c r="X43152" s="287"/>
      <c r="AA43152" s="289"/>
    </row>
    <row r="43153" spans="23:27">
      <c r="W43153" s="288"/>
      <c r="X43153" s="287"/>
      <c r="AA43153" s="289"/>
    </row>
    <row r="43154" spans="23:27">
      <c r="W43154" s="288"/>
      <c r="X43154" s="287"/>
      <c r="AA43154" s="289"/>
    </row>
    <row r="43155" spans="23:27">
      <c r="W43155" s="288"/>
      <c r="X43155" s="287"/>
      <c r="AA43155" s="289"/>
    </row>
    <row r="43156" spans="23:27">
      <c r="W43156" s="288"/>
      <c r="X43156" s="287"/>
      <c r="AA43156" s="289"/>
    </row>
    <row r="43157" spans="23:27">
      <c r="W43157" s="288"/>
      <c r="X43157" s="287"/>
      <c r="AA43157" s="289"/>
    </row>
    <row r="43158" spans="23:27">
      <c r="W43158" s="288"/>
      <c r="X43158" s="287"/>
      <c r="AA43158" s="289"/>
    </row>
    <row r="43159" spans="23:27">
      <c r="W43159" s="288"/>
      <c r="X43159" s="287"/>
      <c r="AA43159" s="289"/>
    </row>
    <row r="43160" spans="23:27">
      <c r="W43160" s="288"/>
      <c r="X43160" s="287"/>
      <c r="AA43160" s="289"/>
    </row>
    <row r="43161" spans="23:27">
      <c r="W43161" s="288"/>
      <c r="X43161" s="287"/>
      <c r="AA43161" s="289"/>
    </row>
    <row r="43162" spans="23:27">
      <c r="W43162" s="288"/>
      <c r="X43162" s="287"/>
      <c r="AA43162" s="289"/>
    </row>
    <row r="43163" spans="23:27">
      <c r="W43163" s="288"/>
      <c r="X43163" s="287"/>
      <c r="AA43163" s="289"/>
    </row>
    <row r="43164" spans="23:27">
      <c r="W43164" s="288"/>
      <c r="X43164" s="287"/>
      <c r="AA43164" s="289"/>
    </row>
    <row r="43165" spans="23:27">
      <c r="W43165" s="288"/>
      <c r="X43165" s="287"/>
      <c r="AA43165" s="289"/>
    </row>
    <row r="43166" spans="23:27">
      <c r="W43166" s="288"/>
      <c r="X43166" s="287"/>
      <c r="AA43166" s="289"/>
    </row>
    <row r="43167" spans="23:27">
      <c r="W43167" s="288"/>
      <c r="X43167" s="287"/>
      <c r="AA43167" s="289"/>
    </row>
    <row r="43168" spans="23:27">
      <c r="W43168" s="288"/>
      <c r="X43168" s="287"/>
      <c r="AA43168" s="289"/>
    </row>
    <row r="43169" spans="23:27">
      <c r="W43169" s="288"/>
      <c r="X43169" s="287"/>
      <c r="AA43169" s="289"/>
    </row>
    <row r="43170" spans="23:27">
      <c r="W43170" s="288"/>
      <c r="X43170" s="287"/>
      <c r="AA43170" s="289"/>
    </row>
    <row r="43171" spans="23:27">
      <c r="W43171" s="288"/>
      <c r="X43171" s="287"/>
      <c r="AA43171" s="289"/>
    </row>
    <row r="43172" spans="23:27">
      <c r="W43172" s="288"/>
      <c r="X43172" s="287"/>
      <c r="AA43172" s="289"/>
    </row>
    <row r="43173" spans="23:27">
      <c r="W43173" s="288"/>
      <c r="X43173" s="287"/>
      <c r="AA43173" s="289"/>
    </row>
    <row r="43174" spans="23:27">
      <c r="W43174" s="288"/>
      <c r="X43174" s="287"/>
      <c r="AA43174" s="289"/>
    </row>
    <row r="43175" spans="23:27">
      <c r="W43175" s="288"/>
      <c r="X43175" s="287"/>
      <c r="AA43175" s="289"/>
    </row>
    <row r="43176" spans="23:27">
      <c r="W43176" s="288"/>
      <c r="X43176" s="287"/>
      <c r="AA43176" s="289"/>
    </row>
    <row r="43177" spans="23:27">
      <c r="W43177" s="288"/>
      <c r="X43177" s="287"/>
      <c r="AA43177" s="289"/>
    </row>
    <row r="43178" spans="23:27">
      <c r="W43178" s="288"/>
      <c r="X43178" s="287"/>
      <c r="AA43178" s="289"/>
    </row>
    <row r="43179" spans="23:27">
      <c r="W43179" s="288"/>
      <c r="X43179" s="287"/>
      <c r="AA43179" s="289"/>
    </row>
    <row r="43180" spans="23:27">
      <c r="W43180" s="288"/>
      <c r="X43180" s="287"/>
      <c r="AA43180" s="289"/>
    </row>
    <row r="43181" spans="23:27">
      <c r="W43181" s="288"/>
      <c r="X43181" s="287"/>
      <c r="AA43181" s="289"/>
    </row>
    <row r="43182" spans="23:27">
      <c r="W43182" s="288"/>
      <c r="X43182" s="287"/>
      <c r="AA43182" s="289"/>
    </row>
    <row r="43183" spans="23:27">
      <c r="W43183" s="288"/>
      <c r="X43183" s="287"/>
      <c r="AA43183" s="289"/>
    </row>
    <row r="43184" spans="23:27">
      <c r="W43184" s="288"/>
      <c r="X43184" s="287"/>
      <c r="AA43184" s="289"/>
    </row>
    <row r="43185" spans="23:27">
      <c r="W43185" s="288"/>
      <c r="X43185" s="287"/>
      <c r="AA43185" s="289"/>
    </row>
    <row r="43186" spans="23:27">
      <c r="W43186" s="288"/>
      <c r="X43186" s="287"/>
      <c r="AA43186" s="289"/>
    </row>
    <row r="43187" spans="23:27">
      <c r="W43187" s="288"/>
      <c r="X43187" s="287"/>
      <c r="AA43187" s="289"/>
    </row>
    <row r="43188" spans="23:27">
      <c r="W43188" s="288"/>
      <c r="X43188" s="287"/>
      <c r="AA43188" s="289"/>
    </row>
    <row r="43189" spans="23:27">
      <c r="W43189" s="288"/>
      <c r="X43189" s="287"/>
      <c r="AA43189" s="289"/>
    </row>
    <row r="43190" spans="23:27">
      <c r="W43190" s="288"/>
      <c r="X43190" s="287"/>
      <c r="AA43190" s="289"/>
    </row>
    <row r="43191" spans="23:27">
      <c r="W43191" s="288"/>
      <c r="X43191" s="287"/>
      <c r="AA43191" s="289"/>
    </row>
    <row r="43192" spans="23:27">
      <c r="W43192" s="288"/>
      <c r="X43192" s="287"/>
      <c r="AA43192" s="289"/>
    </row>
    <row r="43193" spans="23:27">
      <c r="W43193" s="288"/>
      <c r="X43193" s="287"/>
      <c r="AA43193" s="289"/>
    </row>
    <row r="43194" spans="23:27">
      <c r="W43194" s="288"/>
      <c r="X43194" s="287"/>
      <c r="AA43194" s="289"/>
    </row>
    <row r="43195" spans="23:27">
      <c r="W43195" s="288"/>
      <c r="X43195" s="287"/>
      <c r="AA43195" s="289"/>
    </row>
    <row r="43196" spans="23:27">
      <c r="W43196" s="288"/>
      <c r="X43196" s="287"/>
      <c r="AA43196" s="289"/>
    </row>
    <row r="43197" spans="23:27">
      <c r="W43197" s="288"/>
      <c r="X43197" s="287"/>
      <c r="AA43197" s="289"/>
    </row>
    <row r="43198" spans="23:27">
      <c r="W43198" s="288"/>
      <c r="X43198" s="287"/>
      <c r="AA43198" s="289"/>
    </row>
    <row r="43199" spans="23:27">
      <c r="W43199" s="288"/>
      <c r="X43199" s="287"/>
      <c r="AA43199" s="289"/>
    </row>
    <row r="43200" spans="23:27">
      <c r="W43200" s="288"/>
      <c r="X43200" s="287"/>
      <c r="AA43200" s="289"/>
    </row>
    <row r="43201" spans="23:27">
      <c r="W43201" s="288"/>
      <c r="X43201" s="287"/>
      <c r="AA43201" s="289"/>
    </row>
    <row r="43202" spans="23:27">
      <c r="W43202" s="288"/>
      <c r="X43202" s="287"/>
      <c r="AA43202" s="289"/>
    </row>
    <row r="43203" spans="23:27">
      <c r="W43203" s="288"/>
      <c r="X43203" s="287"/>
      <c r="AA43203" s="289"/>
    </row>
    <row r="43204" spans="23:27">
      <c r="W43204" s="288"/>
      <c r="X43204" s="287"/>
      <c r="AA43204" s="289"/>
    </row>
    <row r="43205" spans="23:27">
      <c r="W43205" s="288"/>
      <c r="X43205" s="287"/>
      <c r="AA43205" s="289"/>
    </row>
    <row r="43206" spans="23:27">
      <c r="W43206" s="288"/>
      <c r="X43206" s="287"/>
      <c r="AA43206" s="289"/>
    </row>
    <row r="43207" spans="23:27">
      <c r="W43207" s="288"/>
      <c r="X43207" s="287"/>
      <c r="AA43207" s="289"/>
    </row>
    <row r="43208" spans="23:27">
      <c r="W43208" s="288"/>
      <c r="X43208" s="287"/>
      <c r="AA43208" s="289"/>
    </row>
    <row r="43209" spans="23:27">
      <c r="W43209" s="288"/>
      <c r="X43209" s="287"/>
      <c r="AA43209" s="289"/>
    </row>
    <row r="43210" spans="23:27">
      <c r="W43210" s="288"/>
      <c r="X43210" s="287"/>
      <c r="AA43210" s="289"/>
    </row>
    <row r="43211" spans="23:27">
      <c r="W43211" s="288"/>
      <c r="X43211" s="287"/>
      <c r="AA43211" s="289"/>
    </row>
    <row r="43212" spans="23:27">
      <c r="W43212" s="288"/>
      <c r="X43212" s="287"/>
      <c r="AA43212" s="289"/>
    </row>
    <row r="43213" spans="23:27">
      <c r="W43213" s="288"/>
      <c r="X43213" s="287"/>
      <c r="AA43213" s="289"/>
    </row>
    <row r="43214" spans="23:27">
      <c r="W43214" s="288"/>
      <c r="X43214" s="287"/>
      <c r="AA43214" s="289"/>
    </row>
    <row r="43215" spans="23:27">
      <c r="W43215" s="288"/>
      <c r="X43215" s="287"/>
      <c r="AA43215" s="289"/>
    </row>
    <row r="43216" spans="23:27">
      <c r="W43216" s="288"/>
      <c r="X43216" s="287"/>
      <c r="AA43216" s="289"/>
    </row>
    <row r="43217" spans="23:27">
      <c r="W43217" s="288"/>
      <c r="X43217" s="287"/>
      <c r="AA43217" s="289"/>
    </row>
    <row r="43218" spans="23:27">
      <c r="W43218" s="288"/>
      <c r="X43218" s="287"/>
      <c r="AA43218" s="289"/>
    </row>
    <row r="43219" spans="23:27">
      <c r="W43219" s="288"/>
      <c r="X43219" s="287"/>
      <c r="AA43219" s="289"/>
    </row>
    <row r="43220" spans="23:27">
      <c r="W43220" s="288"/>
      <c r="X43220" s="287"/>
      <c r="AA43220" s="289"/>
    </row>
    <row r="43221" spans="23:27">
      <c r="W43221" s="288"/>
      <c r="X43221" s="287"/>
      <c r="AA43221" s="289"/>
    </row>
    <row r="43222" spans="23:27">
      <c r="W43222" s="288"/>
      <c r="X43222" s="287"/>
      <c r="AA43222" s="289"/>
    </row>
    <row r="43223" spans="23:27">
      <c r="W43223" s="288"/>
      <c r="X43223" s="287"/>
      <c r="AA43223" s="289"/>
    </row>
    <row r="43224" spans="23:27">
      <c r="W43224" s="288"/>
      <c r="X43224" s="287"/>
      <c r="AA43224" s="289"/>
    </row>
    <row r="43225" spans="23:27">
      <c r="W43225" s="288"/>
      <c r="X43225" s="287"/>
      <c r="AA43225" s="289"/>
    </row>
    <row r="43226" spans="23:27">
      <c r="W43226" s="288"/>
      <c r="X43226" s="287"/>
      <c r="AA43226" s="289"/>
    </row>
    <row r="43227" spans="23:27">
      <c r="W43227" s="288"/>
      <c r="X43227" s="287"/>
      <c r="AA43227" s="289"/>
    </row>
    <row r="43228" spans="23:27">
      <c r="W43228" s="288"/>
      <c r="X43228" s="287"/>
      <c r="AA43228" s="289"/>
    </row>
    <row r="43229" spans="23:27">
      <c r="W43229" s="288"/>
      <c r="X43229" s="287"/>
      <c r="AA43229" s="289"/>
    </row>
    <row r="43230" spans="23:27">
      <c r="W43230" s="288"/>
      <c r="X43230" s="287"/>
      <c r="AA43230" s="289"/>
    </row>
    <row r="43231" spans="23:27">
      <c r="W43231" s="288"/>
      <c r="X43231" s="287"/>
      <c r="AA43231" s="289"/>
    </row>
    <row r="43232" spans="23:27">
      <c r="W43232" s="288"/>
      <c r="X43232" s="287"/>
      <c r="AA43232" s="289"/>
    </row>
    <row r="43233" spans="23:27">
      <c r="W43233" s="288"/>
      <c r="X43233" s="287"/>
      <c r="AA43233" s="289"/>
    </row>
    <row r="43234" spans="23:27">
      <c r="W43234" s="288"/>
      <c r="X43234" s="287"/>
      <c r="AA43234" s="289"/>
    </row>
    <row r="43235" spans="23:27">
      <c r="W43235" s="288"/>
      <c r="X43235" s="287"/>
      <c r="AA43235" s="289"/>
    </row>
    <row r="43236" spans="23:27">
      <c r="W43236" s="288"/>
      <c r="X43236" s="287"/>
      <c r="AA43236" s="289"/>
    </row>
    <row r="43237" spans="23:27">
      <c r="W43237" s="288"/>
      <c r="X43237" s="287"/>
      <c r="AA43237" s="289"/>
    </row>
    <row r="43238" spans="23:27">
      <c r="W43238" s="288"/>
      <c r="X43238" s="287"/>
      <c r="AA43238" s="289"/>
    </row>
    <row r="43239" spans="23:27">
      <c r="W43239" s="288"/>
      <c r="X43239" s="287"/>
      <c r="AA43239" s="289"/>
    </row>
    <row r="43240" spans="23:27">
      <c r="W43240" s="288"/>
      <c r="X43240" s="287"/>
      <c r="AA43240" s="289"/>
    </row>
    <row r="43241" spans="23:27">
      <c r="W43241" s="288"/>
      <c r="X43241" s="287"/>
      <c r="AA43241" s="289"/>
    </row>
    <row r="43242" spans="23:27">
      <c r="W43242" s="288"/>
      <c r="X43242" s="287"/>
      <c r="AA43242" s="289"/>
    </row>
    <row r="43243" spans="23:27">
      <c r="W43243" s="288"/>
      <c r="X43243" s="287"/>
      <c r="AA43243" s="289"/>
    </row>
    <row r="43244" spans="23:27">
      <c r="W43244" s="288"/>
      <c r="X43244" s="287"/>
      <c r="AA43244" s="289"/>
    </row>
    <row r="43245" spans="23:27">
      <c r="W43245" s="288"/>
      <c r="X43245" s="287"/>
      <c r="AA43245" s="289"/>
    </row>
    <row r="43246" spans="23:27">
      <c r="W43246" s="288"/>
      <c r="X43246" s="287"/>
      <c r="AA43246" s="289"/>
    </row>
    <row r="43247" spans="23:27">
      <c r="W43247" s="288"/>
      <c r="X43247" s="287"/>
      <c r="AA43247" s="289"/>
    </row>
    <row r="43248" spans="23:27">
      <c r="W43248" s="288"/>
      <c r="X43248" s="287"/>
      <c r="AA43248" s="289"/>
    </row>
    <row r="43249" spans="23:27">
      <c r="W43249" s="288"/>
      <c r="X43249" s="287"/>
      <c r="AA43249" s="289"/>
    </row>
    <row r="43250" spans="23:27">
      <c r="W43250" s="288"/>
      <c r="X43250" s="287"/>
      <c r="AA43250" s="289"/>
    </row>
    <row r="43251" spans="23:27">
      <c r="W43251" s="288"/>
      <c r="X43251" s="287"/>
      <c r="AA43251" s="289"/>
    </row>
    <row r="43252" spans="23:27">
      <c r="W43252" s="288"/>
      <c r="X43252" s="287"/>
      <c r="AA43252" s="289"/>
    </row>
    <row r="43253" spans="23:27">
      <c r="W43253" s="288"/>
      <c r="X43253" s="287"/>
      <c r="AA43253" s="289"/>
    </row>
    <row r="43254" spans="23:27">
      <c r="W43254" s="288"/>
      <c r="X43254" s="287"/>
      <c r="AA43254" s="289"/>
    </row>
    <row r="43255" spans="23:27">
      <c r="W43255" s="288"/>
      <c r="X43255" s="287"/>
      <c r="AA43255" s="289"/>
    </row>
    <row r="43256" spans="23:27">
      <c r="W43256" s="288"/>
      <c r="X43256" s="287"/>
      <c r="AA43256" s="289"/>
    </row>
    <row r="43257" spans="23:27">
      <c r="W43257" s="288"/>
      <c r="X43257" s="287"/>
      <c r="AA43257" s="289"/>
    </row>
    <row r="43258" spans="23:27">
      <c r="W43258" s="288"/>
      <c r="X43258" s="287"/>
      <c r="AA43258" s="289"/>
    </row>
    <row r="43259" spans="23:27">
      <c r="W43259" s="288"/>
      <c r="X43259" s="287"/>
      <c r="AA43259" s="289"/>
    </row>
    <row r="43260" spans="23:27">
      <c r="W43260" s="288"/>
      <c r="X43260" s="287"/>
      <c r="AA43260" s="289"/>
    </row>
    <row r="43261" spans="23:27">
      <c r="W43261" s="288"/>
      <c r="X43261" s="287"/>
      <c r="AA43261" s="289"/>
    </row>
    <row r="43262" spans="23:27">
      <c r="W43262" s="288"/>
      <c r="X43262" s="287"/>
      <c r="AA43262" s="289"/>
    </row>
    <row r="43263" spans="23:27">
      <c r="W43263" s="288"/>
      <c r="X43263" s="287"/>
      <c r="AA43263" s="289"/>
    </row>
    <row r="43264" spans="23:27">
      <c r="W43264" s="288"/>
      <c r="X43264" s="287"/>
      <c r="AA43264" s="289"/>
    </row>
    <row r="43265" spans="23:27">
      <c r="W43265" s="288"/>
      <c r="X43265" s="287"/>
      <c r="AA43265" s="289"/>
    </row>
    <row r="43266" spans="23:27">
      <c r="W43266" s="288"/>
      <c r="X43266" s="287"/>
      <c r="AA43266" s="289"/>
    </row>
    <row r="43267" spans="23:27">
      <c r="W43267" s="288"/>
      <c r="X43267" s="287"/>
      <c r="AA43267" s="289"/>
    </row>
    <row r="43268" spans="23:27">
      <c r="W43268" s="288"/>
      <c r="X43268" s="287"/>
      <c r="AA43268" s="289"/>
    </row>
    <row r="43269" spans="23:27">
      <c r="W43269" s="288"/>
      <c r="X43269" s="287"/>
      <c r="AA43269" s="289"/>
    </row>
    <row r="43270" spans="23:27">
      <c r="W43270" s="288"/>
      <c r="X43270" s="287"/>
      <c r="AA43270" s="289"/>
    </row>
    <row r="43271" spans="23:27">
      <c r="W43271" s="288"/>
      <c r="X43271" s="287"/>
      <c r="AA43271" s="289"/>
    </row>
    <row r="43272" spans="23:27">
      <c r="W43272" s="288"/>
      <c r="X43272" s="287"/>
      <c r="AA43272" s="289"/>
    </row>
    <row r="43273" spans="23:27">
      <c r="W43273" s="288"/>
      <c r="X43273" s="287"/>
      <c r="AA43273" s="289"/>
    </row>
    <row r="43274" spans="23:27">
      <c r="W43274" s="288"/>
      <c r="X43274" s="287"/>
      <c r="AA43274" s="289"/>
    </row>
    <row r="43275" spans="23:27">
      <c r="W43275" s="288"/>
      <c r="X43275" s="287"/>
      <c r="AA43275" s="289"/>
    </row>
    <row r="43276" spans="23:27">
      <c r="W43276" s="288"/>
      <c r="X43276" s="287"/>
      <c r="AA43276" s="289"/>
    </row>
    <row r="43277" spans="23:27">
      <c r="W43277" s="288"/>
      <c r="X43277" s="287"/>
      <c r="AA43277" s="289"/>
    </row>
    <row r="43278" spans="23:27">
      <c r="W43278" s="288"/>
      <c r="X43278" s="287"/>
      <c r="AA43278" s="289"/>
    </row>
    <row r="43279" spans="23:27">
      <c r="W43279" s="288"/>
      <c r="X43279" s="287"/>
      <c r="AA43279" s="289"/>
    </row>
    <row r="43280" spans="23:27">
      <c r="W43280" s="288"/>
      <c r="X43280" s="287"/>
      <c r="AA43280" s="289"/>
    </row>
    <row r="43281" spans="23:27">
      <c r="W43281" s="288"/>
      <c r="X43281" s="287"/>
      <c r="AA43281" s="289"/>
    </row>
    <row r="43282" spans="23:27">
      <c r="W43282" s="288"/>
      <c r="X43282" s="287"/>
      <c r="AA43282" s="289"/>
    </row>
    <row r="43283" spans="23:27">
      <c r="W43283" s="288"/>
      <c r="X43283" s="287"/>
      <c r="AA43283" s="289"/>
    </row>
    <row r="43284" spans="23:27">
      <c r="W43284" s="288"/>
      <c r="X43284" s="287"/>
      <c r="AA43284" s="289"/>
    </row>
    <row r="43285" spans="23:27">
      <c r="W43285" s="288"/>
      <c r="X43285" s="287"/>
      <c r="AA43285" s="289"/>
    </row>
    <row r="43286" spans="23:27">
      <c r="W43286" s="288"/>
      <c r="X43286" s="287"/>
      <c r="AA43286" s="289"/>
    </row>
    <row r="43287" spans="23:27">
      <c r="W43287" s="288"/>
      <c r="X43287" s="287"/>
      <c r="AA43287" s="289"/>
    </row>
    <row r="43288" spans="23:27">
      <c r="W43288" s="288"/>
      <c r="X43288" s="287"/>
      <c r="AA43288" s="289"/>
    </row>
    <row r="43289" spans="23:27">
      <c r="W43289" s="288"/>
      <c r="X43289" s="287"/>
      <c r="AA43289" s="289"/>
    </row>
    <row r="43290" spans="23:27">
      <c r="W43290" s="288"/>
      <c r="X43290" s="287"/>
      <c r="AA43290" s="289"/>
    </row>
    <row r="43291" spans="23:27">
      <c r="W43291" s="288"/>
      <c r="X43291" s="287"/>
      <c r="AA43291" s="289"/>
    </row>
    <row r="43292" spans="23:27">
      <c r="W43292" s="288"/>
      <c r="X43292" s="287"/>
      <c r="AA43292" s="289"/>
    </row>
    <row r="43293" spans="23:27">
      <c r="W43293" s="288"/>
      <c r="X43293" s="287"/>
      <c r="AA43293" s="289"/>
    </row>
    <row r="43294" spans="23:27">
      <c r="W43294" s="288"/>
      <c r="X43294" s="287"/>
      <c r="AA43294" s="289"/>
    </row>
    <row r="43295" spans="23:27">
      <c r="W43295" s="288"/>
      <c r="X43295" s="287"/>
      <c r="AA43295" s="289"/>
    </row>
    <row r="43296" spans="23:27">
      <c r="W43296" s="288"/>
      <c r="X43296" s="287"/>
      <c r="AA43296" s="289"/>
    </row>
    <row r="43297" spans="23:27">
      <c r="W43297" s="288"/>
      <c r="X43297" s="287"/>
      <c r="AA43297" s="289"/>
    </row>
    <row r="43298" spans="23:27">
      <c r="W43298" s="288"/>
      <c r="X43298" s="287"/>
      <c r="AA43298" s="289"/>
    </row>
    <row r="43299" spans="23:27">
      <c r="W43299" s="288"/>
      <c r="X43299" s="287"/>
      <c r="AA43299" s="289"/>
    </row>
    <row r="43300" spans="23:27">
      <c r="W43300" s="288"/>
      <c r="X43300" s="287"/>
      <c r="AA43300" s="289"/>
    </row>
    <row r="43301" spans="23:27">
      <c r="W43301" s="288"/>
      <c r="X43301" s="287"/>
      <c r="AA43301" s="289"/>
    </row>
    <row r="43302" spans="23:27">
      <c r="W43302" s="288"/>
      <c r="X43302" s="287"/>
      <c r="AA43302" s="289"/>
    </row>
    <row r="43303" spans="23:27">
      <c r="W43303" s="288"/>
      <c r="X43303" s="287"/>
      <c r="AA43303" s="289"/>
    </row>
    <row r="43304" spans="23:27">
      <c r="W43304" s="288"/>
      <c r="X43304" s="287"/>
      <c r="AA43304" s="289"/>
    </row>
    <row r="43305" spans="23:27">
      <c r="W43305" s="288"/>
      <c r="X43305" s="287"/>
      <c r="AA43305" s="289"/>
    </row>
    <row r="43306" spans="23:27">
      <c r="W43306" s="288"/>
      <c r="X43306" s="287"/>
      <c r="AA43306" s="289"/>
    </row>
    <row r="43307" spans="23:27">
      <c r="W43307" s="288"/>
      <c r="X43307" s="287"/>
      <c r="AA43307" s="289"/>
    </row>
    <row r="43308" spans="23:27">
      <c r="W43308" s="288"/>
      <c r="X43308" s="287"/>
      <c r="AA43308" s="289"/>
    </row>
    <row r="43309" spans="23:27">
      <c r="W43309" s="288"/>
      <c r="X43309" s="287"/>
      <c r="AA43309" s="289"/>
    </row>
    <row r="43310" spans="23:27">
      <c r="W43310" s="288"/>
      <c r="X43310" s="287"/>
      <c r="AA43310" s="289"/>
    </row>
    <row r="43311" spans="23:27">
      <c r="W43311" s="288"/>
      <c r="X43311" s="287"/>
      <c r="AA43311" s="289"/>
    </row>
    <row r="43312" spans="23:27">
      <c r="W43312" s="288"/>
      <c r="X43312" s="287"/>
      <c r="AA43312" s="289"/>
    </row>
    <row r="43313" spans="23:27">
      <c r="W43313" s="288"/>
      <c r="X43313" s="287"/>
      <c r="AA43313" s="289"/>
    </row>
    <row r="43314" spans="23:27">
      <c r="W43314" s="288"/>
      <c r="X43314" s="287"/>
      <c r="AA43314" s="289"/>
    </row>
    <row r="43315" spans="23:27">
      <c r="W43315" s="288"/>
      <c r="X43315" s="287"/>
      <c r="AA43315" s="289"/>
    </row>
    <row r="43316" spans="23:27">
      <c r="W43316" s="288"/>
      <c r="X43316" s="287"/>
      <c r="AA43316" s="289"/>
    </row>
    <row r="43317" spans="23:27">
      <c r="W43317" s="288"/>
      <c r="X43317" s="287"/>
      <c r="AA43317" s="289"/>
    </row>
    <row r="43318" spans="23:27">
      <c r="W43318" s="288"/>
      <c r="X43318" s="287"/>
      <c r="AA43318" s="289"/>
    </row>
    <row r="43319" spans="23:27">
      <c r="W43319" s="288"/>
      <c r="X43319" s="287"/>
      <c r="AA43319" s="289"/>
    </row>
    <row r="43320" spans="23:27">
      <c r="W43320" s="288"/>
      <c r="X43320" s="287"/>
      <c r="AA43320" s="289"/>
    </row>
    <row r="43321" spans="23:27">
      <c r="W43321" s="288"/>
      <c r="X43321" s="287"/>
      <c r="AA43321" s="289"/>
    </row>
    <row r="43322" spans="23:27">
      <c r="W43322" s="288"/>
      <c r="X43322" s="287"/>
      <c r="AA43322" s="289"/>
    </row>
    <row r="43323" spans="23:27">
      <c r="W43323" s="288"/>
      <c r="X43323" s="287"/>
      <c r="AA43323" s="289"/>
    </row>
    <row r="43324" spans="23:27">
      <c r="W43324" s="288"/>
      <c r="X43324" s="287"/>
      <c r="AA43324" s="289"/>
    </row>
    <row r="43325" spans="23:27">
      <c r="W43325" s="288"/>
      <c r="X43325" s="287"/>
      <c r="AA43325" s="289"/>
    </row>
    <row r="43326" spans="23:27">
      <c r="W43326" s="288"/>
      <c r="X43326" s="287"/>
      <c r="AA43326" s="289"/>
    </row>
    <row r="43327" spans="23:27">
      <c r="W43327" s="288"/>
      <c r="X43327" s="287"/>
      <c r="AA43327" s="289"/>
    </row>
    <row r="43328" spans="23:27">
      <c r="W43328" s="288"/>
      <c r="X43328" s="287"/>
      <c r="AA43328" s="289"/>
    </row>
    <row r="43329" spans="23:27">
      <c r="W43329" s="288"/>
      <c r="X43329" s="287"/>
      <c r="AA43329" s="289"/>
    </row>
    <row r="43330" spans="23:27">
      <c r="W43330" s="288"/>
      <c r="X43330" s="287"/>
      <c r="AA43330" s="289"/>
    </row>
    <row r="43331" spans="23:27">
      <c r="W43331" s="288"/>
      <c r="X43331" s="287"/>
      <c r="AA43331" s="289"/>
    </row>
    <row r="43332" spans="23:27">
      <c r="W43332" s="288"/>
      <c r="X43332" s="287"/>
      <c r="AA43332" s="289"/>
    </row>
    <row r="43333" spans="23:27">
      <c r="W43333" s="288"/>
      <c r="X43333" s="287"/>
      <c r="AA43333" s="289"/>
    </row>
    <row r="43334" spans="23:27">
      <c r="W43334" s="288"/>
      <c r="X43334" s="287"/>
      <c r="AA43334" s="289"/>
    </row>
    <row r="43335" spans="23:27">
      <c r="W43335" s="288"/>
      <c r="X43335" s="287"/>
      <c r="AA43335" s="289"/>
    </row>
    <row r="43336" spans="23:27">
      <c r="W43336" s="288"/>
      <c r="X43336" s="287"/>
      <c r="AA43336" s="289"/>
    </row>
    <row r="43337" spans="23:27">
      <c r="W43337" s="288"/>
      <c r="X43337" s="287"/>
      <c r="AA43337" s="289"/>
    </row>
    <row r="43338" spans="23:27">
      <c r="W43338" s="288"/>
      <c r="X43338" s="287"/>
      <c r="AA43338" s="289"/>
    </row>
    <row r="43339" spans="23:27">
      <c r="W43339" s="288"/>
      <c r="X43339" s="287"/>
      <c r="AA43339" s="289"/>
    </row>
    <row r="43340" spans="23:27">
      <c r="W43340" s="288"/>
      <c r="X43340" s="287"/>
      <c r="AA43340" s="289"/>
    </row>
    <row r="43341" spans="23:27">
      <c r="W43341" s="288"/>
      <c r="X43341" s="287"/>
      <c r="AA43341" s="289"/>
    </row>
    <row r="43342" spans="23:27">
      <c r="W43342" s="288"/>
      <c r="X43342" s="287"/>
      <c r="AA43342" s="289"/>
    </row>
    <row r="43343" spans="23:27">
      <c r="W43343" s="288"/>
      <c r="X43343" s="287"/>
      <c r="AA43343" s="289"/>
    </row>
    <row r="43344" spans="23:27">
      <c r="W43344" s="288"/>
      <c r="X43344" s="287"/>
      <c r="AA43344" s="289"/>
    </row>
    <row r="43345" spans="23:27">
      <c r="W43345" s="288"/>
      <c r="X43345" s="287"/>
      <c r="AA43345" s="289"/>
    </row>
    <row r="43346" spans="23:27">
      <c r="W43346" s="288"/>
      <c r="X43346" s="287"/>
      <c r="AA43346" s="289"/>
    </row>
    <row r="43347" spans="23:27">
      <c r="W43347" s="288"/>
      <c r="X43347" s="287"/>
      <c r="AA43347" s="289"/>
    </row>
    <row r="43348" spans="23:27">
      <c r="W43348" s="288"/>
      <c r="X43348" s="287"/>
      <c r="AA43348" s="289"/>
    </row>
    <row r="43349" spans="23:27">
      <c r="W43349" s="288"/>
      <c r="X43349" s="287"/>
      <c r="AA43349" s="289"/>
    </row>
    <row r="43350" spans="23:27">
      <c r="W43350" s="288"/>
      <c r="X43350" s="287"/>
      <c r="AA43350" s="289"/>
    </row>
    <row r="43351" spans="23:27">
      <c r="W43351" s="288"/>
      <c r="X43351" s="287"/>
      <c r="AA43351" s="289"/>
    </row>
    <row r="43352" spans="23:27">
      <c r="W43352" s="288"/>
      <c r="X43352" s="287"/>
      <c r="AA43352" s="289"/>
    </row>
    <row r="43353" spans="23:27">
      <c r="W43353" s="288"/>
      <c r="X43353" s="287"/>
      <c r="AA43353" s="289"/>
    </row>
    <row r="43354" spans="23:27">
      <c r="W43354" s="288"/>
      <c r="X43354" s="287"/>
      <c r="AA43354" s="289"/>
    </row>
    <row r="43355" spans="23:27">
      <c r="W43355" s="288"/>
      <c r="X43355" s="287"/>
      <c r="AA43355" s="289"/>
    </row>
    <row r="43356" spans="23:27">
      <c r="W43356" s="288"/>
      <c r="X43356" s="287"/>
      <c r="AA43356" s="289"/>
    </row>
    <row r="43357" spans="23:27">
      <c r="W43357" s="288"/>
      <c r="X43357" s="287"/>
      <c r="AA43357" s="289"/>
    </row>
    <row r="43358" spans="23:27">
      <c r="W43358" s="288"/>
      <c r="X43358" s="287"/>
      <c r="AA43358" s="289"/>
    </row>
    <row r="43359" spans="23:27">
      <c r="W43359" s="288"/>
      <c r="X43359" s="287"/>
      <c r="AA43359" s="289"/>
    </row>
    <row r="43360" spans="23:27">
      <c r="W43360" s="288"/>
      <c r="X43360" s="287"/>
      <c r="AA43360" s="289"/>
    </row>
    <row r="43361" spans="23:27">
      <c r="W43361" s="288"/>
      <c r="X43361" s="287"/>
      <c r="AA43361" s="289"/>
    </row>
    <row r="43362" spans="23:27">
      <c r="W43362" s="288"/>
      <c r="X43362" s="287"/>
      <c r="AA43362" s="289"/>
    </row>
    <row r="43363" spans="23:27">
      <c r="W43363" s="288"/>
      <c r="X43363" s="287"/>
      <c r="AA43363" s="289"/>
    </row>
    <row r="43364" spans="23:27">
      <c r="W43364" s="288"/>
      <c r="X43364" s="287"/>
      <c r="AA43364" s="289"/>
    </row>
    <row r="43365" spans="23:27">
      <c r="W43365" s="288"/>
      <c r="X43365" s="287"/>
      <c r="AA43365" s="289"/>
    </row>
    <row r="43366" spans="23:27">
      <c r="W43366" s="288"/>
      <c r="X43366" s="287"/>
      <c r="AA43366" s="289"/>
    </row>
    <row r="43367" spans="23:27">
      <c r="W43367" s="288"/>
      <c r="X43367" s="287"/>
      <c r="AA43367" s="289"/>
    </row>
    <row r="43368" spans="23:27">
      <c r="W43368" s="288"/>
      <c r="X43368" s="287"/>
      <c r="AA43368" s="289"/>
    </row>
    <row r="43369" spans="23:27">
      <c r="W43369" s="288"/>
      <c r="X43369" s="287"/>
      <c r="AA43369" s="289"/>
    </row>
    <row r="43370" spans="23:27">
      <c r="W43370" s="288"/>
      <c r="X43370" s="287"/>
      <c r="AA43370" s="289"/>
    </row>
    <row r="43371" spans="23:27">
      <c r="W43371" s="288"/>
      <c r="X43371" s="287"/>
      <c r="AA43371" s="289"/>
    </row>
    <row r="43372" spans="23:27">
      <c r="W43372" s="288"/>
      <c r="X43372" s="287"/>
      <c r="AA43372" s="289"/>
    </row>
    <row r="43373" spans="23:27">
      <c r="W43373" s="288"/>
      <c r="X43373" s="287"/>
      <c r="AA43373" s="289"/>
    </row>
    <row r="43374" spans="23:27">
      <c r="W43374" s="288"/>
      <c r="X43374" s="287"/>
      <c r="AA43374" s="289"/>
    </row>
    <row r="43375" spans="23:27">
      <c r="W43375" s="288"/>
      <c r="X43375" s="287"/>
      <c r="AA43375" s="289"/>
    </row>
    <row r="43376" spans="23:27">
      <c r="W43376" s="288"/>
      <c r="X43376" s="287"/>
      <c r="AA43376" s="289"/>
    </row>
    <row r="43377" spans="23:27">
      <c r="W43377" s="288"/>
      <c r="X43377" s="287"/>
      <c r="AA43377" s="289"/>
    </row>
    <row r="43378" spans="23:27">
      <c r="W43378" s="288"/>
      <c r="X43378" s="287"/>
      <c r="AA43378" s="289"/>
    </row>
    <row r="43379" spans="23:27">
      <c r="W43379" s="288"/>
      <c r="X43379" s="287"/>
      <c r="AA43379" s="289"/>
    </row>
    <row r="43380" spans="23:27">
      <c r="W43380" s="288"/>
      <c r="X43380" s="287"/>
      <c r="AA43380" s="289"/>
    </row>
    <row r="43381" spans="23:27">
      <c r="W43381" s="288"/>
      <c r="X43381" s="287"/>
      <c r="AA43381" s="289"/>
    </row>
    <row r="43382" spans="23:27">
      <c r="W43382" s="288"/>
      <c r="X43382" s="287"/>
      <c r="AA43382" s="289"/>
    </row>
    <row r="43383" spans="23:27">
      <c r="W43383" s="288"/>
      <c r="X43383" s="287"/>
      <c r="AA43383" s="289"/>
    </row>
    <row r="43384" spans="23:27">
      <c r="W43384" s="288"/>
      <c r="X43384" s="287"/>
      <c r="AA43384" s="289"/>
    </row>
    <row r="43385" spans="23:27">
      <c r="W43385" s="288"/>
      <c r="X43385" s="287"/>
      <c r="AA43385" s="289"/>
    </row>
    <row r="43386" spans="23:27">
      <c r="W43386" s="288"/>
      <c r="X43386" s="287"/>
      <c r="AA43386" s="289"/>
    </row>
    <row r="43387" spans="23:27">
      <c r="W43387" s="288"/>
      <c r="X43387" s="287"/>
      <c r="AA43387" s="289"/>
    </row>
    <row r="43388" spans="23:27">
      <c r="W43388" s="288"/>
      <c r="X43388" s="287"/>
      <c r="AA43388" s="289"/>
    </row>
    <row r="43389" spans="23:27">
      <c r="W43389" s="288"/>
      <c r="X43389" s="287"/>
      <c r="AA43389" s="289"/>
    </row>
    <row r="43390" spans="23:27">
      <c r="W43390" s="288"/>
      <c r="X43390" s="287"/>
      <c r="AA43390" s="289"/>
    </row>
    <row r="43391" spans="23:27">
      <c r="W43391" s="288"/>
      <c r="X43391" s="287"/>
      <c r="AA43391" s="289"/>
    </row>
    <row r="43392" spans="23:27">
      <c r="W43392" s="288"/>
      <c r="X43392" s="287"/>
      <c r="AA43392" s="289"/>
    </row>
    <row r="43393" spans="23:27">
      <c r="W43393" s="288"/>
      <c r="X43393" s="287"/>
      <c r="AA43393" s="289"/>
    </row>
    <row r="43394" spans="23:27">
      <c r="W43394" s="288"/>
      <c r="X43394" s="287"/>
      <c r="AA43394" s="289"/>
    </row>
    <row r="43395" spans="23:27">
      <c r="W43395" s="288"/>
      <c r="X43395" s="287"/>
      <c r="AA43395" s="289"/>
    </row>
    <row r="43396" spans="23:27">
      <c r="W43396" s="288"/>
      <c r="X43396" s="287"/>
      <c r="AA43396" s="289"/>
    </row>
    <row r="43397" spans="23:27">
      <c r="W43397" s="288"/>
      <c r="X43397" s="287"/>
      <c r="AA43397" s="289"/>
    </row>
    <row r="43398" spans="23:27">
      <c r="W43398" s="288"/>
      <c r="X43398" s="287"/>
      <c r="AA43398" s="289"/>
    </row>
    <row r="43399" spans="23:27">
      <c r="W43399" s="288"/>
      <c r="X43399" s="287"/>
      <c r="AA43399" s="289"/>
    </row>
    <row r="43400" spans="23:27">
      <c r="W43400" s="288"/>
      <c r="X43400" s="287"/>
      <c r="AA43400" s="289"/>
    </row>
    <row r="43401" spans="23:27">
      <c r="W43401" s="288"/>
      <c r="X43401" s="287"/>
      <c r="AA43401" s="289"/>
    </row>
    <row r="43402" spans="23:27">
      <c r="W43402" s="288"/>
      <c r="X43402" s="287"/>
      <c r="AA43402" s="289"/>
    </row>
    <row r="43403" spans="23:27">
      <c r="W43403" s="288"/>
      <c r="X43403" s="287"/>
      <c r="AA43403" s="289"/>
    </row>
    <row r="43404" spans="23:27">
      <c r="W43404" s="288"/>
      <c r="X43404" s="287"/>
      <c r="AA43404" s="289"/>
    </row>
    <row r="43405" spans="23:27">
      <c r="W43405" s="288"/>
      <c r="X43405" s="287"/>
      <c r="AA43405" s="289"/>
    </row>
    <row r="43406" spans="23:27">
      <c r="W43406" s="288"/>
      <c r="X43406" s="287"/>
      <c r="AA43406" s="289"/>
    </row>
    <row r="43407" spans="23:27">
      <c r="W43407" s="288"/>
      <c r="X43407" s="287"/>
      <c r="AA43407" s="289"/>
    </row>
    <row r="43408" spans="23:27">
      <c r="W43408" s="288"/>
      <c r="X43408" s="287"/>
      <c r="AA43408" s="289"/>
    </row>
    <row r="43409" spans="23:27">
      <c r="W43409" s="288"/>
      <c r="X43409" s="287"/>
      <c r="AA43409" s="289"/>
    </row>
    <row r="43410" spans="23:27">
      <c r="W43410" s="288"/>
      <c r="X43410" s="287"/>
      <c r="AA43410" s="289"/>
    </row>
    <row r="43411" spans="23:27">
      <c r="W43411" s="288"/>
      <c r="X43411" s="287"/>
      <c r="AA43411" s="289"/>
    </row>
    <row r="43412" spans="23:27">
      <c r="W43412" s="288"/>
      <c r="X43412" s="287"/>
      <c r="AA43412" s="289"/>
    </row>
    <row r="43413" spans="23:27">
      <c r="W43413" s="288"/>
      <c r="X43413" s="287"/>
      <c r="AA43413" s="289"/>
    </row>
    <row r="43414" spans="23:27">
      <c r="W43414" s="288"/>
      <c r="X43414" s="287"/>
      <c r="AA43414" s="289"/>
    </row>
    <row r="43415" spans="23:27">
      <c r="W43415" s="288"/>
      <c r="X43415" s="287"/>
      <c r="AA43415" s="289"/>
    </row>
    <row r="43416" spans="23:27">
      <c r="W43416" s="288"/>
      <c r="X43416" s="287"/>
      <c r="AA43416" s="289"/>
    </row>
    <row r="43417" spans="23:27">
      <c r="W43417" s="288"/>
      <c r="X43417" s="287"/>
      <c r="AA43417" s="289"/>
    </row>
    <row r="43418" spans="23:27">
      <c r="W43418" s="288"/>
      <c r="X43418" s="287"/>
      <c r="AA43418" s="289"/>
    </row>
    <row r="43419" spans="23:27">
      <c r="W43419" s="288"/>
      <c r="X43419" s="287"/>
      <c r="AA43419" s="289"/>
    </row>
    <row r="43420" spans="23:27">
      <c r="W43420" s="288"/>
      <c r="X43420" s="287"/>
      <c r="AA43420" s="289"/>
    </row>
    <row r="43421" spans="23:27">
      <c r="W43421" s="288"/>
      <c r="X43421" s="287"/>
      <c r="AA43421" s="289"/>
    </row>
    <row r="43422" spans="23:27">
      <c r="W43422" s="288"/>
      <c r="X43422" s="287"/>
      <c r="AA43422" s="289"/>
    </row>
    <row r="43423" spans="23:27">
      <c r="W43423" s="288"/>
      <c r="X43423" s="287"/>
      <c r="AA43423" s="289"/>
    </row>
    <row r="43424" spans="23:27">
      <c r="W43424" s="288"/>
      <c r="X43424" s="287"/>
      <c r="AA43424" s="289"/>
    </row>
    <row r="43425" spans="23:27">
      <c r="W43425" s="288"/>
      <c r="X43425" s="287"/>
      <c r="AA43425" s="289"/>
    </row>
    <row r="43426" spans="23:27">
      <c r="W43426" s="288"/>
      <c r="X43426" s="287"/>
      <c r="AA43426" s="289"/>
    </row>
    <row r="43427" spans="23:27">
      <c r="W43427" s="288"/>
      <c r="X43427" s="287"/>
      <c r="AA43427" s="289"/>
    </row>
    <row r="43428" spans="23:27">
      <c r="W43428" s="288"/>
      <c r="X43428" s="287"/>
      <c r="AA43428" s="289"/>
    </row>
    <row r="43429" spans="23:27">
      <c r="W43429" s="288"/>
      <c r="X43429" s="287"/>
      <c r="AA43429" s="289"/>
    </row>
    <row r="43430" spans="23:27">
      <c r="W43430" s="288"/>
      <c r="X43430" s="287"/>
      <c r="AA43430" s="289"/>
    </row>
    <row r="43431" spans="23:27">
      <c r="W43431" s="288"/>
      <c r="X43431" s="287"/>
      <c r="AA43431" s="289"/>
    </row>
    <row r="43432" spans="23:27">
      <c r="W43432" s="288"/>
      <c r="X43432" s="287"/>
      <c r="AA43432" s="289"/>
    </row>
    <row r="43433" spans="23:27">
      <c r="W43433" s="288"/>
      <c r="X43433" s="287"/>
      <c r="AA43433" s="289"/>
    </row>
    <row r="43434" spans="23:27">
      <c r="W43434" s="288"/>
      <c r="X43434" s="287"/>
      <c r="AA43434" s="289"/>
    </row>
    <row r="43435" spans="23:27">
      <c r="W43435" s="288"/>
      <c r="X43435" s="287"/>
      <c r="AA43435" s="289"/>
    </row>
    <row r="43436" spans="23:27">
      <c r="W43436" s="288"/>
      <c r="X43436" s="287"/>
      <c r="AA43436" s="289"/>
    </row>
    <row r="43437" spans="23:27">
      <c r="W43437" s="288"/>
      <c r="X43437" s="287"/>
      <c r="AA43437" s="289"/>
    </row>
    <row r="43438" spans="23:27">
      <c r="W43438" s="288"/>
      <c r="X43438" s="287"/>
      <c r="AA43438" s="289"/>
    </row>
    <row r="43439" spans="23:27">
      <c r="W43439" s="288"/>
      <c r="X43439" s="287"/>
      <c r="AA43439" s="289"/>
    </row>
    <row r="43440" spans="23:27">
      <c r="W43440" s="288"/>
      <c r="X43440" s="287"/>
      <c r="AA43440" s="289"/>
    </row>
    <row r="43441" spans="23:27">
      <c r="W43441" s="288"/>
      <c r="X43441" s="287"/>
      <c r="AA43441" s="289"/>
    </row>
    <row r="43442" spans="23:27">
      <c r="W43442" s="288"/>
      <c r="X43442" s="287"/>
      <c r="AA43442" s="289"/>
    </row>
    <row r="43443" spans="23:27">
      <c r="W43443" s="288"/>
      <c r="X43443" s="287"/>
      <c r="AA43443" s="289"/>
    </row>
    <row r="43444" spans="23:27">
      <c r="W43444" s="288"/>
      <c r="X43444" s="287"/>
      <c r="AA43444" s="289"/>
    </row>
    <row r="43445" spans="23:27">
      <c r="W43445" s="288"/>
      <c r="X43445" s="287"/>
      <c r="AA43445" s="289"/>
    </row>
    <row r="43446" spans="23:27">
      <c r="W43446" s="288"/>
      <c r="X43446" s="287"/>
      <c r="AA43446" s="289"/>
    </row>
    <row r="43447" spans="23:27">
      <c r="W43447" s="288"/>
      <c r="X43447" s="287"/>
      <c r="AA43447" s="289"/>
    </row>
    <row r="43448" spans="23:27">
      <c r="W43448" s="288"/>
      <c r="X43448" s="287"/>
      <c r="AA43448" s="289"/>
    </row>
    <row r="43449" spans="23:27">
      <c r="W43449" s="288"/>
      <c r="X43449" s="287"/>
      <c r="AA43449" s="289"/>
    </row>
    <row r="43450" spans="23:27">
      <c r="W43450" s="288"/>
      <c r="X43450" s="287"/>
      <c r="AA43450" s="289"/>
    </row>
    <row r="43451" spans="23:27">
      <c r="W43451" s="288"/>
      <c r="X43451" s="287"/>
      <c r="AA43451" s="289"/>
    </row>
    <row r="43452" spans="23:27">
      <c r="W43452" s="288"/>
      <c r="X43452" s="287"/>
      <c r="AA43452" s="289"/>
    </row>
    <row r="43453" spans="23:27">
      <c r="W43453" s="288"/>
      <c r="X43453" s="287"/>
      <c r="AA43453" s="289"/>
    </row>
    <row r="43454" spans="23:27">
      <c r="W43454" s="288"/>
      <c r="X43454" s="287"/>
      <c r="AA43454" s="289"/>
    </row>
    <row r="43455" spans="23:27">
      <c r="W43455" s="288"/>
      <c r="X43455" s="287"/>
      <c r="AA43455" s="289"/>
    </row>
    <row r="43456" spans="23:27">
      <c r="W43456" s="288"/>
      <c r="X43456" s="287"/>
      <c r="AA43456" s="289"/>
    </row>
    <row r="43457" spans="23:27">
      <c r="W43457" s="288"/>
      <c r="X43457" s="287"/>
      <c r="AA43457" s="289"/>
    </row>
    <row r="43458" spans="23:27">
      <c r="W43458" s="288"/>
      <c r="X43458" s="287"/>
      <c r="AA43458" s="289"/>
    </row>
    <row r="43459" spans="23:27">
      <c r="W43459" s="288"/>
      <c r="X43459" s="287"/>
      <c r="AA43459" s="289"/>
    </row>
    <row r="43460" spans="23:27">
      <c r="W43460" s="288"/>
      <c r="X43460" s="287"/>
      <c r="AA43460" s="289"/>
    </row>
    <row r="43461" spans="23:27">
      <c r="W43461" s="288"/>
      <c r="X43461" s="287"/>
      <c r="AA43461" s="289"/>
    </row>
    <row r="43462" spans="23:27">
      <c r="W43462" s="288"/>
      <c r="X43462" s="287"/>
      <c r="AA43462" s="289"/>
    </row>
    <row r="43463" spans="23:27">
      <c r="W43463" s="288"/>
      <c r="X43463" s="287"/>
      <c r="AA43463" s="289"/>
    </row>
    <row r="43464" spans="23:27">
      <c r="W43464" s="288"/>
      <c r="X43464" s="287"/>
      <c r="AA43464" s="289"/>
    </row>
    <row r="43465" spans="23:27">
      <c r="W43465" s="288"/>
      <c r="X43465" s="287"/>
      <c r="AA43465" s="289"/>
    </row>
    <row r="43466" spans="23:27">
      <c r="W43466" s="288"/>
      <c r="X43466" s="287"/>
      <c r="AA43466" s="289"/>
    </row>
    <row r="43467" spans="23:27">
      <c r="W43467" s="288"/>
      <c r="X43467" s="287"/>
      <c r="AA43467" s="289"/>
    </row>
    <row r="43468" spans="23:27">
      <c r="W43468" s="288"/>
      <c r="X43468" s="287"/>
      <c r="AA43468" s="289"/>
    </row>
    <row r="43469" spans="23:27">
      <c r="W43469" s="288"/>
      <c r="X43469" s="287"/>
      <c r="AA43469" s="289"/>
    </row>
    <row r="43470" spans="23:27">
      <c r="W43470" s="288"/>
      <c r="X43470" s="287"/>
      <c r="AA43470" s="289"/>
    </row>
    <row r="43471" spans="23:27">
      <c r="W43471" s="288"/>
      <c r="X43471" s="287"/>
      <c r="AA43471" s="289"/>
    </row>
    <row r="43472" spans="23:27">
      <c r="W43472" s="288"/>
      <c r="X43472" s="287"/>
      <c r="AA43472" s="289"/>
    </row>
    <row r="43473" spans="23:27">
      <c r="W43473" s="288"/>
      <c r="X43473" s="287"/>
      <c r="AA43473" s="289"/>
    </row>
    <row r="43474" spans="23:27">
      <c r="W43474" s="288"/>
      <c r="X43474" s="287"/>
      <c r="AA43474" s="289"/>
    </row>
    <row r="43475" spans="23:27">
      <c r="W43475" s="288"/>
      <c r="X43475" s="287"/>
      <c r="AA43475" s="289"/>
    </row>
    <row r="43476" spans="23:27">
      <c r="W43476" s="288"/>
      <c r="X43476" s="287"/>
      <c r="AA43476" s="289"/>
    </row>
    <row r="43477" spans="23:27">
      <c r="W43477" s="288"/>
      <c r="X43477" s="287"/>
      <c r="AA43477" s="289"/>
    </row>
    <row r="43478" spans="23:27">
      <c r="W43478" s="288"/>
      <c r="X43478" s="287"/>
      <c r="AA43478" s="289"/>
    </row>
    <row r="43479" spans="23:27">
      <c r="W43479" s="288"/>
      <c r="X43479" s="287"/>
      <c r="AA43479" s="289"/>
    </row>
    <row r="43480" spans="23:27">
      <c r="W43480" s="288"/>
      <c r="X43480" s="287"/>
      <c r="AA43480" s="289"/>
    </row>
    <row r="43481" spans="23:27">
      <c r="W43481" s="288"/>
      <c r="X43481" s="287"/>
      <c r="AA43481" s="289"/>
    </row>
    <row r="43482" spans="23:27">
      <c r="W43482" s="288"/>
      <c r="X43482" s="287"/>
      <c r="AA43482" s="289"/>
    </row>
    <row r="43483" spans="23:27">
      <c r="W43483" s="288"/>
      <c r="X43483" s="287"/>
      <c r="AA43483" s="289"/>
    </row>
    <row r="43484" spans="23:27">
      <c r="W43484" s="288"/>
      <c r="X43484" s="287"/>
      <c r="AA43484" s="289"/>
    </row>
    <row r="43485" spans="23:27">
      <c r="W43485" s="288"/>
      <c r="X43485" s="287"/>
      <c r="AA43485" s="289"/>
    </row>
    <row r="43486" spans="23:27">
      <c r="W43486" s="288"/>
      <c r="X43486" s="287"/>
      <c r="AA43486" s="289"/>
    </row>
    <row r="43487" spans="23:27">
      <c r="W43487" s="288"/>
      <c r="X43487" s="287"/>
      <c r="AA43487" s="289"/>
    </row>
    <row r="43488" spans="23:27">
      <c r="W43488" s="288"/>
      <c r="X43488" s="287"/>
      <c r="AA43488" s="289"/>
    </row>
    <row r="43489" spans="23:27">
      <c r="W43489" s="288"/>
      <c r="X43489" s="287"/>
      <c r="AA43489" s="289"/>
    </row>
    <row r="43490" spans="23:27">
      <c r="W43490" s="288"/>
      <c r="X43490" s="287"/>
      <c r="AA43490" s="289"/>
    </row>
    <row r="43491" spans="23:27">
      <c r="W43491" s="288"/>
      <c r="X43491" s="287"/>
      <c r="AA43491" s="289"/>
    </row>
    <row r="43492" spans="23:27">
      <c r="W43492" s="288"/>
      <c r="X43492" s="287"/>
      <c r="AA43492" s="289"/>
    </row>
    <row r="43493" spans="23:27">
      <c r="W43493" s="288"/>
      <c r="X43493" s="287"/>
      <c r="AA43493" s="289"/>
    </row>
    <row r="43494" spans="23:27">
      <c r="W43494" s="288"/>
      <c r="X43494" s="287"/>
      <c r="AA43494" s="289"/>
    </row>
    <row r="43495" spans="23:27">
      <c r="W43495" s="288"/>
      <c r="X43495" s="287"/>
      <c r="AA43495" s="289"/>
    </row>
    <row r="43496" spans="23:27">
      <c r="W43496" s="288"/>
      <c r="X43496" s="287"/>
      <c r="AA43496" s="289"/>
    </row>
    <row r="43497" spans="23:27">
      <c r="W43497" s="288"/>
      <c r="X43497" s="287"/>
      <c r="AA43497" s="289"/>
    </row>
    <row r="43498" spans="23:27">
      <c r="W43498" s="288"/>
      <c r="X43498" s="287"/>
      <c r="AA43498" s="289"/>
    </row>
    <row r="43499" spans="23:27">
      <c r="W43499" s="288"/>
      <c r="X43499" s="287"/>
      <c r="AA43499" s="289"/>
    </row>
    <row r="43500" spans="23:27">
      <c r="W43500" s="288"/>
      <c r="X43500" s="287"/>
      <c r="AA43500" s="289"/>
    </row>
    <row r="43501" spans="23:27">
      <c r="W43501" s="288"/>
      <c r="X43501" s="287"/>
      <c r="AA43501" s="289"/>
    </row>
    <row r="43502" spans="23:27">
      <c r="W43502" s="288"/>
      <c r="X43502" s="287"/>
      <c r="AA43502" s="289"/>
    </row>
    <row r="43503" spans="23:27">
      <c r="W43503" s="288"/>
      <c r="X43503" s="287"/>
      <c r="AA43503" s="289"/>
    </row>
    <row r="43504" spans="23:27">
      <c r="W43504" s="288"/>
      <c r="X43504" s="287"/>
      <c r="AA43504" s="289"/>
    </row>
    <row r="43505" spans="23:27">
      <c r="W43505" s="288"/>
      <c r="X43505" s="287"/>
      <c r="AA43505" s="289"/>
    </row>
    <row r="43506" spans="23:27">
      <c r="W43506" s="288"/>
      <c r="X43506" s="287"/>
      <c r="AA43506" s="289"/>
    </row>
    <row r="43507" spans="23:27">
      <c r="W43507" s="288"/>
      <c r="X43507" s="287"/>
      <c r="AA43507" s="289"/>
    </row>
    <row r="43508" spans="23:27">
      <c r="W43508" s="288"/>
      <c r="X43508" s="287"/>
      <c r="AA43508" s="289"/>
    </row>
    <row r="43509" spans="23:27">
      <c r="W43509" s="288"/>
      <c r="X43509" s="287"/>
      <c r="AA43509" s="289"/>
    </row>
    <row r="43510" spans="23:27">
      <c r="W43510" s="288"/>
      <c r="X43510" s="287"/>
      <c r="AA43510" s="289"/>
    </row>
    <row r="43511" spans="23:27">
      <c r="W43511" s="288"/>
      <c r="X43511" s="287"/>
      <c r="AA43511" s="289"/>
    </row>
    <row r="43512" spans="23:27">
      <c r="W43512" s="288"/>
      <c r="X43512" s="287"/>
      <c r="AA43512" s="289"/>
    </row>
    <row r="43513" spans="23:27">
      <c r="W43513" s="288"/>
      <c r="X43513" s="287"/>
      <c r="AA43513" s="289"/>
    </row>
    <row r="43514" spans="23:27">
      <c r="W43514" s="288"/>
      <c r="X43514" s="287"/>
      <c r="AA43514" s="289"/>
    </row>
    <row r="43515" spans="23:27">
      <c r="W43515" s="288"/>
      <c r="X43515" s="287"/>
      <c r="AA43515" s="289"/>
    </row>
    <row r="43516" spans="23:27">
      <c r="W43516" s="288"/>
      <c r="X43516" s="287"/>
      <c r="AA43516" s="289"/>
    </row>
    <row r="43517" spans="23:27">
      <c r="W43517" s="288"/>
      <c r="X43517" s="287"/>
      <c r="AA43517" s="289"/>
    </row>
    <row r="43518" spans="23:27">
      <c r="W43518" s="288"/>
      <c r="X43518" s="287"/>
      <c r="AA43518" s="289"/>
    </row>
    <row r="43519" spans="23:27">
      <c r="W43519" s="288"/>
      <c r="X43519" s="287"/>
      <c r="AA43519" s="289"/>
    </row>
    <row r="43520" spans="23:27">
      <c r="W43520" s="288"/>
      <c r="X43520" s="287"/>
      <c r="AA43520" s="289"/>
    </row>
    <row r="43521" spans="23:27">
      <c r="W43521" s="288"/>
      <c r="X43521" s="287"/>
      <c r="AA43521" s="289"/>
    </row>
    <row r="43522" spans="23:27">
      <c r="W43522" s="288"/>
      <c r="X43522" s="287"/>
      <c r="AA43522" s="289"/>
    </row>
    <row r="43523" spans="23:27">
      <c r="W43523" s="288"/>
      <c r="X43523" s="287"/>
      <c r="AA43523" s="289"/>
    </row>
    <row r="43524" spans="23:27">
      <c r="W43524" s="288"/>
      <c r="X43524" s="287"/>
      <c r="AA43524" s="289"/>
    </row>
    <row r="43525" spans="23:27">
      <c r="W43525" s="288"/>
      <c r="X43525" s="287"/>
      <c r="AA43525" s="289"/>
    </row>
    <row r="43526" spans="23:27">
      <c r="W43526" s="288"/>
      <c r="X43526" s="287"/>
      <c r="AA43526" s="289"/>
    </row>
    <row r="43527" spans="23:27">
      <c r="W43527" s="288"/>
      <c r="X43527" s="287"/>
      <c r="AA43527" s="289"/>
    </row>
    <row r="43528" spans="23:27">
      <c r="W43528" s="288"/>
      <c r="X43528" s="287"/>
      <c r="AA43528" s="289"/>
    </row>
    <row r="43529" spans="23:27">
      <c r="W43529" s="288"/>
      <c r="X43529" s="287"/>
      <c r="AA43529" s="289"/>
    </row>
    <row r="43530" spans="23:27">
      <c r="W43530" s="288"/>
      <c r="X43530" s="287"/>
      <c r="AA43530" s="289"/>
    </row>
    <row r="43531" spans="23:27">
      <c r="W43531" s="288"/>
      <c r="X43531" s="287"/>
      <c r="AA43531" s="289"/>
    </row>
    <row r="43532" spans="23:27">
      <c r="W43532" s="288"/>
      <c r="X43532" s="287"/>
      <c r="AA43532" s="289"/>
    </row>
    <row r="43533" spans="23:27">
      <c r="W43533" s="288"/>
      <c r="X43533" s="287"/>
      <c r="AA43533" s="289"/>
    </row>
    <row r="43534" spans="23:27">
      <c r="W43534" s="288"/>
      <c r="X43534" s="287"/>
      <c r="AA43534" s="289"/>
    </row>
    <row r="43535" spans="23:27">
      <c r="W43535" s="288"/>
      <c r="X43535" s="287"/>
      <c r="AA43535" s="289"/>
    </row>
    <row r="43536" spans="23:27">
      <c r="W43536" s="288"/>
      <c r="X43536" s="287"/>
      <c r="AA43536" s="289"/>
    </row>
    <row r="43537" spans="23:27">
      <c r="W43537" s="288"/>
      <c r="X43537" s="287"/>
      <c r="AA43537" s="289"/>
    </row>
    <row r="43538" spans="23:27">
      <c r="W43538" s="288"/>
      <c r="X43538" s="287"/>
      <c r="AA43538" s="289"/>
    </row>
    <row r="43539" spans="23:27">
      <c r="W43539" s="288"/>
      <c r="X43539" s="287"/>
      <c r="AA43539" s="289"/>
    </row>
    <row r="43540" spans="23:27">
      <c r="W43540" s="288"/>
      <c r="X43540" s="287"/>
      <c r="AA43540" s="289"/>
    </row>
    <row r="43541" spans="23:27">
      <c r="W43541" s="288"/>
      <c r="X43541" s="287"/>
      <c r="AA43541" s="289"/>
    </row>
    <row r="43542" spans="23:27">
      <c r="W43542" s="288"/>
      <c r="X43542" s="287"/>
      <c r="AA43542" s="289"/>
    </row>
    <row r="43543" spans="23:27">
      <c r="W43543" s="288"/>
      <c r="X43543" s="287"/>
      <c r="AA43543" s="289"/>
    </row>
    <row r="43544" spans="23:27">
      <c r="W43544" s="288"/>
      <c r="X43544" s="287"/>
      <c r="AA43544" s="289"/>
    </row>
    <row r="43545" spans="23:27">
      <c r="W43545" s="288"/>
      <c r="X43545" s="287"/>
      <c r="AA43545" s="289"/>
    </row>
    <row r="43546" spans="23:27">
      <c r="W43546" s="288"/>
      <c r="X43546" s="287"/>
      <c r="AA43546" s="289"/>
    </row>
    <row r="43547" spans="23:27">
      <c r="W43547" s="288"/>
      <c r="X43547" s="287"/>
      <c r="AA43547" s="289"/>
    </row>
    <row r="43548" spans="23:27">
      <c r="W43548" s="288"/>
      <c r="X43548" s="287"/>
      <c r="AA43548" s="289"/>
    </row>
    <row r="43549" spans="23:27">
      <c r="W43549" s="288"/>
      <c r="X43549" s="287"/>
      <c r="AA43549" s="289"/>
    </row>
    <row r="43550" spans="23:27">
      <c r="W43550" s="288"/>
      <c r="X43550" s="287"/>
      <c r="AA43550" s="289"/>
    </row>
    <row r="43551" spans="23:27">
      <c r="W43551" s="288"/>
      <c r="X43551" s="287"/>
      <c r="AA43551" s="289"/>
    </row>
    <row r="43552" spans="23:27">
      <c r="W43552" s="288"/>
      <c r="X43552" s="287"/>
      <c r="AA43552" s="289"/>
    </row>
    <row r="43553" spans="23:27">
      <c r="W43553" s="288"/>
      <c r="X43553" s="287"/>
      <c r="AA43553" s="289"/>
    </row>
    <row r="43554" spans="23:27">
      <c r="W43554" s="288"/>
      <c r="X43554" s="287"/>
      <c r="AA43554" s="289"/>
    </row>
    <row r="43555" spans="23:27">
      <c r="W43555" s="288"/>
      <c r="X43555" s="287"/>
      <c r="AA43555" s="289"/>
    </row>
    <row r="43556" spans="23:27">
      <c r="W43556" s="288"/>
      <c r="X43556" s="287"/>
      <c r="AA43556" s="289"/>
    </row>
    <row r="43557" spans="23:27">
      <c r="W43557" s="288"/>
      <c r="X43557" s="287"/>
      <c r="AA43557" s="289"/>
    </row>
    <row r="43558" spans="23:27">
      <c r="W43558" s="288"/>
      <c r="X43558" s="287"/>
      <c r="AA43558" s="289"/>
    </row>
    <row r="43559" spans="23:27">
      <c r="W43559" s="288"/>
      <c r="X43559" s="287"/>
      <c r="AA43559" s="289"/>
    </row>
    <row r="43560" spans="23:27">
      <c r="W43560" s="288"/>
      <c r="X43560" s="287"/>
      <c r="AA43560" s="289"/>
    </row>
    <row r="43561" spans="23:27">
      <c r="W43561" s="288"/>
      <c r="X43561" s="287"/>
      <c r="AA43561" s="289"/>
    </row>
    <row r="43562" spans="23:27">
      <c r="W43562" s="288"/>
      <c r="X43562" s="287"/>
      <c r="AA43562" s="289"/>
    </row>
    <row r="43563" spans="23:27">
      <c r="W43563" s="288"/>
      <c r="X43563" s="287"/>
      <c r="AA43563" s="289"/>
    </row>
    <row r="43564" spans="23:27">
      <c r="W43564" s="288"/>
      <c r="X43564" s="287"/>
      <c r="AA43564" s="289"/>
    </row>
    <row r="43565" spans="23:27">
      <c r="W43565" s="288"/>
      <c r="X43565" s="287"/>
      <c r="AA43565" s="289"/>
    </row>
    <row r="43566" spans="23:27">
      <c r="W43566" s="288"/>
      <c r="X43566" s="287"/>
      <c r="AA43566" s="289"/>
    </row>
    <row r="43567" spans="23:27">
      <c r="W43567" s="288"/>
      <c r="X43567" s="287"/>
      <c r="AA43567" s="289"/>
    </row>
    <row r="43568" spans="23:27">
      <c r="W43568" s="288"/>
      <c r="X43568" s="287"/>
      <c r="AA43568" s="289"/>
    </row>
    <row r="43569" spans="23:27">
      <c r="W43569" s="288"/>
      <c r="X43569" s="287"/>
      <c r="AA43569" s="289"/>
    </row>
    <row r="43570" spans="23:27">
      <c r="W43570" s="288"/>
      <c r="X43570" s="287"/>
      <c r="AA43570" s="289"/>
    </row>
    <row r="43571" spans="23:27">
      <c r="W43571" s="288"/>
      <c r="X43571" s="287"/>
      <c r="AA43571" s="289"/>
    </row>
    <row r="43572" spans="23:27">
      <c r="W43572" s="288"/>
      <c r="X43572" s="287"/>
      <c r="AA43572" s="289"/>
    </row>
    <row r="43573" spans="23:27">
      <c r="W43573" s="288"/>
      <c r="X43573" s="287"/>
      <c r="AA43573" s="289"/>
    </row>
    <row r="43574" spans="23:27">
      <c r="W43574" s="288"/>
      <c r="X43574" s="287"/>
      <c r="AA43574" s="289"/>
    </row>
    <row r="43575" spans="23:27">
      <c r="W43575" s="288"/>
      <c r="X43575" s="287"/>
      <c r="AA43575" s="289"/>
    </row>
    <row r="43576" spans="23:27">
      <c r="W43576" s="288"/>
      <c r="X43576" s="287"/>
      <c r="AA43576" s="289"/>
    </row>
    <row r="43577" spans="23:27">
      <c r="W43577" s="288"/>
      <c r="X43577" s="287"/>
      <c r="AA43577" s="289"/>
    </row>
    <row r="43578" spans="23:27">
      <c r="W43578" s="288"/>
      <c r="X43578" s="287"/>
      <c r="AA43578" s="289"/>
    </row>
    <row r="43579" spans="23:27">
      <c r="W43579" s="288"/>
      <c r="X43579" s="287"/>
      <c r="AA43579" s="289"/>
    </row>
    <row r="43580" spans="23:27">
      <c r="W43580" s="288"/>
      <c r="X43580" s="287"/>
      <c r="AA43580" s="289"/>
    </row>
    <row r="43581" spans="23:27">
      <c r="W43581" s="288"/>
      <c r="X43581" s="287"/>
      <c r="AA43581" s="289"/>
    </row>
    <row r="43582" spans="23:27">
      <c r="W43582" s="288"/>
      <c r="X43582" s="287"/>
      <c r="AA43582" s="289"/>
    </row>
    <row r="43583" spans="23:27">
      <c r="W43583" s="288"/>
      <c r="X43583" s="287"/>
      <c r="AA43583" s="289"/>
    </row>
    <row r="43584" spans="23:27">
      <c r="W43584" s="288"/>
      <c r="X43584" s="287"/>
      <c r="AA43584" s="289"/>
    </row>
    <row r="43585" spans="23:27">
      <c r="W43585" s="288"/>
      <c r="X43585" s="287"/>
      <c r="AA43585" s="289"/>
    </row>
    <row r="43586" spans="23:27">
      <c r="W43586" s="288"/>
      <c r="X43586" s="287"/>
      <c r="AA43586" s="289"/>
    </row>
    <row r="43587" spans="23:27">
      <c r="W43587" s="288"/>
      <c r="X43587" s="287"/>
      <c r="AA43587" s="289"/>
    </row>
    <row r="43588" spans="23:27">
      <c r="W43588" s="288"/>
      <c r="X43588" s="287"/>
      <c r="AA43588" s="289"/>
    </row>
    <row r="43589" spans="23:27">
      <c r="W43589" s="288"/>
      <c r="X43589" s="287"/>
      <c r="AA43589" s="289"/>
    </row>
    <row r="43590" spans="23:27">
      <c r="W43590" s="288"/>
      <c r="X43590" s="287"/>
      <c r="AA43590" s="289"/>
    </row>
    <row r="43591" spans="23:27">
      <c r="W43591" s="288"/>
      <c r="X43591" s="287"/>
      <c r="AA43591" s="289"/>
    </row>
    <row r="43592" spans="23:27">
      <c r="W43592" s="288"/>
      <c r="X43592" s="287"/>
      <c r="AA43592" s="289"/>
    </row>
    <row r="43593" spans="23:27">
      <c r="W43593" s="288"/>
      <c r="X43593" s="287"/>
      <c r="AA43593" s="289"/>
    </row>
    <row r="43594" spans="23:27">
      <c r="W43594" s="288"/>
      <c r="X43594" s="287"/>
      <c r="AA43594" s="289"/>
    </row>
    <row r="43595" spans="23:27">
      <c r="W43595" s="288"/>
      <c r="X43595" s="287"/>
      <c r="AA43595" s="289"/>
    </row>
    <row r="43596" spans="23:27">
      <c r="W43596" s="288"/>
      <c r="X43596" s="287"/>
      <c r="AA43596" s="289"/>
    </row>
    <row r="43597" spans="23:27">
      <c r="W43597" s="288"/>
      <c r="X43597" s="287"/>
      <c r="AA43597" s="289"/>
    </row>
    <row r="43598" spans="23:27">
      <c r="W43598" s="288"/>
      <c r="X43598" s="287"/>
      <c r="AA43598" s="289"/>
    </row>
    <row r="43599" spans="23:27">
      <c r="W43599" s="288"/>
      <c r="X43599" s="287"/>
      <c r="AA43599" s="289"/>
    </row>
    <row r="43600" spans="23:27">
      <c r="W43600" s="288"/>
      <c r="X43600" s="287"/>
      <c r="AA43600" s="289"/>
    </row>
    <row r="43601" spans="23:27">
      <c r="W43601" s="288"/>
      <c r="X43601" s="287"/>
      <c r="AA43601" s="289"/>
    </row>
    <row r="43602" spans="23:27">
      <c r="W43602" s="288"/>
      <c r="X43602" s="287"/>
      <c r="AA43602" s="289"/>
    </row>
    <row r="43603" spans="23:27">
      <c r="W43603" s="288"/>
      <c r="X43603" s="287"/>
      <c r="AA43603" s="289"/>
    </row>
    <row r="43604" spans="23:27">
      <c r="W43604" s="288"/>
      <c r="X43604" s="287"/>
      <c r="AA43604" s="289"/>
    </row>
    <row r="43605" spans="23:27">
      <c r="W43605" s="288"/>
      <c r="X43605" s="287"/>
      <c r="AA43605" s="289"/>
    </row>
    <row r="43606" spans="23:27">
      <c r="W43606" s="288"/>
      <c r="X43606" s="287"/>
      <c r="AA43606" s="289"/>
    </row>
    <row r="43607" spans="23:27">
      <c r="W43607" s="288"/>
      <c r="X43607" s="287"/>
      <c r="AA43607" s="289"/>
    </row>
    <row r="43608" spans="23:27">
      <c r="W43608" s="288"/>
      <c r="X43608" s="287"/>
      <c r="AA43608" s="289"/>
    </row>
    <row r="43609" spans="23:27">
      <c r="W43609" s="288"/>
      <c r="X43609" s="287"/>
      <c r="AA43609" s="289"/>
    </row>
    <row r="43610" spans="23:27">
      <c r="W43610" s="288"/>
      <c r="X43610" s="287"/>
      <c r="AA43610" s="289"/>
    </row>
    <row r="43611" spans="23:27">
      <c r="W43611" s="288"/>
      <c r="X43611" s="287"/>
      <c r="AA43611" s="289"/>
    </row>
    <row r="43612" spans="23:27">
      <c r="W43612" s="288"/>
      <c r="X43612" s="287"/>
      <c r="AA43612" s="289"/>
    </row>
    <row r="43613" spans="23:27">
      <c r="W43613" s="288"/>
      <c r="X43613" s="287"/>
      <c r="AA43613" s="289"/>
    </row>
    <row r="43614" spans="23:27">
      <c r="W43614" s="288"/>
      <c r="X43614" s="287"/>
      <c r="AA43614" s="289"/>
    </row>
    <row r="43615" spans="23:27">
      <c r="W43615" s="288"/>
      <c r="X43615" s="287"/>
      <c r="AA43615" s="289"/>
    </row>
    <row r="43616" spans="23:27">
      <c r="W43616" s="288"/>
      <c r="X43616" s="287"/>
      <c r="AA43616" s="289"/>
    </row>
    <row r="43617" spans="23:27">
      <c r="W43617" s="288"/>
      <c r="X43617" s="287"/>
      <c r="AA43617" s="289"/>
    </row>
    <row r="43618" spans="23:27">
      <c r="W43618" s="288"/>
      <c r="X43618" s="287"/>
      <c r="AA43618" s="289"/>
    </row>
    <row r="43619" spans="23:27">
      <c r="W43619" s="288"/>
      <c r="X43619" s="287"/>
      <c r="AA43619" s="289"/>
    </row>
    <row r="43620" spans="23:27">
      <c r="W43620" s="288"/>
      <c r="X43620" s="287"/>
      <c r="AA43620" s="289"/>
    </row>
    <row r="43621" spans="23:27">
      <c r="W43621" s="288"/>
      <c r="X43621" s="287"/>
      <c r="AA43621" s="289"/>
    </row>
    <row r="43622" spans="23:27">
      <c r="W43622" s="288"/>
      <c r="X43622" s="287"/>
      <c r="AA43622" s="289"/>
    </row>
    <row r="43623" spans="23:27">
      <c r="W43623" s="288"/>
      <c r="X43623" s="287"/>
      <c r="AA43623" s="289"/>
    </row>
    <row r="43624" spans="23:27">
      <c r="W43624" s="288"/>
      <c r="X43624" s="287"/>
      <c r="AA43624" s="289"/>
    </row>
    <row r="43625" spans="23:27">
      <c r="W43625" s="288"/>
      <c r="X43625" s="287"/>
      <c r="AA43625" s="289"/>
    </row>
    <row r="43626" spans="23:27">
      <c r="W43626" s="288"/>
      <c r="X43626" s="287"/>
      <c r="AA43626" s="289"/>
    </row>
    <row r="43627" spans="23:27">
      <c r="W43627" s="288"/>
      <c r="X43627" s="287"/>
      <c r="AA43627" s="289"/>
    </row>
    <row r="43628" spans="23:27">
      <c r="W43628" s="288"/>
      <c r="X43628" s="287"/>
      <c r="AA43628" s="289"/>
    </row>
    <row r="43629" spans="23:27">
      <c r="W43629" s="288"/>
      <c r="X43629" s="287"/>
      <c r="AA43629" s="289"/>
    </row>
    <row r="43630" spans="23:27">
      <c r="W43630" s="288"/>
      <c r="X43630" s="287"/>
      <c r="AA43630" s="289"/>
    </row>
    <row r="43631" spans="23:27">
      <c r="W43631" s="288"/>
      <c r="X43631" s="287"/>
      <c r="AA43631" s="289"/>
    </row>
    <row r="43632" spans="23:27">
      <c r="W43632" s="288"/>
      <c r="X43632" s="287"/>
      <c r="AA43632" s="289"/>
    </row>
    <row r="43633" spans="23:27">
      <c r="W43633" s="288"/>
      <c r="X43633" s="287"/>
      <c r="AA43633" s="289"/>
    </row>
    <row r="43634" spans="23:27">
      <c r="W43634" s="288"/>
      <c r="X43634" s="287"/>
      <c r="AA43634" s="289"/>
    </row>
    <row r="43635" spans="23:27">
      <c r="W43635" s="288"/>
      <c r="X43635" s="287"/>
      <c r="AA43635" s="289"/>
    </row>
    <row r="43636" spans="23:27">
      <c r="W43636" s="288"/>
      <c r="X43636" s="287"/>
      <c r="AA43636" s="289"/>
    </row>
    <row r="43637" spans="23:27">
      <c r="W43637" s="288"/>
      <c r="X43637" s="287"/>
      <c r="AA43637" s="289"/>
    </row>
    <row r="43638" spans="23:27">
      <c r="W43638" s="288"/>
      <c r="X43638" s="287"/>
      <c r="AA43638" s="289"/>
    </row>
    <row r="43639" spans="23:27">
      <c r="W43639" s="288"/>
      <c r="X43639" s="287"/>
      <c r="AA43639" s="289"/>
    </row>
    <row r="43640" spans="23:27">
      <c r="W43640" s="288"/>
      <c r="X43640" s="287"/>
      <c r="AA43640" s="289"/>
    </row>
    <row r="43641" spans="23:27">
      <c r="W43641" s="288"/>
      <c r="X43641" s="287"/>
      <c r="AA43641" s="289"/>
    </row>
    <row r="43642" spans="23:27">
      <c r="W43642" s="288"/>
      <c r="X43642" s="287"/>
      <c r="AA43642" s="289"/>
    </row>
    <row r="43643" spans="23:27">
      <c r="W43643" s="288"/>
      <c r="X43643" s="287"/>
      <c r="AA43643" s="289"/>
    </row>
    <row r="43644" spans="23:27">
      <c r="W43644" s="288"/>
      <c r="X43644" s="287"/>
      <c r="AA43644" s="289"/>
    </row>
    <row r="43645" spans="23:27">
      <c r="W43645" s="288"/>
      <c r="X43645" s="287"/>
      <c r="AA43645" s="289"/>
    </row>
    <row r="43646" spans="23:27">
      <c r="W43646" s="288"/>
      <c r="X43646" s="287"/>
      <c r="AA43646" s="289"/>
    </row>
    <row r="43647" spans="23:27">
      <c r="W43647" s="288"/>
      <c r="X43647" s="287"/>
      <c r="AA43647" s="289"/>
    </row>
    <row r="43648" spans="23:27">
      <c r="W43648" s="288"/>
      <c r="X43648" s="287"/>
      <c r="AA43648" s="289"/>
    </row>
    <row r="43649" spans="23:27">
      <c r="W43649" s="288"/>
      <c r="X43649" s="287"/>
      <c r="AA43649" s="289"/>
    </row>
    <row r="43650" spans="23:27">
      <c r="W43650" s="288"/>
      <c r="X43650" s="287"/>
      <c r="AA43650" s="289"/>
    </row>
    <row r="43651" spans="23:27">
      <c r="W43651" s="288"/>
      <c r="X43651" s="287"/>
      <c r="AA43651" s="289"/>
    </row>
    <row r="43652" spans="23:27">
      <c r="W43652" s="288"/>
      <c r="X43652" s="287"/>
      <c r="AA43652" s="289"/>
    </row>
    <row r="43653" spans="23:27">
      <c r="W43653" s="288"/>
      <c r="X43653" s="287"/>
      <c r="AA43653" s="289"/>
    </row>
    <row r="43654" spans="23:27">
      <c r="W43654" s="288"/>
      <c r="X43654" s="287"/>
      <c r="AA43654" s="289"/>
    </row>
    <row r="43655" spans="23:27">
      <c r="W43655" s="288"/>
      <c r="X43655" s="287"/>
      <c r="AA43655" s="289"/>
    </row>
    <row r="43656" spans="23:27">
      <c r="W43656" s="288"/>
      <c r="X43656" s="287"/>
      <c r="AA43656" s="289"/>
    </row>
    <row r="43657" spans="23:27">
      <c r="W43657" s="288"/>
      <c r="X43657" s="287"/>
      <c r="AA43657" s="289"/>
    </row>
    <row r="43658" spans="23:27">
      <c r="W43658" s="288"/>
      <c r="X43658" s="287"/>
      <c r="AA43658" s="289"/>
    </row>
    <row r="43659" spans="23:27">
      <c r="W43659" s="288"/>
      <c r="X43659" s="287"/>
      <c r="AA43659" s="289"/>
    </row>
    <row r="43660" spans="23:27">
      <c r="W43660" s="288"/>
      <c r="X43660" s="287"/>
      <c r="AA43660" s="289"/>
    </row>
    <row r="43661" spans="23:27">
      <c r="W43661" s="288"/>
      <c r="X43661" s="287"/>
      <c r="AA43661" s="289"/>
    </row>
    <row r="43662" spans="23:27">
      <c r="W43662" s="288"/>
      <c r="X43662" s="287"/>
      <c r="AA43662" s="289"/>
    </row>
    <row r="43663" spans="23:27">
      <c r="W43663" s="288"/>
      <c r="X43663" s="287"/>
      <c r="AA43663" s="289"/>
    </row>
    <row r="43664" spans="23:27">
      <c r="W43664" s="288"/>
      <c r="X43664" s="287"/>
      <c r="AA43664" s="289"/>
    </row>
    <row r="43665" spans="23:27">
      <c r="W43665" s="288"/>
      <c r="X43665" s="287"/>
      <c r="AA43665" s="289"/>
    </row>
    <row r="43666" spans="23:27">
      <c r="W43666" s="288"/>
      <c r="X43666" s="287"/>
      <c r="AA43666" s="289"/>
    </row>
    <row r="43667" spans="23:27">
      <c r="W43667" s="288"/>
      <c r="X43667" s="287"/>
      <c r="AA43667" s="289"/>
    </row>
    <row r="43668" spans="23:27">
      <c r="W43668" s="288"/>
      <c r="X43668" s="287"/>
      <c r="AA43668" s="289"/>
    </row>
    <row r="43669" spans="23:27">
      <c r="W43669" s="288"/>
      <c r="X43669" s="287"/>
      <c r="AA43669" s="289"/>
    </row>
    <row r="43670" spans="23:27">
      <c r="W43670" s="288"/>
      <c r="X43670" s="287"/>
      <c r="AA43670" s="289"/>
    </row>
    <row r="43671" spans="23:27">
      <c r="W43671" s="288"/>
      <c r="X43671" s="287"/>
      <c r="AA43671" s="289"/>
    </row>
    <row r="43672" spans="23:27">
      <c r="W43672" s="288"/>
      <c r="X43672" s="287"/>
      <c r="AA43672" s="289"/>
    </row>
    <row r="43673" spans="23:27">
      <c r="W43673" s="288"/>
      <c r="X43673" s="287"/>
      <c r="AA43673" s="289"/>
    </row>
    <row r="43674" spans="23:27">
      <c r="W43674" s="288"/>
      <c r="X43674" s="287"/>
      <c r="AA43674" s="289"/>
    </row>
    <row r="43675" spans="23:27">
      <c r="W43675" s="288"/>
      <c r="X43675" s="287"/>
      <c r="AA43675" s="289"/>
    </row>
    <row r="43676" spans="23:27">
      <c r="W43676" s="288"/>
      <c r="X43676" s="287"/>
      <c r="AA43676" s="289"/>
    </row>
    <row r="43677" spans="23:27">
      <c r="W43677" s="288"/>
      <c r="X43677" s="287"/>
      <c r="AA43677" s="289"/>
    </row>
    <row r="43678" spans="23:27">
      <c r="W43678" s="288"/>
      <c r="X43678" s="287"/>
      <c r="AA43678" s="289"/>
    </row>
    <row r="43679" spans="23:27">
      <c r="W43679" s="288"/>
      <c r="X43679" s="287"/>
      <c r="AA43679" s="289"/>
    </row>
    <row r="43680" spans="23:27">
      <c r="W43680" s="288"/>
      <c r="X43680" s="287"/>
      <c r="AA43680" s="289"/>
    </row>
    <row r="43681" spans="23:27">
      <c r="W43681" s="288"/>
      <c r="X43681" s="287"/>
      <c r="AA43681" s="289"/>
    </row>
    <row r="43682" spans="23:27">
      <c r="W43682" s="288"/>
      <c r="X43682" s="287"/>
      <c r="AA43682" s="289"/>
    </row>
    <row r="43683" spans="23:27">
      <c r="W43683" s="288"/>
      <c r="X43683" s="287"/>
      <c r="AA43683" s="289"/>
    </row>
    <row r="43684" spans="23:27">
      <c r="W43684" s="288"/>
      <c r="X43684" s="287"/>
      <c r="AA43684" s="289"/>
    </row>
    <row r="43685" spans="23:27">
      <c r="W43685" s="288"/>
      <c r="X43685" s="287"/>
      <c r="AA43685" s="289"/>
    </row>
    <row r="43686" spans="23:27">
      <c r="W43686" s="288"/>
      <c r="X43686" s="287"/>
      <c r="AA43686" s="289"/>
    </row>
    <row r="43687" spans="23:27">
      <c r="W43687" s="288"/>
      <c r="X43687" s="287"/>
      <c r="AA43687" s="289"/>
    </row>
    <row r="43688" spans="23:27">
      <c r="W43688" s="288"/>
      <c r="X43688" s="287"/>
      <c r="AA43688" s="289"/>
    </row>
    <row r="43689" spans="23:27">
      <c r="W43689" s="288"/>
      <c r="X43689" s="287"/>
      <c r="AA43689" s="289"/>
    </row>
    <row r="43690" spans="23:27">
      <c r="W43690" s="288"/>
      <c r="X43690" s="287"/>
      <c r="AA43690" s="289"/>
    </row>
    <row r="43691" spans="23:27">
      <c r="W43691" s="288"/>
      <c r="X43691" s="287"/>
      <c r="AA43691" s="289"/>
    </row>
    <row r="43692" spans="23:27">
      <c r="W43692" s="288"/>
      <c r="X43692" s="287"/>
      <c r="AA43692" s="289"/>
    </row>
    <row r="43693" spans="23:27">
      <c r="W43693" s="288"/>
      <c r="X43693" s="287"/>
      <c r="AA43693" s="289"/>
    </row>
    <row r="43694" spans="23:27">
      <c r="W43694" s="288"/>
      <c r="X43694" s="287"/>
      <c r="AA43694" s="289"/>
    </row>
    <row r="43695" spans="23:27">
      <c r="W43695" s="288"/>
      <c r="X43695" s="287"/>
      <c r="AA43695" s="289"/>
    </row>
    <row r="43696" spans="23:27">
      <c r="W43696" s="288"/>
      <c r="X43696" s="287"/>
      <c r="AA43696" s="289"/>
    </row>
    <row r="43697" spans="23:27">
      <c r="W43697" s="288"/>
      <c r="X43697" s="287"/>
      <c r="AA43697" s="289"/>
    </row>
    <row r="43698" spans="23:27">
      <c r="W43698" s="288"/>
      <c r="X43698" s="287"/>
      <c r="AA43698" s="289"/>
    </row>
    <row r="43699" spans="23:27">
      <c r="W43699" s="288"/>
      <c r="X43699" s="287"/>
      <c r="AA43699" s="289"/>
    </row>
    <row r="43700" spans="23:27">
      <c r="W43700" s="288"/>
      <c r="X43700" s="287"/>
      <c r="AA43700" s="289"/>
    </row>
    <row r="43701" spans="23:27">
      <c r="W43701" s="288"/>
      <c r="X43701" s="287"/>
      <c r="AA43701" s="289"/>
    </row>
    <row r="43702" spans="23:27">
      <c r="W43702" s="288"/>
      <c r="X43702" s="287"/>
      <c r="AA43702" s="289"/>
    </row>
    <row r="43703" spans="23:27">
      <c r="W43703" s="288"/>
      <c r="X43703" s="287"/>
      <c r="AA43703" s="289"/>
    </row>
    <row r="43704" spans="23:27">
      <c r="W43704" s="288"/>
      <c r="X43704" s="287"/>
      <c r="AA43704" s="289"/>
    </row>
    <row r="43705" spans="23:27">
      <c r="W43705" s="288"/>
      <c r="X43705" s="287"/>
      <c r="AA43705" s="289"/>
    </row>
    <row r="43706" spans="23:27">
      <c r="W43706" s="288"/>
      <c r="X43706" s="287"/>
      <c r="AA43706" s="289"/>
    </row>
    <row r="43707" spans="23:27">
      <c r="W43707" s="288"/>
      <c r="X43707" s="287"/>
      <c r="AA43707" s="289"/>
    </row>
    <row r="43708" spans="23:27">
      <c r="W43708" s="288"/>
      <c r="X43708" s="287"/>
      <c r="AA43708" s="289"/>
    </row>
    <row r="43709" spans="23:27">
      <c r="W43709" s="288"/>
      <c r="X43709" s="287"/>
      <c r="AA43709" s="289"/>
    </row>
    <row r="43710" spans="23:27">
      <c r="W43710" s="288"/>
      <c r="X43710" s="287"/>
      <c r="AA43710" s="289"/>
    </row>
    <row r="43711" spans="23:27">
      <c r="W43711" s="288"/>
      <c r="X43711" s="287"/>
      <c r="AA43711" s="289"/>
    </row>
    <row r="43712" spans="23:27">
      <c r="W43712" s="288"/>
      <c r="X43712" s="287"/>
      <c r="AA43712" s="289"/>
    </row>
    <row r="43713" spans="23:27">
      <c r="W43713" s="288"/>
      <c r="X43713" s="287"/>
      <c r="AA43713" s="289"/>
    </row>
    <row r="43714" spans="23:27">
      <c r="W43714" s="288"/>
      <c r="X43714" s="287"/>
      <c r="AA43714" s="289"/>
    </row>
    <row r="43715" spans="23:27">
      <c r="W43715" s="288"/>
      <c r="X43715" s="287"/>
      <c r="AA43715" s="289"/>
    </row>
    <row r="43716" spans="23:27">
      <c r="W43716" s="288"/>
      <c r="X43716" s="287"/>
      <c r="AA43716" s="289"/>
    </row>
    <row r="43717" spans="23:27">
      <c r="W43717" s="288"/>
      <c r="X43717" s="287"/>
      <c r="AA43717" s="289"/>
    </row>
    <row r="43718" spans="23:27">
      <c r="W43718" s="288"/>
      <c r="X43718" s="287"/>
      <c r="AA43718" s="289"/>
    </row>
    <row r="43719" spans="23:27">
      <c r="W43719" s="288"/>
      <c r="X43719" s="287"/>
      <c r="AA43719" s="289"/>
    </row>
    <row r="43720" spans="23:27">
      <c r="W43720" s="288"/>
      <c r="X43720" s="287"/>
      <c r="AA43720" s="289"/>
    </row>
    <row r="43721" spans="23:27">
      <c r="W43721" s="288"/>
      <c r="X43721" s="287"/>
      <c r="AA43721" s="289"/>
    </row>
    <row r="43722" spans="23:27">
      <c r="W43722" s="288"/>
      <c r="X43722" s="287"/>
      <c r="AA43722" s="289"/>
    </row>
    <row r="43723" spans="23:27">
      <c r="W43723" s="288"/>
      <c r="X43723" s="287"/>
      <c r="AA43723" s="289"/>
    </row>
    <row r="43724" spans="23:27">
      <c r="W43724" s="288"/>
      <c r="X43724" s="287"/>
      <c r="AA43724" s="289"/>
    </row>
    <row r="43725" spans="23:27">
      <c r="W43725" s="288"/>
      <c r="X43725" s="287"/>
      <c r="AA43725" s="289"/>
    </row>
    <row r="43726" spans="23:27">
      <c r="W43726" s="288"/>
      <c r="X43726" s="287"/>
      <c r="AA43726" s="289"/>
    </row>
    <row r="43727" spans="23:27">
      <c r="W43727" s="288"/>
      <c r="X43727" s="287"/>
      <c r="AA43727" s="289"/>
    </row>
    <row r="43728" spans="23:27">
      <c r="W43728" s="288"/>
      <c r="X43728" s="287"/>
      <c r="AA43728" s="289"/>
    </row>
    <row r="43729" spans="23:27">
      <c r="W43729" s="288"/>
      <c r="X43729" s="287"/>
      <c r="AA43729" s="289"/>
    </row>
    <row r="43730" spans="23:27">
      <c r="W43730" s="288"/>
      <c r="X43730" s="287"/>
      <c r="AA43730" s="289"/>
    </row>
    <row r="43731" spans="23:27">
      <c r="W43731" s="288"/>
      <c r="X43731" s="287"/>
      <c r="AA43731" s="289"/>
    </row>
    <row r="43732" spans="23:27">
      <c r="W43732" s="288"/>
      <c r="X43732" s="287"/>
      <c r="AA43732" s="289"/>
    </row>
    <row r="43733" spans="23:27">
      <c r="W43733" s="288"/>
      <c r="X43733" s="287"/>
      <c r="AA43733" s="289"/>
    </row>
    <row r="43734" spans="23:27">
      <c r="W43734" s="288"/>
      <c r="X43734" s="287"/>
      <c r="AA43734" s="289"/>
    </row>
    <row r="43735" spans="23:27">
      <c r="W43735" s="288"/>
      <c r="X43735" s="287"/>
      <c r="AA43735" s="289"/>
    </row>
    <row r="43736" spans="23:27">
      <c r="W43736" s="288"/>
      <c r="X43736" s="287"/>
      <c r="AA43736" s="289"/>
    </row>
    <row r="43737" spans="23:27">
      <c r="W43737" s="288"/>
      <c r="X43737" s="287"/>
      <c r="AA43737" s="289"/>
    </row>
    <row r="43738" spans="23:27">
      <c r="W43738" s="288"/>
      <c r="X43738" s="287"/>
      <c r="AA43738" s="289"/>
    </row>
    <row r="43739" spans="23:27">
      <c r="W43739" s="288"/>
      <c r="X43739" s="287"/>
      <c r="AA43739" s="289"/>
    </row>
    <row r="43740" spans="23:27">
      <c r="W43740" s="288"/>
      <c r="X43740" s="287"/>
      <c r="AA43740" s="289"/>
    </row>
    <row r="43741" spans="23:27">
      <c r="W43741" s="288"/>
      <c r="X43741" s="287"/>
      <c r="AA43741" s="289"/>
    </row>
    <row r="43742" spans="23:27">
      <c r="W43742" s="288"/>
      <c r="X43742" s="287"/>
      <c r="AA43742" s="289"/>
    </row>
    <row r="43743" spans="23:27">
      <c r="W43743" s="288"/>
      <c r="X43743" s="287"/>
      <c r="AA43743" s="289"/>
    </row>
    <row r="43744" spans="23:27">
      <c r="W43744" s="288"/>
      <c r="X43744" s="287"/>
      <c r="AA43744" s="289"/>
    </row>
    <row r="43745" spans="23:27">
      <c r="W43745" s="288"/>
      <c r="X43745" s="287"/>
      <c r="AA43745" s="289"/>
    </row>
    <row r="43746" spans="23:27">
      <c r="W43746" s="288"/>
      <c r="X43746" s="287"/>
      <c r="AA43746" s="289"/>
    </row>
    <row r="43747" spans="23:27">
      <c r="W43747" s="288"/>
      <c r="X43747" s="287"/>
      <c r="AA43747" s="289"/>
    </row>
    <row r="43748" spans="23:27">
      <c r="W43748" s="288"/>
      <c r="X43748" s="287"/>
      <c r="AA43748" s="289"/>
    </row>
    <row r="43749" spans="23:27">
      <c r="W43749" s="288"/>
      <c r="X43749" s="287"/>
      <c r="AA43749" s="289"/>
    </row>
    <row r="43750" spans="23:27">
      <c r="W43750" s="288"/>
      <c r="X43750" s="287"/>
      <c r="AA43750" s="289"/>
    </row>
    <row r="43751" spans="23:27">
      <c r="W43751" s="288"/>
      <c r="X43751" s="287"/>
      <c r="AA43751" s="289"/>
    </row>
    <row r="43752" spans="23:27">
      <c r="W43752" s="288"/>
      <c r="X43752" s="287"/>
      <c r="AA43752" s="289"/>
    </row>
    <row r="43753" spans="23:27">
      <c r="W43753" s="288"/>
      <c r="X43753" s="287"/>
      <c r="AA43753" s="289"/>
    </row>
    <row r="43754" spans="23:27">
      <c r="W43754" s="288"/>
      <c r="X43754" s="287"/>
      <c r="AA43754" s="289"/>
    </row>
    <row r="43755" spans="23:27">
      <c r="W43755" s="288"/>
      <c r="X43755" s="287"/>
      <c r="AA43755" s="289"/>
    </row>
    <row r="43756" spans="23:27">
      <c r="W43756" s="288"/>
      <c r="X43756" s="287"/>
      <c r="AA43756" s="289"/>
    </row>
    <row r="43757" spans="23:27">
      <c r="W43757" s="288"/>
      <c r="X43757" s="287"/>
      <c r="AA43757" s="289"/>
    </row>
    <row r="43758" spans="23:27">
      <c r="W43758" s="288"/>
      <c r="X43758" s="287"/>
      <c r="AA43758" s="289"/>
    </row>
    <row r="43759" spans="23:27">
      <c r="W43759" s="288"/>
      <c r="X43759" s="287"/>
      <c r="AA43759" s="289"/>
    </row>
    <row r="43760" spans="23:27">
      <c r="W43760" s="288"/>
      <c r="X43760" s="287"/>
      <c r="AA43760" s="289"/>
    </row>
    <row r="43761" spans="23:27">
      <c r="W43761" s="288"/>
      <c r="X43761" s="287"/>
      <c r="AA43761" s="289"/>
    </row>
    <row r="43762" spans="23:27">
      <c r="W43762" s="288"/>
      <c r="X43762" s="287"/>
      <c r="AA43762" s="289"/>
    </row>
    <row r="43763" spans="23:27">
      <c r="W43763" s="288"/>
      <c r="X43763" s="287"/>
      <c r="AA43763" s="289"/>
    </row>
    <row r="43764" spans="23:27">
      <c r="W43764" s="288"/>
      <c r="X43764" s="287"/>
      <c r="AA43764" s="289"/>
    </row>
    <row r="43765" spans="23:27">
      <c r="W43765" s="288"/>
      <c r="X43765" s="287"/>
      <c r="AA43765" s="289"/>
    </row>
    <row r="43766" spans="23:27">
      <c r="W43766" s="288"/>
      <c r="X43766" s="287"/>
      <c r="AA43766" s="289"/>
    </row>
    <row r="43767" spans="23:27">
      <c r="W43767" s="288"/>
      <c r="X43767" s="287"/>
      <c r="AA43767" s="289"/>
    </row>
    <row r="43768" spans="23:27">
      <c r="W43768" s="288"/>
      <c r="X43768" s="287"/>
      <c r="AA43768" s="289"/>
    </row>
    <row r="43769" spans="23:27">
      <c r="W43769" s="288"/>
      <c r="X43769" s="287"/>
      <c r="AA43769" s="289"/>
    </row>
    <row r="43770" spans="23:27">
      <c r="W43770" s="288"/>
      <c r="X43770" s="287"/>
      <c r="AA43770" s="289"/>
    </row>
    <row r="43771" spans="23:27">
      <c r="W43771" s="288"/>
      <c r="X43771" s="287"/>
      <c r="AA43771" s="289"/>
    </row>
    <row r="43772" spans="23:27">
      <c r="W43772" s="288"/>
      <c r="X43772" s="287"/>
      <c r="AA43772" s="289"/>
    </row>
    <row r="43773" spans="23:27">
      <c r="W43773" s="288"/>
      <c r="X43773" s="287"/>
      <c r="AA43773" s="289"/>
    </row>
    <row r="43774" spans="23:27">
      <c r="W43774" s="288"/>
      <c r="X43774" s="287"/>
      <c r="AA43774" s="289"/>
    </row>
    <row r="43775" spans="23:27">
      <c r="W43775" s="288"/>
      <c r="X43775" s="287"/>
      <c r="AA43775" s="289"/>
    </row>
    <row r="43776" spans="23:27">
      <c r="W43776" s="288"/>
      <c r="X43776" s="287"/>
      <c r="AA43776" s="289"/>
    </row>
    <row r="43777" spans="23:27">
      <c r="W43777" s="288"/>
      <c r="X43777" s="287"/>
      <c r="AA43777" s="289"/>
    </row>
    <row r="43778" spans="23:27">
      <c r="W43778" s="288"/>
      <c r="X43778" s="287"/>
      <c r="AA43778" s="289"/>
    </row>
    <row r="43779" spans="23:27">
      <c r="W43779" s="288"/>
      <c r="X43779" s="287"/>
      <c r="AA43779" s="289"/>
    </row>
    <row r="43780" spans="23:27">
      <c r="W43780" s="288"/>
      <c r="X43780" s="287"/>
      <c r="AA43780" s="289"/>
    </row>
    <row r="43781" spans="23:27">
      <c r="W43781" s="288"/>
      <c r="X43781" s="287"/>
      <c r="AA43781" s="289"/>
    </row>
    <row r="43782" spans="23:27">
      <c r="W43782" s="288"/>
      <c r="X43782" s="287"/>
      <c r="AA43782" s="289"/>
    </row>
    <row r="43783" spans="23:27">
      <c r="W43783" s="288"/>
      <c r="X43783" s="287"/>
      <c r="AA43783" s="289"/>
    </row>
    <row r="43784" spans="23:27">
      <c r="W43784" s="288"/>
      <c r="X43784" s="287"/>
      <c r="AA43784" s="289"/>
    </row>
    <row r="43785" spans="23:27">
      <c r="W43785" s="288"/>
      <c r="X43785" s="287"/>
      <c r="AA43785" s="289"/>
    </row>
    <row r="43786" spans="23:27">
      <c r="W43786" s="288"/>
      <c r="X43786" s="287"/>
      <c r="AA43786" s="289"/>
    </row>
    <row r="43787" spans="23:27">
      <c r="W43787" s="288"/>
      <c r="X43787" s="287"/>
      <c r="AA43787" s="289"/>
    </row>
    <row r="43788" spans="23:27">
      <c r="W43788" s="288"/>
      <c r="X43788" s="287"/>
      <c r="AA43788" s="289"/>
    </row>
    <row r="43789" spans="23:27">
      <c r="W43789" s="288"/>
      <c r="X43789" s="287"/>
      <c r="AA43789" s="289"/>
    </row>
    <row r="43790" spans="23:27">
      <c r="W43790" s="288"/>
      <c r="X43790" s="287"/>
      <c r="AA43790" s="289"/>
    </row>
    <row r="43791" spans="23:27">
      <c r="W43791" s="288"/>
      <c r="X43791" s="287"/>
      <c r="AA43791" s="289"/>
    </row>
    <row r="43792" spans="23:27">
      <c r="W43792" s="288"/>
      <c r="X43792" s="287"/>
      <c r="AA43792" s="289"/>
    </row>
    <row r="43793" spans="23:27">
      <c r="W43793" s="288"/>
      <c r="X43793" s="287"/>
      <c r="AA43793" s="289"/>
    </row>
    <row r="43794" spans="23:27">
      <c r="W43794" s="288"/>
      <c r="X43794" s="287"/>
      <c r="AA43794" s="289"/>
    </row>
    <row r="43795" spans="23:27">
      <c r="W43795" s="288"/>
      <c r="X43795" s="287"/>
      <c r="AA43795" s="289"/>
    </row>
    <row r="43796" spans="23:27">
      <c r="W43796" s="288"/>
      <c r="X43796" s="287"/>
      <c r="AA43796" s="289"/>
    </row>
    <row r="43797" spans="23:27">
      <c r="W43797" s="288"/>
      <c r="X43797" s="287"/>
      <c r="AA43797" s="289"/>
    </row>
    <row r="43798" spans="23:27">
      <c r="W43798" s="288"/>
      <c r="X43798" s="287"/>
      <c r="AA43798" s="289"/>
    </row>
    <row r="43799" spans="23:27">
      <c r="W43799" s="288"/>
      <c r="X43799" s="287"/>
      <c r="AA43799" s="289"/>
    </row>
    <row r="43800" spans="23:27">
      <c r="W43800" s="288"/>
      <c r="X43800" s="287"/>
      <c r="AA43800" s="289"/>
    </row>
    <row r="43801" spans="23:27">
      <c r="W43801" s="288"/>
      <c r="X43801" s="287"/>
      <c r="AA43801" s="289"/>
    </row>
    <row r="43802" spans="23:27">
      <c r="W43802" s="288"/>
      <c r="X43802" s="287"/>
      <c r="AA43802" s="289"/>
    </row>
    <row r="43803" spans="23:27">
      <c r="W43803" s="288"/>
      <c r="X43803" s="287"/>
      <c r="AA43803" s="289"/>
    </row>
    <row r="43804" spans="23:27">
      <c r="W43804" s="288"/>
      <c r="X43804" s="287"/>
      <c r="AA43804" s="289"/>
    </row>
    <row r="43805" spans="23:27">
      <c r="W43805" s="288"/>
      <c r="X43805" s="287"/>
      <c r="AA43805" s="289"/>
    </row>
    <row r="43806" spans="23:27">
      <c r="W43806" s="288"/>
      <c r="X43806" s="287"/>
      <c r="AA43806" s="289"/>
    </row>
    <row r="43807" spans="23:27">
      <c r="W43807" s="288"/>
      <c r="X43807" s="287"/>
      <c r="AA43807" s="289"/>
    </row>
    <row r="43808" spans="23:27">
      <c r="W43808" s="288"/>
      <c r="X43808" s="287"/>
      <c r="AA43808" s="289"/>
    </row>
    <row r="43809" spans="23:27">
      <c r="W43809" s="288"/>
      <c r="X43809" s="287"/>
      <c r="AA43809" s="289"/>
    </row>
    <row r="43810" spans="23:27">
      <c r="W43810" s="288"/>
      <c r="X43810" s="287"/>
      <c r="AA43810" s="289"/>
    </row>
    <row r="43811" spans="23:27">
      <c r="W43811" s="288"/>
      <c r="X43811" s="287"/>
      <c r="AA43811" s="289"/>
    </row>
    <row r="43812" spans="23:27">
      <c r="W43812" s="288"/>
      <c r="X43812" s="287"/>
      <c r="AA43812" s="289"/>
    </row>
    <row r="43813" spans="23:27">
      <c r="W43813" s="288"/>
      <c r="X43813" s="287"/>
      <c r="AA43813" s="289"/>
    </row>
    <row r="43814" spans="23:27">
      <c r="W43814" s="288"/>
      <c r="X43814" s="287"/>
      <c r="AA43814" s="289"/>
    </row>
    <row r="43815" spans="23:27">
      <c r="W43815" s="288"/>
      <c r="X43815" s="287"/>
      <c r="AA43815" s="289"/>
    </row>
    <row r="43816" spans="23:27">
      <c r="W43816" s="288"/>
      <c r="X43816" s="287"/>
      <c r="AA43816" s="289"/>
    </row>
    <row r="43817" spans="23:27">
      <c r="W43817" s="288"/>
      <c r="X43817" s="287"/>
      <c r="AA43817" s="289"/>
    </row>
    <row r="43818" spans="23:27">
      <c r="W43818" s="288"/>
      <c r="X43818" s="287"/>
      <c r="AA43818" s="289"/>
    </row>
    <row r="43819" spans="23:27">
      <c r="W43819" s="288"/>
      <c r="X43819" s="287"/>
      <c r="AA43819" s="289"/>
    </row>
    <row r="43820" spans="23:27">
      <c r="W43820" s="288"/>
      <c r="X43820" s="287"/>
      <c r="AA43820" s="289"/>
    </row>
    <row r="43821" spans="23:27">
      <c r="W43821" s="288"/>
      <c r="X43821" s="287"/>
      <c r="AA43821" s="289"/>
    </row>
    <row r="43822" spans="23:27">
      <c r="W43822" s="288"/>
      <c r="X43822" s="287"/>
      <c r="AA43822" s="289"/>
    </row>
    <row r="43823" spans="23:27">
      <c r="W43823" s="288"/>
      <c r="X43823" s="287"/>
      <c r="AA43823" s="289"/>
    </row>
    <row r="43824" spans="23:27">
      <c r="W43824" s="288"/>
      <c r="X43824" s="287"/>
      <c r="AA43824" s="289"/>
    </row>
    <row r="43825" spans="23:27">
      <c r="W43825" s="288"/>
      <c r="X43825" s="287"/>
      <c r="AA43825" s="289"/>
    </row>
    <row r="43826" spans="23:27">
      <c r="W43826" s="288"/>
      <c r="X43826" s="287"/>
      <c r="AA43826" s="289"/>
    </row>
    <row r="43827" spans="23:27">
      <c r="W43827" s="288"/>
      <c r="X43827" s="287"/>
      <c r="AA43827" s="289"/>
    </row>
    <row r="43828" spans="23:27">
      <c r="W43828" s="288"/>
      <c r="X43828" s="287"/>
      <c r="AA43828" s="289"/>
    </row>
    <row r="43829" spans="23:27">
      <c r="W43829" s="288"/>
      <c r="X43829" s="287"/>
      <c r="AA43829" s="289"/>
    </row>
    <row r="43830" spans="23:27">
      <c r="W43830" s="288"/>
      <c r="X43830" s="287"/>
      <c r="AA43830" s="289"/>
    </row>
    <row r="43831" spans="23:27">
      <c r="W43831" s="288"/>
      <c r="X43831" s="287"/>
      <c r="AA43831" s="289"/>
    </row>
    <row r="43832" spans="23:27">
      <c r="W43832" s="288"/>
      <c r="X43832" s="287"/>
      <c r="AA43832" s="289"/>
    </row>
    <row r="43833" spans="23:27">
      <c r="W43833" s="288"/>
      <c r="X43833" s="287"/>
      <c r="AA43833" s="289"/>
    </row>
    <row r="43834" spans="23:27">
      <c r="W43834" s="288"/>
      <c r="X43834" s="287"/>
      <c r="AA43834" s="289"/>
    </row>
    <row r="43835" spans="23:27">
      <c r="W43835" s="288"/>
      <c r="X43835" s="287"/>
      <c r="AA43835" s="289"/>
    </row>
    <row r="43836" spans="23:27">
      <c r="W43836" s="288"/>
      <c r="X43836" s="287"/>
      <c r="AA43836" s="289"/>
    </row>
    <row r="43837" spans="23:27">
      <c r="W43837" s="288"/>
      <c r="X43837" s="287"/>
      <c r="AA43837" s="289"/>
    </row>
    <row r="43838" spans="23:27">
      <c r="W43838" s="288"/>
      <c r="X43838" s="287"/>
      <c r="AA43838" s="289"/>
    </row>
    <row r="43839" spans="23:27">
      <c r="W43839" s="288"/>
      <c r="X43839" s="287"/>
      <c r="AA43839" s="289"/>
    </row>
    <row r="43840" spans="23:27">
      <c r="W43840" s="288"/>
      <c r="X43840" s="287"/>
      <c r="AA43840" s="289"/>
    </row>
    <row r="43841" spans="23:27">
      <c r="W43841" s="288"/>
      <c r="X43841" s="287"/>
      <c r="AA43841" s="289"/>
    </row>
    <row r="43842" spans="23:27">
      <c r="W43842" s="288"/>
      <c r="X43842" s="287"/>
      <c r="AA43842" s="289"/>
    </row>
    <row r="43843" spans="23:27">
      <c r="W43843" s="288"/>
      <c r="X43843" s="287"/>
      <c r="AA43843" s="289"/>
    </row>
    <row r="43844" spans="23:27">
      <c r="W43844" s="288"/>
      <c r="X43844" s="287"/>
      <c r="AA43844" s="289"/>
    </row>
    <row r="43845" spans="23:27">
      <c r="W43845" s="288"/>
      <c r="X43845" s="287"/>
      <c r="AA43845" s="289"/>
    </row>
    <row r="43846" spans="23:27">
      <c r="W43846" s="288"/>
      <c r="X43846" s="287"/>
      <c r="AA43846" s="289"/>
    </row>
    <row r="43847" spans="23:27">
      <c r="W43847" s="288"/>
      <c r="X43847" s="287"/>
      <c r="AA43847" s="289"/>
    </row>
    <row r="43848" spans="23:27">
      <c r="W43848" s="288"/>
      <c r="X43848" s="287"/>
      <c r="AA43848" s="289"/>
    </row>
    <row r="43849" spans="23:27">
      <c r="W43849" s="288"/>
      <c r="X43849" s="287"/>
      <c r="AA43849" s="289"/>
    </row>
    <row r="43850" spans="23:27">
      <c r="W43850" s="288"/>
      <c r="X43850" s="287"/>
      <c r="AA43850" s="289"/>
    </row>
    <row r="43851" spans="23:27">
      <c r="W43851" s="288"/>
      <c r="X43851" s="287"/>
      <c r="AA43851" s="289"/>
    </row>
    <row r="43852" spans="23:27">
      <c r="W43852" s="288"/>
      <c r="X43852" s="287"/>
      <c r="AA43852" s="289"/>
    </row>
    <row r="43853" spans="23:27">
      <c r="W43853" s="288"/>
      <c r="X43853" s="287"/>
      <c r="AA43853" s="289"/>
    </row>
    <row r="43854" spans="23:27">
      <c r="W43854" s="288"/>
      <c r="X43854" s="287"/>
      <c r="AA43854" s="289"/>
    </row>
    <row r="43855" spans="23:27">
      <c r="W43855" s="288"/>
      <c r="X43855" s="287"/>
      <c r="AA43855" s="289"/>
    </row>
    <row r="43856" spans="23:27">
      <c r="W43856" s="288"/>
      <c r="X43856" s="287"/>
      <c r="AA43856" s="289"/>
    </row>
    <row r="43857" spans="23:27">
      <c r="W43857" s="288"/>
      <c r="X43857" s="287"/>
      <c r="AA43857" s="289"/>
    </row>
    <row r="43858" spans="23:27">
      <c r="W43858" s="288"/>
      <c r="X43858" s="287"/>
      <c r="AA43858" s="289"/>
    </row>
    <row r="43859" spans="23:27">
      <c r="W43859" s="288"/>
      <c r="X43859" s="287"/>
      <c r="AA43859" s="289"/>
    </row>
    <row r="43860" spans="23:27">
      <c r="W43860" s="288"/>
      <c r="X43860" s="287"/>
      <c r="AA43860" s="289"/>
    </row>
    <row r="43861" spans="23:27">
      <c r="W43861" s="288"/>
      <c r="X43861" s="287"/>
      <c r="AA43861" s="289"/>
    </row>
    <row r="43862" spans="23:27">
      <c r="W43862" s="288"/>
      <c r="X43862" s="287"/>
      <c r="AA43862" s="289"/>
    </row>
    <row r="43863" spans="23:27">
      <c r="W43863" s="288"/>
      <c r="X43863" s="287"/>
      <c r="AA43863" s="289"/>
    </row>
    <row r="43864" spans="23:27">
      <c r="W43864" s="288"/>
      <c r="X43864" s="287"/>
      <c r="AA43864" s="289"/>
    </row>
    <row r="43865" spans="23:27">
      <c r="W43865" s="288"/>
      <c r="X43865" s="287"/>
      <c r="AA43865" s="289"/>
    </row>
    <row r="43866" spans="23:27">
      <c r="W43866" s="288"/>
      <c r="X43866" s="287"/>
      <c r="AA43866" s="289"/>
    </row>
    <row r="43867" spans="23:27">
      <c r="W43867" s="288"/>
      <c r="X43867" s="287"/>
      <c r="AA43867" s="289"/>
    </row>
    <row r="43868" spans="23:27">
      <c r="W43868" s="288"/>
      <c r="X43868" s="287"/>
      <c r="AA43868" s="289"/>
    </row>
    <row r="43869" spans="23:27">
      <c r="W43869" s="288"/>
      <c r="X43869" s="287"/>
      <c r="AA43869" s="289"/>
    </row>
    <row r="43870" spans="23:27">
      <c r="W43870" s="288"/>
      <c r="X43870" s="287"/>
      <c r="AA43870" s="289"/>
    </row>
    <row r="43871" spans="23:27">
      <c r="W43871" s="288"/>
      <c r="X43871" s="287"/>
      <c r="AA43871" s="289"/>
    </row>
    <row r="43872" spans="23:27">
      <c r="W43872" s="288"/>
      <c r="X43872" s="287"/>
      <c r="AA43872" s="289"/>
    </row>
    <row r="43873" spans="23:27">
      <c r="W43873" s="288"/>
      <c r="X43873" s="287"/>
      <c r="AA43873" s="289"/>
    </row>
    <row r="43874" spans="23:27">
      <c r="W43874" s="288"/>
      <c r="X43874" s="287"/>
      <c r="AA43874" s="289"/>
    </row>
    <row r="43875" spans="23:27">
      <c r="W43875" s="288"/>
      <c r="X43875" s="287"/>
      <c r="AA43875" s="289"/>
    </row>
    <row r="43876" spans="23:27">
      <c r="W43876" s="288"/>
      <c r="X43876" s="287"/>
      <c r="AA43876" s="289"/>
    </row>
    <row r="43877" spans="23:27">
      <c r="W43877" s="288"/>
      <c r="X43877" s="287"/>
      <c r="AA43877" s="289"/>
    </row>
    <row r="43878" spans="23:27">
      <c r="W43878" s="288"/>
      <c r="X43878" s="287"/>
      <c r="AA43878" s="289"/>
    </row>
    <row r="43879" spans="23:27">
      <c r="W43879" s="288"/>
      <c r="X43879" s="287"/>
      <c r="AA43879" s="289"/>
    </row>
    <row r="43880" spans="23:27">
      <c r="W43880" s="288"/>
      <c r="X43880" s="287"/>
      <c r="AA43880" s="289"/>
    </row>
    <row r="43881" spans="23:27">
      <c r="W43881" s="288"/>
      <c r="X43881" s="287"/>
      <c r="AA43881" s="289"/>
    </row>
    <row r="43882" spans="23:27">
      <c r="W43882" s="288"/>
      <c r="X43882" s="287"/>
      <c r="AA43882" s="289"/>
    </row>
    <row r="43883" spans="23:27">
      <c r="W43883" s="288"/>
      <c r="X43883" s="287"/>
      <c r="AA43883" s="289"/>
    </row>
    <row r="43884" spans="23:27">
      <c r="W43884" s="288"/>
      <c r="X43884" s="287"/>
      <c r="AA43884" s="289"/>
    </row>
    <row r="43885" spans="23:27">
      <c r="W43885" s="288"/>
      <c r="X43885" s="287"/>
      <c r="AA43885" s="289"/>
    </row>
    <row r="43886" spans="23:27">
      <c r="W43886" s="288"/>
      <c r="X43886" s="287"/>
      <c r="AA43886" s="289"/>
    </row>
    <row r="43887" spans="23:27">
      <c r="W43887" s="288"/>
      <c r="X43887" s="287"/>
      <c r="AA43887" s="289"/>
    </row>
    <row r="43888" spans="23:27">
      <c r="W43888" s="288"/>
      <c r="X43888" s="287"/>
      <c r="AA43888" s="289"/>
    </row>
    <row r="43889" spans="23:27">
      <c r="W43889" s="288"/>
      <c r="X43889" s="287"/>
      <c r="AA43889" s="289"/>
    </row>
    <row r="43890" spans="23:27">
      <c r="W43890" s="288"/>
      <c r="X43890" s="287"/>
      <c r="AA43890" s="289"/>
    </row>
    <row r="43891" spans="23:27">
      <c r="W43891" s="288"/>
      <c r="X43891" s="287"/>
      <c r="AA43891" s="289"/>
    </row>
    <row r="43892" spans="23:27">
      <c r="W43892" s="288"/>
      <c r="X43892" s="287"/>
      <c r="AA43892" s="289"/>
    </row>
    <row r="43893" spans="23:27">
      <c r="W43893" s="288"/>
      <c r="X43893" s="287"/>
      <c r="AA43893" s="289"/>
    </row>
    <row r="43894" spans="23:27">
      <c r="W43894" s="288"/>
      <c r="X43894" s="287"/>
      <c r="AA43894" s="289"/>
    </row>
    <row r="43895" spans="23:27">
      <c r="W43895" s="288"/>
      <c r="X43895" s="287"/>
      <c r="AA43895" s="289"/>
    </row>
    <row r="43896" spans="23:27">
      <c r="W43896" s="288"/>
      <c r="X43896" s="287"/>
      <c r="AA43896" s="289"/>
    </row>
    <row r="43897" spans="23:27">
      <c r="W43897" s="288"/>
      <c r="X43897" s="287"/>
      <c r="AA43897" s="289"/>
    </row>
    <row r="43898" spans="23:27">
      <c r="W43898" s="288"/>
      <c r="X43898" s="287"/>
      <c r="AA43898" s="289"/>
    </row>
    <row r="43899" spans="23:27">
      <c r="W43899" s="288"/>
      <c r="X43899" s="287"/>
      <c r="AA43899" s="289"/>
    </row>
    <row r="43900" spans="23:27">
      <c r="W43900" s="288"/>
      <c r="X43900" s="287"/>
      <c r="AA43900" s="289"/>
    </row>
    <row r="43901" spans="23:27">
      <c r="W43901" s="288"/>
      <c r="X43901" s="287"/>
      <c r="AA43901" s="289"/>
    </row>
    <row r="43902" spans="23:27">
      <c r="W43902" s="288"/>
      <c r="X43902" s="287"/>
      <c r="AA43902" s="289"/>
    </row>
    <row r="43903" spans="23:27">
      <c r="W43903" s="288"/>
      <c r="X43903" s="287"/>
      <c r="AA43903" s="289"/>
    </row>
    <row r="43904" spans="23:27">
      <c r="W43904" s="288"/>
      <c r="X43904" s="287"/>
      <c r="AA43904" s="289"/>
    </row>
    <row r="43905" spans="23:27">
      <c r="W43905" s="288"/>
      <c r="X43905" s="287"/>
      <c r="AA43905" s="289"/>
    </row>
    <row r="43906" spans="23:27">
      <c r="W43906" s="288"/>
      <c r="X43906" s="287"/>
      <c r="AA43906" s="289"/>
    </row>
    <row r="43907" spans="23:27">
      <c r="W43907" s="288"/>
      <c r="X43907" s="287"/>
      <c r="AA43907" s="289"/>
    </row>
    <row r="43908" spans="23:27">
      <c r="W43908" s="288"/>
      <c r="X43908" s="287"/>
      <c r="AA43908" s="289"/>
    </row>
    <row r="43909" spans="23:27">
      <c r="W43909" s="288"/>
      <c r="X43909" s="287"/>
      <c r="AA43909" s="289"/>
    </row>
    <row r="43910" spans="23:27">
      <c r="W43910" s="288"/>
      <c r="X43910" s="287"/>
      <c r="AA43910" s="289"/>
    </row>
    <row r="43911" spans="23:27">
      <c r="W43911" s="288"/>
      <c r="X43911" s="287"/>
      <c r="AA43911" s="289"/>
    </row>
    <row r="43912" spans="23:27">
      <c r="W43912" s="288"/>
      <c r="X43912" s="287"/>
      <c r="AA43912" s="289"/>
    </row>
    <row r="43913" spans="23:27">
      <c r="W43913" s="288"/>
      <c r="X43913" s="287"/>
      <c r="AA43913" s="289"/>
    </row>
    <row r="43914" spans="23:27">
      <c r="W43914" s="288"/>
      <c r="X43914" s="287"/>
      <c r="AA43914" s="289"/>
    </row>
    <row r="43915" spans="23:27">
      <c r="W43915" s="288"/>
      <c r="X43915" s="287"/>
      <c r="AA43915" s="289"/>
    </row>
    <row r="43916" spans="23:27">
      <c r="W43916" s="288"/>
      <c r="X43916" s="287"/>
      <c r="AA43916" s="289"/>
    </row>
    <row r="43917" spans="23:27">
      <c r="W43917" s="288"/>
      <c r="X43917" s="287"/>
      <c r="AA43917" s="289"/>
    </row>
    <row r="43918" spans="23:27">
      <c r="W43918" s="288"/>
      <c r="X43918" s="287"/>
      <c r="AA43918" s="289"/>
    </row>
    <row r="43919" spans="23:27">
      <c r="W43919" s="288"/>
      <c r="X43919" s="287"/>
      <c r="AA43919" s="289"/>
    </row>
    <row r="43920" spans="23:27">
      <c r="W43920" s="288"/>
      <c r="X43920" s="287"/>
      <c r="AA43920" s="289"/>
    </row>
    <row r="43921" spans="23:27">
      <c r="W43921" s="288"/>
      <c r="X43921" s="287"/>
      <c r="AA43921" s="289"/>
    </row>
    <row r="43922" spans="23:27">
      <c r="W43922" s="288"/>
      <c r="X43922" s="287"/>
      <c r="AA43922" s="289"/>
    </row>
    <row r="43923" spans="23:27">
      <c r="W43923" s="288"/>
      <c r="X43923" s="287"/>
      <c r="AA43923" s="289"/>
    </row>
    <row r="43924" spans="23:27">
      <c r="W43924" s="288"/>
      <c r="X43924" s="287"/>
      <c r="AA43924" s="289"/>
    </row>
    <row r="43925" spans="23:27">
      <c r="W43925" s="288"/>
      <c r="X43925" s="287"/>
      <c r="AA43925" s="289"/>
    </row>
    <row r="43926" spans="23:27">
      <c r="W43926" s="288"/>
      <c r="X43926" s="287"/>
      <c r="AA43926" s="289"/>
    </row>
    <row r="43927" spans="23:27">
      <c r="W43927" s="288"/>
      <c r="X43927" s="287"/>
      <c r="AA43927" s="289"/>
    </row>
    <row r="43928" spans="23:27">
      <c r="W43928" s="288"/>
      <c r="X43928" s="287"/>
      <c r="AA43928" s="289"/>
    </row>
    <row r="43929" spans="23:27">
      <c r="W43929" s="288"/>
      <c r="X43929" s="287"/>
      <c r="AA43929" s="289"/>
    </row>
    <row r="43930" spans="23:27">
      <c r="W43930" s="288"/>
      <c r="X43930" s="287"/>
      <c r="AA43930" s="289"/>
    </row>
    <row r="43931" spans="23:27">
      <c r="W43931" s="288"/>
      <c r="X43931" s="287"/>
      <c r="AA43931" s="289"/>
    </row>
    <row r="43932" spans="23:27">
      <c r="W43932" s="288"/>
      <c r="X43932" s="287"/>
      <c r="AA43932" s="289"/>
    </row>
    <row r="43933" spans="23:27">
      <c r="W43933" s="288"/>
      <c r="X43933" s="287"/>
      <c r="AA43933" s="289"/>
    </row>
    <row r="43934" spans="23:27">
      <c r="W43934" s="288"/>
      <c r="X43934" s="287"/>
      <c r="AA43934" s="289"/>
    </row>
    <row r="43935" spans="23:27">
      <c r="W43935" s="288"/>
      <c r="X43935" s="287"/>
      <c r="AA43935" s="289"/>
    </row>
    <row r="43936" spans="23:27">
      <c r="W43936" s="288"/>
      <c r="X43936" s="287"/>
      <c r="AA43936" s="289"/>
    </row>
    <row r="43937" spans="23:27">
      <c r="W43937" s="288"/>
      <c r="X43937" s="287"/>
      <c r="AA43937" s="289"/>
    </row>
    <row r="43938" spans="23:27">
      <c r="W43938" s="288"/>
      <c r="X43938" s="287"/>
      <c r="AA43938" s="289"/>
    </row>
    <row r="43939" spans="23:27">
      <c r="W43939" s="288"/>
      <c r="X43939" s="287"/>
      <c r="AA43939" s="289"/>
    </row>
    <row r="43940" spans="23:27">
      <c r="W43940" s="288"/>
      <c r="X43940" s="287"/>
      <c r="AA43940" s="289"/>
    </row>
    <row r="43941" spans="23:27">
      <c r="W43941" s="288"/>
      <c r="X43941" s="287"/>
      <c r="AA43941" s="289"/>
    </row>
    <row r="43942" spans="23:27">
      <c r="W43942" s="288"/>
      <c r="X43942" s="287"/>
      <c r="AA43942" s="289"/>
    </row>
    <row r="43943" spans="23:27">
      <c r="W43943" s="288"/>
      <c r="X43943" s="287"/>
      <c r="AA43943" s="289"/>
    </row>
    <row r="43944" spans="23:27">
      <c r="W43944" s="288"/>
      <c r="X43944" s="287"/>
      <c r="AA43944" s="289"/>
    </row>
    <row r="43945" spans="23:27">
      <c r="W43945" s="288"/>
      <c r="X43945" s="287"/>
      <c r="AA43945" s="289"/>
    </row>
    <row r="43946" spans="23:27">
      <c r="W43946" s="288"/>
      <c r="X43946" s="287"/>
      <c r="AA43946" s="289"/>
    </row>
    <row r="43947" spans="23:27">
      <c r="W43947" s="288"/>
      <c r="X43947" s="287"/>
      <c r="AA43947" s="289"/>
    </row>
    <row r="43948" spans="23:27">
      <c r="W43948" s="288"/>
      <c r="X43948" s="287"/>
      <c r="AA43948" s="289"/>
    </row>
    <row r="43949" spans="23:27">
      <c r="W43949" s="288"/>
      <c r="X43949" s="287"/>
      <c r="AA43949" s="289"/>
    </row>
    <row r="43950" spans="23:27">
      <c r="W43950" s="288"/>
      <c r="X43950" s="287"/>
      <c r="AA43950" s="289"/>
    </row>
    <row r="43951" spans="23:27">
      <c r="W43951" s="288"/>
      <c r="X43951" s="287"/>
      <c r="AA43951" s="289"/>
    </row>
    <row r="43952" spans="23:27">
      <c r="W43952" s="288"/>
      <c r="X43952" s="287"/>
      <c r="AA43952" s="289"/>
    </row>
    <row r="43953" spans="23:27">
      <c r="W43953" s="288"/>
      <c r="X43953" s="287"/>
      <c r="AA43953" s="289"/>
    </row>
    <row r="43954" spans="23:27">
      <c r="W43954" s="288"/>
      <c r="X43954" s="287"/>
      <c r="AA43954" s="289"/>
    </row>
    <row r="43955" spans="23:27">
      <c r="W43955" s="288"/>
      <c r="X43955" s="287"/>
      <c r="AA43955" s="289"/>
    </row>
    <row r="43956" spans="23:27">
      <c r="W43956" s="288"/>
      <c r="X43956" s="287"/>
      <c r="AA43956" s="289"/>
    </row>
    <row r="43957" spans="23:27">
      <c r="W43957" s="288"/>
      <c r="X43957" s="287"/>
      <c r="AA43957" s="289"/>
    </row>
    <row r="43958" spans="23:27">
      <c r="W43958" s="288"/>
      <c r="X43958" s="287"/>
      <c r="AA43958" s="289"/>
    </row>
    <row r="43959" spans="23:27">
      <c r="W43959" s="288"/>
      <c r="X43959" s="287"/>
      <c r="AA43959" s="289"/>
    </row>
    <row r="43960" spans="23:27">
      <c r="W43960" s="288"/>
      <c r="X43960" s="287"/>
      <c r="AA43960" s="289"/>
    </row>
    <row r="43961" spans="23:27">
      <c r="W43961" s="288"/>
      <c r="X43961" s="287"/>
      <c r="AA43961" s="289"/>
    </row>
    <row r="43962" spans="23:27">
      <c r="W43962" s="288"/>
      <c r="X43962" s="287"/>
      <c r="AA43962" s="289"/>
    </row>
    <row r="43963" spans="23:27">
      <c r="W43963" s="288"/>
      <c r="X43963" s="287"/>
      <c r="AA43963" s="289"/>
    </row>
    <row r="43964" spans="23:27">
      <c r="W43964" s="288"/>
      <c r="X43964" s="287"/>
      <c r="AA43964" s="289"/>
    </row>
    <row r="43965" spans="23:27">
      <c r="W43965" s="288"/>
      <c r="X43965" s="287"/>
      <c r="AA43965" s="289"/>
    </row>
    <row r="43966" spans="23:27">
      <c r="W43966" s="288"/>
      <c r="X43966" s="287"/>
      <c r="AA43966" s="289"/>
    </row>
    <row r="43967" spans="23:27">
      <c r="W43967" s="288"/>
      <c r="X43967" s="287"/>
      <c r="AA43967" s="289"/>
    </row>
    <row r="43968" spans="23:27">
      <c r="W43968" s="288"/>
      <c r="X43968" s="287"/>
      <c r="AA43968" s="289"/>
    </row>
    <row r="43969" spans="23:27">
      <c r="W43969" s="288"/>
      <c r="X43969" s="287"/>
      <c r="AA43969" s="289"/>
    </row>
    <row r="43970" spans="23:27">
      <c r="W43970" s="288"/>
      <c r="X43970" s="287"/>
      <c r="AA43970" s="289"/>
    </row>
    <row r="43971" spans="23:27">
      <c r="W43971" s="288"/>
      <c r="X43971" s="287"/>
      <c r="AA43971" s="289"/>
    </row>
    <row r="43972" spans="23:27">
      <c r="W43972" s="288"/>
      <c r="X43972" s="287"/>
      <c r="AA43972" s="289"/>
    </row>
    <row r="43973" spans="23:27">
      <c r="W43973" s="288"/>
      <c r="X43973" s="287"/>
      <c r="AA43973" s="289"/>
    </row>
    <row r="43974" spans="23:27">
      <c r="W43974" s="288"/>
      <c r="X43974" s="287"/>
      <c r="AA43974" s="289"/>
    </row>
    <row r="43975" spans="23:27">
      <c r="W43975" s="288"/>
      <c r="X43975" s="287"/>
      <c r="AA43975" s="289"/>
    </row>
    <row r="43976" spans="23:27">
      <c r="W43976" s="288"/>
      <c r="X43976" s="287"/>
      <c r="AA43976" s="289"/>
    </row>
    <row r="43977" spans="23:27">
      <c r="W43977" s="288"/>
      <c r="X43977" s="287"/>
      <c r="AA43977" s="289"/>
    </row>
    <row r="43978" spans="23:27">
      <c r="W43978" s="288"/>
      <c r="X43978" s="287"/>
      <c r="AA43978" s="289"/>
    </row>
    <row r="43979" spans="23:27">
      <c r="W43979" s="288"/>
      <c r="X43979" s="287"/>
      <c r="AA43979" s="289"/>
    </row>
    <row r="43980" spans="23:27">
      <c r="W43980" s="288"/>
      <c r="X43980" s="287"/>
      <c r="AA43980" s="289"/>
    </row>
    <row r="43981" spans="23:27">
      <c r="W43981" s="288"/>
      <c r="X43981" s="287"/>
      <c r="AA43981" s="289"/>
    </row>
    <row r="43982" spans="23:27">
      <c r="W43982" s="288"/>
      <c r="X43982" s="287"/>
      <c r="AA43982" s="289"/>
    </row>
    <row r="43983" spans="23:27">
      <c r="W43983" s="288"/>
      <c r="X43983" s="287"/>
      <c r="AA43983" s="289"/>
    </row>
    <row r="43984" spans="23:27">
      <c r="W43984" s="288"/>
      <c r="X43984" s="287"/>
      <c r="AA43984" s="289"/>
    </row>
    <row r="43985" spans="23:27">
      <c r="W43985" s="288"/>
      <c r="X43985" s="287"/>
      <c r="AA43985" s="289"/>
    </row>
    <row r="43986" spans="23:27">
      <c r="W43986" s="288"/>
      <c r="X43986" s="287"/>
      <c r="AA43986" s="289"/>
    </row>
    <row r="43987" spans="23:27">
      <c r="W43987" s="288"/>
      <c r="X43987" s="287"/>
      <c r="AA43987" s="289"/>
    </row>
    <row r="43988" spans="23:27">
      <c r="W43988" s="288"/>
      <c r="X43988" s="287"/>
      <c r="AA43988" s="289"/>
    </row>
    <row r="43989" spans="23:27">
      <c r="W43989" s="288"/>
      <c r="X43989" s="287"/>
      <c r="AA43989" s="289"/>
    </row>
    <row r="43990" spans="23:27">
      <c r="W43990" s="288"/>
      <c r="X43990" s="287"/>
      <c r="AA43990" s="289"/>
    </row>
    <row r="43991" spans="23:27">
      <c r="W43991" s="288"/>
      <c r="X43991" s="287"/>
      <c r="AA43991" s="289"/>
    </row>
    <row r="43992" spans="23:27">
      <c r="W43992" s="288"/>
      <c r="X43992" s="287"/>
      <c r="AA43992" s="289"/>
    </row>
    <row r="43993" spans="23:27">
      <c r="W43993" s="288"/>
      <c r="X43993" s="287"/>
      <c r="AA43993" s="289"/>
    </row>
    <row r="43994" spans="23:27">
      <c r="W43994" s="288"/>
      <c r="X43994" s="287"/>
      <c r="AA43994" s="289"/>
    </row>
    <row r="43995" spans="23:27">
      <c r="W43995" s="288"/>
      <c r="X43995" s="287"/>
      <c r="AA43995" s="289"/>
    </row>
    <row r="43996" spans="23:27">
      <c r="W43996" s="288"/>
      <c r="X43996" s="287"/>
      <c r="AA43996" s="289"/>
    </row>
    <row r="43997" spans="23:27">
      <c r="W43997" s="288"/>
      <c r="X43997" s="287"/>
      <c r="AA43997" s="289"/>
    </row>
    <row r="43998" spans="23:27">
      <c r="W43998" s="288"/>
      <c r="X43998" s="287"/>
      <c r="AA43998" s="289"/>
    </row>
    <row r="43999" spans="23:27">
      <c r="W43999" s="288"/>
      <c r="X43999" s="287"/>
      <c r="AA43999" s="289"/>
    </row>
    <row r="44000" spans="23:27">
      <c r="W44000" s="288"/>
      <c r="X44000" s="287"/>
      <c r="AA44000" s="289"/>
    </row>
    <row r="44001" spans="23:27">
      <c r="W44001" s="288"/>
      <c r="X44001" s="287"/>
      <c r="AA44001" s="289"/>
    </row>
    <row r="44002" spans="23:27">
      <c r="W44002" s="288"/>
      <c r="X44002" s="287"/>
      <c r="AA44002" s="289"/>
    </row>
    <row r="44003" spans="23:27">
      <c r="W44003" s="288"/>
      <c r="X44003" s="287"/>
      <c r="AA44003" s="289"/>
    </row>
    <row r="44004" spans="23:27">
      <c r="W44004" s="288"/>
      <c r="X44004" s="287"/>
      <c r="AA44004" s="289"/>
    </row>
    <row r="44005" spans="23:27">
      <c r="W44005" s="288"/>
      <c r="X44005" s="287"/>
      <c r="AA44005" s="289"/>
    </row>
    <row r="44006" spans="23:27">
      <c r="W44006" s="288"/>
      <c r="X44006" s="287"/>
      <c r="AA44006" s="289"/>
    </row>
    <row r="44007" spans="23:27">
      <c r="W44007" s="288"/>
      <c r="X44007" s="287"/>
      <c r="AA44007" s="289"/>
    </row>
    <row r="44008" spans="23:27">
      <c r="W44008" s="288"/>
      <c r="X44008" s="287"/>
      <c r="AA44008" s="289"/>
    </row>
    <row r="44009" spans="23:27">
      <c r="W44009" s="288"/>
      <c r="X44009" s="287"/>
      <c r="AA44009" s="289"/>
    </row>
    <row r="44010" spans="23:27">
      <c r="W44010" s="288"/>
      <c r="X44010" s="287"/>
      <c r="AA44010" s="289"/>
    </row>
    <row r="44011" spans="23:27">
      <c r="W44011" s="288"/>
      <c r="X44011" s="287"/>
      <c r="AA44011" s="289"/>
    </row>
    <row r="44012" spans="23:27">
      <c r="W44012" s="288"/>
      <c r="X44012" s="287"/>
      <c r="AA44012" s="289"/>
    </row>
    <row r="44013" spans="23:27">
      <c r="W44013" s="288"/>
      <c r="X44013" s="287"/>
      <c r="AA44013" s="289"/>
    </row>
    <row r="44014" spans="23:27">
      <c r="W44014" s="288"/>
      <c r="X44014" s="287"/>
      <c r="AA44014" s="289"/>
    </row>
    <row r="44015" spans="23:27">
      <c r="W44015" s="288"/>
      <c r="X44015" s="287"/>
      <c r="AA44015" s="289"/>
    </row>
    <row r="44016" spans="23:27">
      <c r="W44016" s="288"/>
      <c r="X44016" s="287"/>
      <c r="AA44016" s="289"/>
    </row>
    <row r="44017" spans="23:27">
      <c r="W44017" s="288"/>
      <c r="X44017" s="287"/>
      <c r="AA44017" s="289"/>
    </row>
    <row r="44018" spans="23:27">
      <c r="W44018" s="288"/>
      <c r="X44018" s="287"/>
      <c r="AA44018" s="289"/>
    </row>
    <row r="44019" spans="23:27">
      <c r="W44019" s="288"/>
      <c r="X44019" s="287"/>
      <c r="AA44019" s="289"/>
    </row>
    <row r="44020" spans="23:27">
      <c r="W44020" s="288"/>
      <c r="X44020" s="287"/>
      <c r="AA44020" s="289"/>
    </row>
    <row r="44021" spans="23:27">
      <c r="W44021" s="288"/>
      <c r="X44021" s="287"/>
      <c r="AA44021" s="289"/>
    </row>
    <row r="44022" spans="23:27">
      <c r="W44022" s="288"/>
      <c r="X44022" s="287"/>
      <c r="AA44022" s="289"/>
    </row>
    <row r="44023" spans="23:27">
      <c r="W44023" s="288"/>
      <c r="X44023" s="287"/>
      <c r="AA44023" s="289"/>
    </row>
    <row r="44024" spans="23:27">
      <c r="W44024" s="288"/>
      <c r="X44024" s="287"/>
      <c r="AA44024" s="289"/>
    </row>
    <row r="44025" spans="23:27">
      <c r="W44025" s="288"/>
      <c r="X44025" s="287"/>
      <c r="AA44025" s="289"/>
    </row>
    <row r="44026" spans="23:27">
      <c r="W44026" s="288"/>
      <c r="X44026" s="287"/>
      <c r="AA44026" s="289"/>
    </row>
    <row r="44027" spans="23:27">
      <c r="W44027" s="288"/>
      <c r="X44027" s="287"/>
      <c r="AA44027" s="289"/>
    </row>
    <row r="44028" spans="23:27">
      <c r="W44028" s="288"/>
      <c r="X44028" s="287"/>
      <c r="AA44028" s="289"/>
    </row>
    <row r="44029" spans="23:27">
      <c r="W44029" s="288"/>
      <c r="X44029" s="287"/>
      <c r="AA44029" s="289"/>
    </row>
    <row r="44030" spans="23:27">
      <c r="W44030" s="288"/>
      <c r="X44030" s="287"/>
      <c r="AA44030" s="289"/>
    </row>
    <row r="44031" spans="23:27">
      <c r="W44031" s="288"/>
      <c r="X44031" s="287"/>
      <c r="AA44031" s="289"/>
    </row>
    <row r="44032" spans="23:27">
      <c r="W44032" s="288"/>
      <c r="X44032" s="287"/>
      <c r="AA44032" s="289"/>
    </row>
    <row r="44033" spans="23:27">
      <c r="W44033" s="288"/>
      <c r="X44033" s="287"/>
      <c r="AA44033" s="289"/>
    </row>
    <row r="44034" spans="23:27">
      <c r="W44034" s="288"/>
      <c r="X44034" s="287"/>
      <c r="AA44034" s="289"/>
    </row>
    <row r="44035" spans="23:27">
      <c r="W44035" s="288"/>
      <c r="X44035" s="287"/>
      <c r="AA44035" s="289"/>
    </row>
    <row r="44036" spans="23:27">
      <c r="W44036" s="288"/>
      <c r="X44036" s="287"/>
      <c r="AA44036" s="289"/>
    </row>
    <row r="44037" spans="23:27">
      <c r="W44037" s="288"/>
      <c r="X44037" s="287"/>
      <c r="AA44037" s="289"/>
    </row>
    <row r="44038" spans="23:27">
      <c r="W44038" s="288"/>
      <c r="X44038" s="287"/>
      <c r="AA44038" s="289"/>
    </row>
    <row r="44039" spans="23:27">
      <c r="W44039" s="288"/>
      <c r="X44039" s="287"/>
      <c r="AA44039" s="289"/>
    </row>
    <row r="44040" spans="23:27">
      <c r="W44040" s="288"/>
      <c r="X44040" s="287"/>
      <c r="AA44040" s="289"/>
    </row>
    <row r="44041" spans="23:27">
      <c r="W44041" s="288"/>
      <c r="X44041" s="287"/>
      <c r="AA44041" s="289"/>
    </row>
    <row r="44042" spans="23:27">
      <c r="W44042" s="288"/>
      <c r="X44042" s="287"/>
      <c r="AA44042" s="289"/>
    </row>
    <row r="44043" spans="23:27">
      <c r="W44043" s="288"/>
      <c r="X44043" s="287"/>
      <c r="AA44043" s="289"/>
    </row>
    <row r="44044" spans="23:27">
      <c r="W44044" s="288"/>
      <c r="X44044" s="287"/>
      <c r="AA44044" s="289"/>
    </row>
    <row r="44045" spans="23:27">
      <c r="W44045" s="288"/>
      <c r="X44045" s="287"/>
      <c r="AA44045" s="289"/>
    </row>
    <row r="44046" spans="23:27">
      <c r="W44046" s="288"/>
      <c r="X44046" s="287"/>
      <c r="AA44046" s="289"/>
    </row>
    <row r="44047" spans="23:27">
      <c r="W44047" s="288"/>
      <c r="X44047" s="287"/>
      <c r="AA44047" s="289"/>
    </row>
    <row r="44048" spans="23:27">
      <c r="W44048" s="288"/>
      <c r="X44048" s="287"/>
      <c r="AA44048" s="289"/>
    </row>
    <row r="44049" spans="23:27">
      <c r="W44049" s="288"/>
      <c r="X44049" s="287"/>
      <c r="AA44049" s="289"/>
    </row>
    <row r="44050" spans="23:27">
      <c r="W44050" s="288"/>
      <c r="X44050" s="287"/>
      <c r="AA44050" s="289"/>
    </row>
    <row r="44051" spans="23:27">
      <c r="W44051" s="288"/>
      <c r="X44051" s="287"/>
      <c r="AA44051" s="289"/>
    </row>
    <row r="44052" spans="23:27">
      <c r="W44052" s="288"/>
      <c r="X44052" s="287"/>
      <c r="AA44052" s="289"/>
    </row>
    <row r="44053" spans="23:27">
      <c r="W44053" s="288"/>
      <c r="X44053" s="287"/>
      <c r="AA44053" s="289"/>
    </row>
    <row r="44054" spans="23:27">
      <c r="W44054" s="288"/>
      <c r="X44054" s="287"/>
      <c r="AA44054" s="289"/>
    </row>
    <row r="44055" spans="23:27">
      <c r="W44055" s="288"/>
      <c r="X44055" s="287"/>
      <c r="AA44055" s="289"/>
    </row>
    <row r="44056" spans="23:27">
      <c r="W44056" s="288"/>
      <c r="X44056" s="287"/>
      <c r="AA44056" s="289"/>
    </row>
    <row r="44057" spans="23:27">
      <c r="W44057" s="288"/>
      <c r="X44057" s="287"/>
      <c r="AA44057" s="289"/>
    </row>
    <row r="44058" spans="23:27">
      <c r="W44058" s="288"/>
      <c r="X44058" s="287"/>
      <c r="AA44058" s="289"/>
    </row>
    <row r="44059" spans="23:27">
      <c r="W44059" s="288"/>
      <c r="X44059" s="287"/>
      <c r="AA44059" s="289"/>
    </row>
    <row r="44060" spans="23:27">
      <c r="W44060" s="288"/>
      <c r="X44060" s="287"/>
      <c r="AA44060" s="289"/>
    </row>
    <row r="44061" spans="23:27">
      <c r="W44061" s="288"/>
      <c r="X44061" s="287"/>
      <c r="AA44061" s="289"/>
    </row>
    <row r="44062" spans="23:27">
      <c r="W44062" s="288"/>
      <c r="X44062" s="287"/>
      <c r="AA44062" s="289"/>
    </row>
    <row r="44063" spans="23:27">
      <c r="W44063" s="288"/>
      <c r="X44063" s="287"/>
      <c r="AA44063" s="289"/>
    </row>
    <row r="44064" spans="23:27">
      <c r="W44064" s="288"/>
      <c r="X44064" s="287"/>
      <c r="AA44064" s="289"/>
    </row>
    <row r="44065" spans="23:27">
      <c r="W44065" s="288"/>
      <c r="X44065" s="287"/>
      <c r="AA44065" s="289"/>
    </row>
    <row r="44066" spans="23:27">
      <c r="W44066" s="288"/>
      <c r="X44066" s="287"/>
      <c r="AA44066" s="289"/>
    </row>
    <row r="44067" spans="23:27">
      <c r="W44067" s="288"/>
      <c r="X44067" s="287"/>
      <c r="AA44067" s="289"/>
    </row>
    <row r="44068" spans="23:27">
      <c r="W44068" s="288"/>
      <c r="X44068" s="287"/>
      <c r="AA44068" s="289"/>
    </row>
    <row r="44069" spans="23:27">
      <c r="W44069" s="288"/>
      <c r="X44069" s="287"/>
      <c r="AA44069" s="289"/>
    </row>
    <row r="44070" spans="23:27">
      <c r="W44070" s="288"/>
      <c r="X44070" s="287"/>
      <c r="AA44070" s="289"/>
    </row>
    <row r="44071" spans="23:27">
      <c r="W44071" s="288"/>
      <c r="X44071" s="287"/>
      <c r="AA44071" s="289"/>
    </row>
    <row r="44072" spans="23:27">
      <c r="W44072" s="288"/>
      <c r="X44072" s="287"/>
      <c r="AA44072" s="289"/>
    </row>
    <row r="44073" spans="23:27">
      <c r="W44073" s="288"/>
      <c r="X44073" s="287"/>
      <c r="AA44073" s="289"/>
    </row>
    <row r="44074" spans="23:27">
      <c r="W44074" s="288"/>
      <c r="X44074" s="287"/>
      <c r="AA44074" s="289"/>
    </row>
    <row r="44075" spans="23:27">
      <c r="W44075" s="288"/>
      <c r="X44075" s="287"/>
      <c r="AA44075" s="289"/>
    </row>
    <row r="44076" spans="23:27">
      <c r="W44076" s="288"/>
      <c r="X44076" s="287"/>
      <c r="AA44076" s="289"/>
    </row>
    <row r="44077" spans="23:27">
      <c r="W44077" s="288"/>
      <c r="X44077" s="287"/>
      <c r="AA44077" s="289"/>
    </row>
    <row r="44078" spans="23:27">
      <c r="W44078" s="288"/>
      <c r="X44078" s="287"/>
      <c r="AA44078" s="289"/>
    </row>
    <row r="44079" spans="23:27">
      <c r="W44079" s="288"/>
      <c r="X44079" s="287"/>
      <c r="AA44079" s="289"/>
    </row>
    <row r="44080" spans="23:27">
      <c r="W44080" s="288"/>
      <c r="X44080" s="287"/>
      <c r="AA44080" s="289"/>
    </row>
    <row r="44081" spans="23:27">
      <c r="W44081" s="288"/>
      <c r="X44081" s="287"/>
      <c r="AA44081" s="289"/>
    </row>
    <row r="44082" spans="23:27">
      <c r="W44082" s="288"/>
      <c r="X44082" s="287"/>
      <c r="AA44082" s="289"/>
    </row>
    <row r="44083" spans="23:27">
      <c r="W44083" s="288"/>
      <c r="X44083" s="287"/>
      <c r="AA44083" s="289"/>
    </row>
    <row r="44084" spans="23:27">
      <c r="W44084" s="288"/>
      <c r="X44084" s="287"/>
      <c r="AA44084" s="289"/>
    </row>
    <row r="44085" spans="23:27">
      <c r="W44085" s="288"/>
      <c r="X44085" s="287"/>
      <c r="AA44085" s="289"/>
    </row>
    <row r="44086" spans="23:27">
      <c r="W44086" s="288"/>
      <c r="X44086" s="287"/>
      <c r="AA44086" s="289"/>
    </row>
    <row r="44087" spans="23:27">
      <c r="W44087" s="288"/>
      <c r="X44087" s="287"/>
      <c r="AA44087" s="289"/>
    </row>
    <row r="44088" spans="23:27">
      <c r="W44088" s="288"/>
      <c r="X44088" s="287"/>
      <c r="AA44088" s="289"/>
    </row>
    <row r="44089" spans="23:27">
      <c r="W44089" s="288"/>
      <c r="X44089" s="287"/>
      <c r="AA44089" s="289"/>
    </row>
    <row r="44090" spans="23:27">
      <c r="W44090" s="288"/>
      <c r="X44090" s="287"/>
      <c r="AA44090" s="289"/>
    </row>
    <row r="44091" spans="23:27">
      <c r="W44091" s="288"/>
      <c r="X44091" s="287"/>
      <c r="AA44091" s="289"/>
    </row>
    <row r="44092" spans="23:27">
      <c r="W44092" s="288"/>
      <c r="X44092" s="287"/>
      <c r="AA44092" s="289"/>
    </row>
    <row r="44093" spans="23:27">
      <c r="W44093" s="288"/>
      <c r="X44093" s="287"/>
      <c r="AA44093" s="289"/>
    </row>
    <row r="44094" spans="23:27">
      <c r="W44094" s="288"/>
      <c r="X44094" s="287"/>
      <c r="AA44094" s="289"/>
    </row>
    <row r="44095" spans="23:27">
      <c r="W44095" s="288"/>
      <c r="X44095" s="287"/>
      <c r="AA44095" s="289"/>
    </row>
    <row r="44096" spans="23:27">
      <c r="W44096" s="288"/>
      <c r="X44096" s="287"/>
      <c r="AA44096" s="289"/>
    </row>
    <row r="44097" spans="23:27">
      <c r="W44097" s="288"/>
      <c r="X44097" s="287"/>
      <c r="AA44097" s="289"/>
    </row>
    <row r="44098" spans="23:27">
      <c r="W44098" s="288"/>
      <c r="X44098" s="287"/>
      <c r="AA44098" s="289"/>
    </row>
    <row r="44099" spans="23:27">
      <c r="W44099" s="288"/>
      <c r="X44099" s="287"/>
      <c r="AA44099" s="289"/>
    </row>
    <row r="44100" spans="23:27">
      <c r="W44100" s="288"/>
      <c r="X44100" s="287"/>
      <c r="AA44100" s="289"/>
    </row>
    <row r="44101" spans="23:27">
      <c r="W44101" s="288"/>
      <c r="X44101" s="287"/>
      <c r="AA44101" s="289"/>
    </row>
    <row r="44102" spans="23:27">
      <c r="W44102" s="288"/>
      <c r="X44102" s="287"/>
      <c r="AA44102" s="289"/>
    </row>
    <row r="44103" spans="23:27">
      <c r="W44103" s="288"/>
      <c r="X44103" s="287"/>
      <c r="AA44103" s="289"/>
    </row>
    <row r="44104" spans="23:27">
      <c r="W44104" s="288"/>
      <c r="X44104" s="287"/>
      <c r="AA44104" s="289"/>
    </row>
    <row r="44105" spans="23:27">
      <c r="W44105" s="288"/>
      <c r="X44105" s="287"/>
      <c r="AA44105" s="289"/>
    </row>
    <row r="44106" spans="23:27">
      <c r="W44106" s="288"/>
      <c r="X44106" s="287"/>
      <c r="AA44106" s="289"/>
    </row>
    <row r="44107" spans="23:27">
      <c r="W44107" s="288"/>
      <c r="X44107" s="287"/>
      <c r="AA44107" s="289"/>
    </row>
    <row r="44108" spans="23:27">
      <c r="W44108" s="288"/>
      <c r="X44108" s="287"/>
      <c r="AA44108" s="289"/>
    </row>
    <row r="44109" spans="23:27">
      <c r="W44109" s="288"/>
      <c r="X44109" s="287"/>
      <c r="AA44109" s="289"/>
    </row>
    <row r="44110" spans="23:27">
      <c r="W44110" s="288"/>
      <c r="X44110" s="287"/>
      <c r="AA44110" s="289"/>
    </row>
    <row r="44111" spans="23:27">
      <c r="W44111" s="288"/>
      <c r="X44111" s="287"/>
      <c r="AA44111" s="289"/>
    </row>
    <row r="44112" spans="23:27">
      <c r="W44112" s="288"/>
      <c r="X44112" s="287"/>
      <c r="AA44112" s="289"/>
    </row>
    <row r="44113" spans="23:27">
      <c r="W44113" s="288"/>
      <c r="X44113" s="287"/>
      <c r="AA44113" s="289"/>
    </row>
    <row r="44114" spans="23:27">
      <c r="W44114" s="288"/>
      <c r="X44114" s="287"/>
      <c r="AA44114" s="289"/>
    </row>
    <row r="44115" spans="23:27">
      <c r="W44115" s="288"/>
      <c r="X44115" s="287"/>
      <c r="AA44115" s="289"/>
    </row>
    <row r="44116" spans="23:27">
      <c r="W44116" s="288"/>
      <c r="X44116" s="287"/>
      <c r="AA44116" s="289"/>
    </row>
    <row r="44117" spans="23:27">
      <c r="W44117" s="288"/>
      <c r="X44117" s="287"/>
      <c r="AA44117" s="289"/>
    </row>
    <row r="44118" spans="23:27">
      <c r="W44118" s="288"/>
      <c r="X44118" s="287"/>
      <c r="AA44118" s="289"/>
    </row>
    <row r="44119" spans="23:27">
      <c r="W44119" s="288"/>
      <c r="X44119" s="287"/>
      <c r="AA44119" s="289"/>
    </row>
    <row r="44120" spans="23:27">
      <c r="W44120" s="288"/>
      <c r="X44120" s="287"/>
      <c r="AA44120" s="289"/>
    </row>
    <row r="44121" spans="23:27">
      <c r="W44121" s="288"/>
      <c r="X44121" s="287"/>
      <c r="AA44121" s="289"/>
    </row>
    <row r="44122" spans="23:27">
      <c r="W44122" s="288"/>
      <c r="X44122" s="287"/>
      <c r="AA44122" s="289"/>
    </row>
    <row r="44123" spans="23:27">
      <c r="W44123" s="288"/>
      <c r="X44123" s="287"/>
      <c r="AA44123" s="289"/>
    </row>
    <row r="44124" spans="23:27">
      <c r="W44124" s="288"/>
      <c r="X44124" s="287"/>
      <c r="AA44124" s="289"/>
    </row>
    <row r="44125" spans="23:27">
      <c r="W44125" s="288"/>
      <c r="X44125" s="287"/>
      <c r="AA44125" s="289"/>
    </row>
    <row r="44126" spans="23:27">
      <c r="W44126" s="288"/>
      <c r="X44126" s="287"/>
      <c r="AA44126" s="289"/>
    </row>
    <row r="44127" spans="23:27">
      <c r="W44127" s="288"/>
      <c r="X44127" s="287"/>
      <c r="AA44127" s="289"/>
    </row>
    <row r="44128" spans="23:27">
      <c r="W44128" s="288"/>
      <c r="X44128" s="287"/>
      <c r="AA44128" s="289"/>
    </row>
    <row r="44129" spans="23:27">
      <c r="W44129" s="288"/>
      <c r="X44129" s="287"/>
      <c r="AA44129" s="289"/>
    </row>
    <row r="44130" spans="23:27">
      <c r="W44130" s="288"/>
      <c r="X44130" s="287"/>
      <c r="AA44130" s="289"/>
    </row>
    <row r="44131" spans="23:27">
      <c r="W44131" s="288"/>
      <c r="X44131" s="287"/>
      <c r="AA44131" s="289"/>
    </row>
    <row r="44132" spans="23:27">
      <c r="W44132" s="288"/>
      <c r="X44132" s="287"/>
      <c r="AA44132" s="289"/>
    </row>
    <row r="44133" spans="23:27">
      <c r="W44133" s="288"/>
      <c r="X44133" s="287"/>
      <c r="AA44133" s="289"/>
    </row>
    <row r="44134" spans="23:27">
      <c r="W44134" s="288"/>
      <c r="X44134" s="287"/>
      <c r="AA44134" s="289"/>
    </row>
    <row r="44135" spans="23:27">
      <c r="W44135" s="288"/>
      <c r="X44135" s="287"/>
      <c r="AA44135" s="289"/>
    </row>
    <row r="44136" spans="23:27">
      <c r="W44136" s="288"/>
      <c r="X44136" s="287"/>
      <c r="AA44136" s="289"/>
    </row>
    <row r="44137" spans="23:27">
      <c r="W44137" s="288"/>
      <c r="X44137" s="287"/>
      <c r="AA44137" s="289"/>
    </row>
    <row r="44138" spans="23:27">
      <c r="W44138" s="288"/>
      <c r="X44138" s="287"/>
      <c r="AA44138" s="289"/>
    </row>
    <row r="44139" spans="23:27">
      <c r="W44139" s="288"/>
      <c r="X44139" s="287"/>
      <c r="AA44139" s="289"/>
    </row>
    <row r="44140" spans="23:27">
      <c r="W44140" s="288"/>
      <c r="X44140" s="287"/>
      <c r="AA44140" s="289"/>
    </row>
    <row r="44141" spans="23:27">
      <c r="W44141" s="288"/>
      <c r="X44141" s="287"/>
      <c r="AA44141" s="289"/>
    </row>
    <row r="44142" spans="23:27">
      <c r="W44142" s="288"/>
      <c r="X44142" s="287"/>
      <c r="AA44142" s="289"/>
    </row>
    <row r="44143" spans="23:27">
      <c r="W44143" s="288"/>
      <c r="X44143" s="287"/>
      <c r="AA44143" s="289"/>
    </row>
    <row r="44144" spans="23:27">
      <c r="W44144" s="288"/>
      <c r="X44144" s="287"/>
      <c r="AA44144" s="289"/>
    </row>
    <row r="44145" spans="23:27">
      <c r="W44145" s="288"/>
      <c r="X44145" s="287"/>
      <c r="AA44145" s="289"/>
    </row>
    <row r="44146" spans="23:27">
      <c r="W44146" s="288"/>
      <c r="X44146" s="287"/>
      <c r="AA44146" s="289"/>
    </row>
    <row r="44147" spans="23:27">
      <c r="W44147" s="288"/>
      <c r="X44147" s="287"/>
      <c r="AA44147" s="289"/>
    </row>
    <row r="44148" spans="23:27">
      <c r="W44148" s="288"/>
      <c r="X44148" s="287"/>
      <c r="AA44148" s="289"/>
    </row>
    <row r="44149" spans="23:27">
      <c r="W44149" s="288"/>
      <c r="X44149" s="287"/>
      <c r="AA44149" s="289"/>
    </row>
    <row r="44150" spans="23:27">
      <c r="W44150" s="288"/>
      <c r="X44150" s="287"/>
      <c r="AA44150" s="289"/>
    </row>
    <row r="44151" spans="23:27">
      <c r="W44151" s="288"/>
      <c r="X44151" s="287"/>
      <c r="AA44151" s="289"/>
    </row>
    <row r="44152" spans="23:27">
      <c r="W44152" s="288"/>
      <c r="X44152" s="287"/>
      <c r="AA44152" s="289"/>
    </row>
    <row r="44153" spans="23:27">
      <c r="W44153" s="288"/>
      <c r="X44153" s="287"/>
      <c r="AA44153" s="289"/>
    </row>
    <row r="44154" spans="23:27">
      <c r="W44154" s="288"/>
      <c r="X44154" s="287"/>
      <c r="AA44154" s="289"/>
    </row>
    <row r="44155" spans="23:27">
      <c r="W44155" s="288"/>
      <c r="X44155" s="287"/>
      <c r="AA44155" s="289"/>
    </row>
    <row r="44156" spans="23:27">
      <c r="W44156" s="288"/>
      <c r="X44156" s="287"/>
      <c r="AA44156" s="289"/>
    </row>
    <row r="44157" spans="23:27">
      <c r="W44157" s="288"/>
      <c r="X44157" s="287"/>
      <c r="AA44157" s="289"/>
    </row>
    <row r="44158" spans="23:27">
      <c r="W44158" s="288"/>
      <c r="X44158" s="287"/>
      <c r="AA44158" s="289"/>
    </row>
    <row r="44159" spans="23:27">
      <c r="W44159" s="288"/>
      <c r="X44159" s="287"/>
      <c r="AA44159" s="289"/>
    </row>
    <row r="44160" spans="23:27">
      <c r="W44160" s="288"/>
      <c r="X44160" s="287"/>
      <c r="AA44160" s="289"/>
    </row>
    <row r="44161" spans="23:27">
      <c r="W44161" s="288"/>
      <c r="X44161" s="287"/>
      <c r="AA44161" s="289"/>
    </row>
    <row r="44162" spans="23:27">
      <c r="W44162" s="288"/>
      <c r="X44162" s="287"/>
      <c r="AA44162" s="289"/>
    </row>
    <row r="44163" spans="23:27">
      <c r="W44163" s="288"/>
      <c r="X44163" s="287"/>
      <c r="AA44163" s="289"/>
    </row>
    <row r="44164" spans="23:27">
      <c r="W44164" s="288"/>
      <c r="X44164" s="287"/>
      <c r="AA44164" s="289"/>
    </row>
    <row r="44165" spans="23:27">
      <c r="W44165" s="288"/>
      <c r="X44165" s="287"/>
      <c r="AA44165" s="289"/>
    </row>
    <row r="44166" spans="23:27">
      <c r="W44166" s="288"/>
      <c r="X44166" s="287"/>
      <c r="AA44166" s="289"/>
    </row>
    <row r="44167" spans="23:27">
      <c r="W44167" s="288"/>
      <c r="X44167" s="287"/>
      <c r="AA44167" s="289"/>
    </row>
    <row r="44168" spans="23:27">
      <c r="W44168" s="288"/>
      <c r="X44168" s="287"/>
      <c r="AA44168" s="289"/>
    </row>
    <row r="44169" spans="23:27">
      <c r="W44169" s="288"/>
      <c r="X44169" s="287"/>
      <c r="AA44169" s="289"/>
    </row>
    <row r="44170" spans="23:27">
      <c r="W44170" s="288"/>
      <c r="X44170" s="287"/>
      <c r="AA44170" s="289"/>
    </row>
    <row r="44171" spans="23:27">
      <c r="W44171" s="288"/>
      <c r="X44171" s="287"/>
      <c r="AA44171" s="289"/>
    </row>
    <row r="44172" spans="23:27">
      <c r="W44172" s="288"/>
      <c r="X44172" s="287"/>
      <c r="AA44172" s="289"/>
    </row>
    <row r="44173" spans="23:27">
      <c r="W44173" s="288"/>
      <c r="X44173" s="287"/>
      <c r="AA44173" s="289"/>
    </row>
    <row r="44174" spans="23:27">
      <c r="W44174" s="288"/>
      <c r="X44174" s="287"/>
      <c r="AA44174" s="289"/>
    </row>
    <row r="44175" spans="23:27">
      <c r="W44175" s="288"/>
      <c r="X44175" s="287"/>
      <c r="AA44175" s="289"/>
    </row>
    <row r="44176" spans="23:27">
      <c r="W44176" s="288"/>
      <c r="X44176" s="287"/>
      <c r="AA44176" s="289"/>
    </row>
    <row r="44177" spans="23:27">
      <c r="W44177" s="288"/>
      <c r="X44177" s="287"/>
      <c r="AA44177" s="289"/>
    </row>
    <row r="44178" spans="23:27">
      <c r="W44178" s="288"/>
      <c r="X44178" s="287"/>
      <c r="AA44178" s="289"/>
    </row>
    <row r="44179" spans="23:27">
      <c r="W44179" s="288"/>
      <c r="X44179" s="287"/>
      <c r="AA44179" s="289"/>
    </row>
    <row r="44180" spans="23:27">
      <c r="W44180" s="288"/>
      <c r="X44180" s="287"/>
      <c r="AA44180" s="289"/>
    </row>
    <row r="44181" spans="23:27">
      <c r="W44181" s="288"/>
      <c r="X44181" s="287"/>
      <c r="AA44181" s="289"/>
    </row>
    <row r="44182" spans="23:27">
      <c r="W44182" s="288"/>
      <c r="X44182" s="287"/>
      <c r="AA44182" s="289"/>
    </row>
    <row r="44183" spans="23:27">
      <c r="W44183" s="288"/>
      <c r="X44183" s="287"/>
      <c r="AA44183" s="289"/>
    </row>
    <row r="44184" spans="23:27">
      <c r="W44184" s="288"/>
      <c r="X44184" s="287"/>
      <c r="AA44184" s="289"/>
    </row>
    <row r="44185" spans="23:27">
      <c r="W44185" s="288"/>
      <c r="X44185" s="287"/>
      <c r="AA44185" s="289"/>
    </row>
    <row r="44186" spans="23:27">
      <c r="W44186" s="288"/>
      <c r="X44186" s="287"/>
      <c r="AA44186" s="289"/>
    </row>
    <row r="44187" spans="23:27">
      <c r="W44187" s="288"/>
      <c r="X44187" s="287"/>
      <c r="AA44187" s="289"/>
    </row>
    <row r="44188" spans="23:27">
      <c r="W44188" s="288"/>
      <c r="X44188" s="287"/>
      <c r="AA44188" s="289"/>
    </row>
    <row r="44189" spans="23:27">
      <c r="W44189" s="288"/>
      <c r="X44189" s="287"/>
      <c r="AA44189" s="289"/>
    </row>
    <row r="44190" spans="23:27">
      <c r="W44190" s="288"/>
      <c r="X44190" s="287"/>
      <c r="AA44190" s="289"/>
    </row>
    <row r="44191" spans="23:27">
      <c r="W44191" s="288"/>
      <c r="X44191" s="287"/>
      <c r="AA44191" s="289"/>
    </row>
    <row r="44192" spans="23:27">
      <c r="W44192" s="288"/>
      <c r="X44192" s="287"/>
      <c r="AA44192" s="289"/>
    </row>
    <row r="44193" spans="23:27">
      <c r="W44193" s="288"/>
      <c r="X44193" s="287"/>
      <c r="AA44193" s="289"/>
    </row>
    <row r="44194" spans="23:27">
      <c r="W44194" s="288"/>
      <c r="X44194" s="287"/>
      <c r="AA44194" s="289"/>
    </row>
    <row r="44195" spans="23:27">
      <c r="W44195" s="288"/>
      <c r="X44195" s="287"/>
      <c r="AA44195" s="289"/>
    </row>
    <row r="44196" spans="23:27">
      <c r="W44196" s="288"/>
      <c r="X44196" s="287"/>
      <c r="AA44196" s="289"/>
    </row>
    <row r="44197" spans="23:27">
      <c r="W44197" s="288"/>
      <c r="X44197" s="287"/>
      <c r="AA44197" s="289"/>
    </row>
    <row r="44198" spans="23:27">
      <c r="W44198" s="288"/>
      <c r="X44198" s="287"/>
      <c r="AA44198" s="289"/>
    </row>
    <row r="44199" spans="23:27">
      <c r="W44199" s="288"/>
      <c r="X44199" s="287"/>
      <c r="AA44199" s="289"/>
    </row>
    <row r="44200" spans="23:27">
      <c r="W44200" s="288"/>
      <c r="X44200" s="287"/>
      <c r="AA44200" s="289"/>
    </row>
    <row r="44201" spans="23:27">
      <c r="W44201" s="288"/>
      <c r="X44201" s="287"/>
      <c r="AA44201" s="289"/>
    </row>
    <row r="44202" spans="23:27">
      <c r="W44202" s="288"/>
      <c r="X44202" s="287"/>
      <c r="AA44202" s="289"/>
    </row>
    <row r="44203" spans="23:27">
      <c r="W44203" s="288"/>
      <c r="X44203" s="287"/>
      <c r="AA44203" s="289"/>
    </row>
    <row r="44204" spans="23:27">
      <c r="W44204" s="288"/>
      <c r="X44204" s="287"/>
      <c r="AA44204" s="289"/>
    </row>
    <row r="44205" spans="23:27">
      <c r="W44205" s="288"/>
      <c r="X44205" s="287"/>
      <c r="AA44205" s="289"/>
    </row>
    <row r="44206" spans="23:27">
      <c r="W44206" s="288"/>
      <c r="X44206" s="287"/>
      <c r="AA44206" s="289"/>
    </row>
    <row r="44207" spans="23:27">
      <c r="W44207" s="288"/>
      <c r="X44207" s="287"/>
      <c r="AA44207" s="289"/>
    </row>
    <row r="44208" spans="23:27">
      <c r="W44208" s="288"/>
      <c r="X44208" s="287"/>
      <c r="AA44208" s="289"/>
    </row>
    <row r="44209" spans="23:27">
      <c r="W44209" s="288"/>
      <c r="X44209" s="287"/>
      <c r="AA44209" s="289"/>
    </row>
    <row r="44210" spans="23:27">
      <c r="W44210" s="288"/>
      <c r="X44210" s="287"/>
      <c r="AA44210" s="289"/>
    </row>
    <row r="44211" spans="23:27">
      <c r="W44211" s="288"/>
      <c r="X44211" s="287"/>
      <c r="AA44211" s="289"/>
    </row>
    <row r="44212" spans="23:27">
      <c r="W44212" s="288"/>
      <c r="X44212" s="287"/>
      <c r="AA44212" s="289"/>
    </row>
    <row r="44213" spans="23:27">
      <c r="W44213" s="288"/>
      <c r="X44213" s="287"/>
      <c r="AA44213" s="289"/>
    </row>
    <row r="44214" spans="23:27">
      <c r="W44214" s="288"/>
      <c r="X44214" s="287"/>
      <c r="AA44214" s="289"/>
    </row>
    <row r="44215" spans="23:27">
      <c r="W44215" s="288"/>
      <c r="X44215" s="287"/>
      <c r="AA44215" s="289"/>
    </row>
    <row r="44216" spans="23:27">
      <c r="W44216" s="288"/>
      <c r="X44216" s="287"/>
      <c r="AA44216" s="289"/>
    </row>
    <row r="44217" spans="23:27">
      <c r="W44217" s="288"/>
      <c r="X44217" s="287"/>
      <c r="AA44217" s="289"/>
    </row>
    <row r="44218" spans="23:27">
      <c r="W44218" s="288"/>
      <c r="X44218" s="287"/>
      <c r="AA44218" s="289"/>
    </row>
    <row r="44219" spans="23:27">
      <c r="W44219" s="288"/>
      <c r="X44219" s="287"/>
      <c r="AA44219" s="289"/>
    </row>
    <row r="44220" spans="23:27">
      <c r="W44220" s="288"/>
      <c r="X44220" s="287"/>
      <c r="AA44220" s="289"/>
    </row>
    <row r="44221" spans="23:27">
      <c r="W44221" s="288"/>
      <c r="X44221" s="287"/>
      <c r="AA44221" s="289"/>
    </row>
    <row r="44222" spans="23:27">
      <c r="W44222" s="288"/>
      <c r="X44222" s="287"/>
      <c r="AA44222" s="289"/>
    </row>
    <row r="44223" spans="23:27">
      <c r="W44223" s="288"/>
      <c r="X44223" s="287"/>
      <c r="AA44223" s="289"/>
    </row>
    <row r="44224" spans="23:27">
      <c r="W44224" s="288"/>
      <c r="X44224" s="287"/>
      <c r="AA44224" s="289"/>
    </row>
    <row r="44225" spans="23:27">
      <c r="W44225" s="288"/>
      <c r="X44225" s="287"/>
      <c r="AA44225" s="289"/>
    </row>
    <row r="44226" spans="23:27">
      <c r="W44226" s="288"/>
      <c r="X44226" s="287"/>
      <c r="AA44226" s="289"/>
    </row>
    <row r="44227" spans="23:27">
      <c r="W44227" s="288"/>
      <c r="X44227" s="287"/>
      <c r="AA44227" s="289"/>
    </row>
    <row r="44228" spans="23:27">
      <c r="W44228" s="288"/>
      <c r="X44228" s="287"/>
      <c r="AA44228" s="289"/>
    </row>
    <row r="44229" spans="23:27">
      <c r="W44229" s="288"/>
      <c r="X44229" s="287"/>
      <c r="AA44229" s="289"/>
    </row>
    <row r="44230" spans="23:27">
      <c r="W44230" s="288"/>
      <c r="X44230" s="287"/>
      <c r="AA44230" s="289"/>
    </row>
    <row r="44231" spans="23:27">
      <c r="W44231" s="288"/>
      <c r="X44231" s="287"/>
      <c r="AA44231" s="289"/>
    </row>
    <row r="44232" spans="23:27">
      <c r="W44232" s="288"/>
      <c r="X44232" s="287"/>
      <c r="AA44232" s="289"/>
    </row>
    <row r="44233" spans="23:27">
      <c r="W44233" s="288"/>
      <c r="X44233" s="287"/>
      <c r="AA44233" s="289"/>
    </row>
    <row r="44234" spans="23:27">
      <c r="W44234" s="288"/>
      <c r="X44234" s="287"/>
      <c r="AA44234" s="289"/>
    </row>
    <row r="44235" spans="23:27">
      <c r="W44235" s="288"/>
      <c r="X44235" s="287"/>
      <c r="AA44235" s="289"/>
    </row>
    <row r="44236" spans="23:27">
      <c r="W44236" s="288"/>
      <c r="X44236" s="287"/>
      <c r="AA44236" s="289"/>
    </row>
    <row r="44237" spans="23:27">
      <c r="W44237" s="288"/>
      <c r="X44237" s="287"/>
      <c r="AA44237" s="289"/>
    </row>
    <row r="44238" spans="23:27">
      <c r="W44238" s="288"/>
      <c r="X44238" s="287"/>
      <c r="AA44238" s="289"/>
    </row>
    <row r="44239" spans="23:27">
      <c r="W44239" s="288"/>
      <c r="X44239" s="287"/>
      <c r="AA44239" s="289"/>
    </row>
    <row r="44240" spans="23:27">
      <c r="W44240" s="288"/>
      <c r="X44240" s="287"/>
      <c r="AA44240" s="289"/>
    </row>
    <row r="44241" spans="23:27">
      <c r="W44241" s="288"/>
      <c r="X44241" s="287"/>
      <c r="AA44241" s="289"/>
    </row>
    <row r="44242" spans="23:27">
      <c r="W44242" s="288"/>
      <c r="X44242" s="287"/>
      <c r="AA44242" s="289"/>
    </row>
    <row r="44243" spans="23:27">
      <c r="W44243" s="288"/>
      <c r="X44243" s="287"/>
      <c r="AA44243" s="289"/>
    </row>
    <row r="44244" spans="23:27">
      <c r="W44244" s="288"/>
      <c r="X44244" s="287"/>
      <c r="AA44244" s="289"/>
    </row>
    <row r="44245" spans="23:27">
      <c r="W44245" s="288"/>
      <c r="X44245" s="287"/>
      <c r="AA44245" s="289"/>
    </row>
    <row r="44246" spans="23:27">
      <c r="W44246" s="288"/>
      <c r="X44246" s="287"/>
      <c r="AA44246" s="289"/>
    </row>
    <row r="44247" spans="23:27">
      <c r="W44247" s="288"/>
      <c r="X44247" s="287"/>
      <c r="AA44247" s="289"/>
    </row>
    <row r="44248" spans="23:27">
      <c r="W44248" s="288"/>
      <c r="X44248" s="287"/>
      <c r="AA44248" s="289"/>
    </row>
    <row r="44249" spans="23:27">
      <c r="W44249" s="288"/>
      <c r="X44249" s="287"/>
      <c r="AA44249" s="289"/>
    </row>
    <row r="44250" spans="23:27">
      <c r="W44250" s="288"/>
      <c r="X44250" s="287"/>
      <c r="AA44250" s="289"/>
    </row>
    <row r="44251" spans="23:27">
      <c r="W44251" s="288"/>
      <c r="X44251" s="287"/>
      <c r="AA44251" s="289"/>
    </row>
    <row r="44252" spans="23:27">
      <c r="W44252" s="288"/>
      <c r="X44252" s="287"/>
      <c r="AA44252" s="289"/>
    </row>
    <row r="44253" spans="23:27">
      <c r="W44253" s="288"/>
      <c r="X44253" s="287"/>
      <c r="AA44253" s="289"/>
    </row>
    <row r="44254" spans="23:27">
      <c r="W44254" s="288"/>
      <c r="X44254" s="287"/>
      <c r="AA44254" s="289"/>
    </row>
    <row r="44255" spans="23:27">
      <c r="W44255" s="288"/>
      <c r="X44255" s="287"/>
      <c r="AA44255" s="289"/>
    </row>
    <row r="44256" spans="23:27">
      <c r="W44256" s="288"/>
      <c r="X44256" s="287"/>
      <c r="AA44256" s="289"/>
    </row>
    <row r="44257" spans="23:27">
      <c r="W44257" s="288"/>
      <c r="X44257" s="287"/>
      <c r="AA44257" s="289"/>
    </row>
    <row r="44258" spans="23:27">
      <c r="W44258" s="288"/>
      <c r="X44258" s="287"/>
      <c r="AA44258" s="289"/>
    </row>
    <row r="44259" spans="23:27">
      <c r="W44259" s="288"/>
      <c r="X44259" s="287"/>
      <c r="AA44259" s="289"/>
    </row>
    <row r="44260" spans="23:27">
      <c r="W44260" s="288"/>
      <c r="X44260" s="287"/>
      <c r="AA44260" s="289"/>
    </row>
    <row r="44261" spans="23:27">
      <c r="W44261" s="288"/>
      <c r="X44261" s="287"/>
      <c r="AA44261" s="289"/>
    </row>
    <row r="44262" spans="23:27">
      <c r="W44262" s="288"/>
      <c r="X44262" s="287"/>
      <c r="AA44262" s="289"/>
    </row>
    <row r="44263" spans="23:27">
      <c r="W44263" s="288"/>
      <c r="X44263" s="287"/>
      <c r="AA44263" s="289"/>
    </row>
    <row r="44264" spans="23:27">
      <c r="W44264" s="288"/>
      <c r="X44264" s="287"/>
      <c r="AA44264" s="289"/>
    </row>
    <row r="44265" spans="23:27">
      <c r="W44265" s="288"/>
      <c r="X44265" s="287"/>
      <c r="AA44265" s="289"/>
    </row>
    <row r="44266" spans="23:27">
      <c r="W44266" s="288"/>
      <c r="X44266" s="287"/>
      <c r="AA44266" s="289"/>
    </row>
    <row r="44267" spans="23:27">
      <c r="W44267" s="288"/>
      <c r="X44267" s="287"/>
      <c r="AA44267" s="289"/>
    </row>
    <row r="44268" spans="23:27">
      <c r="W44268" s="288"/>
      <c r="X44268" s="287"/>
      <c r="AA44268" s="289"/>
    </row>
    <row r="44269" spans="23:27">
      <c r="W44269" s="288"/>
      <c r="X44269" s="287"/>
      <c r="AA44269" s="289"/>
    </row>
    <row r="44270" spans="23:27">
      <c r="W44270" s="288"/>
      <c r="X44270" s="287"/>
      <c r="AA44270" s="289"/>
    </row>
    <row r="44271" spans="23:27">
      <c r="W44271" s="288"/>
      <c r="X44271" s="287"/>
      <c r="AA44271" s="289"/>
    </row>
    <row r="44272" spans="23:27">
      <c r="W44272" s="288"/>
      <c r="X44272" s="287"/>
      <c r="AA44272" s="289"/>
    </row>
    <row r="44273" spans="23:27">
      <c r="W44273" s="288"/>
      <c r="X44273" s="287"/>
      <c r="AA44273" s="289"/>
    </row>
    <row r="44274" spans="23:27">
      <c r="W44274" s="288"/>
      <c r="X44274" s="287"/>
      <c r="AA44274" s="289"/>
    </row>
    <row r="44275" spans="23:27">
      <c r="W44275" s="288"/>
      <c r="X44275" s="287"/>
      <c r="AA44275" s="289"/>
    </row>
    <row r="44276" spans="23:27">
      <c r="W44276" s="288"/>
      <c r="X44276" s="287"/>
      <c r="AA44276" s="289"/>
    </row>
    <row r="44277" spans="23:27">
      <c r="W44277" s="288"/>
      <c r="X44277" s="287"/>
      <c r="AA44277" s="289"/>
    </row>
    <row r="44278" spans="23:27">
      <c r="W44278" s="288"/>
      <c r="X44278" s="287"/>
      <c r="AA44278" s="289"/>
    </row>
    <row r="44279" spans="23:27">
      <c r="W44279" s="288"/>
      <c r="X44279" s="287"/>
      <c r="AA44279" s="289"/>
    </row>
    <row r="44280" spans="23:27">
      <c r="W44280" s="288"/>
      <c r="X44280" s="287"/>
      <c r="AA44280" s="289"/>
    </row>
    <row r="44281" spans="23:27">
      <c r="W44281" s="288"/>
      <c r="X44281" s="287"/>
      <c r="AA44281" s="289"/>
    </row>
    <row r="44282" spans="23:27">
      <c r="W44282" s="288"/>
      <c r="X44282" s="287"/>
      <c r="AA44282" s="289"/>
    </row>
    <row r="44283" spans="23:27">
      <c r="W44283" s="288"/>
      <c r="X44283" s="287"/>
      <c r="AA44283" s="289"/>
    </row>
    <row r="44284" spans="23:27">
      <c r="W44284" s="288"/>
      <c r="X44284" s="287"/>
      <c r="AA44284" s="289"/>
    </row>
    <row r="44285" spans="23:27">
      <c r="W44285" s="288"/>
      <c r="X44285" s="287"/>
      <c r="AA44285" s="289"/>
    </row>
    <row r="44286" spans="23:27">
      <c r="W44286" s="288"/>
      <c r="X44286" s="287"/>
      <c r="AA44286" s="289"/>
    </row>
    <row r="44287" spans="23:27">
      <c r="W44287" s="288"/>
      <c r="X44287" s="287"/>
      <c r="AA44287" s="289"/>
    </row>
    <row r="44288" spans="23:27">
      <c r="W44288" s="288"/>
      <c r="X44288" s="287"/>
      <c r="AA44288" s="289"/>
    </row>
    <row r="44289" spans="23:27">
      <c r="W44289" s="288"/>
      <c r="X44289" s="287"/>
      <c r="AA44289" s="289"/>
    </row>
    <row r="44290" spans="23:27">
      <c r="W44290" s="288"/>
      <c r="X44290" s="287"/>
      <c r="AA44290" s="289"/>
    </row>
    <row r="44291" spans="23:27">
      <c r="W44291" s="288"/>
      <c r="X44291" s="287"/>
      <c r="AA44291" s="289"/>
    </row>
    <row r="44292" spans="23:27">
      <c r="W44292" s="288"/>
      <c r="X44292" s="287"/>
      <c r="AA44292" s="289"/>
    </row>
    <row r="44293" spans="23:27">
      <c r="W44293" s="288"/>
      <c r="X44293" s="287"/>
      <c r="AA44293" s="289"/>
    </row>
    <row r="44294" spans="23:27">
      <c r="W44294" s="288"/>
      <c r="X44294" s="287"/>
      <c r="AA44294" s="289"/>
    </row>
    <row r="44295" spans="23:27">
      <c r="W44295" s="288"/>
      <c r="X44295" s="287"/>
      <c r="AA44295" s="289"/>
    </row>
    <row r="44296" spans="23:27">
      <c r="W44296" s="288"/>
      <c r="X44296" s="287"/>
      <c r="AA44296" s="289"/>
    </row>
    <row r="44297" spans="23:27">
      <c r="W44297" s="288"/>
      <c r="X44297" s="287"/>
      <c r="AA44297" s="289"/>
    </row>
    <row r="44298" spans="23:27">
      <c r="W44298" s="288"/>
      <c r="X44298" s="287"/>
      <c r="AA44298" s="289"/>
    </row>
    <row r="44299" spans="23:27">
      <c r="W44299" s="288"/>
      <c r="X44299" s="287"/>
      <c r="AA44299" s="289"/>
    </row>
    <row r="44300" spans="23:27">
      <c r="W44300" s="288"/>
      <c r="X44300" s="287"/>
      <c r="AA44300" s="289"/>
    </row>
    <row r="44301" spans="23:27">
      <c r="W44301" s="288"/>
      <c r="X44301" s="287"/>
      <c r="AA44301" s="289"/>
    </row>
    <row r="44302" spans="23:27">
      <c r="W44302" s="288"/>
      <c r="X44302" s="287"/>
      <c r="AA44302" s="289"/>
    </row>
    <row r="44303" spans="23:27">
      <c r="W44303" s="288"/>
      <c r="X44303" s="287"/>
      <c r="AA44303" s="289"/>
    </row>
    <row r="44304" spans="23:27">
      <c r="W44304" s="288"/>
      <c r="X44304" s="287"/>
      <c r="AA44304" s="289"/>
    </row>
    <row r="44305" spans="23:27">
      <c r="W44305" s="288"/>
      <c r="X44305" s="287"/>
      <c r="AA44305" s="289"/>
    </row>
    <row r="44306" spans="23:27">
      <c r="W44306" s="288"/>
      <c r="X44306" s="287"/>
      <c r="AA44306" s="289"/>
    </row>
    <row r="44307" spans="23:27">
      <c r="W44307" s="288"/>
      <c r="X44307" s="287"/>
      <c r="AA44307" s="289"/>
    </row>
    <row r="44308" spans="23:27">
      <c r="W44308" s="288"/>
      <c r="X44308" s="287"/>
      <c r="AA44308" s="289"/>
    </row>
    <row r="44309" spans="23:27">
      <c r="W44309" s="288"/>
      <c r="X44309" s="287"/>
      <c r="AA44309" s="289"/>
    </row>
    <row r="44310" spans="23:27">
      <c r="W44310" s="288"/>
      <c r="X44310" s="287"/>
      <c r="AA44310" s="289"/>
    </row>
    <row r="44311" spans="23:27">
      <c r="W44311" s="288"/>
      <c r="X44311" s="287"/>
      <c r="AA44311" s="289"/>
    </row>
    <row r="44312" spans="23:27">
      <c r="W44312" s="288"/>
      <c r="X44312" s="287"/>
      <c r="AA44312" s="289"/>
    </row>
    <row r="44313" spans="23:27">
      <c r="W44313" s="288"/>
      <c r="X44313" s="287"/>
      <c r="AA44313" s="289"/>
    </row>
    <row r="44314" spans="23:27">
      <c r="W44314" s="288"/>
      <c r="X44314" s="287"/>
      <c r="AA44314" s="289"/>
    </row>
    <row r="44315" spans="23:27">
      <c r="W44315" s="288"/>
      <c r="X44315" s="287"/>
      <c r="AA44315" s="289"/>
    </row>
    <row r="44316" spans="23:27">
      <c r="W44316" s="288"/>
      <c r="X44316" s="287"/>
      <c r="AA44316" s="289"/>
    </row>
    <row r="44317" spans="23:27">
      <c r="W44317" s="288"/>
      <c r="X44317" s="287"/>
      <c r="AA44317" s="289"/>
    </row>
    <row r="44318" spans="23:27">
      <c r="W44318" s="288"/>
      <c r="X44318" s="287"/>
      <c r="AA44318" s="289"/>
    </row>
    <row r="44319" spans="23:27">
      <c r="W44319" s="288"/>
      <c r="X44319" s="287"/>
      <c r="AA44319" s="289"/>
    </row>
    <row r="44320" spans="23:27">
      <c r="W44320" s="288"/>
      <c r="X44320" s="287"/>
      <c r="AA44320" s="289"/>
    </row>
    <row r="44321" spans="23:27">
      <c r="W44321" s="288"/>
      <c r="X44321" s="287"/>
      <c r="AA44321" s="289"/>
    </row>
    <row r="44322" spans="23:27">
      <c r="W44322" s="288"/>
      <c r="X44322" s="287"/>
      <c r="AA44322" s="289"/>
    </row>
    <row r="44323" spans="23:27">
      <c r="W44323" s="288"/>
      <c r="X44323" s="287"/>
      <c r="AA44323" s="289"/>
    </row>
    <row r="44324" spans="23:27">
      <c r="W44324" s="288"/>
      <c r="X44324" s="287"/>
      <c r="AA44324" s="289"/>
    </row>
    <row r="44325" spans="23:27">
      <c r="W44325" s="288"/>
      <c r="X44325" s="287"/>
      <c r="AA44325" s="289"/>
    </row>
    <row r="44326" spans="23:27">
      <c r="W44326" s="288"/>
      <c r="X44326" s="287"/>
      <c r="AA44326" s="289"/>
    </row>
    <row r="44327" spans="23:27">
      <c r="W44327" s="288"/>
      <c r="X44327" s="287"/>
      <c r="AA44327" s="289"/>
    </row>
    <row r="44328" spans="23:27">
      <c r="W44328" s="288"/>
      <c r="X44328" s="287"/>
      <c r="AA44328" s="289"/>
    </row>
    <row r="44329" spans="23:27">
      <c r="W44329" s="288"/>
      <c r="X44329" s="287"/>
      <c r="AA44329" s="289"/>
    </row>
    <row r="44330" spans="23:27">
      <c r="W44330" s="288"/>
      <c r="X44330" s="287"/>
      <c r="AA44330" s="289"/>
    </row>
    <row r="44331" spans="23:27">
      <c r="W44331" s="288"/>
      <c r="X44331" s="287"/>
      <c r="AA44331" s="289"/>
    </row>
    <row r="44332" spans="23:27">
      <c r="W44332" s="288"/>
      <c r="X44332" s="287"/>
      <c r="AA44332" s="289"/>
    </row>
    <row r="44333" spans="23:27">
      <c r="W44333" s="288"/>
      <c r="X44333" s="287"/>
      <c r="AA44333" s="289"/>
    </row>
    <row r="44334" spans="23:27">
      <c r="W44334" s="288"/>
      <c r="X44334" s="287"/>
      <c r="AA44334" s="289"/>
    </row>
    <row r="44335" spans="23:27">
      <c r="W44335" s="288"/>
      <c r="X44335" s="287"/>
      <c r="AA44335" s="289"/>
    </row>
    <row r="44336" spans="23:27">
      <c r="W44336" s="288"/>
      <c r="X44336" s="287"/>
      <c r="AA44336" s="289"/>
    </row>
    <row r="44337" spans="23:27">
      <c r="W44337" s="288"/>
      <c r="X44337" s="287"/>
      <c r="AA44337" s="289"/>
    </row>
    <row r="44338" spans="23:27">
      <c r="W44338" s="288"/>
      <c r="X44338" s="287"/>
      <c r="AA44338" s="289"/>
    </row>
    <row r="44339" spans="23:27">
      <c r="W44339" s="288"/>
      <c r="X44339" s="287"/>
      <c r="AA44339" s="289"/>
    </row>
    <row r="44340" spans="23:27">
      <c r="W44340" s="288"/>
      <c r="X44340" s="287"/>
      <c r="AA44340" s="289"/>
    </row>
    <row r="44341" spans="23:27">
      <c r="W44341" s="288"/>
      <c r="X44341" s="287"/>
      <c r="AA44341" s="289"/>
    </row>
    <row r="44342" spans="23:27">
      <c r="W44342" s="288"/>
      <c r="X44342" s="287"/>
      <c r="AA44342" s="289"/>
    </row>
    <row r="44343" spans="23:27">
      <c r="W44343" s="288"/>
      <c r="X44343" s="287"/>
      <c r="AA44343" s="289"/>
    </row>
    <row r="44344" spans="23:27">
      <c r="W44344" s="288"/>
      <c r="X44344" s="287"/>
      <c r="AA44344" s="289"/>
    </row>
    <row r="44345" spans="23:27">
      <c r="W44345" s="288"/>
      <c r="X44345" s="287"/>
      <c r="AA44345" s="289"/>
    </row>
    <row r="44346" spans="23:27">
      <c r="W44346" s="288"/>
      <c r="X44346" s="287"/>
      <c r="AA44346" s="289"/>
    </row>
    <row r="44347" spans="23:27">
      <c r="W44347" s="288"/>
      <c r="X44347" s="287"/>
      <c r="AA44347" s="289"/>
    </row>
    <row r="44348" spans="23:27">
      <c r="W44348" s="288"/>
      <c r="X44348" s="287"/>
      <c r="AA44348" s="289"/>
    </row>
    <row r="44349" spans="23:27">
      <c r="W44349" s="288"/>
      <c r="X44349" s="287"/>
      <c r="AA44349" s="289"/>
    </row>
    <row r="44350" spans="23:27">
      <c r="W44350" s="288"/>
      <c r="X44350" s="287"/>
      <c r="AA44350" s="289"/>
    </row>
    <row r="44351" spans="23:27">
      <c r="W44351" s="288"/>
      <c r="X44351" s="287"/>
      <c r="AA44351" s="289"/>
    </row>
    <row r="44352" spans="23:27">
      <c r="W44352" s="288"/>
      <c r="X44352" s="287"/>
      <c r="AA44352" s="289"/>
    </row>
    <row r="44353" spans="23:27">
      <c r="W44353" s="288"/>
      <c r="X44353" s="287"/>
      <c r="AA44353" s="289"/>
    </row>
    <row r="44354" spans="23:27">
      <c r="W44354" s="288"/>
      <c r="X44354" s="287"/>
      <c r="AA44354" s="289"/>
    </row>
    <row r="44355" spans="23:27">
      <c r="W44355" s="288"/>
      <c r="X44355" s="287"/>
      <c r="AA44355" s="289"/>
    </row>
    <row r="44356" spans="23:27">
      <c r="W44356" s="288"/>
      <c r="X44356" s="287"/>
      <c r="AA44356" s="289"/>
    </row>
    <row r="44357" spans="23:27">
      <c r="W44357" s="288"/>
      <c r="X44357" s="287"/>
      <c r="AA44357" s="289"/>
    </row>
    <row r="44358" spans="23:27">
      <c r="W44358" s="288"/>
      <c r="X44358" s="287"/>
      <c r="AA44358" s="289"/>
    </row>
    <row r="44359" spans="23:27">
      <c r="W44359" s="288"/>
      <c r="X44359" s="287"/>
      <c r="AA44359" s="289"/>
    </row>
    <row r="44360" spans="23:27">
      <c r="W44360" s="288"/>
      <c r="X44360" s="287"/>
      <c r="AA44360" s="289"/>
    </row>
    <row r="44361" spans="23:27">
      <c r="W44361" s="288"/>
      <c r="X44361" s="287"/>
      <c r="AA44361" s="289"/>
    </row>
    <row r="44362" spans="23:27">
      <c r="W44362" s="288"/>
      <c r="X44362" s="287"/>
      <c r="AA44362" s="289"/>
    </row>
    <row r="44363" spans="23:27">
      <c r="W44363" s="288"/>
      <c r="X44363" s="287"/>
      <c r="AA44363" s="289"/>
    </row>
    <row r="44364" spans="23:27">
      <c r="W44364" s="288"/>
      <c r="X44364" s="287"/>
      <c r="AA44364" s="289"/>
    </row>
    <row r="44365" spans="23:27">
      <c r="W44365" s="288"/>
      <c r="X44365" s="287"/>
      <c r="AA44365" s="289"/>
    </row>
    <row r="44366" spans="23:27">
      <c r="W44366" s="288"/>
      <c r="X44366" s="287"/>
      <c r="AA44366" s="289"/>
    </row>
    <row r="44367" spans="23:27">
      <c r="W44367" s="288"/>
      <c r="X44367" s="287"/>
      <c r="AA44367" s="289"/>
    </row>
    <row r="44368" spans="23:27">
      <c r="W44368" s="288"/>
      <c r="X44368" s="287"/>
      <c r="AA44368" s="289"/>
    </row>
    <row r="44369" spans="23:27">
      <c r="W44369" s="288"/>
      <c r="X44369" s="287"/>
      <c r="AA44369" s="289"/>
    </row>
    <row r="44370" spans="23:27">
      <c r="W44370" s="288"/>
      <c r="X44370" s="287"/>
      <c r="AA44370" s="289"/>
    </row>
    <row r="44371" spans="23:27">
      <c r="W44371" s="288"/>
      <c r="X44371" s="287"/>
      <c r="AA44371" s="289"/>
    </row>
    <row r="44372" spans="23:27">
      <c r="W44372" s="288"/>
      <c r="X44372" s="287"/>
      <c r="AA44372" s="289"/>
    </row>
    <row r="44373" spans="23:27">
      <c r="W44373" s="288"/>
      <c r="X44373" s="287"/>
      <c r="AA44373" s="289"/>
    </row>
    <row r="44374" spans="23:27">
      <c r="W44374" s="288"/>
      <c r="X44374" s="287"/>
      <c r="AA44374" s="289"/>
    </row>
    <row r="44375" spans="23:27">
      <c r="W44375" s="288"/>
      <c r="X44375" s="287"/>
      <c r="AA44375" s="289"/>
    </row>
    <row r="44376" spans="23:27">
      <c r="W44376" s="288"/>
      <c r="X44376" s="287"/>
      <c r="AA44376" s="289"/>
    </row>
    <row r="44377" spans="23:27">
      <c r="W44377" s="288"/>
      <c r="X44377" s="287"/>
      <c r="AA44377" s="289"/>
    </row>
    <row r="44378" spans="23:27">
      <c r="W44378" s="288"/>
      <c r="X44378" s="287"/>
      <c r="AA44378" s="289"/>
    </row>
    <row r="44379" spans="23:27">
      <c r="W44379" s="288"/>
      <c r="X44379" s="287"/>
      <c r="AA44379" s="289"/>
    </row>
    <row r="44380" spans="23:27">
      <c r="W44380" s="288"/>
      <c r="X44380" s="287"/>
      <c r="AA44380" s="289"/>
    </row>
    <row r="44381" spans="23:27">
      <c r="W44381" s="288"/>
      <c r="X44381" s="287"/>
      <c r="AA44381" s="289"/>
    </row>
    <row r="44382" spans="23:27">
      <c r="W44382" s="288"/>
      <c r="X44382" s="287"/>
      <c r="AA44382" s="289"/>
    </row>
    <row r="44383" spans="23:27">
      <c r="W44383" s="288"/>
      <c r="X44383" s="287"/>
      <c r="AA44383" s="289"/>
    </row>
    <row r="44384" spans="23:27">
      <c r="W44384" s="288"/>
      <c r="X44384" s="287"/>
      <c r="AA44384" s="289"/>
    </row>
    <row r="44385" spans="23:27">
      <c r="W44385" s="288"/>
      <c r="X44385" s="287"/>
      <c r="AA44385" s="289"/>
    </row>
    <row r="44386" spans="23:27">
      <c r="W44386" s="288"/>
      <c r="X44386" s="287"/>
      <c r="AA44386" s="289"/>
    </row>
    <row r="44387" spans="23:27">
      <c r="W44387" s="288"/>
      <c r="X44387" s="287"/>
      <c r="AA44387" s="289"/>
    </row>
    <row r="44388" spans="23:27">
      <c r="W44388" s="288"/>
      <c r="X44388" s="287"/>
      <c r="AA44388" s="289"/>
    </row>
    <row r="44389" spans="23:27">
      <c r="W44389" s="288"/>
      <c r="X44389" s="287"/>
      <c r="AA44389" s="289"/>
    </row>
    <row r="44390" spans="23:27">
      <c r="W44390" s="288"/>
      <c r="X44390" s="287"/>
      <c r="AA44390" s="289"/>
    </row>
    <row r="44391" spans="23:27">
      <c r="W44391" s="288"/>
      <c r="X44391" s="287"/>
      <c r="AA44391" s="289"/>
    </row>
    <row r="44392" spans="23:27">
      <c r="W44392" s="288"/>
      <c r="X44392" s="287"/>
      <c r="AA44392" s="289"/>
    </row>
    <row r="44393" spans="23:27">
      <c r="W44393" s="288"/>
      <c r="X44393" s="287"/>
      <c r="AA44393" s="289"/>
    </row>
    <row r="44394" spans="23:27">
      <c r="W44394" s="288"/>
      <c r="X44394" s="287"/>
      <c r="AA44394" s="289"/>
    </row>
    <row r="44395" spans="23:27">
      <c r="W44395" s="288"/>
      <c r="X44395" s="287"/>
      <c r="AA44395" s="289"/>
    </row>
    <row r="44396" spans="23:27">
      <c r="W44396" s="288"/>
      <c r="X44396" s="287"/>
      <c r="AA44396" s="289"/>
    </row>
    <row r="44397" spans="23:27">
      <c r="W44397" s="288"/>
      <c r="X44397" s="287"/>
      <c r="AA44397" s="289"/>
    </row>
    <row r="44398" spans="23:27">
      <c r="W44398" s="288"/>
      <c r="X44398" s="287"/>
      <c r="AA44398" s="289"/>
    </row>
    <row r="44399" spans="23:27">
      <c r="W44399" s="288"/>
      <c r="X44399" s="287"/>
      <c r="AA44399" s="289"/>
    </row>
    <row r="44400" spans="23:27">
      <c r="W44400" s="288"/>
      <c r="X44400" s="287"/>
      <c r="AA44400" s="289"/>
    </row>
    <row r="44401" spans="23:27">
      <c r="W44401" s="288"/>
      <c r="X44401" s="287"/>
      <c r="AA44401" s="289"/>
    </row>
    <row r="44402" spans="23:27">
      <c r="W44402" s="288"/>
      <c r="X44402" s="287"/>
      <c r="AA44402" s="289"/>
    </row>
    <row r="44403" spans="23:27">
      <c r="W44403" s="288"/>
      <c r="X44403" s="287"/>
      <c r="AA44403" s="289"/>
    </row>
    <row r="44404" spans="23:27">
      <c r="W44404" s="288"/>
      <c r="X44404" s="287"/>
      <c r="AA44404" s="289"/>
    </row>
    <row r="44405" spans="23:27">
      <c r="W44405" s="288"/>
      <c r="X44405" s="287"/>
      <c r="AA44405" s="289"/>
    </row>
    <row r="44406" spans="23:27">
      <c r="W44406" s="288"/>
      <c r="X44406" s="287"/>
      <c r="AA44406" s="289"/>
    </row>
    <row r="44407" spans="23:27">
      <c r="W44407" s="288"/>
      <c r="X44407" s="287"/>
      <c r="AA44407" s="289"/>
    </row>
    <row r="44408" spans="23:27">
      <c r="W44408" s="288"/>
      <c r="X44408" s="287"/>
      <c r="AA44408" s="289"/>
    </row>
    <row r="44409" spans="23:27">
      <c r="W44409" s="288"/>
      <c r="X44409" s="287"/>
      <c r="AA44409" s="289"/>
    </row>
    <row r="44410" spans="23:27">
      <c r="W44410" s="288"/>
      <c r="X44410" s="287"/>
      <c r="AA44410" s="289"/>
    </row>
    <row r="44411" spans="23:27">
      <c r="W44411" s="288"/>
      <c r="X44411" s="287"/>
      <c r="AA44411" s="289"/>
    </row>
    <row r="44412" spans="23:27">
      <c r="W44412" s="288"/>
      <c r="X44412" s="287"/>
      <c r="AA44412" s="289"/>
    </row>
    <row r="44413" spans="23:27">
      <c r="W44413" s="288"/>
      <c r="X44413" s="287"/>
      <c r="AA44413" s="289"/>
    </row>
    <row r="44414" spans="23:27">
      <c r="W44414" s="288"/>
      <c r="X44414" s="287"/>
      <c r="AA44414" s="289"/>
    </row>
    <row r="44415" spans="23:27">
      <c r="W44415" s="288"/>
      <c r="X44415" s="287"/>
      <c r="AA44415" s="289"/>
    </row>
    <row r="44416" spans="23:27">
      <c r="W44416" s="288"/>
      <c r="X44416" s="287"/>
      <c r="AA44416" s="289"/>
    </row>
    <row r="44417" spans="23:27">
      <c r="W44417" s="288"/>
      <c r="X44417" s="287"/>
      <c r="AA44417" s="289"/>
    </row>
    <row r="44418" spans="23:27">
      <c r="W44418" s="288"/>
      <c r="X44418" s="287"/>
      <c r="AA44418" s="289"/>
    </row>
    <row r="44419" spans="23:27">
      <c r="W44419" s="288"/>
      <c r="X44419" s="287"/>
      <c r="AA44419" s="289"/>
    </row>
    <row r="44420" spans="23:27">
      <c r="W44420" s="288"/>
      <c r="X44420" s="287"/>
      <c r="AA44420" s="289"/>
    </row>
    <row r="44421" spans="23:27">
      <c r="W44421" s="288"/>
      <c r="X44421" s="287"/>
      <c r="AA44421" s="289"/>
    </row>
    <row r="44422" spans="23:27">
      <c r="W44422" s="288"/>
      <c r="X44422" s="287"/>
      <c r="AA44422" s="289"/>
    </row>
    <row r="44423" spans="23:27">
      <c r="W44423" s="288"/>
      <c r="X44423" s="287"/>
      <c r="AA44423" s="289"/>
    </row>
    <row r="44424" spans="23:27">
      <c r="W44424" s="288"/>
      <c r="X44424" s="287"/>
      <c r="AA44424" s="289"/>
    </row>
    <row r="44425" spans="23:27">
      <c r="W44425" s="288"/>
      <c r="X44425" s="287"/>
      <c r="AA44425" s="289"/>
    </row>
    <row r="44426" spans="23:27">
      <c r="W44426" s="288"/>
      <c r="X44426" s="287"/>
      <c r="AA44426" s="289"/>
    </row>
    <row r="44427" spans="23:27">
      <c r="W44427" s="288"/>
      <c r="X44427" s="287"/>
      <c r="AA44427" s="289"/>
    </row>
    <row r="44428" spans="23:27">
      <c r="W44428" s="288"/>
      <c r="X44428" s="287"/>
      <c r="AA44428" s="289"/>
    </row>
    <row r="44429" spans="23:27">
      <c r="W44429" s="288"/>
      <c r="X44429" s="287"/>
      <c r="AA44429" s="289"/>
    </row>
    <row r="44430" spans="23:27">
      <c r="W44430" s="288"/>
      <c r="X44430" s="287"/>
      <c r="AA44430" s="289"/>
    </row>
    <row r="44431" spans="23:27">
      <c r="W44431" s="288"/>
      <c r="X44431" s="287"/>
      <c r="AA44431" s="289"/>
    </row>
    <row r="44432" spans="23:27">
      <c r="W44432" s="288"/>
      <c r="X44432" s="287"/>
      <c r="AA44432" s="289"/>
    </row>
    <row r="44433" spans="23:27">
      <c r="W44433" s="288"/>
      <c r="X44433" s="287"/>
      <c r="AA44433" s="289"/>
    </row>
    <row r="44434" spans="23:27">
      <c r="W44434" s="288"/>
      <c r="X44434" s="287"/>
      <c r="AA44434" s="289"/>
    </row>
    <row r="44435" spans="23:27">
      <c r="W44435" s="288"/>
      <c r="X44435" s="287"/>
      <c r="AA44435" s="289"/>
    </row>
    <row r="44436" spans="23:27">
      <c r="W44436" s="288"/>
      <c r="X44436" s="287"/>
      <c r="AA44436" s="289"/>
    </row>
    <row r="44437" spans="23:27">
      <c r="W44437" s="288"/>
      <c r="X44437" s="287"/>
      <c r="AA44437" s="289"/>
    </row>
    <row r="44438" spans="23:27">
      <c r="W44438" s="288"/>
      <c r="X44438" s="287"/>
      <c r="AA44438" s="289"/>
    </row>
    <row r="44439" spans="23:27">
      <c r="W44439" s="288"/>
      <c r="X44439" s="287"/>
      <c r="AA44439" s="289"/>
    </row>
    <row r="44440" spans="23:27">
      <c r="W44440" s="288"/>
      <c r="X44440" s="287"/>
      <c r="AA44440" s="289"/>
    </row>
    <row r="44441" spans="23:27">
      <c r="W44441" s="288"/>
      <c r="X44441" s="287"/>
      <c r="AA44441" s="289"/>
    </row>
    <row r="44442" spans="23:27">
      <c r="W44442" s="288"/>
      <c r="X44442" s="287"/>
      <c r="AA44442" s="289"/>
    </row>
    <row r="44443" spans="23:27">
      <c r="W44443" s="288"/>
      <c r="X44443" s="287"/>
      <c r="AA44443" s="289"/>
    </row>
    <row r="44444" spans="23:27">
      <c r="W44444" s="288"/>
      <c r="X44444" s="287"/>
      <c r="AA44444" s="289"/>
    </row>
    <row r="44445" spans="23:27">
      <c r="W44445" s="288"/>
      <c r="X44445" s="287"/>
      <c r="AA44445" s="289"/>
    </row>
    <row r="44446" spans="23:27">
      <c r="W44446" s="288"/>
      <c r="X44446" s="287"/>
      <c r="AA44446" s="289"/>
    </row>
    <row r="44447" spans="23:27">
      <c r="W44447" s="288"/>
      <c r="X44447" s="287"/>
      <c r="AA44447" s="289"/>
    </row>
    <row r="44448" spans="23:27">
      <c r="W44448" s="288"/>
      <c r="X44448" s="287"/>
      <c r="AA44448" s="289"/>
    </row>
    <row r="44449" spans="23:27">
      <c r="W44449" s="288"/>
      <c r="X44449" s="287"/>
      <c r="AA44449" s="289"/>
    </row>
    <row r="44450" spans="23:27">
      <c r="W44450" s="288"/>
      <c r="X44450" s="287"/>
      <c r="AA44450" s="289"/>
    </row>
    <row r="44451" spans="23:27">
      <c r="W44451" s="288"/>
      <c r="X44451" s="287"/>
      <c r="AA44451" s="289"/>
    </row>
    <row r="44452" spans="23:27">
      <c r="W44452" s="288"/>
      <c r="X44452" s="287"/>
      <c r="AA44452" s="289"/>
    </row>
    <row r="44453" spans="23:27">
      <c r="W44453" s="288"/>
      <c r="X44453" s="287"/>
      <c r="AA44453" s="289"/>
    </row>
    <row r="44454" spans="23:27">
      <c r="W44454" s="288"/>
      <c r="X44454" s="287"/>
      <c r="AA44454" s="289"/>
    </row>
    <row r="44455" spans="23:27">
      <c r="W44455" s="288"/>
      <c r="X44455" s="287"/>
      <c r="AA44455" s="289"/>
    </row>
    <row r="44456" spans="23:27">
      <c r="W44456" s="288"/>
      <c r="X44456" s="287"/>
      <c r="AA44456" s="289"/>
    </row>
    <row r="44457" spans="23:27">
      <c r="W44457" s="288"/>
      <c r="X44457" s="287"/>
      <c r="AA44457" s="289"/>
    </row>
    <row r="44458" spans="23:27">
      <c r="W44458" s="288"/>
      <c r="X44458" s="287"/>
      <c r="AA44458" s="289"/>
    </row>
    <row r="44459" spans="23:27">
      <c r="W44459" s="288"/>
      <c r="X44459" s="287"/>
      <c r="AA44459" s="289"/>
    </row>
    <row r="44460" spans="23:27">
      <c r="W44460" s="288"/>
      <c r="X44460" s="287"/>
      <c r="AA44460" s="289"/>
    </row>
    <row r="44461" spans="23:27">
      <c r="W44461" s="288"/>
      <c r="X44461" s="287"/>
      <c r="AA44461" s="289"/>
    </row>
    <row r="44462" spans="23:27">
      <c r="W44462" s="288"/>
      <c r="X44462" s="287"/>
      <c r="AA44462" s="289"/>
    </row>
    <row r="44463" spans="23:27">
      <c r="W44463" s="288"/>
      <c r="X44463" s="287"/>
      <c r="AA44463" s="289"/>
    </row>
    <row r="44464" spans="23:27">
      <c r="W44464" s="288"/>
      <c r="X44464" s="287"/>
      <c r="AA44464" s="289"/>
    </row>
    <row r="44465" spans="23:27">
      <c r="W44465" s="288"/>
      <c r="X44465" s="287"/>
      <c r="AA44465" s="289"/>
    </row>
    <row r="44466" spans="23:27">
      <c r="W44466" s="288"/>
      <c r="X44466" s="287"/>
      <c r="AA44466" s="289"/>
    </row>
    <row r="44467" spans="23:27">
      <c r="W44467" s="288"/>
      <c r="X44467" s="287"/>
      <c r="AA44467" s="289"/>
    </row>
    <row r="44468" spans="23:27">
      <c r="W44468" s="288"/>
      <c r="X44468" s="287"/>
      <c r="AA44468" s="289"/>
    </row>
    <row r="44469" spans="23:27">
      <c r="W44469" s="288"/>
      <c r="X44469" s="287"/>
      <c r="AA44469" s="289"/>
    </row>
    <row r="44470" spans="23:27">
      <c r="W44470" s="288"/>
      <c r="X44470" s="287"/>
      <c r="AA44470" s="289"/>
    </row>
    <row r="44471" spans="23:27">
      <c r="W44471" s="288"/>
      <c r="X44471" s="287"/>
      <c r="AA44471" s="289"/>
    </row>
    <row r="44472" spans="23:27">
      <c r="W44472" s="288"/>
      <c r="X44472" s="287"/>
      <c r="AA44472" s="289"/>
    </row>
    <row r="44473" spans="23:27">
      <c r="W44473" s="288"/>
      <c r="X44473" s="287"/>
      <c r="AA44473" s="289"/>
    </row>
    <row r="44474" spans="23:27">
      <c r="W44474" s="288"/>
      <c r="X44474" s="287"/>
      <c r="AA44474" s="289"/>
    </row>
    <row r="44475" spans="23:27">
      <c r="W44475" s="288"/>
      <c r="X44475" s="287"/>
      <c r="AA44475" s="289"/>
    </row>
    <row r="44476" spans="23:27">
      <c r="W44476" s="288"/>
      <c r="X44476" s="287"/>
      <c r="AA44476" s="289"/>
    </row>
    <row r="44477" spans="23:27">
      <c r="W44477" s="288"/>
      <c r="X44477" s="287"/>
      <c r="AA44477" s="289"/>
    </row>
    <row r="44478" spans="23:27">
      <c r="W44478" s="288"/>
      <c r="X44478" s="287"/>
      <c r="AA44478" s="289"/>
    </row>
    <row r="44479" spans="23:27">
      <c r="W44479" s="288"/>
      <c r="X44479" s="287"/>
      <c r="AA44479" s="289"/>
    </row>
    <row r="44480" spans="23:27">
      <c r="W44480" s="288"/>
      <c r="X44480" s="287"/>
      <c r="AA44480" s="289"/>
    </row>
    <row r="44481" spans="23:27">
      <c r="W44481" s="288"/>
      <c r="X44481" s="287"/>
      <c r="AA44481" s="289"/>
    </row>
    <row r="44482" spans="23:27">
      <c r="W44482" s="288"/>
      <c r="X44482" s="287"/>
      <c r="AA44482" s="289"/>
    </row>
    <row r="44483" spans="23:27">
      <c r="W44483" s="288"/>
      <c r="X44483" s="287"/>
      <c r="AA44483" s="289"/>
    </row>
    <row r="44484" spans="23:27">
      <c r="W44484" s="288"/>
      <c r="X44484" s="287"/>
      <c r="AA44484" s="289"/>
    </row>
    <row r="44485" spans="23:27">
      <c r="W44485" s="288"/>
      <c r="X44485" s="287"/>
      <c r="AA44485" s="289"/>
    </row>
    <row r="44486" spans="23:27">
      <c r="W44486" s="288"/>
      <c r="X44486" s="287"/>
      <c r="AA44486" s="289"/>
    </row>
    <row r="44487" spans="23:27">
      <c r="W44487" s="288"/>
      <c r="X44487" s="287"/>
      <c r="AA44487" s="289"/>
    </row>
    <row r="44488" spans="23:27">
      <c r="W44488" s="288"/>
      <c r="X44488" s="287"/>
      <c r="AA44488" s="289"/>
    </row>
    <row r="44489" spans="23:27">
      <c r="W44489" s="288"/>
      <c r="X44489" s="287"/>
      <c r="AA44489" s="289"/>
    </row>
    <row r="44490" spans="23:27">
      <c r="W44490" s="288"/>
      <c r="X44490" s="287"/>
      <c r="AA44490" s="289"/>
    </row>
    <row r="44491" spans="23:27">
      <c r="W44491" s="288"/>
      <c r="X44491" s="287"/>
      <c r="AA44491" s="289"/>
    </row>
    <row r="44492" spans="23:27">
      <c r="W44492" s="288"/>
      <c r="X44492" s="287"/>
      <c r="AA44492" s="289"/>
    </row>
    <row r="44493" spans="23:27">
      <c r="W44493" s="288"/>
      <c r="X44493" s="287"/>
      <c r="AA44493" s="289"/>
    </row>
    <row r="44494" spans="23:27">
      <c r="W44494" s="288"/>
      <c r="X44494" s="287"/>
      <c r="AA44494" s="289"/>
    </row>
    <row r="44495" spans="23:27">
      <c r="W44495" s="288"/>
      <c r="X44495" s="287"/>
      <c r="AA44495" s="289"/>
    </row>
    <row r="44496" spans="23:27">
      <c r="W44496" s="288"/>
      <c r="X44496" s="287"/>
      <c r="AA44496" s="289"/>
    </row>
    <row r="44497" spans="23:27">
      <c r="W44497" s="288"/>
      <c r="X44497" s="287"/>
      <c r="AA44497" s="289"/>
    </row>
    <row r="44498" spans="23:27">
      <c r="W44498" s="288"/>
      <c r="X44498" s="287"/>
      <c r="AA44498" s="289"/>
    </row>
    <row r="44499" spans="23:27">
      <c r="W44499" s="288"/>
      <c r="X44499" s="287"/>
      <c r="AA44499" s="289"/>
    </row>
    <row r="44500" spans="23:27">
      <c r="W44500" s="288"/>
      <c r="X44500" s="287"/>
      <c r="AA44500" s="289"/>
    </row>
    <row r="44501" spans="23:27">
      <c r="W44501" s="288"/>
      <c r="X44501" s="287"/>
      <c r="AA44501" s="289"/>
    </row>
    <row r="44502" spans="23:27">
      <c r="W44502" s="288"/>
      <c r="X44502" s="287"/>
      <c r="AA44502" s="289"/>
    </row>
    <row r="44503" spans="23:27">
      <c r="W44503" s="288"/>
      <c r="X44503" s="287"/>
      <c r="AA44503" s="289"/>
    </row>
    <row r="44504" spans="23:27">
      <c r="W44504" s="288"/>
      <c r="X44504" s="287"/>
      <c r="AA44504" s="289"/>
    </row>
    <row r="44505" spans="23:27">
      <c r="W44505" s="288"/>
      <c r="X44505" s="287"/>
      <c r="AA44505" s="289"/>
    </row>
    <row r="44506" spans="23:27">
      <c r="W44506" s="288"/>
      <c r="X44506" s="287"/>
      <c r="AA44506" s="289"/>
    </row>
    <row r="44507" spans="23:27">
      <c r="W44507" s="288"/>
      <c r="X44507" s="287"/>
      <c r="AA44507" s="289"/>
    </row>
    <row r="44508" spans="23:27">
      <c r="W44508" s="288"/>
      <c r="X44508" s="287"/>
      <c r="AA44508" s="289"/>
    </row>
    <row r="44509" spans="23:27">
      <c r="W44509" s="288"/>
      <c r="X44509" s="287"/>
      <c r="AA44509" s="289"/>
    </row>
    <row r="44510" spans="23:27">
      <c r="W44510" s="288"/>
      <c r="X44510" s="287"/>
      <c r="AA44510" s="289"/>
    </row>
    <row r="44511" spans="23:27">
      <c r="W44511" s="288"/>
      <c r="X44511" s="287"/>
      <c r="AA44511" s="289"/>
    </row>
    <row r="44512" spans="23:27">
      <c r="W44512" s="288"/>
      <c r="X44512" s="287"/>
      <c r="AA44512" s="289"/>
    </row>
    <row r="44513" spans="23:27">
      <c r="W44513" s="288"/>
      <c r="X44513" s="287"/>
      <c r="AA44513" s="289"/>
    </row>
    <row r="44514" spans="23:27">
      <c r="W44514" s="288"/>
      <c r="X44514" s="287"/>
      <c r="AA44514" s="289"/>
    </row>
    <row r="44515" spans="23:27">
      <c r="W44515" s="288"/>
      <c r="X44515" s="287"/>
      <c r="AA44515" s="289"/>
    </row>
    <row r="44516" spans="23:27">
      <c r="W44516" s="288"/>
      <c r="X44516" s="287"/>
      <c r="AA44516" s="289"/>
    </row>
    <row r="44517" spans="23:27">
      <c r="W44517" s="288"/>
      <c r="X44517" s="287"/>
      <c r="AA44517" s="289"/>
    </row>
    <row r="44518" spans="23:27">
      <c r="W44518" s="288"/>
      <c r="X44518" s="287"/>
      <c r="AA44518" s="289"/>
    </row>
    <row r="44519" spans="23:27">
      <c r="W44519" s="288"/>
      <c r="X44519" s="287"/>
      <c r="AA44519" s="289"/>
    </row>
    <row r="44520" spans="23:27">
      <c r="W44520" s="288"/>
      <c r="X44520" s="287"/>
      <c r="AA44520" s="289"/>
    </row>
    <row r="44521" spans="23:27">
      <c r="W44521" s="288"/>
      <c r="X44521" s="287"/>
      <c r="AA44521" s="289"/>
    </row>
    <row r="44522" spans="23:27">
      <c r="W44522" s="288"/>
      <c r="X44522" s="287"/>
      <c r="AA44522" s="289"/>
    </row>
    <row r="44523" spans="23:27">
      <c r="W44523" s="288"/>
      <c r="X44523" s="287"/>
      <c r="AA44523" s="289"/>
    </row>
    <row r="44524" spans="23:27">
      <c r="W44524" s="288"/>
      <c r="X44524" s="287"/>
      <c r="AA44524" s="289"/>
    </row>
    <row r="44525" spans="23:27">
      <c r="W44525" s="288"/>
      <c r="X44525" s="287"/>
      <c r="AA44525" s="289"/>
    </row>
    <row r="44526" spans="23:27">
      <c r="W44526" s="288"/>
      <c r="X44526" s="287"/>
      <c r="AA44526" s="289"/>
    </row>
    <row r="44527" spans="23:27">
      <c r="W44527" s="288"/>
      <c r="X44527" s="287"/>
      <c r="AA44527" s="289"/>
    </row>
    <row r="44528" spans="23:27">
      <c r="W44528" s="288"/>
      <c r="X44528" s="287"/>
      <c r="AA44528" s="289"/>
    </row>
    <row r="44529" spans="23:27">
      <c r="W44529" s="288"/>
      <c r="X44529" s="287"/>
      <c r="AA44529" s="289"/>
    </row>
    <row r="44530" spans="23:27">
      <c r="W44530" s="288"/>
      <c r="X44530" s="287"/>
      <c r="AA44530" s="289"/>
    </row>
    <row r="44531" spans="23:27">
      <c r="W44531" s="288"/>
      <c r="X44531" s="287"/>
      <c r="AA44531" s="289"/>
    </row>
    <row r="44532" spans="23:27">
      <c r="W44532" s="288"/>
      <c r="X44532" s="287"/>
      <c r="AA44532" s="289"/>
    </row>
    <row r="44533" spans="23:27">
      <c r="W44533" s="288"/>
      <c r="X44533" s="287"/>
      <c r="AA44533" s="289"/>
    </row>
    <row r="44534" spans="23:27">
      <c r="W44534" s="288"/>
      <c r="X44534" s="287"/>
      <c r="AA44534" s="289"/>
    </row>
    <row r="44535" spans="23:27">
      <c r="W44535" s="288"/>
      <c r="X44535" s="287"/>
      <c r="AA44535" s="289"/>
    </row>
    <row r="44536" spans="23:27">
      <c r="W44536" s="288"/>
      <c r="X44536" s="287"/>
      <c r="AA44536" s="289"/>
    </row>
    <row r="44537" spans="23:27">
      <c r="W44537" s="288"/>
      <c r="X44537" s="287"/>
      <c r="AA44537" s="289"/>
    </row>
    <row r="44538" spans="23:27">
      <c r="W44538" s="288"/>
      <c r="X44538" s="287"/>
      <c r="AA44538" s="289"/>
    </row>
    <row r="44539" spans="23:27">
      <c r="W44539" s="288"/>
      <c r="X44539" s="287"/>
      <c r="AA44539" s="289"/>
    </row>
    <row r="44540" spans="23:27">
      <c r="W44540" s="288"/>
      <c r="X44540" s="287"/>
      <c r="AA44540" s="289"/>
    </row>
    <row r="44541" spans="23:27">
      <c r="W44541" s="288"/>
      <c r="X44541" s="287"/>
      <c r="AA44541" s="289"/>
    </row>
    <row r="44542" spans="23:27">
      <c r="W44542" s="288"/>
      <c r="X44542" s="287"/>
      <c r="AA44542" s="289"/>
    </row>
    <row r="44543" spans="23:27">
      <c r="W44543" s="288"/>
      <c r="X44543" s="287"/>
      <c r="AA44543" s="289"/>
    </row>
    <row r="44544" spans="23:27">
      <c r="W44544" s="288"/>
      <c r="X44544" s="287"/>
      <c r="AA44544" s="289"/>
    </row>
    <row r="44545" spans="23:27">
      <c r="W44545" s="288"/>
      <c r="X44545" s="287"/>
      <c r="AA44545" s="289"/>
    </row>
    <row r="44546" spans="23:27">
      <c r="W44546" s="288"/>
      <c r="X44546" s="287"/>
      <c r="AA44546" s="289"/>
    </row>
    <row r="44547" spans="23:27">
      <c r="W44547" s="288"/>
      <c r="X44547" s="287"/>
      <c r="AA44547" s="289"/>
    </row>
    <row r="44548" spans="23:27">
      <c r="W44548" s="288"/>
      <c r="X44548" s="287"/>
      <c r="AA44548" s="289"/>
    </row>
    <row r="44549" spans="23:27">
      <c r="W44549" s="288"/>
      <c r="X44549" s="287"/>
      <c r="AA44549" s="289"/>
    </row>
    <row r="44550" spans="23:27">
      <c r="W44550" s="288"/>
      <c r="X44550" s="287"/>
      <c r="AA44550" s="289"/>
    </row>
    <row r="44551" spans="23:27">
      <c r="W44551" s="288"/>
      <c r="X44551" s="287"/>
      <c r="AA44551" s="289"/>
    </row>
    <row r="44552" spans="23:27">
      <c r="W44552" s="288"/>
      <c r="X44552" s="287"/>
      <c r="AA44552" s="289"/>
    </row>
    <row r="44553" spans="23:27">
      <c r="W44553" s="288"/>
      <c r="X44553" s="287"/>
      <c r="AA44553" s="289"/>
    </row>
    <row r="44554" spans="23:27">
      <c r="W44554" s="288"/>
      <c r="X44554" s="287"/>
      <c r="AA44554" s="289"/>
    </row>
    <row r="44555" spans="23:27">
      <c r="W44555" s="288"/>
      <c r="X44555" s="287"/>
      <c r="AA44555" s="289"/>
    </row>
    <row r="44556" spans="23:27">
      <c r="W44556" s="288"/>
      <c r="X44556" s="287"/>
      <c r="AA44556" s="289"/>
    </row>
    <row r="44557" spans="23:27">
      <c r="W44557" s="288"/>
      <c r="X44557" s="287"/>
      <c r="AA44557" s="289"/>
    </row>
    <row r="44558" spans="23:27">
      <c r="W44558" s="288"/>
      <c r="X44558" s="287"/>
      <c r="AA44558" s="289"/>
    </row>
    <row r="44559" spans="23:27">
      <c r="W44559" s="288"/>
      <c r="X44559" s="287"/>
      <c r="AA44559" s="289"/>
    </row>
    <row r="44560" spans="23:27">
      <c r="W44560" s="288"/>
      <c r="X44560" s="287"/>
      <c r="AA44560" s="289"/>
    </row>
    <row r="44561" spans="23:27">
      <c r="W44561" s="288"/>
      <c r="X44561" s="287"/>
      <c r="AA44561" s="289"/>
    </row>
    <row r="44562" spans="23:27">
      <c r="W44562" s="288"/>
      <c r="X44562" s="287"/>
      <c r="AA44562" s="289"/>
    </row>
    <row r="44563" spans="23:27">
      <c r="W44563" s="288"/>
      <c r="X44563" s="287"/>
      <c r="AA44563" s="289"/>
    </row>
    <row r="44564" spans="23:27">
      <c r="W44564" s="288"/>
      <c r="X44564" s="287"/>
      <c r="AA44564" s="289"/>
    </row>
    <row r="44565" spans="23:27">
      <c r="W44565" s="288"/>
      <c r="X44565" s="287"/>
      <c r="AA44565" s="289"/>
    </row>
    <row r="44566" spans="23:27">
      <c r="W44566" s="288"/>
      <c r="X44566" s="287"/>
      <c r="AA44566" s="289"/>
    </row>
    <row r="44567" spans="23:27">
      <c r="W44567" s="288"/>
      <c r="X44567" s="287"/>
      <c r="AA44567" s="289"/>
    </row>
    <row r="44568" spans="23:27">
      <c r="W44568" s="288"/>
      <c r="X44568" s="287"/>
      <c r="AA44568" s="289"/>
    </row>
    <row r="44569" spans="23:27">
      <c r="W44569" s="288"/>
      <c r="X44569" s="287"/>
      <c r="AA44569" s="289"/>
    </row>
    <row r="44570" spans="23:27">
      <c r="W44570" s="288"/>
      <c r="X44570" s="287"/>
      <c r="AA44570" s="289"/>
    </row>
    <row r="44571" spans="23:27">
      <c r="W44571" s="288"/>
      <c r="X44571" s="287"/>
      <c r="AA44571" s="289"/>
    </row>
    <row r="44572" spans="23:27">
      <c r="W44572" s="288"/>
      <c r="X44572" s="287"/>
      <c r="AA44572" s="289"/>
    </row>
    <row r="44573" spans="23:27">
      <c r="W44573" s="288"/>
      <c r="X44573" s="287"/>
      <c r="AA44573" s="289"/>
    </row>
    <row r="44574" spans="23:27">
      <c r="W44574" s="288"/>
      <c r="X44574" s="287"/>
      <c r="AA44574" s="289"/>
    </row>
    <row r="44575" spans="23:27">
      <c r="W44575" s="288"/>
      <c r="X44575" s="287"/>
      <c r="AA44575" s="289"/>
    </row>
    <row r="44576" spans="23:27">
      <c r="W44576" s="288"/>
      <c r="X44576" s="287"/>
      <c r="AA44576" s="289"/>
    </row>
    <row r="44577" spans="23:27">
      <c r="W44577" s="288"/>
      <c r="X44577" s="287"/>
      <c r="AA44577" s="289"/>
    </row>
    <row r="44578" spans="23:27">
      <c r="W44578" s="288"/>
      <c r="X44578" s="287"/>
      <c r="AA44578" s="289"/>
    </row>
    <row r="44579" spans="23:27">
      <c r="W44579" s="288"/>
      <c r="X44579" s="287"/>
      <c r="AA44579" s="289"/>
    </row>
    <row r="44580" spans="23:27">
      <c r="W44580" s="288"/>
      <c r="X44580" s="287"/>
      <c r="AA44580" s="289"/>
    </row>
    <row r="44581" spans="23:27">
      <c r="W44581" s="288"/>
      <c r="X44581" s="287"/>
      <c r="AA44581" s="289"/>
    </row>
    <row r="44582" spans="23:27">
      <c r="W44582" s="288"/>
      <c r="X44582" s="287"/>
      <c r="AA44582" s="289"/>
    </row>
    <row r="44583" spans="23:27">
      <c r="W44583" s="288"/>
      <c r="X44583" s="287"/>
      <c r="AA44583" s="289"/>
    </row>
    <row r="44584" spans="23:27">
      <c r="W44584" s="288"/>
      <c r="X44584" s="287"/>
      <c r="AA44584" s="289"/>
    </row>
    <row r="44585" spans="23:27">
      <c r="W44585" s="288"/>
      <c r="X44585" s="287"/>
      <c r="AA44585" s="289"/>
    </row>
    <row r="44586" spans="23:27">
      <c r="W44586" s="288"/>
      <c r="X44586" s="287"/>
      <c r="AA44586" s="289"/>
    </row>
    <row r="44587" spans="23:27">
      <c r="W44587" s="288"/>
      <c r="X44587" s="287"/>
      <c r="AA44587" s="289"/>
    </row>
    <row r="44588" spans="23:27">
      <c r="W44588" s="288"/>
      <c r="X44588" s="287"/>
      <c r="AA44588" s="289"/>
    </row>
    <row r="44589" spans="23:27">
      <c r="W44589" s="288"/>
      <c r="X44589" s="287"/>
      <c r="AA44589" s="289"/>
    </row>
    <row r="44590" spans="23:27">
      <c r="W44590" s="288"/>
      <c r="X44590" s="287"/>
      <c r="AA44590" s="289"/>
    </row>
    <row r="44591" spans="23:27">
      <c r="W44591" s="288"/>
      <c r="X44591" s="287"/>
      <c r="AA44591" s="289"/>
    </row>
    <row r="44592" spans="23:27">
      <c r="W44592" s="288"/>
      <c r="X44592" s="287"/>
      <c r="AA44592" s="289"/>
    </row>
    <row r="44593" spans="23:27">
      <c r="W44593" s="288"/>
      <c r="X44593" s="287"/>
      <c r="AA44593" s="289"/>
    </row>
    <row r="44594" spans="23:27">
      <c r="W44594" s="288"/>
      <c r="X44594" s="287"/>
      <c r="AA44594" s="289"/>
    </row>
    <row r="44595" spans="23:27">
      <c r="W44595" s="288"/>
      <c r="X44595" s="287"/>
      <c r="AA44595" s="289"/>
    </row>
    <row r="44596" spans="23:27">
      <c r="W44596" s="288"/>
      <c r="X44596" s="287"/>
      <c r="AA44596" s="289"/>
    </row>
    <row r="44597" spans="23:27">
      <c r="W44597" s="288"/>
      <c r="X44597" s="287"/>
      <c r="AA44597" s="289"/>
    </row>
    <row r="44598" spans="23:27">
      <c r="W44598" s="288"/>
      <c r="X44598" s="287"/>
      <c r="AA44598" s="289"/>
    </row>
    <row r="44599" spans="23:27">
      <c r="W44599" s="288"/>
      <c r="X44599" s="287"/>
      <c r="AA44599" s="289"/>
    </row>
    <row r="44600" spans="23:27">
      <c r="W44600" s="288"/>
      <c r="X44600" s="287"/>
      <c r="AA44600" s="289"/>
    </row>
    <row r="44601" spans="23:27">
      <c r="W44601" s="288"/>
      <c r="X44601" s="287"/>
      <c r="AA44601" s="289"/>
    </row>
    <row r="44602" spans="23:27">
      <c r="W44602" s="288"/>
      <c r="X44602" s="287"/>
      <c r="AA44602" s="289"/>
    </row>
    <row r="44603" spans="23:27">
      <c r="W44603" s="288"/>
      <c r="X44603" s="287"/>
      <c r="AA44603" s="289"/>
    </row>
    <row r="44604" spans="23:27">
      <c r="W44604" s="288"/>
      <c r="X44604" s="287"/>
      <c r="AA44604" s="289"/>
    </row>
    <row r="44605" spans="23:27">
      <c r="W44605" s="288"/>
      <c r="X44605" s="287"/>
      <c r="AA44605" s="289"/>
    </row>
    <row r="44606" spans="23:27">
      <c r="W44606" s="288"/>
      <c r="X44606" s="287"/>
      <c r="AA44606" s="289"/>
    </row>
    <row r="44607" spans="23:27">
      <c r="W44607" s="288"/>
      <c r="X44607" s="287"/>
      <c r="AA44607" s="289"/>
    </row>
    <row r="44608" spans="23:27">
      <c r="W44608" s="288"/>
      <c r="X44608" s="287"/>
      <c r="AA44608" s="289"/>
    </row>
    <row r="44609" spans="23:27">
      <c r="W44609" s="288"/>
      <c r="X44609" s="287"/>
      <c r="AA44609" s="289"/>
    </row>
    <row r="44610" spans="23:27">
      <c r="W44610" s="288"/>
      <c r="X44610" s="287"/>
      <c r="AA44610" s="289"/>
    </row>
    <row r="44611" spans="23:27">
      <c r="W44611" s="288"/>
      <c r="X44611" s="287"/>
      <c r="AA44611" s="289"/>
    </row>
    <row r="44612" spans="23:27">
      <c r="W44612" s="288"/>
      <c r="X44612" s="287"/>
      <c r="AA44612" s="289"/>
    </row>
    <row r="44613" spans="23:27">
      <c r="W44613" s="288"/>
      <c r="X44613" s="287"/>
      <c r="AA44613" s="289"/>
    </row>
    <row r="44614" spans="23:27">
      <c r="W44614" s="288"/>
      <c r="X44614" s="287"/>
      <c r="AA44614" s="289"/>
    </row>
    <row r="44615" spans="23:27">
      <c r="W44615" s="288"/>
      <c r="X44615" s="287"/>
      <c r="AA44615" s="289"/>
    </row>
    <row r="44616" spans="23:27">
      <c r="W44616" s="288"/>
      <c r="X44616" s="287"/>
      <c r="AA44616" s="289"/>
    </row>
    <row r="44617" spans="23:27">
      <c r="W44617" s="288"/>
      <c r="X44617" s="287"/>
      <c r="AA44617" s="289"/>
    </row>
    <row r="44618" spans="23:27">
      <c r="W44618" s="288"/>
      <c r="X44618" s="287"/>
      <c r="AA44618" s="289"/>
    </row>
    <row r="44619" spans="23:27">
      <c r="W44619" s="288"/>
      <c r="X44619" s="287"/>
      <c r="AA44619" s="289"/>
    </row>
    <row r="44620" spans="23:27">
      <c r="W44620" s="288"/>
      <c r="X44620" s="287"/>
      <c r="AA44620" s="289"/>
    </row>
    <row r="44621" spans="23:27">
      <c r="W44621" s="288"/>
      <c r="X44621" s="287"/>
      <c r="AA44621" s="289"/>
    </row>
    <row r="44622" spans="23:27">
      <c r="W44622" s="288"/>
      <c r="X44622" s="287"/>
      <c r="AA44622" s="289"/>
    </row>
    <row r="44623" spans="23:27">
      <c r="W44623" s="288"/>
      <c r="X44623" s="287"/>
      <c r="AA44623" s="289"/>
    </row>
    <row r="44624" spans="23:27">
      <c r="W44624" s="288"/>
      <c r="X44624" s="287"/>
      <c r="AA44624" s="289"/>
    </row>
    <row r="44625" spans="23:27">
      <c r="W44625" s="288"/>
      <c r="X44625" s="287"/>
      <c r="AA44625" s="289"/>
    </row>
    <row r="44626" spans="23:27">
      <c r="W44626" s="288"/>
      <c r="X44626" s="287"/>
      <c r="AA44626" s="289"/>
    </row>
    <row r="44627" spans="23:27">
      <c r="W44627" s="288"/>
      <c r="X44627" s="287"/>
      <c r="AA44627" s="289"/>
    </row>
    <row r="44628" spans="23:27">
      <c r="W44628" s="288"/>
      <c r="X44628" s="287"/>
      <c r="AA44628" s="289"/>
    </row>
    <row r="44629" spans="23:27">
      <c r="W44629" s="288"/>
      <c r="X44629" s="287"/>
      <c r="AA44629" s="289"/>
    </row>
    <row r="44630" spans="23:27">
      <c r="W44630" s="288"/>
      <c r="X44630" s="287"/>
      <c r="AA44630" s="289"/>
    </row>
    <row r="44631" spans="23:27">
      <c r="W44631" s="288"/>
      <c r="X44631" s="287"/>
      <c r="AA44631" s="289"/>
    </row>
    <row r="44632" spans="23:27">
      <c r="W44632" s="288"/>
      <c r="X44632" s="287"/>
      <c r="AA44632" s="289"/>
    </row>
    <row r="44633" spans="23:27">
      <c r="W44633" s="288"/>
      <c r="X44633" s="287"/>
      <c r="AA44633" s="289"/>
    </row>
    <row r="44634" spans="23:27">
      <c r="W44634" s="288"/>
      <c r="X44634" s="287"/>
      <c r="AA44634" s="289"/>
    </row>
    <row r="44635" spans="23:27">
      <c r="W44635" s="288"/>
      <c r="X44635" s="287"/>
      <c r="AA44635" s="289"/>
    </row>
    <row r="44636" spans="23:27">
      <c r="W44636" s="288"/>
      <c r="X44636" s="287"/>
      <c r="AA44636" s="289"/>
    </row>
    <row r="44637" spans="23:27">
      <c r="W44637" s="288"/>
      <c r="X44637" s="287"/>
      <c r="AA44637" s="289"/>
    </row>
    <row r="44638" spans="23:27">
      <c r="W44638" s="288"/>
      <c r="X44638" s="287"/>
      <c r="AA44638" s="289"/>
    </row>
    <row r="44639" spans="23:27">
      <c r="W44639" s="288"/>
      <c r="X44639" s="287"/>
      <c r="AA44639" s="289"/>
    </row>
    <row r="44640" spans="23:27">
      <c r="W44640" s="288"/>
      <c r="X44640" s="287"/>
      <c r="AA44640" s="289"/>
    </row>
    <row r="44641" spans="23:27">
      <c r="W44641" s="288"/>
      <c r="X44641" s="287"/>
      <c r="AA44641" s="289"/>
    </row>
    <row r="44642" spans="23:27">
      <c r="W44642" s="288"/>
      <c r="X44642" s="287"/>
      <c r="AA44642" s="289"/>
    </row>
    <row r="44643" spans="23:27">
      <c r="W44643" s="288"/>
      <c r="X44643" s="287"/>
      <c r="AA44643" s="289"/>
    </row>
    <row r="44644" spans="23:27">
      <c r="W44644" s="288"/>
      <c r="X44644" s="287"/>
      <c r="AA44644" s="289"/>
    </row>
    <row r="44645" spans="23:27">
      <c r="W44645" s="288"/>
      <c r="X44645" s="287"/>
      <c r="AA44645" s="289"/>
    </row>
    <row r="44646" spans="23:27">
      <c r="W44646" s="288"/>
      <c r="X44646" s="287"/>
      <c r="AA44646" s="289"/>
    </row>
    <row r="44647" spans="23:27">
      <c r="W44647" s="288"/>
      <c r="X44647" s="287"/>
      <c r="AA44647" s="289"/>
    </row>
    <row r="44648" spans="23:27">
      <c r="W44648" s="288"/>
      <c r="X44648" s="287"/>
      <c r="AA44648" s="289"/>
    </row>
    <row r="44649" spans="23:27">
      <c r="W44649" s="288"/>
      <c r="X44649" s="287"/>
      <c r="AA44649" s="289"/>
    </row>
    <row r="44650" spans="23:27">
      <c r="W44650" s="288"/>
      <c r="X44650" s="287"/>
      <c r="AA44650" s="289"/>
    </row>
    <row r="44651" spans="23:27">
      <c r="W44651" s="288"/>
      <c r="X44651" s="287"/>
      <c r="AA44651" s="289"/>
    </row>
    <row r="44652" spans="23:27">
      <c r="W44652" s="288"/>
      <c r="X44652" s="287"/>
      <c r="AA44652" s="289"/>
    </row>
    <row r="44653" spans="23:27">
      <c r="W44653" s="288"/>
      <c r="X44653" s="287"/>
      <c r="AA44653" s="289"/>
    </row>
    <row r="44654" spans="23:27">
      <c r="W44654" s="288"/>
      <c r="X44654" s="287"/>
      <c r="AA44654" s="289"/>
    </row>
    <row r="44655" spans="23:27">
      <c r="W44655" s="288"/>
      <c r="X44655" s="287"/>
      <c r="AA44655" s="289"/>
    </row>
    <row r="44656" spans="23:27">
      <c r="W44656" s="288"/>
      <c r="X44656" s="287"/>
      <c r="AA44656" s="289"/>
    </row>
    <row r="44657" spans="23:27">
      <c r="W44657" s="288"/>
      <c r="X44657" s="287"/>
      <c r="AA44657" s="289"/>
    </row>
    <row r="44658" spans="23:27">
      <c r="W44658" s="288"/>
      <c r="X44658" s="287"/>
      <c r="AA44658" s="289"/>
    </row>
    <row r="44659" spans="23:27">
      <c r="W44659" s="288"/>
      <c r="X44659" s="287"/>
      <c r="AA44659" s="289"/>
    </row>
    <row r="44660" spans="23:27">
      <c r="W44660" s="288"/>
      <c r="X44660" s="287"/>
      <c r="AA44660" s="289"/>
    </row>
    <row r="44661" spans="23:27">
      <c r="W44661" s="288"/>
      <c r="X44661" s="287"/>
      <c r="AA44661" s="289"/>
    </row>
    <row r="44662" spans="23:27">
      <c r="W44662" s="288"/>
      <c r="X44662" s="287"/>
      <c r="AA44662" s="289"/>
    </row>
    <row r="44663" spans="23:27">
      <c r="W44663" s="288"/>
      <c r="X44663" s="287"/>
      <c r="AA44663" s="289"/>
    </row>
    <row r="44664" spans="23:27">
      <c r="W44664" s="288"/>
      <c r="X44664" s="287"/>
      <c r="AA44664" s="289"/>
    </row>
    <row r="44665" spans="23:27">
      <c r="W44665" s="288"/>
      <c r="X44665" s="287"/>
      <c r="AA44665" s="289"/>
    </row>
    <row r="44666" spans="23:27">
      <c r="W44666" s="288"/>
      <c r="X44666" s="287"/>
      <c r="AA44666" s="289"/>
    </row>
    <row r="44667" spans="23:27">
      <c r="W44667" s="288"/>
      <c r="X44667" s="287"/>
      <c r="AA44667" s="289"/>
    </row>
    <row r="44668" spans="23:27">
      <c r="W44668" s="288"/>
      <c r="X44668" s="287"/>
      <c r="AA44668" s="289"/>
    </row>
    <row r="44669" spans="23:27">
      <c r="W44669" s="288"/>
      <c r="X44669" s="287"/>
      <c r="AA44669" s="289"/>
    </row>
    <row r="44670" spans="23:27">
      <c r="W44670" s="288"/>
      <c r="X44670" s="287"/>
      <c r="AA44670" s="289"/>
    </row>
    <row r="44671" spans="23:27">
      <c r="W44671" s="288"/>
      <c r="X44671" s="287"/>
      <c r="AA44671" s="289"/>
    </row>
    <row r="44672" spans="23:27">
      <c r="W44672" s="288"/>
      <c r="X44672" s="287"/>
      <c r="AA44672" s="289"/>
    </row>
    <row r="44673" spans="23:27">
      <c r="W44673" s="288"/>
      <c r="X44673" s="287"/>
      <c r="AA44673" s="289"/>
    </row>
    <row r="44674" spans="23:27">
      <c r="W44674" s="288"/>
      <c r="X44674" s="287"/>
      <c r="AA44674" s="289"/>
    </row>
    <row r="44675" spans="23:27">
      <c r="W44675" s="288"/>
      <c r="X44675" s="287"/>
      <c r="AA44675" s="289"/>
    </row>
    <row r="44676" spans="23:27">
      <c r="W44676" s="288"/>
      <c r="X44676" s="287"/>
      <c r="AA44676" s="289"/>
    </row>
    <row r="44677" spans="23:27">
      <c r="W44677" s="288"/>
      <c r="X44677" s="287"/>
      <c r="AA44677" s="289"/>
    </row>
    <row r="44678" spans="23:27">
      <c r="W44678" s="288"/>
      <c r="X44678" s="287"/>
      <c r="AA44678" s="289"/>
    </row>
    <row r="44679" spans="23:27">
      <c r="W44679" s="288"/>
      <c r="X44679" s="287"/>
      <c r="AA44679" s="289"/>
    </row>
    <row r="44680" spans="23:27">
      <c r="W44680" s="288"/>
      <c r="X44680" s="287"/>
      <c r="AA44680" s="289"/>
    </row>
    <row r="44681" spans="23:27">
      <c r="W44681" s="288"/>
      <c r="X44681" s="287"/>
      <c r="AA44681" s="289"/>
    </row>
    <row r="44682" spans="23:27">
      <c r="W44682" s="288"/>
      <c r="X44682" s="287"/>
      <c r="AA44682" s="289"/>
    </row>
    <row r="44683" spans="23:27">
      <c r="W44683" s="288"/>
      <c r="X44683" s="287"/>
      <c r="AA44683" s="289"/>
    </row>
    <row r="44684" spans="23:27">
      <c r="W44684" s="288"/>
      <c r="X44684" s="287"/>
      <c r="AA44684" s="289"/>
    </row>
    <row r="44685" spans="23:27">
      <c r="W44685" s="288"/>
      <c r="X44685" s="287"/>
      <c r="AA44685" s="289"/>
    </row>
    <row r="44686" spans="23:27">
      <c r="W44686" s="288"/>
      <c r="X44686" s="287"/>
      <c r="AA44686" s="289"/>
    </row>
    <row r="44687" spans="23:27">
      <c r="W44687" s="288"/>
      <c r="X44687" s="287"/>
      <c r="AA44687" s="289"/>
    </row>
    <row r="44688" spans="23:27">
      <c r="W44688" s="288"/>
      <c r="X44688" s="287"/>
      <c r="AA44688" s="289"/>
    </row>
    <row r="44689" spans="23:27">
      <c r="W44689" s="288"/>
      <c r="X44689" s="287"/>
      <c r="AA44689" s="289"/>
    </row>
    <row r="44690" spans="23:27">
      <c r="W44690" s="288"/>
      <c r="X44690" s="287"/>
      <c r="AA44690" s="289"/>
    </row>
    <row r="44691" spans="23:27">
      <c r="W44691" s="288"/>
      <c r="X44691" s="287"/>
      <c r="AA44691" s="289"/>
    </row>
    <row r="44692" spans="23:27">
      <c r="W44692" s="288"/>
      <c r="X44692" s="287"/>
      <c r="AA44692" s="289"/>
    </row>
    <row r="44693" spans="23:27">
      <c r="W44693" s="288"/>
      <c r="X44693" s="287"/>
      <c r="AA44693" s="289"/>
    </row>
    <row r="44694" spans="23:27">
      <c r="W44694" s="288"/>
      <c r="X44694" s="287"/>
      <c r="AA44694" s="289"/>
    </row>
    <row r="44695" spans="23:27">
      <c r="W44695" s="288"/>
      <c r="X44695" s="287"/>
      <c r="AA44695" s="289"/>
    </row>
    <row r="44696" spans="23:27">
      <c r="W44696" s="288"/>
      <c r="X44696" s="287"/>
      <c r="AA44696" s="289"/>
    </row>
    <row r="44697" spans="23:27">
      <c r="W44697" s="288"/>
      <c r="X44697" s="287"/>
      <c r="AA44697" s="289"/>
    </row>
    <row r="44698" spans="23:27">
      <c r="W44698" s="288"/>
      <c r="X44698" s="287"/>
      <c r="AA44698" s="289"/>
    </row>
    <row r="44699" spans="23:27">
      <c r="W44699" s="288"/>
      <c r="X44699" s="287"/>
      <c r="AA44699" s="289"/>
    </row>
    <row r="44700" spans="23:27">
      <c r="W44700" s="288"/>
      <c r="X44700" s="287"/>
      <c r="AA44700" s="289"/>
    </row>
    <row r="44701" spans="23:27">
      <c r="W44701" s="288"/>
      <c r="X44701" s="287"/>
      <c r="AA44701" s="289"/>
    </row>
    <row r="44702" spans="23:27">
      <c r="W44702" s="288"/>
      <c r="X44702" s="287"/>
      <c r="AA44702" s="289"/>
    </row>
    <row r="44703" spans="23:27">
      <c r="W44703" s="288"/>
      <c r="X44703" s="287"/>
      <c r="AA44703" s="289"/>
    </row>
    <row r="44704" spans="23:27">
      <c r="W44704" s="288"/>
      <c r="X44704" s="287"/>
      <c r="AA44704" s="289"/>
    </row>
    <row r="44705" spans="23:27">
      <c r="W44705" s="288"/>
      <c r="X44705" s="287"/>
      <c r="AA44705" s="289"/>
    </row>
    <row r="44706" spans="23:27">
      <c r="W44706" s="288"/>
      <c r="X44706" s="287"/>
      <c r="AA44706" s="289"/>
    </row>
    <row r="44707" spans="23:27">
      <c r="W44707" s="288"/>
      <c r="X44707" s="287"/>
      <c r="AA44707" s="289"/>
    </row>
    <row r="44708" spans="23:27">
      <c r="W44708" s="288"/>
      <c r="X44708" s="287"/>
      <c r="AA44708" s="289"/>
    </row>
    <row r="44709" spans="23:27">
      <c r="W44709" s="288"/>
      <c r="X44709" s="287"/>
      <c r="AA44709" s="289"/>
    </row>
    <row r="44710" spans="23:27">
      <c r="W44710" s="288"/>
      <c r="X44710" s="287"/>
      <c r="AA44710" s="289"/>
    </row>
    <row r="44711" spans="23:27">
      <c r="W44711" s="288"/>
      <c r="X44711" s="287"/>
      <c r="AA44711" s="289"/>
    </row>
    <row r="44712" spans="23:27">
      <c r="W44712" s="288"/>
      <c r="X44712" s="287"/>
      <c r="AA44712" s="289"/>
    </row>
    <row r="44713" spans="23:27">
      <c r="W44713" s="288"/>
      <c r="X44713" s="287"/>
      <c r="AA44713" s="289"/>
    </row>
    <row r="44714" spans="23:27">
      <c r="W44714" s="288"/>
      <c r="X44714" s="287"/>
      <c r="AA44714" s="289"/>
    </row>
    <row r="44715" spans="23:27">
      <c r="W44715" s="288"/>
      <c r="X44715" s="287"/>
      <c r="AA44715" s="289"/>
    </row>
    <row r="44716" spans="23:27">
      <c r="W44716" s="288"/>
      <c r="X44716" s="287"/>
      <c r="AA44716" s="289"/>
    </row>
    <row r="44717" spans="23:27">
      <c r="W44717" s="288"/>
      <c r="X44717" s="287"/>
      <c r="AA44717" s="289"/>
    </row>
    <row r="44718" spans="23:27">
      <c r="W44718" s="288"/>
      <c r="X44718" s="287"/>
      <c r="AA44718" s="289"/>
    </row>
    <row r="44719" spans="23:27">
      <c r="W44719" s="288"/>
      <c r="X44719" s="287"/>
      <c r="AA44719" s="289"/>
    </row>
    <row r="44720" spans="23:27">
      <c r="W44720" s="288"/>
      <c r="X44720" s="287"/>
      <c r="AA44720" s="289"/>
    </row>
    <row r="44721" spans="23:27">
      <c r="W44721" s="288"/>
      <c r="X44721" s="287"/>
      <c r="AA44721" s="289"/>
    </row>
    <row r="44722" spans="23:27">
      <c r="W44722" s="288"/>
      <c r="X44722" s="287"/>
      <c r="AA44722" s="289"/>
    </row>
    <row r="44723" spans="23:27">
      <c r="W44723" s="288"/>
      <c r="X44723" s="287"/>
      <c r="AA44723" s="289"/>
    </row>
    <row r="44724" spans="23:27">
      <c r="W44724" s="288"/>
      <c r="X44724" s="287"/>
      <c r="AA44724" s="289"/>
    </row>
    <row r="44725" spans="23:27">
      <c r="W44725" s="288"/>
      <c r="X44725" s="287"/>
      <c r="AA44725" s="289"/>
    </row>
    <row r="44726" spans="23:27">
      <c r="W44726" s="288"/>
      <c r="X44726" s="287"/>
      <c r="AA44726" s="289"/>
    </row>
    <row r="44727" spans="23:27">
      <c r="W44727" s="288"/>
      <c r="X44727" s="287"/>
      <c r="AA44727" s="289"/>
    </row>
    <row r="44728" spans="23:27">
      <c r="W44728" s="288"/>
      <c r="X44728" s="287"/>
      <c r="AA44728" s="289"/>
    </row>
    <row r="44729" spans="23:27">
      <c r="W44729" s="288"/>
      <c r="X44729" s="287"/>
      <c r="AA44729" s="289"/>
    </row>
    <row r="44730" spans="23:27">
      <c r="W44730" s="288"/>
      <c r="X44730" s="287"/>
      <c r="AA44730" s="289"/>
    </row>
    <row r="44731" spans="23:27">
      <c r="W44731" s="288"/>
      <c r="X44731" s="287"/>
      <c r="AA44731" s="289"/>
    </row>
    <row r="44732" spans="23:27">
      <c r="W44732" s="288"/>
      <c r="X44732" s="287"/>
      <c r="AA44732" s="289"/>
    </row>
    <row r="44733" spans="23:27">
      <c r="W44733" s="288"/>
      <c r="X44733" s="287"/>
      <c r="AA44733" s="289"/>
    </row>
    <row r="44734" spans="23:27">
      <c r="W44734" s="288"/>
      <c r="X44734" s="287"/>
      <c r="AA44734" s="289"/>
    </row>
    <row r="44735" spans="23:27">
      <c r="W44735" s="288"/>
      <c r="X44735" s="287"/>
      <c r="AA44735" s="289"/>
    </row>
    <row r="44736" spans="23:27">
      <c r="W44736" s="288"/>
      <c r="X44736" s="287"/>
      <c r="AA44736" s="289"/>
    </row>
    <row r="44737" spans="23:27">
      <c r="W44737" s="288"/>
      <c r="X44737" s="287"/>
      <c r="AA44737" s="289"/>
    </row>
    <row r="44738" spans="23:27">
      <c r="W44738" s="288"/>
      <c r="X44738" s="287"/>
      <c r="AA44738" s="289"/>
    </row>
    <row r="44739" spans="23:27">
      <c r="W44739" s="288"/>
      <c r="X44739" s="287"/>
      <c r="AA44739" s="289"/>
    </row>
    <row r="44740" spans="23:27">
      <c r="W44740" s="288"/>
      <c r="X44740" s="287"/>
      <c r="AA44740" s="289"/>
    </row>
    <row r="44741" spans="23:27">
      <c r="W44741" s="288"/>
      <c r="X44741" s="287"/>
      <c r="AA44741" s="289"/>
    </row>
    <row r="44742" spans="23:27">
      <c r="W44742" s="288"/>
      <c r="X44742" s="287"/>
      <c r="AA44742" s="289"/>
    </row>
    <row r="44743" spans="23:27">
      <c r="W44743" s="288"/>
      <c r="X44743" s="287"/>
      <c r="AA44743" s="289"/>
    </row>
    <row r="44744" spans="23:27">
      <c r="W44744" s="288"/>
      <c r="X44744" s="287"/>
      <c r="AA44744" s="289"/>
    </row>
    <row r="44745" spans="23:27">
      <c r="W44745" s="288"/>
      <c r="X44745" s="287"/>
      <c r="AA44745" s="289"/>
    </row>
    <row r="44746" spans="23:27">
      <c r="W44746" s="288"/>
      <c r="X44746" s="287"/>
      <c r="AA44746" s="289"/>
    </row>
    <row r="44747" spans="23:27">
      <c r="W44747" s="288"/>
      <c r="X44747" s="287"/>
      <c r="AA44747" s="289"/>
    </row>
    <row r="44748" spans="23:27">
      <c r="W44748" s="288"/>
      <c r="X44748" s="287"/>
      <c r="AA44748" s="289"/>
    </row>
    <row r="44749" spans="23:27">
      <c r="W44749" s="288"/>
      <c r="X44749" s="287"/>
      <c r="AA44749" s="289"/>
    </row>
    <row r="44750" spans="23:27">
      <c r="W44750" s="288"/>
      <c r="X44750" s="287"/>
      <c r="AA44750" s="289"/>
    </row>
    <row r="44751" spans="23:27">
      <c r="W44751" s="288"/>
      <c r="X44751" s="287"/>
      <c r="AA44751" s="289"/>
    </row>
    <row r="44752" spans="23:27">
      <c r="W44752" s="288"/>
      <c r="X44752" s="287"/>
      <c r="AA44752" s="289"/>
    </row>
    <row r="44753" spans="23:27">
      <c r="W44753" s="288"/>
      <c r="X44753" s="287"/>
      <c r="AA44753" s="289"/>
    </row>
    <row r="44754" spans="23:27">
      <c r="W44754" s="288"/>
      <c r="X44754" s="287"/>
      <c r="AA44754" s="289"/>
    </row>
    <row r="44755" spans="23:27">
      <c r="W44755" s="288"/>
      <c r="X44755" s="287"/>
      <c r="AA44755" s="289"/>
    </row>
    <row r="44756" spans="23:27">
      <c r="W44756" s="288"/>
      <c r="X44756" s="287"/>
      <c r="AA44756" s="289"/>
    </row>
    <row r="44757" spans="23:27">
      <c r="W44757" s="288"/>
      <c r="X44757" s="287"/>
      <c r="AA44757" s="289"/>
    </row>
    <row r="44758" spans="23:27">
      <c r="W44758" s="288"/>
      <c r="X44758" s="287"/>
      <c r="AA44758" s="289"/>
    </row>
    <row r="44759" spans="23:27">
      <c r="W44759" s="288"/>
      <c r="X44759" s="287"/>
      <c r="AA44759" s="289"/>
    </row>
    <row r="44760" spans="23:27">
      <c r="W44760" s="288"/>
      <c r="X44760" s="287"/>
      <c r="AA44760" s="289"/>
    </row>
    <row r="44761" spans="23:27">
      <c r="W44761" s="288"/>
      <c r="X44761" s="287"/>
      <c r="AA44761" s="289"/>
    </row>
    <row r="44762" spans="23:27">
      <c r="W44762" s="288"/>
      <c r="X44762" s="287"/>
      <c r="AA44762" s="289"/>
    </row>
    <row r="44763" spans="23:27">
      <c r="W44763" s="288"/>
      <c r="X44763" s="287"/>
      <c r="AA44763" s="289"/>
    </row>
    <row r="44764" spans="23:27">
      <c r="W44764" s="288"/>
      <c r="X44764" s="287"/>
      <c r="AA44764" s="289"/>
    </row>
    <row r="44765" spans="23:27">
      <c r="W44765" s="288"/>
      <c r="X44765" s="287"/>
      <c r="AA44765" s="289"/>
    </row>
    <row r="44766" spans="23:27">
      <c r="W44766" s="288"/>
      <c r="X44766" s="287"/>
      <c r="AA44766" s="289"/>
    </row>
    <row r="44767" spans="23:27">
      <c r="W44767" s="288"/>
      <c r="X44767" s="287"/>
      <c r="AA44767" s="289"/>
    </row>
    <row r="44768" spans="23:27">
      <c r="W44768" s="288"/>
      <c r="X44768" s="287"/>
      <c r="AA44768" s="289"/>
    </row>
    <row r="44769" spans="23:27">
      <c r="W44769" s="288"/>
      <c r="X44769" s="287"/>
      <c r="AA44769" s="289"/>
    </row>
    <row r="44770" spans="23:27">
      <c r="W44770" s="288"/>
      <c r="X44770" s="287"/>
      <c r="AA44770" s="289"/>
    </row>
    <row r="44771" spans="23:27">
      <c r="W44771" s="288"/>
      <c r="X44771" s="287"/>
      <c r="AA44771" s="289"/>
    </row>
    <row r="44772" spans="23:27">
      <c r="W44772" s="288"/>
      <c r="X44772" s="287"/>
      <c r="AA44772" s="289"/>
    </row>
    <row r="44773" spans="23:27">
      <c r="W44773" s="288"/>
      <c r="X44773" s="287"/>
      <c r="AA44773" s="289"/>
    </row>
    <row r="44774" spans="23:27">
      <c r="W44774" s="288"/>
      <c r="X44774" s="287"/>
      <c r="AA44774" s="289"/>
    </row>
    <row r="44775" spans="23:27">
      <c r="W44775" s="288"/>
      <c r="X44775" s="287"/>
      <c r="AA44775" s="289"/>
    </row>
    <row r="44776" spans="23:27">
      <c r="W44776" s="288"/>
      <c r="X44776" s="287"/>
      <c r="AA44776" s="289"/>
    </row>
    <row r="44777" spans="23:27">
      <c r="W44777" s="288"/>
      <c r="X44777" s="287"/>
      <c r="AA44777" s="289"/>
    </row>
    <row r="44778" spans="23:27">
      <c r="W44778" s="288"/>
      <c r="X44778" s="287"/>
      <c r="AA44778" s="289"/>
    </row>
    <row r="44779" spans="23:27">
      <c r="W44779" s="288"/>
      <c r="X44779" s="287"/>
      <c r="AA44779" s="289"/>
    </row>
    <row r="44780" spans="23:27">
      <c r="W44780" s="288"/>
      <c r="X44780" s="287"/>
      <c r="AA44780" s="289"/>
    </row>
    <row r="44781" spans="23:27">
      <c r="W44781" s="288"/>
      <c r="X44781" s="287"/>
      <c r="AA44781" s="289"/>
    </row>
    <row r="44782" spans="23:27">
      <c r="W44782" s="288"/>
      <c r="X44782" s="287"/>
      <c r="AA44782" s="289"/>
    </row>
    <row r="44783" spans="23:27">
      <c r="W44783" s="288"/>
      <c r="X44783" s="287"/>
      <c r="AA44783" s="289"/>
    </row>
    <row r="44784" spans="23:27">
      <c r="W44784" s="288"/>
      <c r="X44784" s="287"/>
      <c r="AA44784" s="289"/>
    </row>
    <row r="44785" spans="23:27">
      <c r="W44785" s="288"/>
      <c r="X44785" s="287"/>
      <c r="AA44785" s="289"/>
    </row>
    <row r="44786" spans="23:27">
      <c r="W44786" s="288"/>
      <c r="X44786" s="287"/>
      <c r="AA44786" s="289"/>
    </row>
    <row r="44787" spans="23:27">
      <c r="W44787" s="288"/>
      <c r="X44787" s="287"/>
      <c r="AA44787" s="289"/>
    </row>
    <row r="44788" spans="23:27">
      <c r="W44788" s="288"/>
      <c r="X44788" s="287"/>
      <c r="AA44788" s="289"/>
    </row>
    <row r="44789" spans="23:27">
      <c r="W44789" s="288"/>
      <c r="X44789" s="287"/>
      <c r="AA44789" s="289"/>
    </row>
    <row r="44790" spans="23:27">
      <c r="W44790" s="288"/>
      <c r="X44790" s="287"/>
      <c r="AA44790" s="289"/>
    </row>
    <row r="44791" spans="23:27">
      <c r="W44791" s="288"/>
      <c r="X44791" s="287"/>
      <c r="AA44791" s="289"/>
    </row>
    <row r="44792" spans="23:27">
      <c r="W44792" s="288"/>
      <c r="X44792" s="287"/>
      <c r="AA44792" s="289"/>
    </row>
    <row r="44793" spans="23:27">
      <c r="W44793" s="288"/>
      <c r="X44793" s="287"/>
      <c r="AA44793" s="289"/>
    </row>
    <row r="44794" spans="23:27">
      <c r="W44794" s="288"/>
      <c r="X44794" s="287"/>
      <c r="AA44794" s="289"/>
    </row>
    <row r="44795" spans="23:27">
      <c r="W44795" s="288"/>
      <c r="X44795" s="287"/>
      <c r="AA44795" s="289"/>
    </row>
    <row r="44796" spans="23:27">
      <c r="W44796" s="288"/>
      <c r="X44796" s="287"/>
      <c r="AA44796" s="289"/>
    </row>
    <row r="44797" spans="23:27">
      <c r="W44797" s="288"/>
      <c r="X44797" s="287"/>
      <c r="AA44797" s="289"/>
    </row>
    <row r="44798" spans="23:27">
      <c r="W44798" s="288"/>
      <c r="X44798" s="287"/>
      <c r="AA44798" s="289"/>
    </row>
    <row r="44799" spans="23:27">
      <c r="W44799" s="288"/>
      <c r="X44799" s="287"/>
      <c r="AA44799" s="289"/>
    </row>
    <row r="44800" spans="23:27">
      <c r="W44800" s="288"/>
      <c r="X44800" s="287"/>
      <c r="AA44800" s="289"/>
    </row>
    <row r="44801" spans="23:27">
      <c r="W44801" s="288"/>
      <c r="X44801" s="287"/>
      <c r="AA44801" s="289"/>
    </row>
    <row r="44802" spans="23:27">
      <c r="W44802" s="288"/>
      <c r="X44802" s="287"/>
      <c r="AA44802" s="289"/>
    </row>
    <row r="44803" spans="23:27">
      <c r="W44803" s="288"/>
      <c r="X44803" s="287"/>
      <c r="AA44803" s="289"/>
    </row>
    <row r="44804" spans="23:27">
      <c r="W44804" s="288"/>
      <c r="X44804" s="287"/>
      <c r="AA44804" s="289"/>
    </row>
    <row r="44805" spans="23:27">
      <c r="W44805" s="288"/>
      <c r="X44805" s="287"/>
      <c r="AA44805" s="289"/>
    </row>
    <row r="44806" spans="23:27">
      <c r="W44806" s="288"/>
      <c r="X44806" s="287"/>
      <c r="AA44806" s="289"/>
    </row>
    <row r="44807" spans="23:27">
      <c r="W44807" s="288"/>
      <c r="X44807" s="287"/>
      <c r="AA44807" s="289"/>
    </row>
    <row r="44808" spans="23:27">
      <c r="W44808" s="288"/>
      <c r="X44808" s="287"/>
      <c r="AA44808" s="289"/>
    </row>
    <row r="44809" spans="23:27">
      <c r="W44809" s="288"/>
      <c r="X44809" s="287"/>
      <c r="AA44809" s="289"/>
    </row>
    <row r="44810" spans="23:27">
      <c r="W44810" s="288"/>
      <c r="X44810" s="287"/>
      <c r="AA44810" s="289"/>
    </row>
    <row r="44811" spans="23:27">
      <c r="W44811" s="288"/>
      <c r="X44811" s="287"/>
      <c r="AA44811" s="289"/>
    </row>
    <row r="44812" spans="23:27">
      <c r="W44812" s="288"/>
      <c r="X44812" s="287"/>
      <c r="AA44812" s="289"/>
    </row>
    <row r="44813" spans="23:27">
      <c r="W44813" s="288"/>
      <c r="X44813" s="287"/>
      <c r="AA44813" s="289"/>
    </row>
    <row r="44814" spans="23:27">
      <c r="W44814" s="288"/>
      <c r="X44814" s="287"/>
      <c r="AA44814" s="289"/>
    </row>
    <row r="44815" spans="23:27">
      <c r="W44815" s="288"/>
      <c r="X44815" s="287"/>
      <c r="AA44815" s="289"/>
    </row>
    <row r="44816" spans="23:27">
      <c r="W44816" s="288"/>
      <c r="X44816" s="287"/>
      <c r="AA44816" s="289"/>
    </row>
    <row r="44817" spans="23:27">
      <c r="W44817" s="288"/>
      <c r="X44817" s="287"/>
      <c r="AA44817" s="289"/>
    </row>
    <row r="44818" spans="23:27">
      <c r="W44818" s="288"/>
      <c r="X44818" s="287"/>
      <c r="AA44818" s="289"/>
    </row>
    <row r="44819" spans="23:27">
      <c r="W44819" s="288"/>
      <c r="X44819" s="287"/>
      <c r="AA44819" s="289"/>
    </row>
    <row r="44820" spans="23:27">
      <c r="W44820" s="288"/>
      <c r="X44820" s="287"/>
      <c r="AA44820" s="289"/>
    </row>
    <row r="44821" spans="23:27">
      <c r="W44821" s="288"/>
      <c r="X44821" s="287"/>
      <c r="AA44821" s="289"/>
    </row>
    <row r="44822" spans="23:27">
      <c r="W44822" s="288"/>
      <c r="X44822" s="287"/>
      <c r="AA44822" s="289"/>
    </row>
    <row r="44823" spans="23:27">
      <c r="W44823" s="288"/>
      <c r="X44823" s="287"/>
      <c r="AA44823" s="289"/>
    </row>
    <row r="44824" spans="23:27">
      <c r="W44824" s="288"/>
      <c r="X44824" s="287"/>
      <c r="AA44824" s="289"/>
    </row>
    <row r="44825" spans="23:27">
      <c r="W44825" s="288"/>
      <c r="X44825" s="287"/>
      <c r="AA44825" s="289"/>
    </row>
    <row r="44826" spans="23:27">
      <c r="W44826" s="288"/>
      <c r="X44826" s="287"/>
      <c r="AA44826" s="289"/>
    </row>
    <row r="44827" spans="23:27">
      <c r="W44827" s="288"/>
      <c r="X44827" s="287"/>
      <c r="AA44827" s="289"/>
    </row>
    <row r="44828" spans="23:27">
      <c r="W44828" s="288"/>
      <c r="X44828" s="287"/>
      <c r="AA44828" s="289"/>
    </row>
    <row r="44829" spans="23:27">
      <c r="W44829" s="288"/>
      <c r="X44829" s="287"/>
      <c r="AA44829" s="289"/>
    </row>
    <row r="44830" spans="23:27">
      <c r="W44830" s="288"/>
      <c r="X44830" s="287"/>
      <c r="AA44830" s="289"/>
    </row>
    <row r="44831" spans="23:27">
      <c r="W44831" s="288"/>
      <c r="X44831" s="287"/>
      <c r="AA44831" s="289"/>
    </row>
    <row r="44832" spans="23:27">
      <c r="W44832" s="288"/>
      <c r="X44832" s="287"/>
      <c r="AA44832" s="289"/>
    </row>
    <row r="44833" spans="23:27">
      <c r="W44833" s="288"/>
      <c r="X44833" s="287"/>
      <c r="AA44833" s="289"/>
    </row>
    <row r="44834" spans="23:27">
      <c r="W44834" s="288"/>
      <c r="X44834" s="287"/>
      <c r="AA44834" s="289"/>
    </row>
    <row r="44835" spans="23:27">
      <c r="W44835" s="288"/>
      <c r="X44835" s="287"/>
      <c r="AA44835" s="289"/>
    </row>
    <row r="44836" spans="23:27">
      <c r="W44836" s="288"/>
      <c r="X44836" s="287"/>
      <c r="AA44836" s="289"/>
    </row>
    <row r="44837" spans="23:27">
      <c r="W44837" s="288"/>
      <c r="X44837" s="287"/>
      <c r="AA44837" s="289"/>
    </row>
    <row r="44838" spans="23:27">
      <c r="W44838" s="288"/>
      <c r="X44838" s="287"/>
      <c r="AA44838" s="289"/>
    </row>
    <row r="44839" spans="23:27">
      <c r="W44839" s="288"/>
      <c r="X44839" s="287"/>
      <c r="AA44839" s="289"/>
    </row>
    <row r="44840" spans="23:27">
      <c r="W44840" s="288"/>
      <c r="X44840" s="287"/>
      <c r="AA44840" s="289"/>
    </row>
    <row r="44841" spans="23:27">
      <c r="W44841" s="288"/>
      <c r="X44841" s="287"/>
      <c r="AA44841" s="289"/>
    </row>
    <row r="44842" spans="23:27">
      <c r="W44842" s="288"/>
      <c r="X44842" s="287"/>
      <c r="AA44842" s="289"/>
    </row>
    <row r="44843" spans="23:27">
      <c r="W44843" s="288"/>
      <c r="X44843" s="287"/>
      <c r="AA44843" s="289"/>
    </row>
    <row r="44844" spans="23:27">
      <c r="W44844" s="288"/>
      <c r="X44844" s="287"/>
      <c r="AA44844" s="289"/>
    </row>
    <row r="44845" spans="23:27">
      <c r="W44845" s="288"/>
      <c r="X44845" s="287"/>
      <c r="AA44845" s="289"/>
    </row>
    <row r="44846" spans="23:27">
      <c r="W44846" s="288"/>
      <c r="X44846" s="287"/>
      <c r="AA44846" s="289"/>
    </row>
    <row r="44847" spans="23:27">
      <c r="W44847" s="288"/>
      <c r="X44847" s="287"/>
      <c r="AA44847" s="289"/>
    </row>
    <row r="44848" spans="23:27">
      <c r="W44848" s="288"/>
      <c r="X44848" s="287"/>
      <c r="AA44848" s="289"/>
    </row>
    <row r="44849" spans="23:27">
      <c r="W44849" s="288"/>
      <c r="X44849" s="287"/>
      <c r="AA44849" s="289"/>
    </row>
    <row r="44850" spans="23:27">
      <c r="W44850" s="288"/>
      <c r="X44850" s="287"/>
      <c r="AA44850" s="289"/>
    </row>
    <row r="44851" spans="23:27">
      <c r="W44851" s="288"/>
      <c r="X44851" s="287"/>
      <c r="AA44851" s="289"/>
    </row>
    <row r="44852" spans="23:27">
      <c r="W44852" s="288"/>
      <c r="X44852" s="287"/>
      <c r="AA44852" s="289"/>
    </row>
    <row r="44853" spans="23:27">
      <c r="W44853" s="288"/>
      <c r="X44853" s="287"/>
      <c r="AA44853" s="289"/>
    </row>
    <row r="44854" spans="23:27">
      <c r="W44854" s="288"/>
      <c r="X44854" s="287"/>
      <c r="AA44854" s="289"/>
    </row>
    <row r="44855" spans="23:27">
      <c r="W44855" s="288"/>
      <c r="X44855" s="287"/>
      <c r="AA44855" s="289"/>
    </row>
    <row r="44856" spans="23:27">
      <c r="W44856" s="288"/>
      <c r="X44856" s="287"/>
      <c r="AA44856" s="289"/>
    </row>
    <row r="44857" spans="23:27">
      <c r="W44857" s="288"/>
      <c r="X44857" s="287"/>
      <c r="AA44857" s="289"/>
    </row>
    <row r="44858" spans="23:27">
      <c r="W44858" s="288"/>
      <c r="X44858" s="287"/>
      <c r="AA44858" s="289"/>
    </row>
    <row r="44859" spans="23:27">
      <c r="W44859" s="288"/>
      <c r="X44859" s="287"/>
      <c r="AA44859" s="289"/>
    </row>
    <row r="44860" spans="23:27">
      <c r="W44860" s="288"/>
      <c r="X44860" s="287"/>
      <c r="AA44860" s="289"/>
    </row>
    <row r="44861" spans="23:27">
      <c r="W44861" s="288"/>
      <c r="X44861" s="287"/>
      <c r="AA44861" s="289"/>
    </row>
    <row r="44862" spans="23:27">
      <c r="W44862" s="288"/>
      <c r="X44862" s="287"/>
      <c r="AA44862" s="289"/>
    </row>
    <row r="44863" spans="23:27">
      <c r="W44863" s="288"/>
      <c r="X44863" s="287"/>
      <c r="AA44863" s="289"/>
    </row>
    <row r="44864" spans="23:27">
      <c r="W44864" s="288"/>
      <c r="X44864" s="287"/>
      <c r="AA44864" s="289"/>
    </row>
    <row r="44865" spans="23:27">
      <c r="W44865" s="288"/>
      <c r="X44865" s="287"/>
      <c r="AA44865" s="289"/>
    </row>
    <row r="44866" spans="23:27">
      <c r="W44866" s="288"/>
      <c r="X44866" s="287"/>
      <c r="AA44866" s="289"/>
    </row>
    <row r="44867" spans="23:27">
      <c r="W44867" s="288"/>
      <c r="X44867" s="287"/>
      <c r="AA44867" s="289"/>
    </row>
    <row r="44868" spans="23:27">
      <c r="W44868" s="288"/>
      <c r="X44868" s="287"/>
      <c r="AA44868" s="289"/>
    </row>
    <row r="44869" spans="23:27">
      <c r="W44869" s="288"/>
      <c r="X44869" s="287"/>
      <c r="AA44869" s="289"/>
    </row>
    <row r="44870" spans="23:27">
      <c r="W44870" s="288"/>
      <c r="X44870" s="287"/>
      <c r="AA44870" s="289"/>
    </row>
    <row r="44871" spans="23:27">
      <c r="W44871" s="288"/>
      <c r="X44871" s="287"/>
      <c r="AA44871" s="289"/>
    </row>
    <row r="44872" spans="23:27">
      <c r="W44872" s="288"/>
      <c r="X44872" s="287"/>
      <c r="AA44872" s="289"/>
    </row>
    <row r="44873" spans="23:27">
      <c r="W44873" s="288"/>
      <c r="X44873" s="287"/>
      <c r="AA44873" s="289"/>
    </row>
    <row r="44874" spans="23:27">
      <c r="W44874" s="288"/>
      <c r="X44874" s="287"/>
      <c r="AA44874" s="289"/>
    </row>
    <row r="44875" spans="23:27">
      <c r="W44875" s="288"/>
      <c r="X44875" s="287"/>
      <c r="AA44875" s="289"/>
    </row>
    <row r="44876" spans="23:27">
      <c r="W44876" s="288"/>
      <c r="X44876" s="287"/>
      <c r="AA44876" s="289"/>
    </row>
    <row r="44877" spans="23:27">
      <c r="W44877" s="288"/>
      <c r="X44877" s="287"/>
      <c r="AA44877" s="289"/>
    </row>
    <row r="44878" spans="23:27">
      <c r="W44878" s="288"/>
      <c r="X44878" s="287"/>
      <c r="AA44878" s="289"/>
    </row>
    <row r="44879" spans="23:27">
      <c r="W44879" s="288"/>
      <c r="X44879" s="287"/>
      <c r="AA44879" s="289"/>
    </row>
    <row r="44880" spans="23:27">
      <c r="W44880" s="288"/>
      <c r="X44880" s="287"/>
      <c r="AA44880" s="289"/>
    </row>
    <row r="44881" spans="23:27">
      <c r="W44881" s="288"/>
      <c r="X44881" s="287"/>
      <c r="AA44881" s="289"/>
    </row>
    <row r="44882" spans="23:27">
      <c r="W44882" s="288"/>
      <c r="X44882" s="287"/>
      <c r="AA44882" s="289"/>
    </row>
    <row r="44883" spans="23:27">
      <c r="W44883" s="288"/>
      <c r="X44883" s="287"/>
      <c r="AA44883" s="289"/>
    </row>
    <row r="44884" spans="23:27">
      <c r="W44884" s="288"/>
      <c r="X44884" s="287"/>
      <c r="AA44884" s="289"/>
    </row>
    <row r="44885" spans="23:27">
      <c r="W44885" s="288"/>
      <c r="X44885" s="287"/>
      <c r="AA44885" s="289"/>
    </row>
    <row r="44886" spans="23:27">
      <c r="W44886" s="288"/>
      <c r="X44886" s="287"/>
      <c r="AA44886" s="289"/>
    </row>
    <row r="44887" spans="23:27">
      <c r="W44887" s="288"/>
      <c r="X44887" s="287"/>
      <c r="AA44887" s="289"/>
    </row>
    <row r="44888" spans="23:27">
      <c r="W44888" s="288"/>
      <c r="X44888" s="287"/>
      <c r="AA44888" s="289"/>
    </row>
    <row r="44889" spans="23:27">
      <c r="W44889" s="288"/>
      <c r="X44889" s="287"/>
      <c r="AA44889" s="289"/>
    </row>
    <row r="44890" spans="23:27">
      <c r="W44890" s="288"/>
      <c r="X44890" s="287"/>
      <c r="AA44890" s="289"/>
    </row>
    <row r="44891" spans="23:27">
      <c r="W44891" s="288"/>
      <c r="X44891" s="287"/>
      <c r="AA44891" s="289"/>
    </row>
    <row r="44892" spans="23:27">
      <c r="W44892" s="288"/>
      <c r="X44892" s="287"/>
      <c r="AA44892" s="289"/>
    </row>
    <row r="44893" spans="23:27">
      <c r="W44893" s="288"/>
      <c r="X44893" s="287"/>
      <c r="AA44893" s="289"/>
    </row>
    <row r="44894" spans="23:27">
      <c r="W44894" s="288"/>
      <c r="X44894" s="287"/>
      <c r="AA44894" s="289"/>
    </row>
    <row r="44895" spans="23:27">
      <c r="W44895" s="288"/>
      <c r="X44895" s="287"/>
      <c r="AA44895" s="289"/>
    </row>
    <row r="44896" spans="23:27">
      <c r="W44896" s="288"/>
      <c r="X44896" s="287"/>
      <c r="AA44896" s="289"/>
    </row>
    <row r="44897" spans="23:27">
      <c r="W44897" s="288"/>
      <c r="X44897" s="287"/>
      <c r="AA44897" s="289"/>
    </row>
    <row r="44898" spans="23:27">
      <c r="W44898" s="288"/>
      <c r="X44898" s="287"/>
      <c r="AA44898" s="289"/>
    </row>
    <row r="44899" spans="23:27">
      <c r="W44899" s="288"/>
      <c r="X44899" s="287"/>
      <c r="AA44899" s="289"/>
    </row>
    <row r="44900" spans="23:27">
      <c r="W44900" s="288"/>
      <c r="X44900" s="287"/>
      <c r="AA44900" s="289"/>
    </row>
    <row r="44901" spans="23:27">
      <c r="W44901" s="288"/>
      <c r="X44901" s="287"/>
      <c r="AA44901" s="289"/>
    </row>
    <row r="44902" spans="23:27">
      <c r="W44902" s="288"/>
      <c r="X44902" s="287"/>
      <c r="AA44902" s="289"/>
    </row>
    <row r="44903" spans="23:27">
      <c r="W44903" s="288"/>
      <c r="X44903" s="287"/>
      <c r="AA44903" s="289"/>
    </row>
    <row r="44904" spans="23:27">
      <c r="W44904" s="288"/>
      <c r="X44904" s="287"/>
      <c r="AA44904" s="289"/>
    </row>
    <row r="44905" spans="23:27">
      <c r="W44905" s="288"/>
      <c r="X44905" s="287"/>
      <c r="AA44905" s="289"/>
    </row>
    <row r="44906" spans="23:27">
      <c r="W44906" s="288"/>
      <c r="X44906" s="287"/>
      <c r="AA44906" s="289"/>
    </row>
    <row r="44907" spans="23:27">
      <c r="W44907" s="288"/>
      <c r="X44907" s="287"/>
      <c r="AA44907" s="289"/>
    </row>
    <row r="44908" spans="23:27">
      <c r="W44908" s="288"/>
      <c r="X44908" s="287"/>
      <c r="AA44908" s="289"/>
    </row>
    <row r="44909" spans="23:27">
      <c r="W44909" s="288"/>
      <c r="X44909" s="287"/>
      <c r="AA44909" s="289"/>
    </row>
    <row r="44910" spans="23:27">
      <c r="W44910" s="288"/>
      <c r="X44910" s="287"/>
      <c r="AA44910" s="289"/>
    </row>
    <row r="44911" spans="23:27">
      <c r="W44911" s="288"/>
      <c r="X44911" s="287"/>
      <c r="AA44911" s="289"/>
    </row>
    <row r="44912" spans="23:27">
      <c r="W44912" s="288"/>
      <c r="X44912" s="287"/>
      <c r="AA44912" s="289"/>
    </row>
    <row r="44913" spans="23:27">
      <c r="W44913" s="288"/>
      <c r="X44913" s="287"/>
      <c r="AA44913" s="289"/>
    </row>
    <row r="44914" spans="23:27">
      <c r="W44914" s="288"/>
      <c r="X44914" s="287"/>
      <c r="AA44914" s="289"/>
    </row>
    <row r="44915" spans="23:27">
      <c r="W44915" s="288"/>
      <c r="X44915" s="287"/>
      <c r="AA44915" s="289"/>
    </row>
    <row r="44916" spans="23:27">
      <c r="W44916" s="288"/>
      <c r="X44916" s="287"/>
      <c r="AA44916" s="289"/>
    </row>
    <row r="44917" spans="23:27">
      <c r="W44917" s="288"/>
      <c r="X44917" s="287"/>
      <c r="AA44917" s="289"/>
    </row>
    <row r="44918" spans="23:27">
      <c r="W44918" s="288"/>
      <c r="X44918" s="287"/>
      <c r="AA44918" s="289"/>
    </row>
    <row r="44919" spans="23:27">
      <c r="W44919" s="288"/>
      <c r="X44919" s="287"/>
      <c r="AA44919" s="289"/>
    </row>
    <row r="44920" spans="23:27">
      <c r="W44920" s="288"/>
      <c r="X44920" s="287"/>
      <c r="AA44920" s="289"/>
    </row>
    <row r="44921" spans="23:27">
      <c r="W44921" s="288"/>
      <c r="X44921" s="287"/>
      <c r="AA44921" s="289"/>
    </row>
    <row r="44922" spans="23:27">
      <c r="W44922" s="288"/>
      <c r="X44922" s="287"/>
      <c r="AA44922" s="289"/>
    </row>
    <row r="44923" spans="23:27">
      <c r="W44923" s="288"/>
      <c r="X44923" s="287"/>
      <c r="AA44923" s="289"/>
    </row>
    <row r="44924" spans="23:27">
      <c r="W44924" s="288"/>
      <c r="X44924" s="287"/>
      <c r="AA44924" s="289"/>
    </row>
    <row r="44925" spans="23:27">
      <c r="W44925" s="288"/>
      <c r="X44925" s="287"/>
      <c r="AA44925" s="289"/>
    </row>
    <row r="44926" spans="23:27">
      <c r="W44926" s="288"/>
      <c r="X44926" s="287"/>
      <c r="AA44926" s="289"/>
    </row>
    <row r="44927" spans="23:27">
      <c r="W44927" s="288"/>
      <c r="X44927" s="287"/>
      <c r="AA44927" s="289"/>
    </row>
    <row r="44928" spans="23:27">
      <c r="W44928" s="288"/>
      <c r="X44928" s="287"/>
      <c r="AA44928" s="289"/>
    </row>
    <row r="44929" spans="23:27">
      <c r="W44929" s="288"/>
      <c r="X44929" s="287"/>
      <c r="AA44929" s="289"/>
    </row>
    <row r="44930" spans="23:27">
      <c r="W44930" s="288"/>
      <c r="X44930" s="287"/>
      <c r="AA44930" s="289"/>
    </row>
    <row r="44931" spans="23:27">
      <c r="W44931" s="288"/>
      <c r="X44931" s="287"/>
      <c r="AA44931" s="289"/>
    </row>
    <row r="44932" spans="23:27">
      <c r="W44932" s="288"/>
      <c r="X44932" s="287"/>
      <c r="AA44932" s="289"/>
    </row>
    <row r="44933" spans="23:27">
      <c r="W44933" s="288"/>
      <c r="X44933" s="287"/>
      <c r="AA44933" s="289"/>
    </row>
    <row r="44934" spans="23:27">
      <c r="W44934" s="288"/>
      <c r="X44934" s="287"/>
      <c r="AA44934" s="289"/>
    </row>
    <row r="44935" spans="23:27">
      <c r="W44935" s="288"/>
      <c r="X44935" s="287"/>
      <c r="AA44935" s="289"/>
    </row>
    <row r="44936" spans="23:27">
      <c r="W44936" s="288"/>
      <c r="X44936" s="287"/>
      <c r="AA44936" s="289"/>
    </row>
    <row r="44937" spans="23:27">
      <c r="W44937" s="288"/>
      <c r="X44937" s="287"/>
      <c r="AA44937" s="289"/>
    </row>
    <row r="44938" spans="23:27">
      <c r="W44938" s="288"/>
      <c r="X44938" s="287"/>
      <c r="AA44938" s="289"/>
    </row>
    <row r="44939" spans="23:27">
      <c r="W44939" s="288"/>
      <c r="X44939" s="287"/>
      <c r="AA44939" s="289"/>
    </row>
    <row r="44940" spans="23:27">
      <c r="W44940" s="288"/>
      <c r="X44940" s="287"/>
      <c r="AA44940" s="289"/>
    </row>
    <row r="44941" spans="23:27">
      <c r="W44941" s="288"/>
      <c r="X44941" s="287"/>
      <c r="AA44941" s="289"/>
    </row>
    <row r="44942" spans="23:27">
      <c r="W44942" s="288"/>
      <c r="X44942" s="287"/>
      <c r="AA44942" s="289"/>
    </row>
    <row r="44943" spans="23:27">
      <c r="W44943" s="288"/>
      <c r="X44943" s="287"/>
      <c r="AA44943" s="289"/>
    </row>
    <row r="44944" spans="23:27">
      <c r="W44944" s="288"/>
      <c r="X44944" s="287"/>
      <c r="AA44944" s="289"/>
    </row>
    <row r="44945" spans="23:27">
      <c r="W44945" s="288"/>
      <c r="X44945" s="287"/>
      <c r="AA44945" s="289"/>
    </row>
    <row r="44946" spans="23:27">
      <c r="W44946" s="288"/>
      <c r="X44946" s="287"/>
      <c r="AA44946" s="289"/>
    </row>
    <row r="44947" spans="23:27">
      <c r="W44947" s="288"/>
      <c r="X44947" s="287"/>
      <c r="AA44947" s="289"/>
    </row>
    <row r="44948" spans="23:27">
      <c r="W44948" s="288"/>
      <c r="X44948" s="287"/>
      <c r="AA44948" s="289"/>
    </row>
    <row r="44949" spans="23:27">
      <c r="W44949" s="288"/>
      <c r="X44949" s="287"/>
      <c r="AA44949" s="289"/>
    </row>
    <row r="44950" spans="23:27">
      <c r="W44950" s="288"/>
      <c r="X44950" s="287"/>
      <c r="AA44950" s="289"/>
    </row>
    <row r="44951" spans="23:27">
      <c r="W44951" s="288"/>
      <c r="X44951" s="287"/>
      <c r="AA44951" s="289"/>
    </row>
    <row r="44952" spans="23:27">
      <c r="W44952" s="288"/>
      <c r="X44952" s="287"/>
      <c r="AA44952" s="289"/>
    </row>
    <row r="44953" spans="23:27">
      <c r="W44953" s="288"/>
      <c r="X44953" s="287"/>
      <c r="AA44953" s="289"/>
    </row>
    <row r="44954" spans="23:27">
      <c r="W44954" s="288"/>
      <c r="X44954" s="287"/>
      <c r="AA44954" s="289"/>
    </row>
    <row r="44955" spans="23:27">
      <c r="W44955" s="288"/>
      <c r="X44955" s="287"/>
      <c r="AA44955" s="289"/>
    </row>
    <row r="44956" spans="23:27">
      <c r="W44956" s="288"/>
      <c r="X44956" s="287"/>
      <c r="AA44956" s="289"/>
    </row>
    <row r="44957" spans="23:27">
      <c r="W44957" s="288"/>
      <c r="X44957" s="287"/>
      <c r="AA44957" s="289"/>
    </row>
    <row r="44958" spans="23:27">
      <c r="W44958" s="288"/>
      <c r="X44958" s="287"/>
      <c r="AA44958" s="289"/>
    </row>
    <row r="44959" spans="23:27">
      <c r="W44959" s="288"/>
      <c r="X44959" s="287"/>
      <c r="AA44959" s="289"/>
    </row>
    <row r="44960" spans="23:27">
      <c r="W44960" s="288"/>
      <c r="X44960" s="287"/>
      <c r="AA44960" s="289"/>
    </row>
    <row r="44961" spans="23:27">
      <c r="W44961" s="288"/>
      <c r="X44961" s="287"/>
      <c r="AA44961" s="289"/>
    </row>
    <row r="44962" spans="23:27">
      <c r="W44962" s="288"/>
      <c r="X44962" s="287"/>
      <c r="AA44962" s="289"/>
    </row>
    <row r="44963" spans="23:27">
      <c r="W44963" s="288"/>
      <c r="X44963" s="287"/>
      <c r="AA44963" s="289"/>
    </row>
    <row r="44964" spans="23:27">
      <c r="W44964" s="288"/>
      <c r="X44964" s="287"/>
      <c r="AA44964" s="289"/>
    </row>
    <row r="44965" spans="23:27">
      <c r="W44965" s="288"/>
      <c r="X44965" s="287"/>
      <c r="AA44965" s="289"/>
    </row>
    <row r="44966" spans="23:27">
      <c r="W44966" s="288"/>
      <c r="X44966" s="287"/>
      <c r="AA44966" s="289"/>
    </row>
    <row r="44967" spans="23:27">
      <c r="W44967" s="288"/>
      <c r="X44967" s="287"/>
      <c r="AA44967" s="289"/>
    </row>
    <row r="44968" spans="23:27">
      <c r="W44968" s="288"/>
      <c r="X44968" s="287"/>
      <c r="AA44968" s="289"/>
    </row>
    <row r="44969" spans="23:27">
      <c r="W44969" s="288"/>
      <c r="X44969" s="287"/>
      <c r="AA44969" s="289"/>
    </row>
    <row r="44970" spans="23:27">
      <c r="W44970" s="288"/>
      <c r="X44970" s="287"/>
      <c r="AA44970" s="289"/>
    </row>
    <row r="44971" spans="23:27">
      <c r="W44971" s="288"/>
      <c r="X44971" s="287"/>
      <c r="AA44971" s="289"/>
    </row>
    <row r="44972" spans="23:27">
      <c r="W44972" s="288"/>
      <c r="X44972" s="287"/>
      <c r="AA44972" s="289"/>
    </row>
    <row r="44973" spans="23:27">
      <c r="W44973" s="288"/>
      <c r="X44973" s="287"/>
      <c r="AA44973" s="289"/>
    </row>
    <row r="44974" spans="23:27">
      <c r="W44974" s="288"/>
      <c r="X44974" s="287"/>
      <c r="AA44974" s="289"/>
    </row>
    <row r="44975" spans="23:27">
      <c r="W44975" s="288"/>
      <c r="X44975" s="287"/>
      <c r="AA44975" s="289"/>
    </row>
    <row r="44976" spans="23:27">
      <c r="W44976" s="288"/>
      <c r="X44976" s="287"/>
      <c r="AA44976" s="289"/>
    </row>
    <row r="44977" spans="23:27">
      <c r="W44977" s="288"/>
      <c r="X44977" s="287"/>
      <c r="AA44977" s="289"/>
    </row>
    <row r="44978" spans="23:27">
      <c r="W44978" s="288"/>
      <c r="X44978" s="287"/>
      <c r="AA44978" s="289"/>
    </row>
    <row r="44979" spans="23:27">
      <c r="W44979" s="288"/>
      <c r="X44979" s="287"/>
      <c r="AA44979" s="289"/>
    </row>
    <row r="44980" spans="23:27">
      <c r="W44980" s="288"/>
      <c r="X44980" s="287"/>
      <c r="AA44980" s="289"/>
    </row>
    <row r="44981" spans="23:27">
      <c r="W44981" s="288"/>
      <c r="X44981" s="287"/>
      <c r="AA44981" s="289"/>
    </row>
    <row r="44982" spans="23:27">
      <c r="W44982" s="288"/>
      <c r="X44982" s="287"/>
      <c r="AA44982" s="289"/>
    </row>
    <row r="44983" spans="23:27">
      <c r="W44983" s="288"/>
      <c r="X44983" s="287"/>
      <c r="AA44983" s="289"/>
    </row>
    <row r="44984" spans="23:27">
      <c r="W44984" s="288"/>
      <c r="X44984" s="287"/>
      <c r="AA44984" s="289"/>
    </row>
    <row r="44985" spans="23:27">
      <c r="W44985" s="288"/>
      <c r="X44985" s="287"/>
      <c r="AA44985" s="289"/>
    </row>
    <row r="44986" spans="23:27">
      <c r="W44986" s="288"/>
      <c r="X44986" s="287"/>
      <c r="AA44986" s="289"/>
    </row>
    <row r="44987" spans="23:27">
      <c r="W44987" s="288"/>
      <c r="X44987" s="287"/>
      <c r="AA44987" s="289"/>
    </row>
    <row r="44988" spans="23:27">
      <c r="W44988" s="288"/>
      <c r="X44988" s="287"/>
      <c r="AA44988" s="289"/>
    </row>
    <row r="44989" spans="23:27">
      <c r="W44989" s="288"/>
      <c r="X44989" s="287"/>
      <c r="AA44989" s="289"/>
    </row>
    <row r="44990" spans="23:27">
      <c r="W44990" s="288"/>
      <c r="X44990" s="287"/>
      <c r="AA44990" s="289"/>
    </row>
    <row r="44991" spans="23:27">
      <c r="W44991" s="288"/>
      <c r="X44991" s="287"/>
      <c r="AA44991" s="289"/>
    </row>
    <row r="44992" spans="23:27">
      <c r="W44992" s="288"/>
      <c r="X44992" s="287"/>
      <c r="AA44992" s="289"/>
    </row>
    <row r="44993" spans="23:27">
      <c r="W44993" s="288"/>
      <c r="X44993" s="287"/>
      <c r="AA44993" s="289"/>
    </row>
    <row r="44994" spans="23:27">
      <c r="W44994" s="288"/>
      <c r="X44994" s="287"/>
      <c r="AA44994" s="289"/>
    </row>
    <row r="44995" spans="23:27">
      <c r="W44995" s="288"/>
      <c r="X44995" s="287"/>
      <c r="AA44995" s="289"/>
    </row>
    <row r="44996" spans="23:27">
      <c r="W44996" s="288"/>
      <c r="X44996" s="287"/>
      <c r="AA44996" s="289"/>
    </row>
    <row r="44997" spans="23:27">
      <c r="W44997" s="288"/>
      <c r="X44997" s="287"/>
      <c r="AA44997" s="289"/>
    </row>
    <row r="44998" spans="23:27">
      <c r="W44998" s="288"/>
      <c r="X44998" s="287"/>
      <c r="AA44998" s="289"/>
    </row>
    <row r="44999" spans="23:27">
      <c r="W44999" s="288"/>
      <c r="X44999" s="287"/>
      <c r="AA44999" s="289"/>
    </row>
    <row r="45000" spans="23:27">
      <c r="W45000" s="288"/>
      <c r="X45000" s="287"/>
      <c r="AA45000" s="289"/>
    </row>
    <row r="45001" spans="23:27">
      <c r="W45001" s="288"/>
      <c r="X45001" s="287"/>
      <c r="AA45001" s="289"/>
    </row>
    <row r="45002" spans="23:27">
      <c r="W45002" s="288"/>
      <c r="X45002" s="287"/>
      <c r="AA45002" s="289"/>
    </row>
    <row r="45003" spans="23:27">
      <c r="W45003" s="288"/>
      <c r="X45003" s="287"/>
      <c r="AA45003" s="289"/>
    </row>
    <row r="45004" spans="23:27">
      <c r="W45004" s="288"/>
      <c r="X45004" s="287"/>
      <c r="AA45004" s="289"/>
    </row>
    <row r="45005" spans="23:27">
      <c r="W45005" s="288"/>
      <c r="X45005" s="287"/>
      <c r="AA45005" s="289"/>
    </row>
    <row r="45006" spans="23:27">
      <c r="W45006" s="288"/>
      <c r="X45006" s="287"/>
      <c r="AA45006" s="289"/>
    </row>
    <row r="45007" spans="23:27">
      <c r="W45007" s="288"/>
      <c r="X45007" s="287"/>
      <c r="AA45007" s="289"/>
    </row>
    <row r="45008" spans="23:27">
      <c r="W45008" s="288"/>
      <c r="X45008" s="287"/>
      <c r="AA45008" s="289"/>
    </row>
    <row r="45009" spans="23:27">
      <c r="W45009" s="288"/>
      <c r="X45009" s="287"/>
      <c r="AA45009" s="289"/>
    </row>
    <row r="45010" spans="23:27">
      <c r="W45010" s="288"/>
      <c r="X45010" s="287"/>
      <c r="AA45010" s="289"/>
    </row>
    <row r="45011" spans="23:27">
      <c r="W45011" s="288"/>
      <c r="X45011" s="287"/>
      <c r="AA45011" s="289"/>
    </row>
    <row r="45012" spans="23:27">
      <c r="W45012" s="288"/>
      <c r="X45012" s="287"/>
      <c r="AA45012" s="289"/>
    </row>
    <row r="45013" spans="23:27">
      <c r="W45013" s="288"/>
      <c r="X45013" s="287"/>
      <c r="AA45013" s="289"/>
    </row>
    <row r="45014" spans="23:27">
      <c r="W45014" s="288"/>
      <c r="X45014" s="287"/>
      <c r="AA45014" s="289"/>
    </row>
    <row r="45015" spans="23:27">
      <c r="W45015" s="288"/>
      <c r="X45015" s="287"/>
      <c r="AA45015" s="289"/>
    </row>
    <row r="45016" spans="23:27">
      <c r="W45016" s="288"/>
      <c r="X45016" s="287"/>
      <c r="AA45016" s="289"/>
    </row>
    <row r="45017" spans="23:27">
      <c r="W45017" s="288"/>
      <c r="X45017" s="287"/>
      <c r="AA45017" s="289"/>
    </row>
    <row r="45018" spans="23:27">
      <c r="W45018" s="288"/>
      <c r="X45018" s="287"/>
      <c r="AA45018" s="289"/>
    </row>
    <row r="45019" spans="23:27">
      <c r="W45019" s="288"/>
      <c r="X45019" s="287"/>
      <c r="AA45019" s="289"/>
    </row>
    <row r="45020" spans="23:27">
      <c r="W45020" s="288"/>
      <c r="X45020" s="287"/>
      <c r="AA45020" s="289"/>
    </row>
    <row r="45021" spans="23:27">
      <c r="W45021" s="288"/>
      <c r="X45021" s="287"/>
      <c r="AA45021" s="289"/>
    </row>
    <row r="45022" spans="23:27">
      <c r="W45022" s="288"/>
      <c r="X45022" s="287"/>
      <c r="AA45022" s="289"/>
    </row>
    <row r="45023" spans="23:27">
      <c r="W45023" s="288"/>
      <c r="X45023" s="287"/>
      <c r="AA45023" s="289"/>
    </row>
    <row r="45024" spans="23:27">
      <c r="W45024" s="288"/>
      <c r="X45024" s="287"/>
      <c r="AA45024" s="289"/>
    </row>
    <row r="45025" spans="23:27">
      <c r="W45025" s="288"/>
      <c r="X45025" s="287"/>
      <c r="AA45025" s="289"/>
    </row>
    <row r="45026" spans="23:27">
      <c r="W45026" s="288"/>
      <c r="X45026" s="287"/>
      <c r="AA45026" s="289"/>
    </row>
    <row r="45027" spans="23:27">
      <c r="W45027" s="288"/>
      <c r="X45027" s="287"/>
      <c r="AA45027" s="289"/>
    </row>
    <row r="45028" spans="23:27">
      <c r="W45028" s="288"/>
      <c r="X45028" s="287"/>
      <c r="AA45028" s="289"/>
    </row>
    <row r="45029" spans="23:27">
      <c r="W45029" s="288"/>
      <c r="X45029" s="287"/>
      <c r="AA45029" s="289"/>
    </row>
    <row r="45030" spans="23:27">
      <c r="W45030" s="288"/>
      <c r="X45030" s="287"/>
      <c r="AA45030" s="289"/>
    </row>
    <row r="45031" spans="23:27">
      <c r="W45031" s="288"/>
      <c r="X45031" s="287"/>
      <c r="AA45031" s="289"/>
    </row>
    <row r="45032" spans="23:27">
      <c r="W45032" s="288"/>
      <c r="X45032" s="287"/>
      <c r="AA45032" s="289"/>
    </row>
    <row r="45033" spans="23:27">
      <c r="W45033" s="288"/>
      <c r="X45033" s="287"/>
      <c r="AA45033" s="289"/>
    </row>
    <row r="45034" spans="23:27">
      <c r="W45034" s="288"/>
      <c r="X45034" s="287"/>
      <c r="AA45034" s="289"/>
    </row>
    <row r="45035" spans="23:27">
      <c r="W45035" s="288"/>
      <c r="X45035" s="287"/>
      <c r="AA45035" s="289"/>
    </row>
    <row r="45036" spans="23:27">
      <c r="W45036" s="288"/>
      <c r="X45036" s="287"/>
      <c r="AA45036" s="289"/>
    </row>
    <row r="45037" spans="23:27">
      <c r="W45037" s="288"/>
      <c r="X45037" s="287"/>
      <c r="AA45037" s="289"/>
    </row>
    <row r="45038" spans="23:27">
      <c r="W45038" s="288"/>
      <c r="X45038" s="287"/>
      <c r="AA45038" s="289"/>
    </row>
    <row r="45039" spans="23:27">
      <c r="W45039" s="288"/>
      <c r="X45039" s="287"/>
      <c r="AA45039" s="289"/>
    </row>
    <row r="45040" spans="23:27">
      <c r="W45040" s="288"/>
      <c r="X45040" s="287"/>
      <c r="AA45040" s="289"/>
    </row>
    <row r="45041" spans="23:27">
      <c r="W45041" s="288"/>
      <c r="X45041" s="287"/>
      <c r="AA45041" s="289"/>
    </row>
    <row r="45042" spans="23:27">
      <c r="W45042" s="288"/>
      <c r="X45042" s="287"/>
      <c r="AA45042" s="289"/>
    </row>
    <row r="45043" spans="23:27">
      <c r="W45043" s="288"/>
      <c r="X45043" s="287"/>
      <c r="AA45043" s="289"/>
    </row>
    <row r="45044" spans="23:27">
      <c r="W45044" s="288"/>
      <c r="X45044" s="287"/>
      <c r="AA45044" s="289"/>
    </row>
    <row r="45045" spans="23:27">
      <c r="W45045" s="288"/>
      <c r="X45045" s="287"/>
      <c r="AA45045" s="289"/>
    </row>
    <row r="45046" spans="23:27">
      <c r="W45046" s="288"/>
      <c r="X45046" s="287"/>
      <c r="AA45046" s="289"/>
    </row>
    <row r="45047" spans="23:27">
      <c r="W45047" s="288"/>
      <c r="X45047" s="287"/>
      <c r="AA45047" s="289"/>
    </row>
    <row r="45048" spans="23:27">
      <c r="W45048" s="288"/>
      <c r="X45048" s="287"/>
      <c r="AA45048" s="289"/>
    </row>
    <row r="45049" spans="23:27">
      <c r="W45049" s="288"/>
      <c r="X45049" s="287"/>
      <c r="AA45049" s="289"/>
    </row>
    <row r="45050" spans="23:27">
      <c r="W45050" s="288"/>
      <c r="X45050" s="287"/>
      <c r="AA45050" s="289"/>
    </row>
    <row r="45051" spans="23:27">
      <c r="W45051" s="288"/>
      <c r="X45051" s="287"/>
      <c r="AA45051" s="289"/>
    </row>
    <row r="45052" spans="23:27">
      <c r="W45052" s="288"/>
      <c r="X45052" s="287"/>
      <c r="AA45052" s="289"/>
    </row>
    <row r="45053" spans="23:27">
      <c r="W45053" s="288"/>
      <c r="X45053" s="287"/>
      <c r="AA45053" s="289"/>
    </row>
    <row r="45054" spans="23:27">
      <c r="W45054" s="288"/>
      <c r="X45054" s="287"/>
      <c r="AA45054" s="289"/>
    </row>
    <row r="45055" spans="23:27">
      <c r="W45055" s="288"/>
      <c r="X45055" s="287"/>
      <c r="AA45055" s="289"/>
    </row>
    <row r="45056" spans="23:27">
      <c r="W45056" s="288"/>
      <c r="X45056" s="287"/>
      <c r="AA45056" s="289"/>
    </row>
    <row r="45057" spans="23:27">
      <c r="W45057" s="288"/>
      <c r="X45057" s="287"/>
      <c r="AA45057" s="289"/>
    </row>
    <row r="45058" spans="23:27">
      <c r="W45058" s="288"/>
      <c r="X45058" s="287"/>
      <c r="AA45058" s="289"/>
    </row>
    <row r="45059" spans="23:27">
      <c r="W45059" s="288"/>
      <c r="X45059" s="287"/>
      <c r="AA45059" s="289"/>
    </row>
    <row r="45060" spans="23:27">
      <c r="W45060" s="288"/>
      <c r="X45060" s="287"/>
      <c r="AA45060" s="289"/>
    </row>
    <row r="45061" spans="23:27">
      <c r="W45061" s="288"/>
      <c r="X45061" s="287"/>
      <c r="AA45061" s="289"/>
    </row>
    <row r="45062" spans="23:27">
      <c r="W45062" s="288"/>
      <c r="X45062" s="287"/>
      <c r="AA45062" s="289"/>
    </row>
    <row r="45063" spans="23:27">
      <c r="W45063" s="288"/>
      <c r="X45063" s="287"/>
      <c r="AA45063" s="289"/>
    </row>
    <row r="45064" spans="23:27">
      <c r="W45064" s="288"/>
      <c r="X45064" s="287"/>
      <c r="AA45064" s="289"/>
    </row>
    <row r="45065" spans="23:27">
      <c r="W45065" s="288"/>
      <c r="X45065" s="287"/>
      <c r="AA45065" s="289"/>
    </row>
    <row r="45066" spans="23:27">
      <c r="W45066" s="288"/>
      <c r="X45066" s="287"/>
      <c r="AA45066" s="289"/>
    </row>
    <row r="45067" spans="23:27">
      <c r="W45067" s="288"/>
      <c r="X45067" s="287"/>
      <c r="AA45067" s="289"/>
    </row>
    <row r="45068" spans="23:27">
      <c r="W45068" s="288"/>
      <c r="X45068" s="287"/>
      <c r="AA45068" s="289"/>
    </row>
    <row r="45069" spans="23:27">
      <c r="W45069" s="288"/>
      <c r="X45069" s="287"/>
      <c r="AA45069" s="289"/>
    </row>
    <row r="45070" spans="23:27">
      <c r="W45070" s="288"/>
      <c r="X45070" s="287"/>
      <c r="AA45070" s="289"/>
    </row>
    <row r="45071" spans="23:27">
      <c r="W45071" s="288"/>
      <c r="X45071" s="287"/>
      <c r="AA45071" s="289"/>
    </row>
    <row r="45072" spans="23:27">
      <c r="W45072" s="288"/>
      <c r="X45072" s="287"/>
      <c r="AA45072" s="289"/>
    </row>
    <row r="45073" spans="23:27">
      <c r="W45073" s="288"/>
      <c r="X45073" s="287"/>
      <c r="AA45073" s="289"/>
    </row>
    <row r="45074" spans="23:27">
      <c r="W45074" s="288"/>
      <c r="X45074" s="287"/>
      <c r="AA45074" s="289"/>
    </row>
    <row r="45075" spans="23:27">
      <c r="W45075" s="288"/>
      <c r="X45075" s="287"/>
      <c r="AA45075" s="289"/>
    </row>
    <row r="45076" spans="23:27">
      <c r="W45076" s="288"/>
      <c r="X45076" s="287"/>
      <c r="AA45076" s="289"/>
    </row>
    <row r="45077" spans="23:27">
      <c r="W45077" s="288"/>
      <c r="X45077" s="287"/>
      <c r="AA45077" s="289"/>
    </row>
    <row r="45078" spans="23:27">
      <c r="W45078" s="288"/>
      <c r="X45078" s="287"/>
      <c r="AA45078" s="289"/>
    </row>
    <row r="45079" spans="23:27">
      <c r="W45079" s="288"/>
      <c r="X45079" s="287"/>
      <c r="AA45079" s="289"/>
    </row>
    <row r="45080" spans="23:27">
      <c r="W45080" s="288"/>
      <c r="X45080" s="287"/>
      <c r="AA45080" s="289"/>
    </row>
    <row r="45081" spans="23:27">
      <c r="W45081" s="288"/>
      <c r="X45081" s="287"/>
      <c r="AA45081" s="289"/>
    </row>
    <row r="45082" spans="23:27">
      <c r="W45082" s="288"/>
      <c r="X45082" s="287"/>
      <c r="AA45082" s="289"/>
    </row>
    <row r="45083" spans="23:27">
      <c r="W45083" s="288"/>
      <c r="X45083" s="287"/>
      <c r="AA45083" s="289"/>
    </row>
    <row r="45084" spans="23:27">
      <c r="W45084" s="288"/>
      <c r="X45084" s="287"/>
      <c r="AA45084" s="289"/>
    </row>
    <row r="45085" spans="23:27">
      <c r="W45085" s="288"/>
      <c r="X45085" s="287"/>
      <c r="AA45085" s="289"/>
    </row>
    <row r="45086" spans="23:27">
      <c r="W45086" s="288"/>
      <c r="X45086" s="287"/>
      <c r="AA45086" s="289"/>
    </row>
    <row r="45087" spans="23:27">
      <c r="W45087" s="288"/>
      <c r="X45087" s="287"/>
      <c r="AA45087" s="289"/>
    </row>
    <row r="45088" spans="23:27">
      <c r="W45088" s="288"/>
      <c r="X45088" s="287"/>
      <c r="AA45088" s="289"/>
    </row>
    <row r="45089" spans="23:27">
      <c r="W45089" s="288"/>
      <c r="X45089" s="287"/>
      <c r="AA45089" s="289"/>
    </row>
    <row r="45090" spans="23:27">
      <c r="W45090" s="288"/>
      <c r="X45090" s="287"/>
      <c r="AA45090" s="289"/>
    </row>
    <row r="45091" spans="23:27">
      <c r="W45091" s="288"/>
      <c r="X45091" s="287"/>
      <c r="AA45091" s="289"/>
    </row>
    <row r="45092" spans="23:27">
      <c r="W45092" s="288"/>
      <c r="X45092" s="287"/>
      <c r="AA45092" s="289"/>
    </row>
    <row r="45093" spans="23:27">
      <c r="W45093" s="288"/>
      <c r="X45093" s="287"/>
      <c r="AA45093" s="289"/>
    </row>
    <row r="45094" spans="23:27">
      <c r="W45094" s="288"/>
      <c r="X45094" s="287"/>
      <c r="AA45094" s="289"/>
    </row>
    <row r="45095" spans="23:27">
      <c r="W45095" s="288"/>
      <c r="X45095" s="287"/>
      <c r="AA45095" s="289"/>
    </row>
    <row r="45096" spans="23:27">
      <c r="W45096" s="288"/>
      <c r="X45096" s="287"/>
      <c r="AA45096" s="289"/>
    </row>
    <row r="45097" spans="23:27">
      <c r="W45097" s="288"/>
      <c r="X45097" s="287"/>
      <c r="AA45097" s="289"/>
    </row>
    <row r="45098" spans="23:27">
      <c r="W45098" s="288"/>
      <c r="X45098" s="287"/>
      <c r="AA45098" s="289"/>
    </row>
    <row r="45099" spans="23:27">
      <c r="W45099" s="288"/>
      <c r="X45099" s="287"/>
      <c r="AA45099" s="289"/>
    </row>
    <row r="45100" spans="23:27">
      <c r="W45100" s="288"/>
      <c r="X45100" s="287"/>
      <c r="AA45100" s="289"/>
    </row>
    <row r="45101" spans="23:27">
      <c r="W45101" s="288"/>
      <c r="X45101" s="287"/>
      <c r="AA45101" s="289"/>
    </row>
    <row r="45102" spans="23:27">
      <c r="W45102" s="288"/>
      <c r="X45102" s="287"/>
      <c r="AA45102" s="289"/>
    </row>
    <row r="45103" spans="23:27">
      <c r="W45103" s="288"/>
      <c r="X45103" s="287"/>
      <c r="AA45103" s="289"/>
    </row>
    <row r="45104" spans="23:27">
      <c r="W45104" s="288"/>
      <c r="X45104" s="287"/>
      <c r="AA45104" s="289"/>
    </row>
    <row r="45105" spans="23:27">
      <c r="W45105" s="288"/>
      <c r="X45105" s="287"/>
      <c r="AA45105" s="289"/>
    </row>
    <row r="45106" spans="23:27">
      <c r="W45106" s="288"/>
      <c r="X45106" s="287"/>
      <c r="AA45106" s="289"/>
    </row>
    <row r="45107" spans="23:27">
      <c r="W45107" s="288"/>
      <c r="X45107" s="287"/>
      <c r="AA45107" s="289"/>
    </row>
    <row r="45108" spans="23:27">
      <c r="W45108" s="288"/>
      <c r="X45108" s="287"/>
      <c r="AA45108" s="289"/>
    </row>
    <row r="45109" spans="23:27">
      <c r="W45109" s="288"/>
      <c r="X45109" s="287"/>
      <c r="AA45109" s="289"/>
    </row>
    <row r="45110" spans="23:27">
      <c r="W45110" s="288"/>
      <c r="X45110" s="287"/>
      <c r="AA45110" s="289"/>
    </row>
    <row r="45111" spans="23:27">
      <c r="W45111" s="288"/>
      <c r="X45111" s="287"/>
      <c r="AA45111" s="289"/>
    </row>
    <row r="45112" spans="23:27">
      <c r="W45112" s="288"/>
      <c r="X45112" s="287"/>
      <c r="AA45112" s="289"/>
    </row>
    <row r="45113" spans="23:27">
      <c r="W45113" s="288"/>
      <c r="X45113" s="287"/>
      <c r="AA45113" s="289"/>
    </row>
    <row r="45114" spans="23:27">
      <c r="W45114" s="288"/>
      <c r="X45114" s="287"/>
      <c r="AA45114" s="289"/>
    </row>
    <row r="45115" spans="23:27">
      <c r="W45115" s="288"/>
      <c r="X45115" s="287"/>
      <c r="AA45115" s="289"/>
    </row>
    <row r="45116" spans="23:27">
      <c r="W45116" s="288"/>
      <c r="X45116" s="287"/>
      <c r="AA45116" s="289"/>
    </row>
    <row r="45117" spans="23:27">
      <c r="W45117" s="288"/>
      <c r="X45117" s="287"/>
      <c r="AA45117" s="289"/>
    </row>
    <row r="45118" spans="23:27">
      <c r="W45118" s="288"/>
      <c r="X45118" s="287"/>
      <c r="AA45118" s="289"/>
    </row>
    <row r="45119" spans="23:27">
      <c r="W45119" s="288"/>
      <c r="X45119" s="287"/>
      <c r="AA45119" s="289"/>
    </row>
    <row r="45120" spans="23:27">
      <c r="W45120" s="288"/>
      <c r="X45120" s="287"/>
      <c r="AA45120" s="289"/>
    </row>
    <row r="45121" spans="23:27">
      <c r="W45121" s="288"/>
      <c r="X45121" s="287"/>
      <c r="AA45121" s="289"/>
    </row>
    <row r="45122" spans="23:27">
      <c r="W45122" s="288"/>
      <c r="X45122" s="287"/>
      <c r="AA45122" s="289"/>
    </row>
    <row r="45123" spans="23:27">
      <c r="W45123" s="288"/>
      <c r="X45123" s="287"/>
      <c r="AA45123" s="289"/>
    </row>
    <row r="45124" spans="23:27">
      <c r="W45124" s="288"/>
      <c r="X45124" s="287"/>
      <c r="AA45124" s="289"/>
    </row>
    <row r="45125" spans="23:27">
      <c r="W45125" s="288"/>
      <c r="X45125" s="287"/>
      <c r="AA45125" s="289"/>
    </row>
    <row r="45126" spans="23:27">
      <c r="W45126" s="288"/>
      <c r="X45126" s="287"/>
      <c r="AA45126" s="289"/>
    </row>
    <row r="45127" spans="23:27">
      <c r="W45127" s="288"/>
      <c r="X45127" s="287"/>
      <c r="AA45127" s="289"/>
    </row>
    <row r="45128" spans="23:27">
      <c r="W45128" s="288"/>
      <c r="X45128" s="287"/>
      <c r="AA45128" s="289"/>
    </row>
    <row r="45129" spans="23:27">
      <c r="W45129" s="288"/>
      <c r="X45129" s="287"/>
      <c r="AA45129" s="289"/>
    </row>
    <row r="45130" spans="23:27">
      <c r="W45130" s="288"/>
      <c r="X45130" s="287"/>
      <c r="AA45130" s="289"/>
    </row>
    <row r="45131" spans="23:27">
      <c r="W45131" s="288"/>
      <c r="X45131" s="287"/>
      <c r="AA45131" s="289"/>
    </row>
    <row r="45132" spans="23:27">
      <c r="W45132" s="288"/>
      <c r="X45132" s="287"/>
      <c r="AA45132" s="289"/>
    </row>
    <row r="45133" spans="23:27">
      <c r="W45133" s="288"/>
      <c r="X45133" s="287"/>
      <c r="AA45133" s="289"/>
    </row>
    <row r="45134" spans="23:27">
      <c r="W45134" s="288"/>
      <c r="X45134" s="287"/>
      <c r="AA45134" s="289"/>
    </row>
    <row r="45135" spans="23:27">
      <c r="W45135" s="288"/>
      <c r="X45135" s="287"/>
      <c r="AA45135" s="289"/>
    </row>
    <row r="45136" spans="23:27">
      <c r="W45136" s="288"/>
      <c r="X45136" s="287"/>
      <c r="AA45136" s="289"/>
    </row>
    <row r="45137" spans="23:27">
      <c r="W45137" s="288"/>
      <c r="X45137" s="287"/>
      <c r="AA45137" s="289"/>
    </row>
    <row r="45138" spans="23:27">
      <c r="W45138" s="288"/>
      <c r="X45138" s="287"/>
      <c r="AA45138" s="289"/>
    </row>
    <row r="45139" spans="23:27">
      <c r="W45139" s="288"/>
      <c r="X45139" s="287"/>
      <c r="AA45139" s="289"/>
    </row>
    <row r="45140" spans="23:27">
      <c r="W45140" s="288"/>
      <c r="X45140" s="287"/>
      <c r="AA45140" s="289"/>
    </row>
    <row r="45141" spans="23:27">
      <c r="W45141" s="288"/>
      <c r="X45141" s="287"/>
      <c r="AA45141" s="289"/>
    </row>
    <row r="45142" spans="23:27">
      <c r="W45142" s="288"/>
      <c r="X45142" s="287"/>
      <c r="AA45142" s="289"/>
    </row>
    <row r="45143" spans="23:27">
      <c r="W45143" s="288"/>
      <c r="X45143" s="287"/>
      <c r="AA45143" s="289"/>
    </row>
    <row r="45144" spans="23:27">
      <c r="W45144" s="288"/>
      <c r="X45144" s="287"/>
      <c r="AA45144" s="289"/>
    </row>
    <row r="45145" spans="23:27">
      <c r="W45145" s="288"/>
      <c r="X45145" s="287"/>
      <c r="AA45145" s="289"/>
    </row>
    <row r="45146" spans="23:27">
      <c r="W45146" s="288"/>
      <c r="X45146" s="287"/>
      <c r="AA45146" s="289"/>
    </row>
    <row r="45147" spans="23:27">
      <c r="W45147" s="288"/>
      <c r="X45147" s="287"/>
      <c r="AA45147" s="289"/>
    </row>
    <row r="45148" spans="23:27">
      <c r="W45148" s="288"/>
      <c r="X45148" s="287"/>
      <c r="AA45148" s="289"/>
    </row>
    <row r="45149" spans="23:27">
      <c r="W45149" s="288"/>
      <c r="X45149" s="287"/>
      <c r="AA45149" s="289"/>
    </row>
    <row r="45150" spans="23:27">
      <c r="W45150" s="288"/>
      <c r="X45150" s="287"/>
      <c r="AA45150" s="289"/>
    </row>
    <row r="45151" spans="23:27">
      <c r="W45151" s="288"/>
      <c r="X45151" s="287"/>
      <c r="AA45151" s="289"/>
    </row>
    <row r="45152" spans="23:27">
      <c r="W45152" s="288"/>
      <c r="X45152" s="287"/>
      <c r="AA45152" s="289"/>
    </row>
    <row r="45153" spans="23:27">
      <c r="W45153" s="288"/>
      <c r="X45153" s="287"/>
      <c r="AA45153" s="289"/>
    </row>
    <row r="45154" spans="23:27">
      <c r="W45154" s="288"/>
      <c r="X45154" s="287"/>
      <c r="AA45154" s="289"/>
    </row>
    <row r="45155" spans="23:27">
      <c r="W45155" s="288"/>
      <c r="X45155" s="287"/>
      <c r="AA45155" s="289"/>
    </row>
    <row r="45156" spans="23:27">
      <c r="W45156" s="288"/>
      <c r="X45156" s="287"/>
      <c r="AA45156" s="289"/>
    </row>
    <row r="45157" spans="23:27">
      <c r="W45157" s="288"/>
      <c r="X45157" s="287"/>
      <c r="AA45157" s="289"/>
    </row>
    <row r="45158" spans="23:27">
      <c r="W45158" s="288"/>
      <c r="X45158" s="287"/>
      <c r="AA45158" s="289"/>
    </row>
    <row r="45159" spans="23:27">
      <c r="W45159" s="288"/>
      <c r="X45159" s="287"/>
      <c r="AA45159" s="289"/>
    </row>
    <row r="45160" spans="23:27">
      <c r="W45160" s="288"/>
      <c r="X45160" s="287"/>
      <c r="AA45160" s="289"/>
    </row>
    <row r="45161" spans="23:27">
      <c r="W45161" s="288"/>
      <c r="X45161" s="287"/>
      <c r="AA45161" s="289"/>
    </row>
    <row r="45162" spans="23:27">
      <c r="W45162" s="288"/>
      <c r="X45162" s="287"/>
      <c r="AA45162" s="289"/>
    </row>
    <row r="45163" spans="23:27">
      <c r="W45163" s="288"/>
      <c r="X45163" s="287"/>
      <c r="AA45163" s="289"/>
    </row>
    <row r="45164" spans="23:27">
      <c r="W45164" s="288"/>
      <c r="X45164" s="287"/>
      <c r="AA45164" s="289"/>
    </row>
    <row r="45165" spans="23:27">
      <c r="W45165" s="288"/>
      <c r="X45165" s="287"/>
      <c r="AA45165" s="289"/>
    </row>
    <row r="45166" spans="23:27">
      <c r="W45166" s="288"/>
      <c r="X45166" s="287"/>
      <c r="AA45166" s="289"/>
    </row>
    <row r="45167" spans="23:27">
      <c r="W45167" s="288"/>
      <c r="X45167" s="287"/>
      <c r="AA45167" s="289"/>
    </row>
    <row r="45168" spans="23:27">
      <c r="W45168" s="288"/>
      <c r="X45168" s="287"/>
      <c r="AA45168" s="289"/>
    </row>
    <row r="45169" spans="23:27">
      <c r="W45169" s="288"/>
      <c r="X45169" s="287"/>
      <c r="AA45169" s="289"/>
    </row>
    <row r="45170" spans="23:27">
      <c r="W45170" s="288"/>
      <c r="X45170" s="287"/>
      <c r="AA45170" s="289"/>
    </row>
    <row r="45171" spans="23:27">
      <c r="W45171" s="288"/>
      <c r="X45171" s="287"/>
      <c r="AA45171" s="289"/>
    </row>
    <row r="45172" spans="23:27">
      <c r="W45172" s="288"/>
      <c r="X45172" s="287"/>
      <c r="AA45172" s="289"/>
    </row>
    <row r="45173" spans="23:27">
      <c r="W45173" s="288"/>
      <c r="X45173" s="287"/>
      <c r="AA45173" s="289"/>
    </row>
    <row r="45174" spans="23:27">
      <c r="W45174" s="288"/>
      <c r="X45174" s="287"/>
      <c r="AA45174" s="289"/>
    </row>
    <row r="45175" spans="23:27">
      <c r="W45175" s="288"/>
      <c r="X45175" s="287"/>
      <c r="AA45175" s="289"/>
    </row>
    <row r="45176" spans="23:27">
      <c r="W45176" s="288"/>
      <c r="X45176" s="287"/>
      <c r="AA45176" s="289"/>
    </row>
    <row r="45177" spans="23:27">
      <c r="W45177" s="288"/>
      <c r="X45177" s="287"/>
      <c r="AA45177" s="289"/>
    </row>
    <row r="45178" spans="23:27">
      <c r="W45178" s="288"/>
      <c r="X45178" s="287"/>
      <c r="AA45178" s="289"/>
    </row>
    <row r="45179" spans="23:27">
      <c r="W45179" s="288"/>
      <c r="X45179" s="287"/>
      <c r="AA45179" s="289"/>
    </row>
    <row r="45180" spans="23:27">
      <c r="W45180" s="288"/>
      <c r="X45180" s="287"/>
      <c r="AA45180" s="289"/>
    </row>
    <row r="45181" spans="23:27">
      <c r="W45181" s="288"/>
      <c r="X45181" s="287"/>
      <c r="AA45181" s="289"/>
    </row>
    <row r="45182" spans="23:27">
      <c r="W45182" s="288"/>
      <c r="X45182" s="287"/>
      <c r="AA45182" s="289"/>
    </row>
    <row r="45183" spans="23:27">
      <c r="W45183" s="288"/>
      <c r="X45183" s="287"/>
      <c r="AA45183" s="289"/>
    </row>
    <row r="45184" spans="23:27">
      <c r="W45184" s="288"/>
      <c r="X45184" s="287"/>
      <c r="AA45184" s="289"/>
    </row>
    <row r="45185" spans="23:27">
      <c r="W45185" s="288"/>
      <c r="X45185" s="287"/>
      <c r="AA45185" s="289"/>
    </row>
    <row r="45186" spans="23:27">
      <c r="W45186" s="288"/>
      <c r="X45186" s="287"/>
      <c r="AA45186" s="289"/>
    </row>
    <row r="45187" spans="23:27">
      <c r="W45187" s="288"/>
      <c r="X45187" s="287"/>
      <c r="AA45187" s="289"/>
    </row>
    <row r="45188" spans="23:27">
      <c r="W45188" s="288"/>
      <c r="X45188" s="287"/>
      <c r="AA45188" s="289"/>
    </row>
    <row r="45189" spans="23:27">
      <c r="W45189" s="288"/>
      <c r="X45189" s="287"/>
      <c r="AA45189" s="289"/>
    </row>
    <row r="45190" spans="23:27">
      <c r="W45190" s="288"/>
      <c r="X45190" s="287"/>
      <c r="AA45190" s="289"/>
    </row>
    <row r="45191" spans="23:27">
      <c r="W45191" s="288"/>
      <c r="X45191" s="287"/>
      <c r="AA45191" s="289"/>
    </row>
    <row r="45192" spans="23:27">
      <c r="W45192" s="288"/>
      <c r="X45192" s="287"/>
      <c r="AA45192" s="289"/>
    </row>
    <row r="45193" spans="23:27">
      <c r="W45193" s="288"/>
      <c r="X45193" s="287"/>
      <c r="AA45193" s="289"/>
    </row>
    <row r="45194" spans="23:27">
      <c r="W45194" s="288"/>
      <c r="X45194" s="287"/>
      <c r="AA45194" s="289"/>
    </row>
    <row r="45195" spans="23:27">
      <c r="W45195" s="288"/>
      <c r="X45195" s="287"/>
      <c r="AA45195" s="289"/>
    </row>
    <row r="45196" spans="23:27">
      <c r="W45196" s="288"/>
      <c r="X45196" s="287"/>
      <c r="AA45196" s="289"/>
    </row>
    <row r="45197" spans="23:27">
      <c r="W45197" s="288"/>
      <c r="X45197" s="287"/>
      <c r="AA45197" s="289"/>
    </row>
    <row r="45198" spans="23:27">
      <c r="W45198" s="288"/>
      <c r="X45198" s="287"/>
      <c r="AA45198" s="289"/>
    </row>
    <row r="45199" spans="23:27">
      <c r="W45199" s="288"/>
      <c r="X45199" s="287"/>
      <c r="AA45199" s="289"/>
    </row>
    <row r="45200" spans="23:27">
      <c r="W45200" s="288"/>
      <c r="X45200" s="287"/>
      <c r="AA45200" s="289"/>
    </row>
    <row r="45201" spans="23:27">
      <c r="W45201" s="288"/>
      <c r="X45201" s="287"/>
      <c r="AA45201" s="289"/>
    </row>
    <row r="45202" spans="23:27">
      <c r="W45202" s="288"/>
      <c r="X45202" s="287"/>
      <c r="AA45202" s="289"/>
    </row>
    <row r="45203" spans="23:27">
      <c r="W45203" s="288"/>
      <c r="X45203" s="287"/>
      <c r="AA45203" s="289"/>
    </row>
    <row r="45204" spans="23:27">
      <c r="W45204" s="288"/>
      <c r="X45204" s="287"/>
      <c r="AA45204" s="289"/>
    </row>
    <row r="45205" spans="23:27">
      <c r="W45205" s="288"/>
      <c r="X45205" s="287"/>
      <c r="AA45205" s="289"/>
    </row>
    <row r="45206" spans="23:27">
      <c r="W45206" s="288"/>
      <c r="X45206" s="287"/>
      <c r="AA45206" s="289"/>
    </row>
    <row r="45207" spans="23:27">
      <c r="W45207" s="288"/>
      <c r="X45207" s="287"/>
      <c r="AA45207" s="289"/>
    </row>
    <row r="45208" spans="23:27">
      <c r="W45208" s="288"/>
      <c r="X45208" s="287"/>
      <c r="AA45208" s="289"/>
    </row>
    <row r="45209" spans="23:27">
      <c r="W45209" s="288"/>
      <c r="X45209" s="287"/>
      <c r="AA45209" s="289"/>
    </row>
    <row r="45210" spans="23:27">
      <c r="W45210" s="288"/>
      <c r="X45210" s="287"/>
      <c r="AA45210" s="289"/>
    </row>
    <row r="45211" spans="23:27">
      <c r="W45211" s="288"/>
      <c r="X45211" s="287"/>
      <c r="AA45211" s="289"/>
    </row>
    <row r="45212" spans="23:27">
      <c r="W45212" s="288"/>
      <c r="X45212" s="287"/>
      <c r="AA45212" s="289"/>
    </row>
    <row r="45213" spans="23:27">
      <c r="W45213" s="288"/>
      <c r="X45213" s="287"/>
      <c r="AA45213" s="289"/>
    </row>
    <row r="45214" spans="23:27">
      <c r="W45214" s="288"/>
      <c r="X45214" s="287"/>
      <c r="AA45214" s="289"/>
    </row>
    <row r="45215" spans="23:27">
      <c r="W45215" s="288"/>
      <c r="X45215" s="287"/>
      <c r="AA45215" s="289"/>
    </row>
    <row r="45216" spans="23:27">
      <c r="W45216" s="288"/>
      <c r="X45216" s="287"/>
      <c r="AA45216" s="289"/>
    </row>
    <row r="45217" spans="23:27">
      <c r="W45217" s="288"/>
      <c r="X45217" s="287"/>
      <c r="AA45217" s="289"/>
    </row>
    <row r="45218" spans="23:27">
      <c r="W45218" s="288"/>
      <c r="X45218" s="287"/>
      <c r="AA45218" s="289"/>
    </row>
    <row r="45219" spans="23:27">
      <c r="W45219" s="288"/>
      <c r="X45219" s="287"/>
      <c r="AA45219" s="289"/>
    </row>
    <row r="45220" spans="23:27">
      <c r="W45220" s="288"/>
      <c r="X45220" s="287"/>
      <c r="AA45220" s="289"/>
    </row>
    <row r="45221" spans="23:27">
      <c r="W45221" s="288"/>
      <c r="X45221" s="287"/>
      <c r="AA45221" s="289"/>
    </row>
    <row r="45222" spans="23:27">
      <c r="W45222" s="288"/>
      <c r="X45222" s="287"/>
      <c r="AA45222" s="289"/>
    </row>
    <row r="45223" spans="23:27">
      <c r="W45223" s="288"/>
      <c r="X45223" s="287"/>
      <c r="AA45223" s="289"/>
    </row>
    <row r="45224" spans="23:27">
      <c r="W45224" s="288"/>
      <c r="X45224" s="287"/>
      <c r="AA45224" s="289"/>
    </row>
    <row r="45225" spans="23:27">
      <c r="W45225" s="288"/>
      <c r="X45225" s="287"/>
      <c r="AA45225" s="289"/>
    </row>
    <row r="45226" spans="23:27">
      <c r="W45226" s="288"/>
      <c r="X45226" s="287"/>
      <c r="AA45226" s="289"/>
    </row>
    <row r="45227" spans="23:27">
      <c r="W45227" s="288"/>
      <c r="X45227" s="287"/>
      <c r="AA45227" s="289"/>
    </row>
    <row r="45228" spans="23:27">
      <c r="W45228" s="288"/>
      <c r="X45228" s="287"/>
      <c r="AA45228" s="289"/>
    </row>
    <row r="45229" spans="23:27">
      <c r="W45229" s="288"/>
      <c r="X45229" s="287"/>
      <c r="AA45229" s="289"/>
    </row>
    <row r="45230" spans="23:27">
      <c r="W45230" s="288"/>
      <c r="X45230" s="287"/>
      <c r="AA45230" s="289"/>
    </row>
    <row r="45231" spans="23:27">
      <c r="W45231" s="288"/>
      <c r="X45231" s="287"/>
      <c r="AA45231" s="289"/>
    </row>
    <row r="45232" spans="23:27">
      <c r="W45232" s="288"/>
      <c r="X45232" s="287"/>
      <c r="AA45232" s="289"/>
    </row>
    <row r="45233" spans="23:27">
      <c r="W45233" s="288"/>
      <c r="X45233" s="287"/>
      <c r="AA45233" s="289"/>
    </row>
    <row r="45234" spans="23:27">
      <c r="W45234" s="288"/>
      <c r="X45234" s="287"/>
      <c r="AA45234" s="289"/>
    </row>
    <row r="45235" spans="23:27">
      <c r="W45235" s="288"/>
      <c r="X45235" s="287"/>
      <c r="AA45235" s="289"/>
    </row>
    <row r="45236" spans="23:27">
      <c r="W45236" s="288"/>
      <c r="X45236" s="287"/>
      <c r="AA45236" s="289"/>
    </row>
    <row r="45237" spans="23:27">
      <c r="W45237" s="288"/>
      <c r="X45237" s="287"/>
      <c r="AA45237" s="289"/>
    </row>
    <row r="45238" spans="23:27">
      <c r="W45238" s="288"/>
      <c r="X45238" s="287"/>
      <c r="AA45238" s="289"/>
    </row>
    <row r="45239" spans="23:27">
      <c r="W45239" s="288"/>
      <c r="X45239" s="287"/>
      <c r="AA45239" s="289"/>
    </row>
    <row r="45240" spans="23:27">
      <c r="W45240" s="288"/>
      <c r="X45240" s="287"/>
      <c r="AA45240" s="289"/>
    </row>
    <row r="45241" spans="23:27">
      <c r="W45241" s="288"/>
      <c r="X45241" s="287"/>
      <c r="AA45241" s="289"/>
    </row>
    <row r="45242" spans="23:27">
      <c r="W45242" s="288"/>
      <c r="X45242" s="287"/>
      <c r="AA45242" s="289"/>
    </row>
    <row r="45243" spans="23:27">
      <c r="W45243" s="288"/>
      <c r="X45243" s="287"/>
      <c r="AA45243" s="289"/>
    </row>
    <row r="45244" spans="23:27">
      <c r="W45244" s="288"/>
      <c r="X45244" s="287"/>
      <c r="AA45244" s="289"/>
    </row>
    <row r="45245" spans="23:27">
      <c r="W45245" s="288"/>
      <c r="X45245" s="287"/>
      <c r="AA45245" s="289"/>
    </row>
    <row r="45246" spans="23:27">
      <c r="W45246" s="288"/>
      <c r="X45246" s="287"/>
      <c r="AA45246" s="289"/>
    </row>
    <row r="45247" spans="23:27">
      <c r="W45247" s="288"/>
      <c r="X45247" s="287"/>
      <c r="AA45247" s="289"/>
    </row>
    <row r="45248" spans="23:27">
      <c r="W45248" s="288"/>
      <c r="X45248" s="287"/>
      <c r="AA45248" s="289"/>
    </row>
    <row r="45249" spans="23:27">
      <c r="W45249" s="288"/>
      <c r="X45249" s="287"/>
      <c r="AA45249" s="289"/>
    </row>
    <row r="45250" spans="23:27">
      <c r="W45250" s="288"/>
      <c r="X45250" s="287"/>
      <c r="AA45250" s="289"/>
    </row>
    <row r="45251" spans="23:27">
      <c r="W45251" s="288"/>
      <c r="X45251" s="287"/>
      <c r="AA45251" s="289"/>
    </row>
    <row r="45252" spans="23:27">
      <c r="W45252" s="288"/>
      <c r="X45252" s="287"/>
      <c r="AA45252" s="289"/>
    </row>
    <row r="45253" spans="23:27">
      <c r="W45253" s="288"/>
      <c r="X45253" s="287"/>
      <c r="AA45253" s="289"/>
    </row>
    <row r="45254" spans="23:27">
      <c r="W45254" s="288"/>
      <c r="X45254" s="287"/>
      <c r="AA45254" s="289"/>
    </row>
    <row r="45255" spans="23:27">
      <c r="W45255" s="288"/>
      <c r="X45255" s="287"/>
      <c r="AA45255" s="289"/>
    </row>
    <row r="45256" spans="23:27">
      <c r="W45256" s="288"/>
      <c r="X45256" s="287"/>
      <c r="AA45256" s="289"/>
    </row>
    <row r="45257" spans="23:27">
      <c r="W45257" s="288"/>
      <c r="X45257" s="287"/>
      <c r="AA45257" s="289"/>
    </row>
    <row r="45258" spans="23:27">
      <c r="W45258" s="288"/>
      <c r="X45258" s="287"/>
      <c r="AA45258" s="289"/>
    </row>
    <row r="45259" spans="23:27">
      <c r="W45259" s="288"/>
      <c r="X45259" s="287"/>
      <c r="AA45259" s="289"/>
    </row>
    <row r="45260" spans="23:27">
      <c r="W45260" s="288"/>
      <c r="X45260" s="287"/>
      <c r="AA45260" s="289"/>
    </row>
    <row r="45261" spans="23:27">
      <c r="W45261" s="288"/>
      <c r="X45261" s="287"/>
      <c r="AA45261" s="289"/>
    </row>
    <row r="45262" spans="23:27">
      <c r="W45262" s="288"/>
      <c r="X45262" s="287"/>
      <c r="AA45262" s="289"/>
    </row>
    <row r="45263" spans="23:27">
      <c r="W45263" s="288"/>
      <c r="X45263" s="287"/>
      <c r="AA45263" s="289"/>
    </row>
    <row r="45264" spans="23:27">
      <c r="W45264" s="288"/>
      <c r="X45264" s="287"/>
      <c r="AA45264" s="289"/>
    </row>
    <row r="45265" spans="23:27">
      <c r="W45265" s="288"/>
      <c r="X45265" s="287"/>
      <c r="AA45265" s="289"/>
    </row>
    <row r="45266" spans="23:27">
      <c r="W45266" s="288"/>
      <c r="X45266" s="287"/>
      <c r="AA45266" s="289"/>
    </row>
    <row r="45267" spans="23:27">
      <c r="W45267" s="288"/>
      <c r="X45267" s="287"/>
      <c r="AA45267" s="289"/>
    </row>
    <row r="45268" spans="23:27">
      <c r="W45268" s="288"/>
      <c r="X45268" s="287"/>
      <c r="AA45268" s="289"/>
    </row>
    <row r="45269" spans="23:27">
      <c r="W45269" s="288"/>
      <c r="X45269" s="287"/>
      <c r="AA45269" s="289"/>
    </row>
    <row r="45270" spans="23:27">
      <c r="W45270" s="288"/>
      <c r="X45270" s="287"/>
      <c r="AA45270" s="289"/>
    </row>
    <row r="45271" spans="23:27">
      <c r="W45271" s="288"/>
      <c r="X45271" s="287"/>
      <c r="AA45271" s="289"/>
    </row>
    <row r="45272" spans="23:27">
      <c r="W45272" s="288"/>
      <c r="X45272" s="287"/>
      <c r="AA45272" s="289"/>
    </row>
    <row r="45273" spans="23:27">
      <c r="W45273" s="288"/>
      <c r="X45273" s="287"/>
      <c r="AA45273" s="289"/>
    </row>
    <row r="45274" spans="23:27">
      <c r="W45274" s="288"/>
      <c r="X45274" s="287"/>
      <c r="AA45274" s="289"/>
    </row>
    <row r="45275" spans="23:27">
      <c r="W45275" s="288"/>
      <c r="X45275" s="287"/>
      <c r="AA45275" s="289"/>
    </row>
    <row r="45276" spans="23:27">
      <c r="W45276" s="288"/>
      <c r="X45276" s="287"/>
      <c r="AA45276" s="289"/>
    </row>
    <row r="45277" spans="23:27">
      <c r="W45277" s="288"/>
      <c r="X45277" s="287"/>
      <c r="AA45277" s="289"/>
    </row>
    <row r="45278" spans="23:27">
      <c r="W45278" s="288"/>
      <c r="X45278" s="287"/>
      <c r="AA45278" s="289"/>
    </row>
    <row r="45279" spans="23:27">
      <c r="W45279" s="288"/>
      <c r="X45279" s="287"/>
      <c r="AA45279" s="289"/>
    </row>
    <row r="45280" spans="23:27">
      <c r="W45280" s="288"/>
      <c r="X45280" s="287"/>
      <c r="AA45280" s="289"/>
    </row>
    <row r="45281" spans="23:27">
      <c r="W45281" s="288"/>
      <c r="X45281" s="287"/>
      <c r="AA45281" s="289"/>
    </row>
    <row r="45282" spans="23:27">
      <c r="W45282" s="288"/>
      <c r="X45282" s="287"/>
      <c r="AA45282" s="289"/>
    </row>
    <row r="45283" spans="23:27">
      <c r="W45283" s="288"/>
      <c r="X45283" s="287"/>
      <c r="AA45283" s="289"/>
    </row>
    <row r="45284" spans="23:27">
      <c r="W45284" s="288"/>
      <c r="X45284" s="287"/>
      <c r="AA45284" s="289"/>
    </row>
    <row r="45285" spans="23:27">
      <c r="W45285" s="288"/>
      <c r="X45285" s="287"/>
      <c r="AA45285" s="289"/>
    </row>
    <row r="45286" spans="23:27">
      <c r="W45286" s="288"/>
      <c r="X45286" s="287"/>
      <c r="AA45286" s="289"/>
    </row>
    <row r="45287" spans="23:27">
      <c r="W45287" s="288"/>
      <c r="X45287" s="287"/>
      <c r="AA45287" s="289"/>
    </row>
    <row r="45288" spans="23:27">
      <c r="W45288" s="288"/>
      <c r="X45288" s="287"/>
      <c r="AA45288" s="289"/>
    </row>
    <row r="45289" spans="23:27">
      <c r="W45289" s="288"/>
      <c r="X45289" s="287"/>
      <c r="AA45289" s="289"/>
    </row>
    <row r="45290" spans="23:27">
      <c r="W45290" s="288"/>
      <c r="X45290" s="287"/>
      <c r="AA45290" s="289"/>
    </row>
    <row r="45291" spans="23:27">
      <c r="W45291" s="288"/>
      <c r="X45291" s="287"/>
      <c r="AA45291" s="289"/>
    </row>
    <row r="45292" spans="23:27">
      <c r="W45292" s="288"/>
      <c r="X45292" s="287"/>
      <c r="AA45292" s="289"/>
    </row>
    <row r="45293" spans="23:27">
      <c r="W45293" s="288"/>
      <c r="X45293" s="287"/>
      <c r="AA45293" s="289"/>
    </row>
    <row r="45294" spans="23:27">
      <c r="W45294" s="288"/>
      <c r="X45294" s="287"/>
      <c r="AA45294" s="289"/>
    </row>
    <row r="45295" spans="23:27">
      <c r="W45295" s="288"/>
      <c r="X45295" s="287"/>
      <c r="AA45295" s="289"/>
    </row>
    <row r="45296" spans="23:27">
      <c r="W45296" s="288"/>
      <c r="X45296" s="287"/>
      <c r="AA45296" s="289"/>
    </row>
    <row r="45297" spans="23:27">
      <c r="W45297" s="288"/>
      <c r="X45297" s="287"/>
      <c r="AA45297" s="289"/>
    </row>
    <row r="45298" spans="23:27">
      <c r="W45298" s="288"/>
      <c r="X45298" s="287"/>
      <c r="AA45298" s="289"/>
    </row>
    <row r="45299" spans="23:27">
      <c r="W45299" s="288"/>
      <c r="X45299" s="287"/>
      <c r="AA45299" s="289"/>
    </row>
    <row r="45300" spans="23:27">
      <c r="W45300" s="288"/>
      <c r="X45300" s="287"/>
      <c r="AA45300" s="289"/>
    </row>
    <row r="45301" spans="23:27">
      <c r="W45301" s="288"/>
      <c r="X45301" s="287"/>
      <c r="AA45301" s="289"/>
    </row>
    <row r="45302" spans="23:27">
      <c r="W45302" s="288"/>
      <c r="X45302" s="287"/>
      <c r="AA45302" s="289"/>
    </row>
    <row r="45303" spans="23:27">
      <c r="W45303" s="288"/>
      <c r="X45303" s="287"/>
      <c r="AA45303" s="289"/>
    </row>
    <row r="45304" spans="23:27">
      <c r="W45304" s="288"/>
      <c r="X45304" s="287"/>
      <c r="AA45304" s="289"/>
    </row>
    <row r="45305" spans="23:27">
      <c r="W45305" s="288"/>
      <c r="X45305" s="287"/>
      <c r="AA45305" s="289"/>
    </row>
    <row r="45306" spans="23:27">
      <c r="W45306" s="288"/>
      <c r="X45306" s="287"/>
      <c r="AA45306" s="289"/>
    </row>
    <row r="45307" spans="23:27">
      <c r="W45307" s="288"/>
      <c r="X45307" s="287"/>
      <c r="AA45307" s="289"/>
    </row>
    <row r="45308" spans="23:27">
      <c r="W45308" s="288"/>
      <c r="X45308" s="287"/>
      <c r="AA45308" s="289"/>
    </row>
    <row r="45309" spans="23:27">
      <c r="W45309" s="288"/>
      <c r="X45309" s="287"/>
      <c r="AA45309" s="289"/>
    </row>
    <row r="45310" spans="23:27">
      <c r="W45310" s="288"/>
      <c r="X45310" s="287"/>
      <c r="AA45310" s="289"/>
    </row>
    <row r="45311" spans="23:27">
      <c r="W45311" s="288"/>
      <c r="X45311" s="287"/>
      <c r="AA45311" s="289"/>
    </row>
    <row r="45312" spans="23:27">
      <c r="W45312" s="288"/>
      <c r="X45312" s="287"/>
      <c r="AA45312" s="289"/>
    </row>
    <row r="45313" spans="23:27">
      <c r="W45313" s="288"/>
      <c r="X45313" s="287"/>
      <c r="AA45313" s="289"/>
    </row>
    <row r="45314" spans="23:27">
      <c r="W45314" s="288"/>
      <c r="X45314" s="287"/>
      <c r="AA45314" s="289"/>
    </row>
    <row r="45315" spans="23:27">
      <c r="W45315" s="288"/>
      <c r="X45315" s="287"/>
      <c r="AA45315" s="289"/>
    </row>
    <row r="45316" spans="23:27">
      <c r="W45316" s="288"/>
      <c r="X45316" s="287"/>
      <c r="AA45316" s="289"/>
    </row>
    <row r="45317" spans="23:27">
      <c r="W45317" s="288"/>
      <c r="X45317" s="287"/>
      <c r="AA45317" s="289"/>
    </row>
    <row r="45318" spans="23:27">
      <c r="W45318" s="288"/>
      <c r="X45318" s="287"/>
      <c r="AA45318" s="289"/>
    </row>
    <row r="45319" spans="23:27">
      <c r="W45319" s="288"/>
      <c r="X45319" s="287"/>
      <c r="AA45319" s="289"/>
    </row>
    <row r="45320" spans="23:27">
      <c r="W45320" s="288"/>
      <c r="X45320" s="287"/>
      <c r="AA45320" s="289"/>
    </row>
    <row r="45321" spans="23:27">
      <c r="W45321" s="288"/>
      <c r="X45321" s="287"/>
      <c r="AA45321" s="289"/>
    </row>
    <row r="45322" spans="23:27">
      <c r="W45322" s="288"/>
      <c r="X45322" s="287"/>
      <c r="AA45322" s="289"/>
    </row>
    <row r="45323" spans="23:27">
      <c r="W45323" s="288"/>
      <c r="X45323" s="287"/>
      <c r="AA45323" s="289"/>
    </row>
    <row r="45324" spans="23:27">
      <c r="W45324" s="288"/>
      <c r="X45324" s="287"/>
      <c r="AA45324" s="289"/>
    </row>
    <row r="45325" spans="23:27">
      <c r="W45325" s="288"/>
      <c r="X45325" s="287"/>
      <c r="AA45325" s="289"/>
    </row>
    <row r="45326" spans="23:27">
      <c r="W45326" s="288"/>
      <c r="X45326" s="287"/>
      <c r="AA45326" s="289"/>
    </row>
    <row r="45327" spans="23:27">
      <c r="W45327" s="288"/>
      <c r="X45327" s="287"/>
      <c r="AA45327" s="289"/>
    </row>
    <row r="45328" spans="23:27">
      <c r="W45328" s="288"/>
      <c r="X45328" s="287"/>
      <c r="AA45328" s="289"/>
    </row>
    <row r="45329" spans="23:27">
      <c r="W45329" s="288"/>
      <c r="X45329" s="287"/>
      <c r="AA45329" s="289"/>
    </row>
    <row r="45330" spans="23:27">
      <c r="W45330" s="288"/>
      <c r="X45330" s="287"/>
      <c r="AA45330" s="289"/>
    </row>
    <row r="45331" spans="23:27">
      <c r="W45331" s="288"/>
      <c r="X45331" s="287"/>
      <c r="AA45331" s="289"/>
    </row>
    <row r="45332" spans="23:27">
      <c r="W45332" s="288"/>
      <c r="X45332" s="287"/>
      <c r="AA45332" s="289"/>
    </row>
    <row r="45333" spans="23:27">
      <c r="W45333" s="288"/>
      <c r="X45333" s="287"/>
      <c r="AA45333" s="289"/>
    </row>
    <row r="45334" spans="23:27">
      <c r="W45334" s="288"/>
      <c r="X45334" s="287"/>
      <c r="AA45334" s="289"/>
    </row>
    <row r="45335" spans="23:27">
      <c r="W45335" s="288"/>
      <c r="X45335" s="287"/>
      <c r="AA45335" s="289"/>
    </row>
    <row r="45336" spans="23:27">
      <c r="W45336" s="288"/>
      <c r="X45336" s="287"/>
      <c r="AA45336" s="289"/>
    </row>
    <row r="45337" spans="23:27">
      <c r="W45337" s="288"/>
      <c r="X45337" s="287"/>
      <c r="AA45337" s="289"/>
    </row>
    <row r="45338" spans="23:27">
      <c r="W45338" s="288"/>
      <c r="X45338" s="287"/>
      <c r="AA45338" s="289"/>
    </row>
    <row r="45339" spans="23:27">
      <c r="W45339" s="288"/>
      <c r="X45339" s="287"/>
      <c r="AA45339" s="289"/>
    </row>
    <row r="45340" spans="23:27">
      <c r="W45340" s="288"/>
      <c r="X45340" s="287"/>
      <c r="AA45340" s="289"/>
    </row>
    <row r="45341" spans="23:27">
      <c r="W45341" s="288"/>
      <c r="X45341" s="287"/>
      <c r="AA45341" s="289"/>
    </row>
    <row r="45342" spans="23:27">
      <c r="W45342" s="288"/>
      <c r="X45342" s="287"/>
      <c r="AA45342" s="289"/>
    </row>
    <row r="45343" spans="23:27">
      <c r="W45343" s="288"/>
      <c r="X45343" s="287"/>
      <c r="AA45343" s="289"/>
    </row>
    <row r="45344" spans="23:27">
      <c r="W45344" s="288"/>
      <c r="X45344" s="287"/>
      <c r="AA45344" s="289"/>
    </row>
    <row r="45345" spans="23:27">
      <c r="W45345" s="288"/>
      <c r="X45345" s="287"/>
      <c r="AA45345" s="289"/>
    </row>
    <row r="45346" spans="23:27">
      <c r="W45346" s="288"/>
      <c r="X45346" s="287"/>
      <c r="AA45346" s="289"/>
    </row>
    <row r="45347" spans="23:27">
      <c r="W45347" s="288"/>
      <c r="X45347" s="287"/>
      <c r="AA45347" s="289"/>
    </row>
    <row r="45348" spans="23:27">
      <c r="W45348" s="288"/>
      <c r="X45348" s="287"/>
      <c r="AA45348" s="289"/>
    </row>
    <row r="45349" spans="23:27">
      <c r="W45349" s="288"/>
      <c r="X45349" s="287"/>
      <c r="AA45349" s="289"/>
    </row>
    <row r="45350" spans="23:27">
      <c r="W45350" s="288"/>
      <c r="X45350" s="287"/>
      <c r="AA45350" s="289"/>
    </row>
    <row r="45351" spans="23:27">
      <c r="W45351" s="288"/>
      <c r="X45351" s="287"/>
      <c r="AA45351" s="289"/>
    </row>
    <row r="45352" spans="23:27">
      <c r="W45352" s="288"/>
      <c r="X45352" s="287"/>
      <c r="AA45352" s="289"/>
    </row>
    <row r="45353" spans="23:27">
      <c r="W45353" s="288"/>
      <c r="X45353" s="287"/>
      <c r="AA45353" s="289"/>
    </row>
    <row r="45354" spans="23:27">
      <c r="W45354" s="288"/>
      <c r="X45354" s="287"/>
      <c r="AA45354" s="289"/>
    </row>
    <row r="45355" spans="23:27">
      <c r="W45355" s="288"/>
      <c r="X45355" s="287"/>
      <c r="AA45355" s="289"/>
    </row>
    <row r="45356" spans="23:27">
      <c r="W45356" s="288"/>
      <c r="X45356" s="287"/>
      <c r="AA45356" s="289"/>
    </row>
    <row r="45357" spans="23:27">
      <c r="W45357" s="288"/>
      <c r="X45357" s="287"/>
      <c r="AA45357" s="289"/>
    </row>
    <row r="45358" spans="23:27">
      <c r="W45358" s="288"/>
      <c r="X45358" s="287"/>
      <c r="AA45358" s="289"/>
    </row>
    <row r="45359" spans="23:27">
      <c r="W45359" s="288"/>
      <c r="X45359" s="287"/>
      <c r="AA45359" s="289"/>
    </row>
    <row r="45360" spans="23:27">
      <c r="W45360" s="288"/>
      <c r="X45360" s="287"/>
      <c r="AA45360" s="289"/>
    </row>
    <row r="45361" spans="23:27">
      <c r="W45361" s="288"/>
      <c r="X45361" s="287"/>
      <c r="AA45361" s="289"/>
    </row>
    <row r="45362" spans="23:27">
      <c r="W45362" s="288"/>
      <c r="X45362" s="287"/>
      <c r="AA45362" s="289"/>
    </row>
    <row r="45363" spans="23:27">
      <c r="W45363" s="288"/>
      <c r="X45363" s="287"/>
      <c r="AA45363" s="289"/>
    </row>
    <row r="45364" spans="23:27">
      <c r="W45364" s="288"/>
      <c r="X45364" s="287"/>
      <c r="AA45364" s="289"/>
    </row>
    <row r="45365" spans="23:27">
      <c r="W45365" s="288"/>
      <c r="X45365" s="287"/>
      <c r="AA45365" s="289"/>
    </row>
    <row r="45366" spans="23:27">
      <c r="W45366" s="288"/>
      <c r="X45366" s="287"/>
      <c r="AA45366" s="289"/>
    </row>
    <row r="45367" spans="23:27">
      <c r="W45367" s="288"/>
      <c r="X45367" s="287"/>
      <c r="AA45367" s="289"/>
    </row>
    <row r="45368" spans="23:27">
      <c r="W45368" s="288"/>
      <c r="X45368" s="287"/>
      <c r="AA45368" s="289"/>
    </row>
    <row r="45369" spans="23:27">
      <c r="W45369" s="288"/>
      <c r="X45369" s="287"/>
      <c r="AA45369" s="289"/>
    </row>
    <row r="45370" spans="23:27">
      <c r="W45370" s="288"/>
      <c r="X45370" s="287"/>
      <c r="AA45370" s="289"/>
    </row>
    <row r="45371" spans="23:27">
      <c r="W45371" s="288"/>
      <c r="X45371" s="287"/>
      <c r="AA45371" s="289"/>
    </row>
    <row r="45372" spans="23:27">
      <c r="W45372" s="288"/>
      <c r="X45372" s="287"/>
      <c r="AA45372" s="289"/>
    </row>
    <row r="45373" spans="23:27">
      <c r="W45373" s="288"/>
      <c r="X45373" s="287"/>
      <c r="AA45373" s="289"/>
    </row>
    <row r="45374" spans="23:27">
      <c r="W45374" s="288"/>
      <c r="X45374" s="287"/>
      <c r="AA45374" s="289"/>
    </row>
    <row r="45375" spans="23:27">
      <c r="W45375" s="288"/>
      <c r="X45375" s="287"/>
      <c r="AA45375" s="289"/>
    </row>
    <row r="45376" spans="23:27">
      <c r="W45376" s="288"/>
      <c r="X45376" s="287"/>
      <c r="AA45376" s="289"/>
    </row>
    <row r="45377" spans="23:27">
      <c r="W45377" s="288"/>
      <c r="X45377" s="287"/>
      <c r="AA45377" s="289"/>
    </row>
    <row r="45378" spans="23:27">
      <c r="W45378" s="288"/>
      <c r="X45378" s="287"/>
      <c r="AA45378" s="289"/>
    </row>
    <row r="45379" spans="23:27">
      <c r="W45379" s="288"/>
      <c r="X45379" s="287"/>
      <c r="AA45379" s="289"/>
    </row>
    <row r="45380" spans="23:27">
      <c r="W45380" s="288"/>
      <c r="X45380" s="287"/>
      <c r="AA45380" s="289"/>
    </row>
    <row r="45381" spans="23:27">
      <c r="W45381" s="288"/>
      <c r="X45381" s="287"/>
      <c r="AA45381" s="289"/>
    </row>
    <row r="45382" spans="23:27">
      <c r="W45382" s="288"/>
      <c r="X45382" s="287"/>
      <c r="AA45382" s="289"/>
    </row>
    <row r="45383" spans="23:27">
      <c r="W45383" s="288"/>
      <c r="X45383" s="287"/>
      <c r="AA45383" s="289"/>
    </row>
    <row r="45384" spans="23:27">
      <c r="W45384" s="288"/>
      <c r="X45384" s="287"/>
      <c r="AA45384" s="289"/>
    </row>
    <row r="45385" spans="23:27">
      <c r="W45385" s="288"/>
      <c r="X45385" s="287"/>
      <c r="AA45385" s="289"/>
    </row>
    <row r="45386" spans="23:27">
      <c r="W45386" s="288"/>
      <c r="X45386" s="287"/>
      <c r="AA45386" s="289"/>
    </row>
    <row r="45387" spans="23:27">
      <c r="W45387" s="288"/>
      <c r="X45387" s="287"/>
      <c r="AA45387" s="289"/>
    </row>
    <row r="45388" spans="23:27">
      <c r="W45388" s="288"/>
      <c r="X45388" s="287"/>
      <c r="AA45388" s="289"/>
    </row>
    <row r="45389" spans="23:27">
      <c r="W45389" s="288"/>
      <c r="X45389" s="287"/>
      <c r="AA45389" s="289"/>
    </row>
    <row r="45390" spans="23:27">
      <c r="W45390" s="288"/>
      <c r="X45390" s="287"/>
      <c r="AA45390" s="289"/>
    </row>
    <row r="45391" spans="23:27">
      <c r="W45391" s="288"/>
      <c r="X45391" s="287"/>
      <c r="AA45391" s="289"/>
    </row>
    <row r="45392" spans="23:27">
      <c r="W45392" s="288"/>
      <c r="X45392" s="287"/>
      <c r="AA45392" s="289"/>
    </row>
    <row r="45393" spans="23:27">
      <c r="W45393" s="288"/>
      <c r="X45393" s="287"/>
      <c r="AA45393" s="289"/>
    </row>
    <row r="45394" spans="23:27">
      <c r="W45394" s="288"/>
      <c r="X45394" s="287"/>
      <c r="AA45394" s="289"/>
    </row>
    <row r="45395" spans="23:27">
      <c r="W45395" s="288"/>
      <c r="X45395" s="287"/>
      <c r="AA45395" s="289"/>
    </row>
    <row r="45396" spans="23:27">
      <c r="W45396" s="288"/>
      <c r="X45396" s="287"/>
      <c r="AA45396" s="289"/>
    </row>
    <row r="45397" spans="23:27">
      <c r="W45397" s="288"/>
      <c r="X45397" s="287"/>
      <c r="AA45397" s="289"/>
    </row>
    <row r="45398" spans="23:27">
      <c r="W45398" s="288"/>
      <c r="X45398" s="287"/>
      <c r="AA45398" s="289"/>
    </row>
    <row r="45399" spans="23:27">
      <c r="W45399" s="288"/>
      <c r="X45399" s="287"/>
      <c r="AA45399" s="289"/>
    </row>
    <row r="45400" spans="23:27">
      <c r="W45400" s="288"/>
      <c r="X45400" s="287"/>
      <c r="AA45400" s="289"/>
    </row>
    <row r="45401" spans="23:27">
      <c r="W45401" s="288"/>
      <c r="X45401" s="287"/>
      <c r="AA45401" s="289"/>
    </row>
    <row r="45402" spans="23:27">
      <c r="W45402" s="288"/>
      <c r="X45402" s="287"/>
      <c r="AA45402" s="289"/>
    </row>
    <row r="45403" spans="23:27">
      <c r="W45403" s="288"/>
      <c r="X45403" s="287"/>
      <c r="AA45403" s="289"/>
    </row>
    <row r="45404" spans="23:27">
      <c r="W45404" s="288"/>
      <c r="X45404" s="287"/>
      <c r="AA45404" s="289"/>
    </row>
    <row r="45405" spans="23:27">
      <c r="W45405" s="288"/>
      <c r="X45405" s="287"/>
      <c r="AA45405" s="289"/>
    </row>
    <row r="45406" spans="23:27">
      <c r="W45406" s="288"/>
      <c r="X45406" s="287"/>
      <c r="AA45406" s="289"/>
    </row>
    <row r="45407" spans="23:27">
      <c r="W45407" s="288"/>
      <c r="X45407" s="287"/>
      <c r="AA45407" s="289"/>
    </row>
    <row r="45408" spans="23:27">
      <c r="W45408" s="288"/>
      <c r="X45408" s="287"/>
      <c r="AA45408" s="289"/>
    </row>
    <row r="45409" spans="23:27">
      <c r="W45409" s="288"/>
      <c r="X45409" s="287"/>
      <c r="AA45409" s="289"/>
    </row>
    <row r="45410" spans="23:27">
      <c r="W45410" s="288"/>
      <c r="X45410" s="287"/>
      <c r="AA45410" s="289"/>
    </row>
    <row r="45411" spans="23:27">
      <c r="W45411" s="288"/>
      <c r="X45411" s="287"/>
      <c r="AA45411" s="289"/>
    </row>
    <row r="45412" spans="23:27">
      <c r="W45412" s="288"/>
      <c r="X45412" s="287"/>
      <c r="AA45412" s="289"/>
    </row>
    <row r="45413" spans="23:27">
      <c r="W45413" s="288"/>
      <c r="X45413" s="287"/>
      <c r="AA45413" s="289"/>
    </row>
    <row r="45414" spans="23:27">
      <c r="W45414" s="288"/>
      <c r="X45414" s="287"/>
      <c r="AA45414" s="289"/>
    </row>
    <row r="45415" spans="23:27">
      <c r="W45415" s="288"/>
      <c r="X45415" s="287"/>
      <c r="AA45415" s="289"/>
    </row>
    <row r="45416" spans="23:27">
      <c r="W45416" s="288"/>
      <c r="X45416" s="287"/>
      <c r="AA45416" s="289"/>
    </row>
    <row r="45417" spans="23:27">
      <c r="W45417" s="288"/>
      <c r="X45417" s="287"/>
      <c r="AA45417" s="289"/>
    </row>
    <row r="45418" spans="23:27">
      <c r="W45418" s="288"/>
      <c r="X45418" s="287"/>
      <c r="AA45418" s="289"/>
    </row>
    <row r="45419" spans="23:27">
      <c r="W45419" s="288"/>
      <c r="X45419" s="287"/>
      <c r="AA45419" s="289"/>
    </row>
    <row r="45420" spans="23:27">
      <c r="W45420" s="288"/>
      <c r="X45420" s="287"/>
      <c r="AA45420" s="289"/>
    </row>
    <row r="45421" spans="23:27">
      <c r="W45421" s="288"/>
      <c r="X45421" s="287"/>
      <c r="AA45421" s="289"/>
    </row>
    <row r="45422" spans="23:27">
      <c r="W45422" s="288"/>
      <c r="X45422" s="287"/>
      <c r="AA45422" s="289"/>
    </row>
    <row r="45423" spans="23:27">
      <c r="W45423" s="288"/>
      <c r="X45423" s="287"/>
      <c r="AA45423" s="289"/>
    </row>
    <row r="45424" spans="23:27">
      <c r="W45424" s="288"/>
      <c r="X45424" s="287"/>
      <c r="AA45424" s="289"/>
    </row>
    <row r="45425" spans="23:27">
      <c r="W45425" s="288"/>
      <c r="X45425" s="287"/>
      <c r="AA45425" s="289"/>
    </row>
    <row r="45426" spans="23:27">
      <c r="W45426" s="288"/>
      <c r="X45426" s="287"/>
      <c r="AA45426" s="289"/>
    </row>
    <row r="45427" spans="23:27">
      <c r="W45427" s="288"/>
      <c r="X45427" s="287"/>
      <c r="AA45427" s="289"/>
    </row>
    <row r="45428" spans="23:27">
      <c r="W45428" s="288"/>
      <c r="X45428" s="287"/>
      <c r="AA45428" s="289"/>
    </row>
    <row r="45429" spans="23:27">
      <c r="W45429" s="288"/>
      <c r="X45429" s="287"/>
      <c r="AA45429" s="289"/>
    </row>
    <row r="45430" spans="23:27">
      <c r="W45430" s="288"/>
      <c r="X45430" s="287"/>
      <c r="AA45430" s="289"/>
    </row>
    <row r="45431" spans="23:27">
      <c r="W45431" s="288"/>
      <c r="X45431" s="287"/>
      <c r="AA45431" s="289"/>
    </row>
    <row r="45432" spans="23:27">
      <c r="W45432" s="288"/>
      <c r="X45432" s="287"/>
      <c r="AA45432" s="289"/>
    </row>
    <row r="45433" spans="23:27">
      <c r="W45433" s="288"/>
      <c r="X45433" s="287"/>
      <c r="AA45433" s="289"/>
    </row>
    <row r="45434" spans="23:27">
      <c r="W45434" s="288"/>
      <c r="X45434" s="287"/>
      <c r="AA45434" s="289"/>
    </row>
    <row r="45435" spans="23:27">
      <c r="W45435" s="288"/>
      <c r="X45435" s="287"/>
      <c r="AA45435" s="289"/>
    </row>
    <row r="45436" spans="23:27">
      <c r="W45436" s="288"/>
      <c r="X45436" s="287"/>
      <c r="AA45436" s="289"/>
    </row>
    <row r="45437" spans="23:27">
      <c r="W45437" s="288"/>
      <c r="X45437" s="287"/>
      <c r="AA45437" s="289"/>
    </row>
    <row r="45438" spans="23:27">
      <c r="W45438" s="288"/>
      <c r="X45438" s="287"/>
      <c r="AA45438" s="289"/>
    </row>
    <row r="45439" spans="23:27">
      <c r="W45439" s="288"/>
      <c r="X45439" s="287"/>
      <c r="AA45439" s="289"/>
    </row>
    <row r="45440" spans="23:27">
      <c r="W45440" s="288"/>
      <c r="X45440" s="287"/>
      <c r="AA45440" s="289"/>
    </row>
    <row r="45441" spans="23:27">
      <c r="W45441" s="288"/>
      <c r="X45441" s="287"/>
      <c r="AA45441" s="289"/>
    </row>
    <row r="45442" spans="23:27">
      <c r="W45442" s="288"/>
      <c r="X45442" s="287"/>
      <c r="AA45442" s="289"/>
    </row>
    <row r="45443" spans="23:27">
      <c r="W45443" s="288"/>
      <c r="X45443" s="287"/>
      <c r="AA45443" s="289"/>
    </row>
    <row r="45444" spans="23:27">
      <c r="W45444" s="288"/>
      <c r="X45444" s="287"/>
      <c r="AA45444" s="289"/>
    </row>
    <row r="45445" spans="23:27">
      <c r="W45445" s="288"/>
      <c r="X45445" s="287"/>
      <c r="AA45445" s="289"/>
    </row>
    <row r="45446" spans="23:27">
      <c r="W45446" s="288"/>
      <c r="X45446" s="287"/>
      <c r="AA45446" s="289"/>
    </row>
    <row r="45447" spans="23:27">
      <c r="W45447" s="288"/>
      <c r="X45447" s="287"/>
      <c r="AA45447" s="289"/>
    </row>
    <row r="45448" spans="23:27">
      <c r="W45448" s="288"/>
      <c r="X45448" s="287"/>
      <c r="AA45448" s="289"/>
    </row>
    <row r="45449" spans="23:27">
      <c r="W45449" s="288"/>
      <c r="X45449" s="287"/>
      <c r="AA45449" s="289"/>
    </row>
    <row r="45450" spans="23:27">
      <c r="W45450" s="288"/>
      <c r="X45450" s="287"/>
      <c r="AA45450" s="289"/>
    </row>
    <row r="45451" spans="23:27">
      <c r="W45451" s="288"/>
      <c r="X45451" s="287"/>
      <c r="AA45451" s="289"/>
    </row>
    <row r="45452" spans="23:27">
      <c r="W45452" s="288"/>
      <c r="X45452" s="287"/>
      <c r="AA45452" s="289"/>
    </row>
    <row r="45453" spans="23:27">
      <c r="W45453" s="288"/>
      <c r="X45453" s="287"/>
      <c r="AA45453" s="289"/>
    </row>
    <row r="45454" spans="23:27">
      <c r="W45454" s="288"/>
      <c r="X45454" s="287"/>
      <c r="AA45454" s="289"/>
    </row>
    <row r="45455" spans="23:27">
      <c r="W45455" s="288"/>
      <c r="X45455" s="287"/>
      <c r="AA45455" s="289"/>
    </row>
    <row r="45456" spans="23:27">
      <c r="W45456" s="288"/>
      <c r="X45456" s="287"/>
      <c r="AA45456" s="289"/>
    </row>
    <row r="45457" spans="23:27">
      <c r="W45457" s="288"/>
      <c r="X45457" s="287"/>
      <c r="AA45457" s="289"/>
    </row>
    <row r="45458" spans="23:27">
      <c r="W45458" s="288"/>
      <c r="X45458" s="287"/>
      <c r="AA45458" s="289"/>
    </row>
    <row r="45459" spans="23:27">
      <c r="W45459" s="288"/>
      <c r="X45459" s="287"/>
      <c r="AA45459" s="289"/>
    </row>
    <row r="45460" spans="23:27">
      <c r="W45460" s="288"/>
      <c r="X45460" s="287"/>
      <c r="AA45460" s="289"/>
    </row>
    <row r="45461" spans="23:27">
      <c r="W45461" s="288"/>
      <c r="X45461" s="287"/>
      <c r="AA45461" s="289"/>
    </row>
    <row r="45462" spans="23:27">
      <c r="W45462" s="288"/>
      <c r="X45462" s="287"/>
      <c r="AA45462" s="289"/>
    </row>
    <row r="45463" spans="23:27">
      <c r="W45463" s="288"/>
      <c r="X45463" s="287"/>
      <c r="AA45463" s="289"/>
    </row>
    <row r="45464" spans="23:27">
      <c r="W45464" s="288"/>
      <c r="X45464" s="287"/>
      <c r="AA45464" s="289"/>
    </row>
    <row r="45465" spans="23:27">
      <c r="W45465" s="288"/>
      <c r="X45465" s="287"/>
      <c r="AA45465" s="289"/>
    </row>
    <row r="45466" spans="23:27">
      <c r="W45466" s="288"/>
      <c r="X45466" s="287"/>
      <c r="AA45466" s="289"/>
    </row>
    <row r="45467" spans="23:27">
      <c r="W45467" s="288"/>
      <c r="X45467" s="287"/>
      <c r="AA45467" s="289"/>
    </row>
    <row r="45468" spans="23:27">
      <c r="W45468" s="288"/>
      <c r="X45468" s="287"/>
      <c r="AA45468" s="289"/>
    </row>
    <row r="45469" spans="23:27">
      <c r="W45469" s="288"/>
      <c r="X45469" s="287"/>
      <c r="AA45469" s="289"/>
    </row>
    <row r="45470" spans="23:27">
      <c r="W45470" s="288"/>
      <c r="X45470" s="287"/>
      <c r="AA45470" s="289"/>
    </row>
    <row r="45471" spans="23:27">
      <c r="W45471" s="288"/>
      <c r="X45471" s="287"/>
      <c r="AA45471" s="289"/>
    </row>
    <row r="45472" spans="23:27">
      <c r="W45472" s="288"/>
      <c r="X45472" s="287"/>
      <c r="AA45472" s="289"/>
    </row>
    <row r="45473" spans="23:27">
      <c r="W45473" s="288"/>
      <c r="X45473" s="287"/>
      <c r="AA45473" s="289"/>
    </row>
    <row r="45474" spans="23:27">
      <c r="W45474" s="288"/>
      <c r="X45474" s="287"/>
      <c r="AA45474" s="289"/>
    </row>
    <row r="45475" spans="23:27">
      <c r="W45475" s="288"/>
      <c r="X45475" s="287"/>
      <c r="AA45475" s="289"/>
    </row>
    <row r="45476" spans="23:27">
      <c r="W45476" s="288"/>
      <c r="X45476" s="287"/>
      <c r="AA45476" s="289"/>
    </row>
    <row r="45477" spans="23:27">
      <c r="W45477" s="288"/>
      <c r="X45477" s="287"/>
      <c r="AA45477" s="289"/>
    </row>
    <row r="45478" spans="23:27">
      <c r="W45478" s="288"/>
      <c r="X45478" s="287"/>
      <c r="AA45478" s="289"/>
    </row>
    <row r="45479" spans="23:27">
      <c r="W45479" s="288"/>
      <c r="X45479" s="287"/>
      <c r="AA45479" s="289"/>
    </row>
    <row r="45480" spans="23:27">
      <c r="W45480" s="288"/>
      <c r="X45480" s="287"/>
      <c r="AA45480" s="289"/>
    </row>
    <row r="45481" spans="23:27">
      <c r="W45481" s="288"/>
      <c r="X45481" s="287"/>
      <c r="AA45481" s="289"/>
    </row>
    <row r="45482" spans="23:27">
      <c r="W45482" s="288"/>
      <c r="X45482" s="287"/>
      <c r="AA45482" s="289"/>
    </row>
    <row r="45483" spans="23:27">
      <c r="W45483" s="288"/>
      <c r="X45483" s="287"/>
      <c r="AA45483" s="289"/>
    </row>
    <row r="45484" spans="23:27">
      <c r="W45484" s="288"/>
      <c r="X45484" s="287"/>
      <c r="AA45484" s="289"/>
    </row>
    <row r="45485" spans="23:27">
      <c r="W45485" s="288"/>
      <c r="X45485" s="287"/>
      <c r="AA45485" s="289"/>
    </row>
    <row r="45486" spans="23:27">
      <c r="W45486" s="288"/>
      <c r="X45486" s="287"/>
      <c r="AA45486" s="289"/>
    </row>
    <row r="45487" spans="23:27">
      <c r="W45487" s="288"/>
      <c r="X45487" s="287"/>
      <c r="AA45487" s="289"/>
    </row>
    <row r="45488" spans="23:27">
      <c r="W45488" s="288"/>
      <c r="X45488" s="287"/>
      <c r="AA45488" s="289"/>
    </row>
    <row r="45489" spans="23:27">
      <c r="W45489" s="288"/>
      <c r="X45489" s="287"/>
      <c r="AA45489" s="289"/>
    </row>
    <row r="45490" spans="23:27">
      <c r="W45490" s="288"/>
      <c r="X45490" s="287"/>
      <c r="AA45490" s="289"/>
    </row>
    <row r="45491" spans="23:27">
      <c r="W45491" s="288"/>
      <c r="X45491" s="287"/>
      <c r="AA45491" s="289"/>
    </row>
    <row r="45492" spans="23:27">
      <c r="W45492" s="288"/>
      <c r="X45492" s="287"/>
      <c r="AA45492" s="289"/>
    </row>
    <row r="45493" spans="23:27">
      <c r="W45493" s="288"/>
      <c r="X45493" s="287"/>
      <c r="AA45493" s="289"/>
    </row>
    <row r="45494" spans="23:27">
      <c r="W45494" s="288"/>
      <c r="X45494" s="287"/>
      <c r="AA45494" s="289"/>
    </row>
    <row r="45495" spans="23:27">
      <c r="W45495" s="288"/>
      <c r="X45495" s="287"/>
      <c r="AA45495" s="289"/>
    </row>
    <row r="45496" spans="23:27">
      <c r="W45496" s="288"/>
      <c r="X45496" s="287"/>
      <c r="AA45496" s="289"/>
    </row>
    <row r="45497" spans="23:27">
      <c r="W45497" s="288"/>
      <c r="X45497" s="287"/>
      <c r="AA45497" s="289"/>
    </row>
    <row r="45498" spans="23:27">
      <c r="W45498" s="288"/>
      <c r="X45498" s="287"/>
      <c r="AA45498" s="289"/>
    </row>
    <row r="45499" spans="23:27">
      <c r="W45499" s="288"/>
      <c r="X45499" s="287"/>
      <c r="AA45499" s="289"/>
    </row>
    <row r="45500" spans="23:27">
      <c r="W45500" s="288"/>
      <c r="X45500" s="287"/>
      <c r="AA45500" s="289"/>
    </row>
    <row r="45501" spans="23:27">
      <c r="W45501" s="288"/>
      <c r="X45501" s="287"/>
      <c r="AA45501" s="289"/>
    </row>
    <row r="45502" spans="23:27">
      <c r="W45502" s="288"/>
      <c r="X45502" s="287"/>
      <c r="AA45502" s="289"/>
    </row>
    <row r="45503" spans="23:27">
      <c r="W45503" s="288"/>
      <c r="X45503" s="287"/>
      <c r="AA45503" s="289"/>
    </row>
    <row r="45504" spans="23:27">
      <c r="W45504" s="288"/>
      <c r="X45504" s="287"/>
      <c r="AA45504" s="289"/>
    </row>
    <row r="45505" spans="23:27">
      <c r="W45505" s="288"/>
      <c r="X45505" s="287"/>
      <c r="AA45505" s="289"/>
    </row>
    <row r="45506" spans="23:27">
      <c r="W45506" s="288"/>
      <c r="X45506" s="287"/>
      <c r="AA45506" s="289"/>
    </row>
    <row r="45507" spans="23:27">
      <c r="W45507" s="288"/>
      <c r="X45507" s="287"/>
      <c r="AA45507" s="289"/>
    </row>
    <row r="45508" spans="23:27">
      <c r="W45508" s="288"/>
      <c r="X45508" s="287"/>
      <c r="AA45508" s="289"/>
    </row>
    <row r="45509" spans="23:27">
      <c r="W45509" s="288"/>
      <c r="X45509" s="287"/>
      <c r="AA45509" s="289"/>
    </row>
    <row r="45510" spans="23:27">
      <c r="W45510" s="288"/>
      <c r="X45510" s="287"/>
      <c r="AA45510" s="289"/>
    </row>
    <row r="45511" spans="23:27">
      <c r="W45511" s="288"/>
      <c r="X45511" s="287"/>
      <c r="AA45511" s="289"/>
    </row>
    <row r="45512" spans="23:27">
      <c r="W45512" s="288"/>
      <c r="X45512" s="287"/>
      <c r="AA45512" s="289"/>
    </row>
    <row r="45513" spans="23:27">
      <c r="W45513" s="288"/>
      <c r="X45513" s="287"/>
      <c r="AA45513" s="289"/>
    </row>
    <row r="45514" spans="23:27">
      <c r="W45514" s="288"/>
      <c r="X45514" s="287"/>
      <c r="AA45514" s="289"/>
    </row>
    <row r="45515" spans="23:27">
      <c r="W45515" s="288"/>
      <c r="X45515" s="287"/>
      <c r="AA45515" s="289"/>
    </row>
    <row r="45516" spans="23:27">
      <c r="W45516" s="288"/>
      <c r="X45516" s="287"/>
      <c r="AA45516" s="289"/>
    </row>
    <row r="45517" spans="23:27">
      <c r="W45517" s="288"/>
      <c r="X45517" s="287"/>
      <c r="AA45517" s="289"/>
    </row>
    <row r="45518" spans="23:27">
      <c r="W45518" s="288"/>
      <c r="X45518" s="287"/>
      <c r="AA45518" s="289"/>
    </row>
    <row r="45519" spans="23:27">
      <c r="W45519" s="288"/>
      <c r="X45519" s="287"/>
      <c r="AA45519" s="289"/>
    </row>
    <row r="45520" spans="23:27">
      <c r="W45520" s="288"/>
      <c r="X45520" s="287"/>
      <c r="AA45520" s="289"/>
    </row>
    <row r="45521" spans="23:27">
      <c r="W45521" s="288"/>
      <c r="X45521" s="287"/>
      <c r="AA45521" s="289"/>
    </row>
    <row r="45522" spans="23:27">
      <c r="W45522" s="288"/>
      <c r="X45522" s="287"/>
      <c r="AA45522" s="289"/>
    </row>
    <row r="45523" spans="23:27">
      <c r="W45523" s="288"/>
      <c r="X45523" s="287"/>
      <c r="AA45523" s="289"/>
    </row>
    <row r="45524" spans="23:27">
      <c r="W45524" s="288"/>
      <c r="X45524" s="287"/>
      <c r="AA45524" s="289"/>
    </row>
    <row r="45525" spans="23:27">
      <c r="W45525" s="288"/>
      <c r="X45525" s="287"/>
      <c r="AA45525" s="289"/>
    </row>
    <row r="45526" spans="23:27">
      <c r="W45526" s="288"/>
      <c r="X45526" s="287"/>
      <c r="AA45526" s="289"/>
    </row>
    <row r="45527" spans="23:27">
      <c r="W45527" s="288"/>
      <c r="X45527" s="287"/>
      <c r="AA45527" s="289"/>
    </row>
    <row r="45528" spans="23:27">
      <c r="W45528" s="288"/>
      <c r="X45528" s="287"/>
      <c r="AA45528" s="289"/>
    </row>
    <row r="45529" spans="23:27">
      <c r="W45529" s="288"/>
      <c r="X45529" s="287"/>
      <c r="AA45529" s="289"/>
    </row>
    <row r="45530" spans="23:27">
      <c r="W45530" s="288"/>
      <c r="X45530" s="287"/>
      <c r="AA45530" s="289"/>
    </row>
    <row r="45531" spans="23:27">
      <c r="W45531" s="288"/>
      <c r="X45531" s="287"/>
      <c r="AA45531" s="289"/>
    </row>
    <row r="45532" spans="23:27">
      <c r="W45532" s="288"/>
      <c r="X45532" s="287"/>
      <c r="AA45532" s="289"/>
    </row>
    <row r="45533" spans="23:27">
      <c r="W45533" s="288"/>
      <c r="X45533" s="287"/>
      <c r="AA45533" s="289"/>
    </row>
    <row r="45534" spans="23:27">
      <c r="W45534" s="288"/>
      <c r="X45534" s="287"/>
      <c r="AA45534" s="289"/>
    </row>
    <row r="45535" spans="23:27">
      <c r="W45535" s="288"/>
      <c r="X45535" s="287"/>
      <c r="AA45535" s="289"/>
    </row>
    <row r="45536" spans="23:27">
      <c r="W45536" s="288"/>
      <c r="X45536" s="287"/>
      <c r="AA45536" s="289"/>
    </row>
    <row r="45537" spans="23:27">
      <c r="W45537" s="288"/>
      <c r="X45537" s="287"/>
      <c r="AA45537" s="289"/>
    </row>
    <row r="45538" spans="23:27">
      <c r="W45538" s="288"/>
      <c r="X45538" s="287"/>
      <c r="AA45538" s="289"/>
    </row>
    <row r="45539" spans="23:27">
      <c r="W45539" s="288"/>
      <c r="X45539" s="287"/>
      <c r="AA45539" s="289"/>
    </row>
    <row r="45540" spans="23:27">
      <c r="W45540" s="288"/>
      <c r="X45540" s="287"/>
      <c r="AA45540" s="289"/>
    </row>
    <row r="45541" spans="23:27">
      <c r="W45541" s="288"/>
      <c r="X45541" s="287"/>
      <c r="AA45541" s="289"/>
    </row>
    <row r="45542" spans="23:27">
      <c r="W45542" s="288"/>
      <c r="X45542" s="287"/>
      <c r="AA45542" s="289"/>
    </row>
    <row r="45543" spans="23:27">
      <c r="W45543" s="288"/>
      <c r="X45543" s="287"/>
      <c r="AA45543" s="289"/>
    </row>
    <row r="45544" spans="23:27">
      <c r="W45544" s="288"/>
      <c r="X45544" s="287"/>
      <c r="AA45544" s="289"/>
    </row>
    <row r="45545" spans="23:27">
      <c r="W45545" s="288"/>
      <c r="X45545" s="287"/>
      <c r="AA45545" s="289"/>
    </row>
    <row r="45546" spans="23:27">
      <c r="W45546" s="288"/>
      <c r="X45546" s="287"/>
      <c r="AA45546" s="289"/>
    </row>
    <row r="45547" spans="23:27">
      <c r="W45547" s="288"/>
      <c r="X45547" s="287"/>
      <c r="AA45547" s="289"/>
    </row>
    <row r="45548" spans="23:27">
      <c r="W45548" s="288"/>
      <c r="X45548" s="287"/>
      <c r="AA45548" s="289"/>
    </row>
    <row r="45549" spans="23:27">
      <c r="W45549" s="288"/>
      <c r="X45549" s="287"/>
      <c r="AA45549" s="289"/>
    </row>
    <row r="45550" spans="23:27">
      <c r="W45550" s="288"/>
      <c r="X45550" s="287"/>
      <c r="AA45550" s="289"/>
    </row>
    <row r="45551" spans="23:27">
      <c r="W45551" s="288"/>
      <c r="X45551" s="287"/>
      <c r="AA45551" s="289"/>
    </row>
    <row r="45552" spans="23:27">
      <c r="W45552" s="288"/>
      <c r="X45552" s="287"/>
      <c r="AA45552" s="289"/>
    </row>
    <row r="45553" spans="23:27">
      <c r="W45553" s="288"/>
      <c r="X45553" s="287"/>
      <c r="AA45553" s="289"/>
    </row>
    <row r="45554" spans="23:27">
      <c r="W45554" s="288"/>
      <c r="X45554" s="287"/>
      <c r="AA45554" s="289"/>
    </row>
    <row r="45555" spans="23:27">
      <c r="W45555" s="288"/>
      <c r="X45555" s="287"/>
      <c r="AA45555" s="289"/>
    </row>
    <row r="45556" spans="23:27">
      <c r="W45556" s="288"/>
      <c r="X45556" s="287"/>
      <c r="AA45556" s="289"/>
    </row>
    <row r="45557" spans="23:27">
      <c r="W45557" s="288"/>
      <c r="X45557" s="287"/>
      <c r="AA45557" s="289"/>
    </row>
    <row r="45558" spans="23:27">
      <c r="W45558" s="288"/>
      <c r="X45558" s="287"/>
      <c r="AA45558" s="289"/>
    </row>
    <row r="45559" spans="23:27">
      <c r="W45559" s="288"/>
      <c r="X45559" s="287"/>
      <c r="AA45559" s="289"/>
    </row>
    <row r="45560" spans="23:27">
      <c r="W45560" s="288"/>
      <c r="X45560" s="287"/>
      <c r="AA45560" s="289"/>
    </row>
    <row r="45561" spans="23:27">
      <c r="W45561" s="288"/>
      <c r="X45561" s="287"/>
      <c r="AA45561" s="289"/>
    </row>
    <row r="45562" spans="23:27">
      <c r="W45562" s="288"/>
      <c r="X45562" s="287"/>
      <c r="AA45562" s="289"/>
    </row>
    <row r="45563" spans="23:27">
      <c r="W45563" s="288"/>
      <c r="X45563" s="287"/>
      <c r="AA45563" s="289"/>
    </row>
    <row r="45564" spans="23:27">
      <c r="W45564" s="288"/>
      <c r="X45564" s="287"/>
      <c r="AA45564" s="289"/>
    </row>
    <row r="45565" spans="23:27">
      <c r="W45565" s="288"/>
      <c r="X45565" s="287"/>
      <c r="AA45565" s="289"/>
    </row>
    <row r="45566" spans="23:27">
      <c r="W45566" s="288"/>
      <c r="X45566" s="287"/>
      <c r="AA45566" s="289"/>
    </row>
    <row r="45567" spans="23:27">
      <c r="W45567" s="288"/>
      <c r="X45567" s="287"/>
      <c r="AA45567" s="289"/>
    </row>
    <row r="45568" spans="23:27">
      <c r="W45568" s="288"/>
      <c r="X45568" s="287"/>
      <c r="AA45568" s="289"/>
    </row>
    <row r="45569" spans="23:27">
      <c r="W45569" s="288"/>
      <c r="X45569" s="287"/>
      <c r="AA45569" s="289"/>
    </row>
    <row r="45570" spans="23:27">
      <c r="W45570" s="288"/>
      <c r="X45570" s="287"/>
      <c r="AA45570" s="289"/>
    </row>
    <row r="45571" spans="23:27">
      <c r="W45571" s="288"/>
      <c r="X45571" s="287"/>
      <c r="AA45571" s="289"/>
    </row>
    <row r="45572" spans="23:27">
      <c r="W45572" s="288"/>
      <c r="X45572" s="287"/>
      <c r="AA45572" s="289"/>
    </row>
    <row r="45573" spans="23:27">
      <c r="W45573" s="288"/>
      <c r="X45573" s="287"/>
      <c r="AA45573" s="289"/>
    </row>
    <row r="45574" spans="23:27">
      <c r="W45574" s="288"/>
      <c r="X45574" s="287"/>
      <c r="AA45574" s="289"/>
    </row>
    <row r="45575" spans="23:27">
      <c r="W45575" s="288"/>
      <c r="X45575" s="287"/>
      <c r="AA45575" s="289"/>
    </row>
    <row r="45576" spans="23:27">
      <c r="W45576" s="288"/>
      <c r="X45576" s="287"/>
      <c r="AA45576" s="289"/>
    </row>
    <row r="45577" spans="23:27">
      <c r="W45577" s="288"/>
      <c r="X45577" s="287"/>
      <c r="AA45577" s="289"/>
    </row>
    <row r="45578" spans="23:27">
      <c r="W45578" s="288"/>
      <c r="X45578" s="287"/>
      <c r="AA45578" s="289"/>
    </row>
    <row r="45579" spans="23:27">
      <c r="W45579" s="288"/>
      <c r="X45579" s="287"/>
      <c r="AA45579" s="289"/>
    </row>
    <row r="45580" spans="23:27">
      <c r="W45580" s="288"/>
      <c r="X45580" s="287"/>
      <c r="AA45580" s="289"/>
    </row>
    <row r="45581" spans="23:27">
      <c r="W45581" s="288"/>
      <c r="X45581" s="287"/>
      <c r="AA45581" s="289"/>
    </row>
    <row r="45582" spans="23:27">
      <c r="W45582" s="288"/>
      <c r="X45582" s="287"/>
      <c r="AA45582" s="289"/>
    </row>
    <row r="45583" spans="23:27">
      <c r="W45583" s="288"/>
      <c r="X45583" s="287"/>
      <c r="AA45583" s="289"/>
    </row>
    <row r="45584" spans="23:27">
      <c r="W45584" s="288"/>
      <c r="X45584" s="287"/>
      <c r="AA45584" s="289"/>
    </row>
    <row r="45585" spans="23:27">
      <c r="W45585" s="288"/>
      <c r="X45585" s="287"/>
      <c r="AA45585" s="289"/>
    </row>
    <row r="45586" spans="23:27">
      <c r="W45586" s="288"/>
      <c r="X45586" s="287"/>
      <c r="AA45586" s="289"/>
    </row>
    <row r="45587" spans="23:27">
      <c r="W45587" s="288"/>
      <c r="X45587" s="287"/>
      <c r="AA45587" s="289"/>
    </row>
    <row r="45588" spans="23:27">
      <c r="W45588" s="288"/>
      <c r="X45588" s="287"/>
      <c r="AA45588" s="289"/>
    </row>
    <row r="45589" spans="23:27">
      <c r="W45589" s="288"/>
      <c r="X45589" s="287"/>
      <c r="AA45589" s="289"/>
    </row>
    <row r="45590" spans="23:27">
      <c r="W45590" s="288"/>
      <c r="X45590" s="287"/>
      <c r="AA45590" s="289"/>
    </row>
    <row r="45591" spans="23:27">
      <c r="W45591" s="288"/>
      <c r="X45591" s="287"/>
      <c r="AA45591" s="289"/>
    </row>
    <row r="45592" spans="23:27">
      <c r="W45592" s="288"/>
      <c r="X45592" s="287"/>
      <c r="AA45592" s="289"/>
    </row>
    <row r="45593" spans="23:27">
      <c r="W45593" s="288"/>
      <c r="X45593" s="287"/>
      <c r="AA45593" s="289"/>
    </row>
    <row r="45594" spans="23:27">
      <c r="W45594" s="288"/>
      <c r="X45594" s="287"/>
      <c r="AA45594" s="289"/>
    </row>
    <row r="45595" spans="23:27">
      <c r="W45595" s="288"/>
      <c r="X45595" s="287"/>
      <c r="AA45595" s="289"/>
    </row>
    <row r="45596" spans="23:27">
      <c r="W45596" s="288"/>
      <c r="X45596" s="287"/>
      <c r="AA45596" s="289"/>
    </row>
    <row r="45597" spans="23:27">
      <c r="W45597" s="288"/>
      <c r="X45597" s="287"/>
      <c r="AA45597" s="289"/>
    </row>
    <row r="45598" spans="23:27">
      <c r="W45598" s="288"/>
      <c r="X45598" s="287"/>
      <c r="AA45598" s="289"/>
    </row>
    <row r="45599" spans="23:27">
      <c r="W45599" s="288"/>
      <c r="X45599" s="287"/>
      <c r="AA45599" s="289"/>
    </row>
    <row r="45600" spans="23:27">
      <c r="W45600" s="288"/>
      <c r="X45600" s="287"/>
      <c r="AA45600" s="289"/>
    </row>
    <row r="45601" spans="23:27">
      <c r="W45601" s="288"/>
      <c r="X45601" s="287"/>
      <c r="AA45601" s="289"/>
    </row>
    <row r="45602" spans="23:27">
      <c r="W45602" s="288"/>
      <c r="X45602" s="287"/>
      <c r="AA45602" s="289"/>
    </row>
    <row r="45603" spans="23:27">
      <c r="W45603" s="288"/>
      <c r="X45603" s="287"/>
      <c r="AA45603" s="289"/>
    </row>
    <row r="45604" spans="23:27">
      <c r="W45604" s="288"/>
      <c r="X45604" s="287"/>
      <c r="AA45604" s="289"/>
    </row>
    <row r="45605" spans="23:27">
      <c r="W45605" s="288"/>
      <c r="X45605" s="287"/>
      <c r="AA45605" s="289"/>
    </row>
    <row r="45606" spans="23:27">
      <c r="W45606" s="288"/>
      <c r="X45606" s="287"/>
      <c r="AA45606" s="289"/>
    </row>
    <row r="45607" spans="23:27">
      <c r="W45607" s="288"/>
      <c r="X45607" s="287"/>
      <c r="AA45607" s="289"/>
    </row>
    <row r="45608" spans="23:27">
      <c r="W45608" s="288"/>
      <c r="X45608" s="287"/>
      <c r="AA45608" s="289"/>
    </row>
    <row r="45609" spans="23:27">
      <c r="W45609" s="288"/>
      <c r="X45609" s="287"/>
      <c r="AA45609" s="289"/>
    </row>
    <row r="45610" spans="23:27">
      <c r="W45610" s="288"/>
      <c r="X45610" s="287"/>
      <c r="AA45610" s="289"/>
    </row>
    <row r="45611" spans="23:27">
      <c r="W45611" s="288"/>
      <c r="X45611" s="287"/>
      <c r="AA45611" s="289"/>
    </row>
    <row r="45612" spans="23:27">
      <c r="W45612" s="288"/>
      <c r="X45612" s="287"/>
      <c r="AA45612" s="289"/>
    </row>
    <row r="45613" spans="23:27">
      <c r="W45613" s="288"/>
      <c r="X45613" s="287"/>
      <c r="AA45613" s="289"/>
    </row>
    <row r="45614" spans="23:27">
      <c r="W45614" s="288"/>
      <c r="X45614" s="287"/>
      <c r="AA45614" s="289"/>
    </row>
    <row r="45615" spans="23:27">
      <c r="W45615" s="288"/>
      <c r="X45615" s="287"/>
      <c r="AA45615" s="289"/>
    </row>
    <row r="45616" spans="23:27">
      <c r="W45616" s="288"/>
      <c r="X45616" s="287"/>
      <c r="AA45616" s="289"/>
    </row>
    <row r="45617" spans="23:27">
      <c r="W45617" s="288"/>
      <c r="X45617" s="287"/>
      <c r="AA45617" s="289"/>
    </row>
    <row r="45618" spans="23:27">
      <c r="W45618" s="288"/>
      <c r="X45618" s="287"/>
      <c r="AA45618" s="289"/>
    </row>
    <row r="45619" spans="23:27">
      <c r="W45619" s="288"/>
      <c r="X45619" s="287"/>
      <c r="AA45619" s="289"/>
    </row>
    <row r="45620" spans="23:27">
      <c r="W45620" s="288"/>
      <c r="X45620" s="287"/>
      <c r="AA45620" s="289"/>
    </row>
    <row r="45621" spans="23:27">
      <c r="W45621" s="288"/>
      <c r="X45621" s="287"/>
      <c r="AA45621" s="289"/>
    </row>
    <row r="45622" spans="23:27">
      <c r="W45622" s="288"/>
      <c r="X45622" s="287"/>
      <c r="AA45622" s="289"/>
    </row>
    <row r="45623" spans="23:27">
      <c r="W45623" s="288"/>
      <c r="X45623" s="287"/>
      <c r="AA45623" s="289"/>
    </row>
    <row r="45624" spans="23:27">
      <c r="W45624" s="288"/>
      <c r="X45624" s="287"/>
      <c r="AA45624" s="289"/>
    </row>
    <row r="45625" spans="23:27">
      <c r="W45625" s="288"/>
      <c r="X45625" s="287"/>
      <c r="AA45625" s="289"/>
    </row>
    <row r="45626" spans="23:27">
      <c r="W45626" s="288"/>
      <c r="X45626" s="287"/>
      <c r="AA45626" s="289"/>
    </row>
    <row r="45627" spans="23:27">
      <c r="W45627" s="288"/>
      <c r="X45627" s="287"/>
      <c r="AA45627" s="289"/>
    </row>
    <row r="45628" spans="23:27">
      <c r="W45628" s="288"/>
      <c r="X45628" s="287"/>
      <c r="AA45628" s="289"/>
    </row>
    <row r="45629" spans="23:27">
      <c r="W45629" s="288"/>
      <c r="X45629" s="287"/>
      <c r="AA45629" s="289"/>
    </row>
    <row r="45630" spans="23:27">
      <c r="W45630" s="288"/>
      <c r="X45630" s="287"/>
      <c r="AA45630" s="289"/>
    </row>
    <row r="45631" spans="23:27">
      <c r="W45631" s="288"/>
      <c r="X45631" s="287"/>
      <c r="AA45631" s="289"/>
    </row>
    <row r="45632" spans="23:27">
      <c r="W45632" s="288"/>
      <c r="X45632" s="287"/>
      <c r="AA45632" s="289"/>
    </row>
    <row r="45633" spans="23:27">
      <c r="W45633" s="288"/>
      <c r="X45633" s="287"/>
      <c r="AA45633" s="289"/>
    </row>
    <row r="45634" spans="23:27">
      <c r="W45634" s="288"/>
      <c r="X45634" s="287"/>
      <c r="AA45634" s="289"/>
    </row>
    <row r="45635" spans="23:27">
      <c r="W45635" s="288"/>
      <c r="X45635" s="287"/>
      <c r="AA45635" s="289"/>
    </row>
    <row r="45636" spans="23:27">
      <c r="W45636" s="288"/>
      <c r="X45636" s="287"/>
      <c r="AA45636" s="289"/>
    </row>
    <row r="45637" spans="23:27">
      <c r="W45637" s="288"/>
      <c r="X45637" s="287"/>
      <c r="AA45637" s="289"/>
    </row>
    <row r="45638" spans="23:27">
      <c r="W45638" s="288"/>
      <c r="X45638" s="287"/>
      <c r="AA45638" s="289"/>
    </row>
    <row r="45639" spans="23:27">
      <c r="W45639" s="288"/>
      <c r="X45639" s="287"/>
      <c r="AA45639" s="289"/>
    </row>
    <row r="45640" spans="23:27">
      <c r="W45640" s="288"/>
      <c r="X45640" s="287"/>
      <c r="AA45640" s="289"/>
    </row>
    <row r="45641" spans="23:27">
      <c r="W45641" s="288"/>
      <c r="X45641" s="287"/>
      <c r="AA45641" s="289"/>
    </row>
    <row r="45642" spans="23:27">
      <c r="W45642" s="288"/>
      <c r="X45642" s="287"/>
      <c r="AA45642" s="289"/>
    </row>
    <row r="45643" spans="23:27">
      <c r="W45643" s="288"/>
      <c r="X45643" s="287"/>
      <c r="AA45643" s="289"/>
    </row>
    <row r="45644" spans="23:27">
      <c r="W45644" s="288"/>
      <c r="X45644" s="287"/>
      <c r="AA45644" s="289"/>
    </row>
    <row r="45645" spans="23:27">
      <c r="W45645" s="288"/>
      <c r="X45645" s="287"/>
      <c r="AA45645" s="289"/>
    </row>
    <row r="45646" spans="23:27">
      <c r="W45646" s="288"/>
      <c r="X45646" s="287"/>
      <c r="AA45646" s="289"/>
    </row>
    <row r="45647" spans="23:27">
      <c r="W45647" s="288"/>
      <c r="X45647" s="287"/>
      <c r="AA45647" s="289"/>
    </row>
    <row r="45648" spans="23:27">
      <c r="W45648" s="288"/>
      <c r="X45648" s="287"/>
      <c r="AA45648" s="289"/>
    </row>
    <row r="45649" spans="23:27">
      <c r="W45649" s="288"/>
      <c r="X45649" s="287"/>
      <c r="AA45649" s="289"/>
    </row>
    <row r="45650" spans="23:27">
      <c r="W45650" s="288"/>
      <c r="X45650" s="287"/>
      <c r="AA45650" s="289"/>
    </row>
    <row r="45651" spans="23:27">
      <c r="W45651" s="288"/>
      <c r="X45651" s="287"/>
      <c r="AA45651" s="289"/>
    </row>
    <row r="45652" spans="23:27">
      <c r="W45652" s="288"/>
      <c r="X45652" s="287"/>
      <c r="AA45652" s="289"/>
    </row>
    <row r="45653" spans="23:27">
      <c r="W45653" s="288"/>
      <c r="X45653" s="287"/>
      <c r="AA45653" s="289"/>
    </row>
    <row r="45654" spans="23:27">
      <c r="W45654" s="288"/>
      <c r="X45654" s="287"/>
      <c r="AA45654" s="289"/>
    </row>
    <row r="45655" spans="23:27">
      <c r="W45655" s="288"/>
      <c r="X45655" s="287"/>
      <c r="AA45655" s="289"/>
    </row>
    <row r="45656" spans="23:27">
      <c r="W45656" s="288"/>
      <c r="X45656" s="287"/>
      <c r="AA45656" s="289"/>
    </row>
    <row r="45657" spans="23:27">
      <c r="W45657" s="288"/>
      <c r="X45657" s="287"/>
      <c r="AA45657" s="289"/>
    </row>
    <row r="45658" spans="23:27">
      <c r="W45658" s="288"/>
      <c r="X45658" s="287"/>
      <c r="AA45658" s="289"/>
    </row>
    <row r="45659" spans="23:27">
      <c r="W45659" s="288"/>
      <c r="X45659" s="287"/>
      <c r="AA45659" s="289"/>
    </row>
    <row r="45660" spans="23:27">
      <c r="W45660" s="288"/>
      <c r="X45660" s="287"/>
      <c r="AA45660" s="289"/>
    </row>
    <row r="45661" spans="23:27">
      <c r="W45661" s="288"/>
      <c r="X45661" s="287"/>
      <c r="AA45661" s="289"/>
    </row>
    <row r="45662" spans="23:27">
      <c r="W45662" s="288"/>
      <c r="X45662" s="287"/>
      <c r="AA45662" s="289"/>
    </row>
    <row r="45663" spans="23:27">
      <c r="W45663" s="288"/>
      <c r="X45663" s="287"/>
      <c r="AA45663" s="289"/>
    </row>
    <row r="45664" spans="23:27">
      <c r="W45664" s="288"/>
      <c r="X45664" s="287"/>
      <c r="AA45664" s="289"/>
    </row>
    <row r="45665" spans="23:27">
      <c r="W45665" s="288"/>
      <c r="X45665" s="287"/>
      <c r="AA45665" s="289"/>
    </row>
    <row r="45666" spans="23:27">
      <c r="W45666" s="288"/>
      <c r="X45666" s="287"/>
      <c r="AA45666" s="289"/>
    </row>
    <row r="45667" spans="23:27">
      <c r="W45667" s="288"/>
      <c r="X45667" s="287"/>
      <c r="AA45667" s="289"/>
    </row>
    <row r="45668" spans="23:27">
      <c r="W45668" s="288"/>
      <c r="X45668" s="287"/>
      <c r="AA45668" s="289"/>
    </row>
    <row r="45669" spans="23:27">
      <c r="W45669" s="288"/>
      <c r="X45669" s="287"/>
      <c r="AA45669" s="289"/>
    </row>
    <row r="45670" spans="23:27">
      <c r="W45670" s="288"/>
      <c r="X45670" s="287"/>
      <c r="AA45670" s="289"/>
    </row>
    <row r="45671" spans="23:27">
      <c r="W45671" s="288"/>
      <c r="X45671" s="287"/>
      <c r="AA45671" s="289"/>
    </row>
    <row r="45672" spans="23:27">
      <c r="W45672" s="288"/>
      <c r="X45672" s="287"/>
      <c r="AA45672" s="289"/>
    </row>
    <row r="45673" spans="23:27">
      <c r="W45673" s="288"/>
      <c r="X45673" s="287"/>
      <c r="AA45673" s="289"/>
    </row>
    <row r="45674" spans="23:27">
      <c r="W45674" s="288"/>
      <c r="X45674" s="287"/>
      <c r="AA45674" s="289"/>
    </row>
    <row r="45675" spans="23:27">
      <c r="W45675" s="288"/>
      <c r="X45675" s="287"/>
      <c r="AA45675" s="289"/>
    </row>
    <row r="45676" spans="23:27">
      <c r="W45676" s="288"/>
      <c r="X45676" s="287"/>
      <c r="AA45676" s="289"/>
    </row>
    <row r="45677" spans="23:27">
      <c r="W45677" s="288"/>
      <c r="X45677" s="287"/>
      <c r="AA45677" s="289"/>
    </row>
    <row r="45678" spans="23:27">
      <c r="W45678" s="288"/>
      <c r="X45678" s="287"/>
      <c r="AA45678" s="289"/>
    </row>
    <row r="45679" spans="23:27">
      <c r="W45679" s="288"/>
      <c r="X45679" s="287"/>
      <c r="AA45679" s="289"/>
    </row>
    <row r="45680" spans="23:27">
      <c r="W45680" s="288"/>
      <c r="X45680" s="287"/>
      <c r="AA45680" s="289"/>
    </row>
    <row r="45681" spans="23:27">
      <c r="W45681" s="288"/>
      <c r="X45681" s="287"/>
      <c r="AA45681" s="289"/>
    </row>
    <row r="45682" spans="23:27">
      <c r="W45682" s="288"/>
      <c r="X45682" s="287"/>
      <c r="AA45682" s="289"/>
    </row>
    <row r="45683" spans="23:27">
      <c r="W45683" s="288"/>
      <c r="X45683" s="287"/>
      <c r="AA45683" s="289"/>
    </row>
    <row r="45684" spans="23:27">
      <c r="W45684" s="288"/>
      <c r="X45684" s="287"/>
      <c r="AA45684" s="289"/>
    </row>
    <row r="45685" spans="23:27">
      <c r="W45685" s="288"/>
      <c r="X45685" s="287"/>
      <c r="AA45685" s="289"/>
    </row>
    <row r="45686" spans="23:27">
      <c r="W45686" s="288"/>
      <c r="X45686" s="287"/>
      <c r="AA45686" s="289"/>
    </row>
    <row r="45687" spans="23:27">
      <c r="W45687" s="288"/>
      <c r="X45687" s="287"/>
      <c r="AA45687" s="289"/>
    </row>
    <row r="45688" spans="23:27">
      <c r="W45688" s="288"/>
      <c r="X45688" s="287"/>
      <c r="AA45688" s="289"/>
    </row>
    <row r="45689" spans="23:27">
      <c r="W45689" s="288"/>
      <c r="X45689" s="287"/>
      <c r="AA45689" s="289"/>
    </row>
    <row r="45690" spans="23:27">
      <c r="W45690" s="288"/>
      <c r="X45690" s="287"/>
      <c r="AA45690" s="289"/>
    </row>
    <row r="45691" spans="23:27">
      <c r="W45691" s="288"/>
      <c r="X45691" s="287"/>
      <c r="AA45691" s="289"/>
    </row>
    <row r="45692" spans="23:27">
      <c r="W45692" s="288"/>
      <c r="X45692" s="287"/>
      <c r="AA45692" s="289"/>
    </row>
    <row r="45693" spans="23:27">
      <c r="W45693" s="288"/>
      <c r="X45693" s="287"/>
      <c r="AA45693" s="289"/>
    </row>
    <row r="45694" spans="23:27">
      <c r="W45694" s="288"/>
      <c r="X45694" s="287"/>
      <c r="AA45694" s="289"/>
    </row>
    <row r="45695" spans="23:27">
      <c r="W45695" s="288"/>
      <c r="X45695" s="287"/>
      <c r="AA45695" s="289"/>
    </row>
    <row r="45696" spans="23:27">
      <c r="W45696" s="288"/>
      <c r="X45696" s="287"/>
      <c r="AA45696" s="289"/>
    </row>
    <row r="45697" spans="23:27">
      <c r="W45697" s="288"/>
      <c r="X45697" s="287"/>
      <c r="AA45697" s="289"/>
    </row>
    <row r="45698" spans="23:27">
      <c r="W45698" s="288"/>
      <c r="X45698" s="287"/>
      <c r="AA45698" s="289"/>
    </row>
    <row r="45699" spans="23:27">
      <c r="W45699" s="288"/>
      <c r="X45699" s="287"/>
      <c r="AA45699" s="289"/>
    </row>
    <row r="45700" spans="23:27">
      <c r="W45700" s="288"/>
      <c r="X45700" s="287"/>
      <c r="AA45700" s="289"/>
    </row>
    <row r="45701" spans="23:27">
      <c r="W45701" s="288"/>
      <c r="X45701" s="287"/>
      <c r="AA45701" s="289"/>
    </row>
    <row r="45702" spans="23:27">
      <c r="W45702" s="288"/>
      <c r="X45702" s="287"/>
      <c r="AA45702" s="289"/>
    </row>
    <row r="45703" spans="23:27">
      <c r="W45703" s="288"/>
      <c r="X45703" s="287"/>
      <c r="AA45703" s="289"/>
    </row>
    <row r="45704" spans="23:27">
      <c r="W45704" s="288"/>
      <c r="X45704" s="287"/>
      <c r="AA45704" s="289"/>
    </row>
    <row r="45705" spans="23:27">
      <c r="W45705" s="288"/>
      <c r="X45705" s="287"/>
      <c r="AA45705" s="289"/>
    </row>
    <row r="45706" spans="23:27">
      <c r="W45706" s="288"/>
      <c r="X45706" s="287"/>
      <c r="AA45706" s="289"/>
    </row>
    <row r="45707" spans="23:27">
      <c r="W45707" s="288"/>
      <c r="X45707" s="287"/>
      <c r="AA45707" s="289"/>
    </row>
    <row r="45708" spans="23:27">
      <c r="W45708" s="288"/>
      <c r="X45708" s="287"/>
      <c r="AA45708" s="289"/>
    </row>
    <row r="45709" spans="23:27">
      <c r="W45709" s="288"/>
      <c r="X45709" s="287"/>
      <c r="AA45709" s="289"/>
    </row>
    <row r="45710" spans="23:27">
      <c r="W45710" s="288"/>
      <c r="X45710" s="287"/>
      <c r="AA45710" s="289"/>
    </row>
    <row r="45711" spans="23:27">
      <c r="W45711" s="288"/>
      <c r="X45711" s="287"/>
      <c r="AA45711" s="289"/>
    </row>
    <row r="45712" spans="23:27">
      <c r="W45712" s="288"/>
      <c r="X45712" s="287"/>
      <c r="AA45712" s="289"/>
    </row>
    <row r="45713" spans="23:27">
      <c r="W45713" s="288"/>
      <c r="X45713" s="287"/>
      <c r="AA45713" s="289"/>
    </row>
    <row r="45714" spans="23:27">
      <c r="W45714" s="288"/>
      <c r="X45714" s="287"/>
      <c r="AA45714" s="289"/>
    </row>
    <row r="45715" spans="23:27">
      <c r="W45715" s="288"/>
      <c r="X45715" s="287"/>
      <c r="AA45715" s="289"/>
    </row>
    <row r="45716" spans="23:27">
      <c r="W45716" s="288"/>
      <c r="X45716" s="287"/>
      <c r="AA45716" s="289"/>
    </row>
    <row r="45717" spans="23:27">
      <c r="W45717" s="288"/>
      <c r="X45717" s="287"/>
      <c r="AA45717" s="289"/>
    </row>
    <row r="45718" spans="23:27">
      <c r="W45718" s="288"/>
      <c r="X45718" s="287"/>
      <c r="AA45718" s="289"/>
    </row>
    <row r="45719" spans="23:27">
      <c r="W45719" s="288"/>
      <c r="X45719" s="287"/>
      <c r="AA45719" s="289"/>
    </row>
    <row r="45720" spans="23:27">
      <c r="W45720" s="288"/>
      <c r="X45720" s="287"/>
      <c r="AA45720" s="289"/>
    </row>
    <row r="45721" spans="23:27">
      <c r="W45721" s="288"/>
      <c r="X45721" s="287"/>
      <c r="AA45721" s="289"/>
    </row>
    <row r="45722" spans="23:27">
      <c r="W45722" s="288"/>
      <c r="X45722" s="287"/>
      <c r="AA45722" s="289"/>
    </row>
    <row r="45723" spans="23:27">
      <c r="W45723" s="288"/>
      <c r="X45723" s="287"/>
      <c r="AA45723" s="289"/>
    </row>
    <row r="45724" spans="23:27">
      <c r="W45724" s="288"/>
      <c r="X45724" s="287"/>
      <c r="AA45724" s="289"/>
    </row>
    <row r="45725" spans="23:27">
      <c r="W45725" s="288"/>
      <c r="X45725" s="287"/>
      <c r="AA45725" s="289"/>
    </row>
    <row r="45726" spans="23:27">
      <c r="W45726" s="288"/>
      <c r="X45726" s="287"/>
      <c r="AA45726" s="289"/>
    </row>
    <row r="45727" spans="23:27">
      <c r="W45727" s="288"/>
      <c r="X45727" s="287"/>
      <c r="AA45727" s="289"/>
    </row>
    <row r="45728" spans="23:27">
      <c r="W45728" s="288"/>
      <c r="X45728" s="287"/>
      <c r="AA45728" s="289"/>
    </row>
    <row r="45729" spans="23:27">
      <c r="W45729" s="288"/>
      <c r="X45729" s="287"/>
      <c r="AA45729" s="289"/>
    </row>
    <row r="45730" spans="23:27">
      <c r="W45730" s="288"/>
      <c r="X45730" s="287"/>
      <c r="AA45730" s="289"/>
    </row>
    <row r="45731" spans="23:27">
      <c r="W45731" s="288"/>
      <c r="X45731" s="287"/>
      <c r="AA45731" s="289"/>
    </row>
    <row r="45732" spans="23:27">
      <c r="W45732" s="288"/>
      <c r="X45732" s="287"/>
      <c r="AA45732" s="289"/>
    </row>
    <row r="45733" spans="23:27">
      <c r="W45733" s="288"/>
      <c r="X45733" s="287"/>
      <c r="AA45733" s="289"/>
    </row>
    <row r="45734" spans="23:27">
      <c r="W45734" s="288"/>
      <c r="X45734" s="287"/>
      <c r="AA45734" s="289"/>
    </row>
    <row r="45735" spans="23:27">
      <c r="W45735" s="288"/>
      <c r="X45735" s="287"/>
      <c r="AA45735" s="289"/>
    </row>
    <row r="45736" spans="23:27">
      <c r="W45736" s="288"/>
      <c r="X45736" s="287"/>
      <c r="AA45736" s="289"/>
    </row>
    <row r="45737" spans="23:27">
      <c r="W45737" s="288"/>
      <c r="X45737" s="287"/>
      <c r="AA45737" s="289"/>
    </row>
    <row r="45738" spans="23:27">
      <c r="W45738" s="288"/>
      <c r="X45738" s="287"/>
      <c r="AA45738" s="289"/>
    </row>
    <row r="45739" spans="23:27">
      <c r="W45739" s="288"/>
      <c r="X45739" s="287"/>
      <c r="AA45739" s="289"/>
    </row>
    <row r="45740" spans="23:27">
      <c r="W45740" s="288"/>
      <c r="X45740" s="287"/>
      <c r="AA45740" s="289"/>
    </row>
    <row r="45741" spans="23:27">
      <c r="W45741" s="288"/>
      <c r="X45741" s="287"/>
      <c r="AA45741" s="289"/>
    </row>
    <row r="45742" spans="23:27">
      <c r="W45742" s="288"/>
      <c r="X45742" s="287"/>
      <c r="AA45742" s="289"/>
    </row>
    <row r="45743" spans="23:27">
      <c r="W45743" s="288"/>
      <c r="X45743" s="287"/>
      <c r="AA45743" s="289"/>
    </row>
    <row r="45744" spans="23:27">
      <c r="W45744" s="288"/>
      <c r="X45744" s="287"/>
      <c r="AA45744" s="289"/>
    </row>
    <row r="45745" spans="23:27">
      <c r="W45745" s="288"/>
      <c r="X45745" s="287"/>
      <c r="AA45745" s="289"/>
    </row>
    <row r="45746" spans="23:27">
      <c r="W45746" s="288"/>
      <c r="X45746" s="287"/>
      <c r="AA45746" s="289"/>
    </row>
    <row r="45747" spans="23:27">
      <c r="W45747" s="288"/>
      <c r="X45747" s="287"/>
      <c r="AA45747" s="289"/>
    </row>
    <row r="45748" spans="23:27">
      <c r="W45748" s="288"/>
      <c r="X45748" s="287"/>
      <c r="AA45748" s="289"/>
    </row>
    <row r="45749" spans="23:27">
      <c r="W45749" s="288"/>
      <c r="X45749" s="287"/>
      <c r="AA45749" s="289"/>
    </row>
    <row r="45750" spans="23:27">
      <c r="W45750" s="288"/>
      <c r="X45750" s="287"/>
      <c r="AA45750" s="289"/>
    </row>
    <row r="45751" spans="23:27">
      <c r="W45751" s="288"/>
      <c r="X45751" s="287"/>
      <c r="AA45751" s="289"/>
    </row>
    <row r="45752" spans="23:27">
      <c r="W45752" s="288"/>
      <c r="X45752" s="287"/>
      <c r="AA45752" s="289"/>
    </row>
    <row r="45753" spans="23:27">
      <c r="W45753" s="288"/>
      <c r="X45753" s="287"/>
      <c r="AA45753" s="289"/>
    </row>
    <row r="45754" spans="23:27">
      <c r="W45754" s="288"/>
      <c r="X45754" s="287"/>
      <c r="AA45754" s="289"/>
    </row>
    <row r="45755" spans="23:27">
      <c r="W45755" s="288"/>
      <c r="X45755" s="287"/>
      <c r="AA45755" s="289"/>
    </row>
    <row r="45756" spans="23:27">
      <c r="W45756" s="288"/>
      <c r="X45756" s="287"/>
      <c r="AA45756" s="289"/>
    </row>
    <row r="45757" spans="23:27">
      <c r="W45757" s="288"/>
      <c r="X45757" s="287"/>
      <c r="AA45757" s="289"/>
    </row>
    <row r="45758" spans="23:27">
      <c r="W45758" s="288"/>
      <c r="X45758" s="287"/>
      <c r="AA45758" s="289"/>
    </row>
    <row r="45759" spans="23:27">
      <c r="W45759" s="288"/>
      <c r="X45759" s="287"/>
      <c r="AA45759" s="289"/>
    </row>
    <row r="45760" spans="23:27">
      <c r="W45760" s="288"/>
      <c r="X45760" s="287"/>
      <c r="AA45760" s="289"/>
    </row>
    <row r="45761" spans="23:27">
      <c r="W45761" s="288"/>
      <c r="X45761" s="287"/>
      <c r="AA45761" s="289"/>
    </row>
    <row r="45762" spans="23:27">
      <c r="W45762" s="288"/>
      <c r="X45762" s="287"/>
      <c r="AA45762" s="289"/>
    </row>
    <row r="45763" spans="23:27">
      <c r="W45763" s="288"/>
      <c r="X45763" s="287"/>
      <c r="AA45763" s="289"/>
    </row>
    <row r="45764" spans="23:27">
      <c r="W45764" s="288"/>
      <c r="X45764" s="287"/>
      <c r="AA45764" s="289"/>
    </row>
    <row r="45765" spans="23:27">
      <c r="W45765" s="288"/>
      <c r="X45765" s="287"/>
      <c r="AA45765" s="289"/>
    </row>
    <row r="45766" spans="23:27">
      <c r="W45766" s="288"/>
      <c r="X45766" s="287"/>
      <c r="AA45766" s="289"/>
    </row>
    <row r="45767" spans="23:27">
      <c r="W45767" s="288"/>
      <c r="X45767" s="287"/>
      <c r="AA45767" s="289"/>
    </row>
    <row r="45768" spans="23:27">
      <c r="W45768" s="288"/>
      <c r="X45768" s="287"/>
      <c r="AA45768" s="289"/>
    </row>
    <row r="45769" spans="23:27">
      <c r="W45769" s="288"/>
      <c r="X45769" s="287"/>
      <c r="AA45769" s="289"/>
    </row>
    <row r="45770" spans="23:27">
      <c r="W45770" s="288"/>
      <c r="X45770" s="287"/>
      <c r="AA45770" s="289"/>
    </row>
    <row r="45771" spans="23:27">
      <c r="W45771" s="288"/>
      <c r="X45771" s="287"/>
      <c r="AA45771" s="289"/>
    </row>
    <row r="45772" spans="23:27">
      <c r="W45772" s="288"/>
      <c r="X45772" s="287"/>
      <c r="AA45772" s="289"/>
    </row>
    <row r="45773" spans="23:27">
      <c r="W45773" s="288"/>
      <c r="X45773" s="287"/>
      <c r="AA45773" s="289"/>
    </row>
    <row r="45774" spans="23:27">
      <c r="W45774" s="288"/>
      <c r="X45774" s="287"/>
      <c r="AA45774" s="289"/>
    </row>
    <row r="45775" spans="23:27">
      <c r="W45775" s="288"/>
      <c r="X45775" s="287"/>
      <c r="AA45775" s="289"/>
    </row>
    <row r="45776" spans="23:27">
      <c r="W45776" s="288"/>
      <c r="X45776" s="287"/>
      <c r="AA45776" s="289"/>
    </row>
    <row r="45777" spans="23:27">
      <c r="W45777" s="288"/>
      <c r="X45777" s="287"/>
      <c r="AA45777" s="289"/>
    </row>
    <row r="45778" spans="23:27">
      <c r="W45778" s="288"/>
      <c r="X45778" s="287"/>
      <c r="AA45778" s="289"/>
    </row>
    <row r="45779" spans="23:27">
      <c r="W45779" s="288"/>
      <c r="X45779" s="287"/>
      <c r="AA45779" s="289"/>
    </row>
    <row r="45780" spans="23:27">
      <c r="W45780" s="288"/>
      <c r="X45780" s="287"/>
      <c r="AA45780" s="289"/>
    </row>
    <row r="45781" spans="23:27">
      <c r="W45781" s="288"/>
      <c r="X45781" s="287"/>
      <c r="AA45781" s="289"/>
    </row>
    <row r="45782" spans="23:27">
      <c r="W45782" s="288"/>
      <c r="X45782" s="287"/>
      <c r="AA45782" s="289"/>
    </row>
    <row r="45783" spans="23:27">
      <c r="W45783" s="288"/>
      <c r="X45783" s="287"/>
      <c r="AA45783" s="289"/>
    </row>
    <row r="45784" spans="23:27">
      <c r="W45784" s="288"/>
      <c r="X45784" s="287"/>
      <c r="AA45784" s="289"/>
    </row>
    <row r="45785" spans="23:27">
      <c r="W45785" s="288"/>
      <c r="X45785" s="287"/>
      <c r="AA45785" s="289"/>
    </row>
    <row r="45786" spans="23:27">
      <c r="W45786" s="288"/>
      <c r="X45786" s="287"/>
      <c r="AA45786" s="289"/>
    </row>
    <row r="45787" spans="23:27">
      <c r="W45787" s="288"/>
      <c r="X45787" s="287"/>
      <c r="AA45787" s="289"/>
    </row>
    <row r="45788" spans="23:27">
      <c r="W45788" s="288"/>
      <c r="X45788" s="287"/>
      <c r="AA45788" s="289"/>
    </row>
    <row r="45789" spans="23:27">
      <c r="W45789" s="288"/>
      <c r="X45789" s="287"/>
      <c r="AA45789" s="289"/>
    </row>
    <row r="45790" spans="23:27">
      <c r="W45790" s="288"/>
      <c r="X45790" s="287"/>
      <c r="AA45790" s="289"/>
    </row>
    <row r="45791" spans="23:27">
      <c r="W45791" s="288"/>
      <c r="X45791" s="287"/>
      <c r="AA45791" s="289"/>
    </row>
    <row r="45792" spans="23:27">
      <c r="W45792" s="288"/>
      <c r="X45792" s="287"/>
      <c r="AA45792" s="289"/>
    </row>
    <row r="45793" spans="23:27">
      <c r="W45793" s="288"/>
      <c r="X45793" s="287"/>
      <c r="AA45793" s="289"/>
    </row>
    <row r="45794" spans="23:27">
      <c r="W45794" s="288"/>
      <c r="X45794" s="287"/>
      <c r="AA45794" s="289"/>
    </row>
    <row r="45795" spans="23:27">
      <c r="W45795" s="288"/>
      <c r="X45795" s="287"/>
      <c r="AA45795" s="289"/>
    </row>
    <row r="45796" spans="23:27">
      <c r="W45796" s="288"/>
      <c r="X45796" s="287"/>
      <c r="AA45796" s="289"/>
    </row>
    <row r="45797" spans="23:27">
      <c r="W45797" s="288"/>
      <c r="X45797" s="287"/>
      <c r="AA45797" s="289"/>
    </row>
    <row r="45798" spans="23:27">
      <c r="W45798" s="288"/>
      <c r="X45798" s="287"/>
      <c r="AA45798" s="289"/>
    </row>
    <row r="45799" spans="23:27">
      <c r="W45799" s="288"/>
      <c r="X45799" s="287"/>
      <c r="AA45799" s="289"/>
    </row>
    <row r="45800" spans="23:27">
      <c r="W45800" s="288"/>
      <c r="X45800" s="287"/>
      <c r="AA45800" s="289"/>
    </row>
    <row r="45801" spans="23:27">
      <c r="W45801" s="288"/>
      <c r="X45801" s="287"/>
      <c r="AA45801" s="289"/>
    </row>
    <row r="45802" spans="23:27">
      <c r="W45802" s="288"/>
      <c r="X45802" s="287"/>
      <c r="AA45802" s="289"/>
    </row>
    <row r="45803" spans="23:27">
      <c r="W45803" s="288"/>
      <c r="X45803" s="287"/>
      <c r="AA45803" s="289"/>
    </row>
    <row r="45804" spans="23:27">
      <c r="W45804" s="288"/>
      <c r="X45804" s="287"/>
      <c r="AA45804" s="289"/>
    </row>
    <row r="45805" spans="23:27">
      <c r="W45805" s="288"/>
      <c r="X45805" s="287"/>
      <c r="AA45805" s="289"/>
    </row>
    <row r="45806" spans="23:27">
      <c r="W45806" s="288"/>
      <c r="X45806" s="287"/>
      <c r="AA45806" s="289"/>
    </row>
    <row r="45807" spans="23:27">
      <c r="W45807" s="288"/>
      <c r="X45807" s="287"/>
      <c r="AA45807" s="289"/>
    </row>
    <row r="45808" spans="23:27">
      <c r="W45808" s="288"/>
      <c r="X45808" s="287"/>
      <c r="AA45808" s="289"/>
    </row>
    <row r="45809" spans="23:27">
      <c r="W45809" s="288"/>
      <c r="X45809" s="287"/>
      <c r="AA45809" s="289"/>
    </row>
    <row r="45810" spans="23:27">
      <c r="W45810" s="288"/>
      <c r="X45810" s="287"/>
      <c r="AA45810" s="289"/>
    </row>
    <row r="45811" spans="23:27">
      <c r="W45811" s="288"/>
      <c r="X45811" s="287"/>
      <c r="AA45811" s="289"/>
    </row>
    <row r="45812" spans="23:27">
      <c r="W45812" s="288"/>
      <c r="X45812" s="287"/>
      <c r="AA45812" s="289"/>
    </row>
    <row r="45813" spans="23:27">
      <c r="W45813" s="288"/>
      <c r="X45813" s="287"/>
      <c r="AA45813" s="289"/>
    </row>
    <row r="45814" spans="23:27">
      <c r="W45814" s="288"/>
      <c r="X45814" s="287"/>
      <c r="AA45814" s="289"/>
    </row>
    <row r="45815" spans="23:27">
      <c r="W45815" s="288"/>
      <c r="X45815" s="287"/>
      <c r="AA45815" s="289"/>
    </row>
    <row r="45816" spans="23:27">
      <c r="W45816" s="288"/>
      <c r="X45816" s="287"/>
      <c r="AA45816" s="289"/>
    </row>
    <row r="45817" spans="23:27">
      <c r="W45817" s="288"/>
      <c r="X45817" s="287"/>
      <c r="AA45817" s="289"/>
    </row>
    <row r="45818" spans="23:27">
      <c r="W45818" s="288"/>
      <c r="X45818" s="287"/>
      <c r="AA45818" s="289"/>
    </row>
    <row r="45819" spans="23:27">
      <c r="W45819" s="288"/>
      <c r="X45819" s="287"/>
      <c r="AA45819" s="289"/>
    </row>
    <row r="45820" spans="23:27">
      <c r="W45820" s="288"/>
      <c r="X45820" s="287"/>
      <c r="AA45820" s="289"/>
    </row>
    <row r="45821" spans="23:27">
      <c r="W45821" s="288"/>
      <c r="X45821" s="287"/>
      <c r="AA45821" s="289"/>
    </row>
    <row r="45822" spans="23:27">
      <c r="W45822" s="288"/>
      <c r="X45822" s="287"/>
      <c r="AA45822" s="289"/>
    </row>
    <row r="45823" spans="23:27">
      <c r="W45823" s="288"/>
      <c r="X45823" s="287"/>
      <c r="AA45823" s="289"/>
    </row>
    <row r="45824" spans="23:27">
      <c r="W45824" s="288"/>
      <c r="X45824" s="287"/>
      <c r="AA45824" s="289"/>
    </row>
    <row r="45825" spans="23:27">
      <c r="W45825" s="288"/>
      <c r="X45825" s="287"/>
      <c r="AA45825" s="289"/>
    </row>
    <row r="45826" spans="23:27">
      <c r="W45826" s="288"/>
      <c r="X45826" s="287"/>
      <c r="AA45826" s="289"/>
    </row>
    <row r="45827" spans="23:27">
      <c r="W45827" s="288"/>
      <c r="X45827" s="287"/>
      <c r="AA45827" s="289"/>
    </row>
    <row r="45828" spans="23:27">
      <c r="W45828" s="288"/>
      <c r="X45828" s="287"/>
      <c r="AA45828" s="289"/>
    </row>
    <row r="45829" spans="23:27">
      <c r="W45829" s="288"/>
      <c r="X45829" s="287"/>
      <c r="AA45829" s="289"/>
    </row>
    <row r="45830" spans="23:27">
      <c r="W45830" s="288"/>
      <c r="X45830" s="287"/>
      <c r="AA45830" s="289"/>
    </row>
    <row r="45831" spans="23:27">
      <c r="W45831" s="288"/>
      <c r="X45831" s="287"/>
      <c r="AA45831" s="289"/>
    </row>
    <row r="45832" spans="23:27">
      <c r="W45832" s="288"/>
      <c r="X45832" s="287"/>
      <c r="AA45832" s="289"/>
    </row>
    <row r="45833" spans="23:27">
      <c r="W45833" s="288"/>
      <c r="X45833" s="287"/>
      <c r="AA45833" s="289"/>
    </row>
    <row r="45834" spans="23:27">
      <c r="W45834" s="288"/>
      <c r="X45834" s="287"/>
      <c r="AA45834" s="289"/>
    </row>
    <row r="45835" spans="23:27">
      <c r="W45835" s="288"/>
      <c r="X45835" s="287"/>
      <c r="AA45835" s="289"/>
    </row>
    <row r="45836" spans="23:27">
      <c r="W45836" s="288"/>
      <c r="X45836" s="287"/>
      <c r="AA45836" s="289"/>
    </row>
    <row r="45837" spans="23:27">
      <c r="W45837" s="288"/>
      <c r="X45837" s="287"/>
      <c r="AA45837" s="289"/>
    </row>
    <row r="45838" spans="23:27">
      <c r="W45838" s="288"/>
      <c r="X45838" s="287"/>
      <c r="AA45838" s="289"/>
    </row>
    <row r="45839" spans="23:27">
      <c r="W45839" s="288"/>
      <c r="X45839" s="287"/>
      <c r="AA45839" s="289"/>
    </row>
    <row r="45840" spans="23:27">
      <c r="W45840" s="288"/>
      <c r="X45840" s="287"/>
      <c r="AA45840" s="289"/>
    </row>
    <row r="45841" spans="23:27">
      <c r="W45841" s="288"/>
      <c r="X45841" s="287"/>
      <c r="AA45841" s="289"/>
    </row>
    <row r="45842" spans="23:27">
      <c r="W45842" s="288"/>
      <c r="X45842" s="287"/>
      <c r="AA45842" s="289"/>
    </row>
    <row r="45843" spans="23:27">
      <c r="W45843" s="288"/>
      <c r="X45843" s="287"/>
      <c r="AA45843" s="289"/>
    </row>
    <row r="45844" spans="23:27">
      <c r="W45844" s="288"/>
      <c r="X45844" s="287"/>
      <c r="AA45844" s="289"/>
    </row>
    <row r="45845" spans="23:27">
      <c r="W45845" s="288"/>
      <c r="X45845" s="287"/>
      <c r="AA45845" s="289"/>
    </row>
    <row r="45846" spans="23:27">
      <c r="W45846" s="288"/>
      <c r="X45846" s="287"/>
      <c r="AA45846" s="289"/>
    </row>
    <row r="45847" spans="23:27">
      <c r="W45847" s="288"/>
      <c r="X45847" s="287"/>
      <c r="AA45847" s="289"/>
    </row>
    <row r="45848" spans="23:27">
      <c r="W45848" s="288"/>
      <c r="X45848" s="287"/>
      <c r="AA45848" s="289"/>
    </row>
    <row r="45849" spans="23:27">
      <c r="W45849" s="288"/>
      <c r="X45849" s="287"/>
      <c r="AA45849" s="289"/>
    </row>
    <row r="45850" spans="23:27">
      <c r="W45850" s="288"/>
      <c r="X45850" s="287"/>
      <c r="AA45850" s="289"/>
    </row>
    <row r="45851" spans="23:27">
      <c r="W45851" s="288"/>
      <c r="X45851" s="287"/>
      <c r="AA45851" s="289"/>
    </row>
    <row r="45852" spans="23:27">
      <c r="W45852" s="288"/>
      <c r="X45852" s="287"/>
      <c r="AA45852" s="289"/>
    </row>
    <row r="45853" spans="23:27">
      <c r="W45853" s="288"/>
      <c r="X45853" s="287"/>
      <c r="AA45853" s="289"/>
    </row>
    <row r="45854" spans="23:27">
      <c r="W45854" s="288"/>
      <c r="X45854" s="287"/>
      <c r="AA45854" s="289"/>
    </row>
    <row r="45855" spans="23:27">
      <c r="W45855" s="288"/>
      <c r="X45855" s="287"/>
      <c r="AA45855" s="289"/>
    </row>
    <row r="45856" spans="23:27">
      <c r="W45856" s="288"/>
      <c r="X45856" s="287"/>
      <c r="AA45856" s="289"/>
    </row>
    <row r="45857" spans="23:27">
      <c r="W45857" s="288"/>
      <c r="X45857" s="287"/>
      <c r="AA45857" s="289"/>
    </row>
    <row r="45858" spans="23:27">
      <c r="W45858" s="288"/>
      <c r="X45858" s="287"/>
      <c r="AA45858" s="289"/>
    </row>
    <row r="45859" spans="23:27">
      <c r="W45859" s="288"/>
      <c r="X45859" s="287"/>
      <c r="AA45859" s="289"/>
    </row>
    <row r="45860" spans="23:27">
      <c r="W45860" s="288"/>
      <c r="X45860" s="287"/>
      <c r="AA45860" s="289"/>
    </row>
    <row r="45861" spans="23:27">
      <c r="W45861" s="288"/>
      <c r="X45861" s="287"/>
      <c r="AA45861" s="289"/>
    </row>
    <row r="45862" spans="23:27">
      <c r="W45862" s="288"/>
      <c r="X45862" s="287"/>
      <c r="AA45862" s="289"/>
    </row>
    <row r="45863" spans="23:27">
      <c r="W45863" s="288"/>
      <c r="X45863" s="287"/>
      <c r="AA45863" s="289"/>
    </row>
    <row r="45864" spans="23:27">
      <c r="W45864" s="288"/>
      <c r="X45864" s="287"/>
      <c r="AA45864" s="289"/>
    </row>
    <row r="45865" spans="23:27">
      <c r="W45865" s="288"/>
      <c r="X45865" s="287"/>
      <c r="AA45865" s="289"/>
    </row>
    <row r="45866" spans="23:27">
      <c r="W45866" s="288"/>
      <c r="X45866" s="287"/>
      <c r="AA45866" s="289"/>
    </row>
    <row r="45867" spans="23:27">
      <c r="W45867" s="288"/>
      <c r="X45867" s="287"/>
      <c r="AA45867" s="289"/>
    </row>
    <row r="45868" spans="23:27">
      <c r="W45868" s="288"/>
      <c r="X45868" s="287"/>
      <c r="AA45868" s="289"/>
    </row>
    <row r="45869" spans="23:27">
      <c r="W45869" s="288"/>
      <c r="X45869" s="287"/>
      <c r="AA45869" s="289"/>
    </row>
    <row r="45870" spans="23:27">
      <c r="W45870" s="288"/>
      <c r="X45870" s="287"/>
      <c r="AA45870" s="289"/>
    </row>
    <row r="45871" spans="23:27">
      <c r="W45871" s="288"/>
      <c r="X45871" s="287"/>
      <c r="AA45871" s="289"/>
    </row>
    <row r="45872" spans="23:27">
      <c r="W45872" s="288"/>
      <c r="X45872" s="287"/>
      <c r="AA45872" s="289"/>
    </row>
    <row r="45873" spans="23:27">
      <c r="W45873" s="288"/>
      <c r="X45873" s="287"/>
      <c r="AA45873" s="289"/>
    </row>
    <row r="45874" spans="23:27">
      <c r="W45874" s="288"/>
      <c r="X45874" s="287"/>
      <c r="AA45874" s="289"/>
    </row>
    <row r="45875" spans="23:27">
      <c r="W45875" s="288"/>
      <c r="X45875" s="287"/>
      <c r="AA45875" s="289"/>
    </row>
    <row r="45876" spans="23:27">
      <c r="W45876" s="288"/>
      <c r="X45876" s="287"/>
      <c r="AA45876" s="289"/>
    </row>
    <row r="45877" spans="23:27">
      <c r="W45877" s="288"/>
      <c r="X45877" s="287"/>
      <c r="AA45877" s="289"/>
    </row>
    <row r="45878" spans="23:27">
      <c r="W45878" s="288"/>
      <c r="X45878" s="287"/>
      <c r="AA45878" s="289"/>
    </row>
    <row r="45879" spans="23:27">
      <c r="W45879" s="288"/>
      <c r="X45879" s="287"/>
      <c r="AA45879" s="289"/>
    </row>
    <row r="45880" spans="23:27">
      <c r="W45880" s="288"/>
      <c r="X45880" s="287"/>
      <c r="AA45880" s="289"/>
    </row>
    <row r="45881" spans="23:27">
      <c r="W45881" s="288"/>
      <c r="X45881" s="287"/>
      <c r="AA45881" s="289"/>
    </row>
    <row r="45882" spans="23:27">
      <c r="W45882" s="288"/>
      <c r="X45882" s="287"/>
      <c r="AA45882" s="289"/>
    </row>
    <row r="45883" spans="23:27">
      <c r="W45883" s="288"/>
      <c r="X45883" s="287"/>
      <c r="AA45883" s="289"/>
    </row>
    <row r="45884" spans="23:27">
      <c r="W45884" s="288"/>
      <c r="X45884" s="287"/>
      <c r="AA45884" s="289"/>
    </row>
    <row r="45885" spans="23:27">
      <c r="W45885" s="288"/>
      <c r="X45885" s="287"/>
      <c r="AA45885" s="289"/>
    </row>
    <row r="45886" spans="23:27">
      <c r="W45886" s="288"/>
      <c r="X45886" s="287"/>
      <c r="AA45886" s="289"/>
    </row>
    <row r="45887" spans="23:27">
      <c r="W45887" s="288"/>
      <c r="X45887" s="287"/>
      <c r="AA45887" s="289"/>
    </row>
    <row r="45888" spans="23:27">
      <c r="W45888" s="288"/>
      <c r="X45888" s="287"/>
      <c r="AA45888" s="289"/>
    </row>
    <row r="45889" spans="23:27">
      <c r="W45889" s="288"/>
      <c r="X45889" s="287"/>
      <c r="AA45889" s="289"/>
    </row>
    <row r="45890" spans="23:27">
      <c r="W45890" s="288"/>
      <c r="X45890" s="287"/>
      <c r="AA45890" s="289"/>
    </row>
    <row r="45891" spans="23:27">
      <c r="W45891" s="288"/>
      <c r="X45891" s="287"/>
      <c r="AA45891" s="289"/>
    </row>
    <row r="45892" spans="23:27">
      <c r="W45892" s="288"/>
      <c r="X45892" s="287"/>
      <c r="AA45892" s="289"/>
    </row>
    <row r="45893" spans="23:27">
      <c r="W45893" s="288"/>
      <c r="X45893" s="287"/>
      <c r="AA45893" s="289"/>
    </row>
    <row r="45894" spans="23:27">
      <c r="W45894" s="288"/>
      <c r="X45894" s="287"/>
      <c r="AA45894" s="289"/>
    </row>
    <row r="45895" spans="23:27">
      <c r="W45895" s="288"/>
      <c r="X45895" s="287"/>
      <c r="AA45895" s="289"/>
    </row>
    <row r="45896" spans="23:27">
      <c r="W45896" s="288"/>
      <c r="X45896" s="287"/>
      <c r="AA45896" s="289"/>
    </row>
    <row r="45897" spans="23:27">
      <c r="W45897" s="288"/>
      <c r="X45897" s="287"/>
      <c r="AA45897" s="289"/>
    </row>
    <row r="45898" spans="23:27">
      <c r="W45898" s="288"/>
      <c r="X45898" s="287"/>
      <c r="AA45898" s="289"/>
    </row>
    <row r="45899" spans="23:27">
      <c r="W45899" s="288"/>
      <c r="X45899" s="287"/>
      <c r="AA45899" s="289"/>
    </row>
    <row r="45900" spans="23:27">
      <c r="W45900" s="288"/>
      <c r="X45900" s="287"/>
      <c r="AA45900" s="289"/>
    </row>
    <row r="45901" spans="23:27">
      <c r="W45901" s="288"/>
      <c r="X45901" s="287"/>
      <c r="AA45901" s="289"/>
    </row>
    <row r="45902" spans="23:27">
      <c r="W45902" s="288"/>
      <c r="X45902" s="287"/>
      <c r="AA45902" s="289"/>
    </row>
    <row r="45903" spans="23:27">
      <c r="W45903" s="288"/>
      <c r="X45903" s="287"/>
      <c r="AA45903" s="289"/>
    </row>
    <row r="45904" spans="23:27">
      <c r="W45904" s="288"/>
      <c r="X45904" s="287"/>
      <c r="AA45904" s="289"/>
    </row>
    <row r="45905" spans="23:27">
      <c r="W45905" s="288"/>
      <c r="X45905" s="287"/>
      <c r="AA45905" s="289"/>
    </row>
    <row r="45906" spans="23:27">
      <c r="W45906" s="288"/>
      <c r="X45906" s="287"/>
      <c r="AA45906" s="289"/>
    </row>
    <row r="45907" spans="23:27">
      <c r="W45907" s="288"/>
      <c r="X45907" s="287"/>
      <c r="AA45907" s="289"/>
    </row>
    <row r="45908" spans="23:27">
      <c r="W45908" s="288"/>
      <c r="X45908" s="287"/>
      <c r="AA45908" s="289"/>
    </row>
    <row r="45909" spans="23:27">
      <c r="W45909" s="288"/>
      <c r="X45909" s="287"/>
      <c r="AA45909" s="289"/>
    </row>
    <row r="45910" spans="23:27">
      <c r="W45910" s="288"/>
      <c r="X45910" s="287"/>
      <c r="AA45910" s="289"/>
    </row>
    <row r="45911" spans="23:27">
      <c r="W45911" s="288"/>
      <c r="X45911" s="287"/>
      <c r="AA45911" s="289"/>
    </row>
    <row r="45912" spans="23:27">
      <c r="W45912" s="288"/>
      <c r="X45912" s="287"/>
      <c r="AA45912" s="289"/>
    </row>
    <row r="45913" spans="23:27">
      <c r="W45913" s="288"/>
      <c r="X45913" s="287"/>
      <c r="AA45913" s="289"/>
    </row>
    <row r="45914" spans="23:27">
      <c r="W45914" s="288"/>
      <c r="X45914" s="287"/>
      <c r="AA45914" s="289"/>
    </row>
    <row r="45915" spans="23:27">
      <c r="W45915" s="288"/>
      <c r="X45915" s="287"/>
      <c r="AA45915" s="289"/>
    </row>
    <row r="45916" spans="23:27">
      <c r="W45916" s="288"/>
      <c r="X45916" s="287"/>
      <c r="AA45916" s="289"/>
    </row>
    <row r="45917" spans="23:27">
      <c r="W45917" s="288"/>
      <c r="X45917" s="287"/>
      <c r="AA45917" s="289"/>
    </row>
    <row r="45918" spans="23:27">
      <c r="W45918" s="288"/>
      <c r="X45918" s="287"/>
      <c r="AA45918" s="289"/>
    </row>
    <row r="45919" spans="23:27">
      <c r="W45919" s="288"/>
      <c r="X45919" s="287"/>
      <c r="AA45919" s="289"/>
    </row>
    <row r="45920" spans="23:27">
      <c r="W45920" s="288"/>
      <c r="X45920" s="287"/>
      <c r="AA45920" s="289"/>
    </row>
    <row r="45921" spans="23:27">
      <c r="W45921" s="288"/>
      <c r="X45921" s="287"/>
      <c r="AA45921" s="289"/>
    </row>
    <row r="45922" spans="23:27">
      <c r="W45922" s="288"/>
      <c r="X45922" s="287"/>
      <c r="AA45922" s="289"/>
    </row>
    <row r="45923" spans="23:27">
      <c r="W45923" s="288"/>
      <c r="X45923" s="287"/>
      <c r="AA45923" s="289"/>
    </row>
    <row r="45924" spans="23:27">
      <c r="W45924" s="288"/>
      <c r="X45924" s="287"/>
      <c r="AA45924" s="289"/>
    </row>
    <row r="45925" spans="23:27">
      <c r="W45925" s="288"/>
      <c r="X45925" s="287"/>
      <c r="AA45925" s="289"/>
    </row>
    <row r="45926" spans="23:27">
      <c r="W45926" s="288"/>
      <c r="X45926" s="287"/>
      <c r="AA45926" s="289"/>
    </row>
    <row r="45927" spans="23:27">
      <c r="W45927" s="288"/>
      <c r="X45927" s="287"/>
      <c r="AA45927" s="289"/>
    </row>
    <row r="45928" spans="23:27">
      <c r="W45928" s="288"/>
      <c r="X45928" s="287"/>
      <c r="AA45928" s="289"/>
    </row>
    <row r="45929" spans="23:27">
      <c r="W45929" s="288"/>
      <c r="X45929" s="287"/>
      <c r="AA45929" s="289"/>
    </row>
    <row r="45930" spans="23:27">
      <c r="W45930" s="288"/>
      <c r="X45930" s="287"/>
      <c r="AA45930" s="289"/>
    </row>
    <row r="45931" spans="23:27">
      <c r="W45931" s="288"/>
      <c r="X45931" s="287"/>
      <c r="AA45931" s="289"/>
    </row>
    <row r="45932" spans="23:27">
      <c r="W45932" s="288"/>
      <c r="X45932" s="287"/>
      <c r="AA45932" s="289"/>
    </row>
    <row r="45933" spans="23:27">
      <c r="W45933" s="288"/>
      <c r="X45933" s="287"/>
      <c r="AA45933" s="289"/>
    </row>
    <row r="45934" spans="23:27">
      <c r="W45934" s="288"/>
      <c r="X45934" s="287"/>
      <c r="AA45934" s="289"/>
    </row>
    <row r="45935" spans="23:27">
      <c r="W45935" s="288"/>
      <c r="X45935" s="287"/>
      <c r="AA45935" s="289"/>
    </row>
    <row r="45936" spans="23:27">
      <c r="W45936" s="288"/>
      <c r="X45936" s="287"/>
      <c r="AA45936" s="289"/>
    </row>
    <row r="45937" spans="23:27">
      <c r="W45937" s="288"/>
      <c r="X45937" s="287"/>
      <c r="AA45937" s="289"/>
    </row>
    <row r="45938" spans="23:27">
      <c r="W45938" s="288"/>
      <c r="X45938" s="287"/>
      <c r="AA45938" s="289"/>
    </row>
    <row r="45939" spans="23:27">
      <c r="W45939" s="288"/>
      <c r="X45939" s="287"/>
      <c r="AA45939" s="289"/>
    </row>
    <row r="45940" spans="23:27">
      <c r="W45940" s="288"/>
      <c r="X45940" s="287"/>
      <c r="AA45940" s="289"/>
    </row>
    <row r="45941" spans="23:27">
      <c r="W45941" s="288"/>
      <c r="X45941" s="287"/>
      <c r="AA45941" s="289"/>
    </row>
    <row r="45942" spans="23:27">
      <c r="W45942" s="288"/>
      <c r="X45942" s="287"/>
      <c r="AA45942" s="289"/>
    </row>
    <row r="45943" spans="23:27">
      <c r="W45943" s="288"/>
      <c r="X45943" s="287"/>
      <c r="AA45943" s="289"/>
    </row>
    <row r="45944" spans="23:27">
      <c r="W45944" s="288"/>
      <c r="X45944" s="287"/>
      <c r="AA45944" s="289"/>
    </row>
    <row r="45945" spans="23:27">
      <c r="W45945" s="288"/>
      <c r="X45945" s="287"/>
      <c r="AA45945" s="289"/>
    </row>
    <row r="45946" spans="23:27">
      <c r="W45946" s="288"/>
      <c r="X45946" s="287"/>
      <c r="AA45946" s="289"/>
    </row>
    <row r="45947" spans="23:27">
      <c r="W45947" s="288"/>
      <c r="X45947" s="287"/>
      <c r="AA45947" s="289"/>
    </row>
    <row r="45948" spans="23:27">
      <c r="W45948" s="288"/>
      <c r="X45948" s="287"/>
      <c r="AA45948" s="289"/>
    </row>
    <row r="45949" spans="23:27">
      <c r="W45949" s="288"/>
      <c r="X45949" s="287"/>
      <c r="AA45949" s="289"/>
    </row>
    <row r="45950" spans="23:27">
      <c r="W45950" s="288"/>
      <c r="X45950" s="287"/>
      <c r="AA45950" s="289"/>
    </row>
    <row r="45951" spans="23:27">
      <c r="W45951" s="288"/>
      <c r="X45951" s="287"/>
      <c r="AA45951" s="289"/>
    </row>
    <row r="45952" spans="23:27">
      <c r="W45952" s="288"/>
      <c r="X45952" s="287"/>
      <c r="AA45952" s="289"/>
    </row>
    <row r="45953" spans="23:27">
      <c r="W45953" s="288"/>
      <c r="X45953" s="287"/>
      <c r="AA45953" s="289"/>
    </row>
    <row r="45954" spans="23:27">
      <c r="W45954" s="288"/>
      <c r="X45954" s="287"/>
      <c r="AA45954" s="289"/>
    </row>
    <row r="45955" spans="23:27">
      <c r="W45955" s="288"/>
      <c r="X45955" s="287"/>
      <c r="AA45955" s="289"/>
    </row>
    <row r="45956" spans="23:27">
      <c r="W45956" s="288"/>
      <c r="X45956" s="287"/>
      <c r="AA45956" s="289"/>
    </row>
    <row r="45957" spans="23:27">
      <c r="W45957" s="288"/>
      <c r="X45957" s="287"/>
      <c r="AA45957" s="289"/>
    </row>
    <row r="45958" spans="23:27">
      <c r="W45958" s="288"/>
      <c r="X45958" s="287"/>
      <c r="AA45958" s="289"/>
    </row>
    <row r="45959" spans="23:27">
      <c r="W45959" s="288"/>
      <c r="X45959" s="287"/>
      <c r="AA45959" s="289"/>
    </row>
    <row r="45960" spans="23:27">
      <c r="W45960" s="288"/>
      <c r="X45960" s="287"/>
      <c r="AA45960" s="289"/>
    </row>
    <row r="45961" spans="23:27">
      <c r="W45961" s="288"/>
      <c r="X45961" s="287"/>
      <c r="AA45961" s="289"/>
    </row>
    <row r="45962" spans="23:27">
      <c r="W45962" s="288"/>
      <c r="X45962" s="287"/>
      <c r="AA45962" s="289"/>
    </row>
    <row r="45963" spans="23:27">
      <c r="W45963" s="288"/>
      <c r="X45963" s="287"/>
      <c r="AA45963" s="289"/>
    </row>
    <row r="45964" spans="23:27">
      <c r="W45964" s="288"/>
      <c r="X45964" s="287"/>
      <c r="AA45964" s="289"/>
    </row>
    <row r="45965" spans="23:27">
      <c r="W45965" s="288"/>
      <c r="X45965" s="287"/>
      <c r="AA45965" s="289"/>
    </row>
    <row r="45966" spans="23:27">
      <c r="W45966" s="288"/>
      <c r="X45966" s="287"/>
      <c r="AA45966" s="289"/>
    </row>
    <row r="45967" spans="23:27">
      <c r="W45967" s="288"/>
      <c r="X45967" s="287"/>
      <c r="AA45967" s="289"/>
    </row>
    <row r="45968" spans="23:27">
      <c r="W45968" s="288"/>
      <c r="X45968" s="287"/>
      <c r="AA45968" s="289"/>
    </row>
    <row r="45969" spans="23:27">
      <c r="W45969" s="288"/>
      <c r="X45969" s="287"/>
      <c r="AA45969" s="289"/>
    </row>
    <row r="45970" spans="23:27">
      <c r="W45970" s="288"/>
      <c r="X45970" s="287"/>
      <c r="AA45970" s="289"/>
    </row>
    <row r="45971" spans="23:27">
      <c r="W45971" s="288"/>
      <c r="X45971" s="287"/>
      <c r="AA45971" s="289"/>
    </row>
    <row r="45972" spans="23:27">
      <c r="W45972" s="288"/>
      <c r="X45972" s="287"/>
      <c r="AA45972" s="289"/>
    </row>
    <row r="45973" spans="23:27">
      <c r="W45973" s="288"/>
      <c r="X45973" s="287"/>
      <c r="AA45973" s="289"/>
    </row>
    <row r="45974" spans="23:27">
      <c r="W45974" s="288"/>
      <c r="X45974" s="287"/>
      <c r="AA45974" s="289"/>
    </row>
    <row r="45975" spans="23:27">
      <c r="W45975" s="288"/>
      <c r="X45975" s="287"/>
      <c r="AA45975" s="289"/>
    </row>
    <row r="45976" spans="23:27">
      <c r="W45976" s="288"/>
      <c r="X45976" s="287"/>
      <c r="AA45976" s="289"/>
    </row>
    <row r="45977" spans="23:27">
      <c r="W45977" s="288"/>
      <c r="X45977" s="287"/>
      <c r="AA45977" s="289"/>
    </row>
    <row r="45978" spans="23:27">
      <c r="W45978" s="288"/>
      <c r="X45978" s="287"/>
      <c r="AA45978" s="289"/>
    </row>
    <row r="45979" spans="23:27">
      <c r="W45979" s="288"/>
      <c r="X45979" s="287"/>
      <c r="AA45979" s="289"/>
    </row>
    <row r="45980" spans="23:27">
      <c r="W45980" s="288"/>
      <c r="X45980" s="287"/>
      <c r="AA45980" s="289"/>
    </row>
    <row r="45981" spans="23:27">
      <c r="W45981" s="288"/>
      <c r="X45981" s="287"/>
      <c r="AA45981" s="289"/>
    </row>
    <row r="45982" spans="23:27">
      <c r="W45982" s="288"/>
      <c r="X45982" s="287"/>
      <c r="AA45982" s="289"/>
    </row>
    <row r="45983" spans="23:27">
      <c r="W45983" s="288"/>
      <c r="X45983" s="287"/>
      <c r="AA45983" s="289"/>
    </row>
    <row r="45984" spans="23:27">
      <c r="W45984" s="288"/>
      <c r="X45984" s="287"/>
      <c r="AA45984" s="289"/>
    </row>
    <row r="45985" spans="23:27">
      <c r="W45985" s="288"/>
      <c r="X45985" s="287"/>
      <c r="AA45985" s="289"/>
    </row>
    <row r="45986" spans="23:27">
      <c r="W45986" s="288"/>
      <c r="X45986" s="287"/>
      <c r="AA45986" s="289"/>
    </row>
    <row r="45987" spans="23:27">
      <c r="W45987" s="288"/>
      <c r="X45987" s="287"/>
      <c r="AA45987" s="289"/>
    </row>
    <row r="45988" spans="23:27">
      <c r="W45988" s="288"/>
      <c r="X45988" s="287"/>
      <c r="AA45988" s="289"/>
    </row>
    <row r="45989" spans="23:27">
      <c r="W45989" s="288"/>
      <c r="X45989" s="287"/>
      <c r="AA45989" s="289"/>
    </row>
    <row r="45990" spans="23:27">
      <c r="W45990" s="288"/>
      <c r="X45990" s="287"/>
      <c r="AA45990" s="289"/>
    </row>
    <row r="45991" spans="23:27">
      <c r="W45991" s="288"/>
      <c r="X45991" s="287"/>
      <c r="AA45991" s="289"/>
    </row>
    <row r="45992" spans="23:27">
      <c r="W45992" s="288"/>
      <c r="X45992" s="287"/>
      <c r="AA45992" s="289"/>
    </row>
    <row r="45993" spans="23:27">
      <c r="W45993" s="288"/>
      <c r="X45993" s="287"/>
      <c r="AA45993" s="289"/>
    </row>
    <row r="45994" spans="23:27">
      <c r="W45994" s="288"/>
      <c r="X45994" s="287"/>
      <c r="AA45994" s="289"/>
    </row>
    <row r="45995" spans="23:27">
      <c r="W45995" s="288"/>
      <c r="X45995" s="287"/>
      <c r="AA45995" s="289"/>
    </row>
    <row r="45996" spans="23:27">
      <c r="W45996" s="288"/>
      <c r="X45996" s="287"/>
      <c r="AA45996" s="289"/>
    </row>
    <row r="45997" spans="23:27">
      <c r="W45997" s="288"/>
      <c r="X45997" s="287"/>
      <c r="AA45997" s="289"/>
    </row>
    <row r="45998" spans="23:27">
      <c r="W45998" s="288"/>
      <c r="X45998" s="287"/>
      <c r="AA45998" s="289"/>
    </row>
    <row r="45999" spans="23:27">
      <c r="W45999" s="288"/>
      <c r="X45999" s="287"/>
      <c r="AA45999" s="289"/>
    </row>
    <row r="46000" spans="23:27">
      <c r="W46000" s="288"/>
      <c r="X46000" s="287"/>
      <c r="AA46000" s="289"/>
    </row>
    <row r="46001" spans="23:27">
      <c r="W46001" s="288"/>
      <c r="X46001" s="287"/>
      <c r="AA46001" s="289"/>
    </row>
    <row r="46002" spans="23:27">
      <c r="W46002" s="288"/>
      <c r="X46002" s="287"/>
      <c r="AA46002" s="289"/>
    </row>
    <row r="46003" spans="23:27">
      <c r="W46003" s="288"/>
      <c r="X46003" s="287"/>
      <c r="AA46003" s="289"/>
    </row>
    <row r="46004" spans="23:27">
      <c r="W46004" s="288"/>
      <c r="X46004" s="287"/>
      <c r="AA46004" s="289"/>
    </row>
    <row r="46005" spans="23:27">
      <c r="W46005" s="288"/>
      <c r="X46005" s="287"/>
      <c r="AA46005" s="289"/>
    </row>
    <row r="46006" spans="23:27">
      <c r="W46006" s="288"/>
      <c r="X46006" s="287"/>
      <c r="AA46006" s="289"/>
    </row>
    <row r="46007" spans="23:27">
      <c r="W46007" s="288"/>
      <c r="X46007" s="287"/>
      <c r="AA46007" s="289"/>
    </row>
    <row r="46008" spans="23:27">
      <c r="W46008" s="288"/>
      <c r="X46008" s="287"/>
      <c r="AA46008" s="289"/>
    </row>
    <row r="46009" spans="23:27">
      <c r="W46009" s="288"/>
      <c r="X46009" s="287"/>
      <c r="AA46009" s="289"/>
    </row>
    <row r="46010" spans="23:27">
      <c r="W46010" s="288"/>
      <c r="X46010" s="287"/>
      <c r="AA46010" s="289"/>
    </row>
    <row r="46011" spans="23:27">
      <c r="W46011" s="288"/>
      <c r="X46011" s="287"/>
      <c r="AA46011" s="289"/>
    </row>
    <row r="46012" spans="23:27">
      <c r="W46012" s="288"/>
      <c r="X46012" s="287"/>
      <c r="AA46012" s="289"/>
    </row>
    <row r="46013" spans="23:27">
      <c r="W46013" s="288"/>
      <c r="X46013" s="287"/>
      <c r="AA46013" s="289"/>
    </row>
    <row r="46014" spans="23:27">
      <c r="W46014" s="288"/>
      <c r="X46014" s="287"/>
      <c r="AA46014" s="289"/>
    </row>
    <row r="46015" spans="23:27">
      <c r="W46015" s="288"/>
      <c r="X46015" s="287"/>
      <c r="AA46015" s="289"/>
    </row>
    <row r="46016" spans="23:27">
      <c r="W46016" s="288"/>
      <c r="X46016" s="287"/>
      <c r="AA46016" s="289"/>
    </row>
    <row r="46017" spans="23:27">
      <c r="W46017" s="288"/>
      <c r="X46017" s="287"/>
      <c r="AA46017" s="289"/>
    </row>
    <row r="46018" spans="23:27">
      <c r="W46018" s="288"/>
      <c r="X46018" s="287"/>
      <c r="AA46018" s="289"/>
    </row>
    <row r="46019" spans="23:27">
      <c r="W46019" s="288"/>
      <c r="X46019" s="287"/>
      <c r="AA46019" s="289"/>
    </row>
    <row r="46020" spans="23:27">
      <c r="W46020" s="288"/>
      <c r="X46020" s="287"/>
      <c r="AA46020" s="289"/>
    </row>
    <row r="46021" spans="23:27">
      <c r="W46021" s="288"/>
      <c r="X46021" s="287"/>
      <c r="AA46021" s="289"/>
    </row>
    <row r="46022" spans="23:27">
      <c r="W46022" s="288"/>
      <c r="X46022" s="287"/>
      <c r="AA46022" s="289"/>
    </row>
    <row r="46023" spans="23:27">
      <c r="W46023" s="288"/>
      <c r="X46023" s="287"/>
      <c r="AA46023" s="289"/>
    </row>
    <row r="46024" spans="23:27">
      <c r="W46024" s="288"/>
      <c r="X46024" s="287"/>
      <c r="AA46024" s="289"/>
    </row>
    <row r="46025" spans="23:27">
      <c r="W46025" s="288"/>
      <c r="X46025" s="287"/>
      <c r="AA46025" s="289"/>
    </row>
    <row r="46026" spans="23:27">
      <c r="W46026" s="288"/>
      <c r="X46026" s="287"/>
      <c r="AA46026" s="289"/>
    </row>
    <row r="46027" spans="23:27">
      <c r="W46027" s="288"/>
      <c r="X46027" s="287"/>
      <c r="AA46027" s="289"/>
    </row>
    <row r="46028" spans="23:27">
      <c r="W46028" s="288"/>
      <c r="X46028" s="287"/>
      <c r="AA46028" s="289"/>
    </row>
    <row r="46029" spans="23:27">
      <c r="W46029" s="288"/>
      <c r="X46029" s="287"/>
      <c r="AA46029" s="289"/>
    </row>
    <row r="46030" spans="23:27">
      <c r="W46030" s="288"/>
      <c r="X46030" s="287"/>
      <c r="AA46030" s="289"/>
    </row>
    <row r="46031" spans="23:27">
      <c r="W46031" s="288"/>
      <c r="X46031" s="287"/>
      <c r="AA46031" s="289"/>
    </row>
    <row r="46032" spans="23:27">
      <c r="W46032" s="288"/>
      <c r="X46032" s="287"/>
      <c r="AA46032" s="289"/>
    </row>
    <row r="46033" spans="23:27">
      <c r="W46033" s="288"/>
      <c r="X46033" s="287"/>
      <c r="AA46033" s="289"/>
    </row>
    <row r="46034" spans="23:27">
      <c r="W46034" s="288"/>
      <c r="X46034" s="287"/>
      <c r="AA46034" s="289"/>
    </row>
    <row r="46035" spans="23:27">
      <c r="W46035" s="288"/>
      <c r="X46035" s="287"/>
      <c r="AA46035" s="289"/>
    </row>
    <row r="46036" spans="23:27">
      <c r="W46036" s="288"/>
      <c r="X46036" s="287"/>
      <c r="AA46036" s="289"/>
    </row>
    <row r="46037" spans="23:27">
      <c r="W46037" s="288"/>
      <c r="X46037" s="287"/>
      <c r="AA46037" s="289"/>
    </row>
    <row r="46038" spans="23:27">
      <c r="W46038" s="288"/>
      <c r="X46038" s="287"/>
      <c r="AA46038" s="289"/>
    </row>
    <row r="46039" spans="23:27">
      <c r="W46039" s="288"/>
      <c r="X46039" s="287"/>
      <c r="AA46039" s="289"/>
    </row>
    <row r="46040" spans="23:27">
      <c r="W46040" s="288"/>
      <c r="X46040" s="287"/>
      <c r="AA46040" s="289"/>
    </row>
    <row r="46041" spans="23:27">
      <c r="W46041" s="288"/>
      <c r="X46041" s="287"/>
      <c r="AA46041" s="289"/>
    </row>
    <row r="46042" spans="23:27">
      <c r="W46042" s="288"/>
      <c r="X46042" s="287"/>
      <c r="AA46042" s="289"/>
    </row>
    <row r="46043" spans="23:27">
      <c r="W46043" s="288"/>
      <c r="X46043" s="287"/>
      <c r="AA46043" s="289"/>
    </row>
    <row r="46044" spans="23:27">
      <c r="W46044" s="288"/>
      <c r="X46044" s="287"/>
      <c r="AA46044" s="289"/>
    </row>
    <row r="46045" spans="23:27">
      <c r="W46045" s="288"/>
      <c r="X46045" s="287"/>
      <c r="AA46045" s="289"/>
    </row>
    <row r="46046" spans="23:27">
      <c r="W46046" s="288"/>
      <c r="X46046" s="287"/>
      <c r="AA46046" s="289"/>
    </row>
    <row r="46047" spans="23:27">
      <c r="W46047" s="288"/>
      <c r="X46047" s="287"/>
      <c r="AA46047" s="289"/>
    </row>
    <row r="46048" spans="23:27">
      <c r="W46048" s="288"/>
      <c r="X46048" s="287"/>
      <c r="AA46048" s="289"/>
    </row>
    <row r="46049" spans="23:27">
      <c r="W46049" s="288"/>
      <c r="X46049" s="287"/>
      <c r="AA46049" s="289"/>
    </row>
    <row r="46050" spans="23:27">
      <c r="W46050" s="288"/>
      <c r="X46050" s="287"/>
      <c r="AA46050" s="289"/>
    </row>
    <row r="46051" spans="23:27">
      <c r="W46051" s="288"/>
      <c r="X46051" s="287"/>
      <c r="AA46051" s="289"/>
    </row>
    <row r="46052" spans="23:27">
      <c r="W46052" s="288"/>
      <c r="X46052" s="287"/>
      <c r="AA46052" s="289"/>
    </row>
    <row r="46053" spans="23:27">
      <c r="W46053" s="288"/>
      <c r="X46053" s="287"/>
      <c r="AA46053" s="289"/>
    </row>
    <row r="46054" spans="23:27">
      <c r="W46054" s="288"/>
      <c r="X46054" s="287"/>
      <c r="AA46054" s="289"/>
    </row>
    <row r="46055" spans="23:27">
      <c r="W46055" s="288"/>
      <c r="X46055" s="287"/>
      <c r="AA46055" s="289"/>
    </row>
    <row r="46056" spans="23:27">
      <c r="W46056" s="288"/>
      <c r="X46056" s="287"/>
      <c r="AA46056" s="289"/>
    </row>
    <row r="46057" spans="23:27">
      <c r="W46057" s="288"/>
      <c r="X46057" s="287"/>
      <c r="AA46057" s="289"/>
    </row>
    <row r="46058" spans="23:27">
      <c r="W46058" s="288"/>
      <c r="X46058" s="287"/>
      <c r="AA46058" s="289"/>
    </row>
    <row r="46059" spans="23:27">
      <c r="W46059" s="288"/>
      <c r="X46059" s="287"/>
      <c r="AA46059" s="289"/>
    </row>
    <row r="46060" spans="23:27">
      <c r="W46060" s="288"/>
      <c r="X46060" s="287"/>
      <c r="AA46060" s="289"/>
    </row>
    <row r="46061" spans="23:27">
      <c r="W46061" s="288"/>
      <c r="X46061" s="287"/>
      <c r="AA46061" s="289"/>
    </row>
    <row r="46062" spans="23:27">
      <c r="W46062" s="288"/>
      <c r="X46062" s="287"/>
      <c r="AA46062" s="289"/>
    </row>
    <row r="46063" spans="23:27">
      <c r="W46063" s="288"/>
      <c r="X46063" s="287"/>
      <c r="AA46063" s="289"/>
    </row>
    <row r="46064" spans="23:27">
      <c r="W46064" s="288"/>
      <c r="X46064" s="287"/>
      <c r="AA46064" s="289"/>
    </row>
    <row r="46065" spans="23:27">
      <c r="W46065" s="288"/>
      <c r="X46065" s="287"/>
      <c r="AA46065" s="289"/>
    </row>
    <row r="46066" spans="23:27">
      <c r="W46066" s="288"/>
      <c r="X46066" s="287"/>
      <c r="AA46066" s="289"/>
    </row>
    <row r="46067" spans="23:27">
      <c r="W46067" s="288"/>
      <c r="X46067" s="287"/>
      <c r="AA46067" s="289"/>
    </row>
    <row r="46068" spans="23:27">
      <c r="W46068" s="288"/>
      <c r="X46068" s="287"/>
      <c r="AA46068" s="289"/>
    </row>
    <row r="46069" spans="23:27">
      <c r="W46069" s="288"/>
      <c r="X46069" s="287"/>
      <c r="AA46069" s="289"/>
    </row>
    <row r="46070" spans="23:27">
      <c r="W46070" s="288"/>
      <c r="X46070" s="287"/>
      <c r="AA46070" s="289"/>
    </row>
    <row r="46071" spans="23:27">
      <c r="W46071" s="288"/>
      <c r="X46071" s="287"/>
      <c r="AA46071" s="289"/>
    </row>
    <row r="46072" spans="23:27">
      <c r="W46072" s="288"/>
      <c r="X46072" s="287"/>
      <c r="AA46072" s="289"/>
    </row>
    <row r="46073" spans="23:27">
      <c r="W46073" s="288"/>
      <c r="X46073" s="287"/>
      <c r="AA46073" s="289"/>
    </row>
    <row r="46074" spans="23:27">
      <c r="W46074" s="288"/>
      <c r="X46074" s="287"/>
      <c r="AA46074" s="289"/>
    </row>
    <row r="46075" spans="23:27">
      <c r="W46075" s="288"/>
      <c r="X46075" s="287"/>
      <c r="AA46075" s="289"/>
    </row>
    <row r="46076" spans="23:27">
      <c r="W46076" s="288"/>
      <c r="X46076" s="287"/>
      <c r="AA46076" s="289"/>
    </row>
    <row r="46077" spans="23:27">
      <c r="W46077" s="288"/>
      <c r="X46077" s="287"/>
      <c r="AA46077" s="289"/>
    </row>
    <row r="46078" spans="23:27">
      <c r="W46078" s="288"/>
      <c r="X46078" s="287"/>
      <c r="AA46078" s="289"/>
    </row>
    <row r="46079" spans="23:27">
      <c r="W46079" s="288"/>
      <c r="X46079" s="287"/>
      <c r="AA46079" s="289"/>
    </row>
    <row r="46080" spans="23:27">
      <c r="W46080" s="288"/>
      <c r="X46080" s="287"/>
      <c r="AA46080" s="289"/>
    </row>
    <row r="46081" spans="23:27">
      <c r="W46081" s="288"/>
      <c r="X46081" s="287"/>
      <c r="AA46081" s="289"/>
    </row>
    <row r="46082" spans="23:27">
      <c r="W46082" s="288"/>
      <c r="X46082" s="287"/>
      <c r="AA46082" s="289"/>
    </row>
    <row r="46083" spans="23:27">
      <c r="W46083" s="288"/>
      <c r="X46083" s="287"/>
      <c r="AA46083" s="289"/>
    </row>
    <row r="46084" spans="23:27">
      <c r="W46084" s="288"/>
      <c r="X46084" s="287"/>
      <c r="AA46084" s="289"/>
    </row>
    <row r="46085" spans="23:27">
      <c r="W46085" s="288"/>
      <c r="X46085" s="287"/>
      <c r="AA46085" s="289"/>
    </row>
    <row r="46086" spans="23:27">
      <c r="W46086" s="288"/>
      <c r="X46086" s="287"/>
      <c r="AA46086" s="289"/>
    </row>
    <row r="46087" spans="23:27">
      <c r="W46087" s="288"/>
      <c r="X46087" s="287"/>
      <c r="AA46087" s="289"/>
    </row>
    <row r="46088" spans="23:27">
      <c r="W46088" s="288"/>
      <c r="X46088" s="287"/>
      <c r="AA46088" s="289"/>
    </row>
    <row r="46089" spans="23:27">
      <c r="W46089" s="288"/>
      <c r="X46089" s="287"/>
      <c r="AA46089" s="289"/>
    </row>
    <row r="46090" spans="23:27">
      <c r="W46090" s="288"/>
      <c r="X46090" s="287"/>
      <c r="AA46090" s="289"/>
    </row>
    <row r="46091" spans="23:27">
      <c r="W46091" s="288"/>
      <c r="X46091" s="287"/>
      <c r="AA46091" s="289"/>
    </row>
    <row r="46092" spans="23:27">
      <c r="W46092" s="288"/>
      <c r="X46092" s="287"/>
      <c r="AA46092" s="289"/>
    </row>
    <row r="46093" spans="23:27">
      <c r="W46093" s="288"/>
      <c r="X46093" s="287"/>
      <c r="AA46093" s="289"/>
    </row>
    <row r="46094" spans="23:27">
      <c r="W46094" s="288"/>
      <c r="X46094" s="287"/>
      <c r="AA46094" s="289"/>
    </row>
    <row r="46095" spans="23:27">
      <c r="W46095" s="288"/>
      <c r="X46095" s="287"/>
      <c r="AA46095" s="289"/>
    </row>
    <row r="46096" spans="23:27">
      <c r="W46096" s="288"/>
      <c r="X46096" s="287"/>
      <c r="AA46096" s="289"/>
    </row>
    <row r="46097" spans="23:27">
      <c r="W46097" s="288"/>
      <c r="X46097" s="287"/>
      <c r="AA46097" s="289"/>
    </row>
    <row r="46098" spans="23:27">
      <c r="W46098" s="288"/>
      <c r="X46098" s="287"/>
      <c r="AA46098" s="289"/>
    </row>
    <row r="46099" spans="23:27">
      <c r="W46099" s="288"/>
      <c r="X46099" s="287"/>
      <c r="AA46099" s="289"/>
    </row>
    <row r="46100" spans="23:27">
      <c r="W46100" s="288"/>
      <c r="X46100" s="287"/>
      <c r="AA46100" s="289"/>
    </row>
    <row r="46101" spans="23:27">
      <c r="W46101" s="288"/>
      <c r="X46101" s="287"/>
      <c r="AA46101" s="289"/>
    </row>
    <row r="46102" spans="23:27">
      <c r="W46102" s="288"/>
      <c r="X46102" s="287"/>
      <c r="AA46102" s="289"/>
    </row>
    <row r="46103" spans="23:27">
      <c r="W46103" s="288"/>
      <c r="X46103" s="287"/>
      <c r="AA46103" s="289"/>
    </row>
    <row r="46104" spans="23:27">
      <c r="W46104" s="288"/>
      <c r="X46104" s="287"/>
      <c r="AA46104" s="289"/>
    </row>
    <row r="46105" spans="23:27">
      <c r="W46105" s="288"/>
      <c r="X46105" s="287"/>
      <c r="AA46105" s="289"/>
    </row>
    <row r="46106" spans="23:27">
      <c r="W46106" s="288"/>
      <c r="X46106" s="287"/>
      <c r="AA46106" s="289"/>
    </row>
    <row r="46107" spans="23:27">
      <c r="W46107" s="288"/>
      <c r="X46107" s="287"/>
      <c r="AA46107" s="289"/>
    </row>
    <row r="46108" spans="23:27">
      <c r="W46108" s="288"/>
      <c r="X46108" s="287"/>
      <c r="AA46108" s="289"/>
    </row>
    <row r="46109" spans="23:27">
      <c r="W46109" s="288"/>
      <c r="X46109" s="287"/>
      <c r="AA46109" s="289"/>
    </row>
    <row r="46110" spans="23:27">
      <c r="W46110" s="288"/>
      <c r="X46110" s="287"/>
      <c r="AA46110" s="289"/>
    </row>
    <row r="46111" spans="23:27">
      <c r="W46111" s="288"/>
      <c r="X46111" s="287"/>
      <c r="AA46111" s="289"/>
    </row>
    <row r="46112" spans="23:27">
      <c r="W46112" s="288"/>
      <c r="X46112" s="287"/>
      <c r="AA46112" s="289"/>
    </row>
    <row r="46113" spans="23:27">
      <c r="W46113" s="288"/>
      <c r="X46113" s="287"/>
      <c r="AA46113" s="289"/>
    </row>
    <row r="46114" spans="23:27">
      <c r="W46114" s="288"/>
      <c r="X46114" s="287"/>
      <c r="AA46114" s="289"/>
    </row>
    <row r="46115" spans="23:27">
      <c r="W46115" s="288"/>
      <c r="X46115" s="287"/>
      <c r="AA46115" s="289"/>
    </row>
    <row r="46116" spans="23:27">
      <c r="W46116" s="288"/>
      <c r="X46116" s="287"/>
      <c r="AA46116" s="289"/>
    </row>
    <row r="46117" spans="23:27">
      <c r="W46117" s="288"/>
      <c r="X46117" s="287"/>
      <c r="AA46117" s="289"/>
    </row>
    <row r="46118" spans="23:27">
      <c r="W46118" s="288"/>
      <c r="X46118" s="287"/>
      <c r="AA46118" s="289"/>
    </row>
    <row r="46119" spans="23:27">
      <c r="W46119" s="288"/>
      <c r="X46119" s="287"/>
      <c r="AA46119" s="289"/>
    </row>
    <row r="46120" spans="23:27">
      <c r="W46120" s="288"/>
      <c r="X46120" s="287"/>
      <c r="AA46120" s="289"/>
    </row>
    <row r="46121" spans="23:27">
      <c r="W46121" s="288"/>
      <c r="X46121" s="287"/>
      <c r="AA46121" s="289"/>
    </row>
    <row r="46122" spans="23:27">
      <c r="W46122" s="288"/>
      <c r="X46122" s="287"/>
      <c r="AA46122" s="289"/>
    </row>
    <row r="46123" spans="23:27">
      <c r="W46123" s="288"/>
      <c r="X46123" s="287"/>
      <c r="AA46123" s="289"/>
    </row>
    <row r="46124" spans="23:27">
      <c r="W46124" s="288"/>
      <c r="X46124" s="287"/>
      <c r="AA46124" s="289"/>
    </row>
    <row r="46125" spans="23:27">
      <c r="W46125" s="288"/>
      <c r="X46125" s="287"/>
      <c r="AA46125" s="289"/>
    </row>
    <row r="46126" spans="23:27">
      <c r="W46126" s="288"/>
      <c r="X46126" s="287"/>
      <c r="AA46126" s="289"/>
    </row>
    <row r="46127" spans="23:27">
      <c r="W46127" s="288"/>
      <c r="X46127" s="287"/>
      <c r="AA46127" s="289"/>
    </row>
    <row r="46128" spans="23:27">
      <c r="W46128" s="288"/>
      <c r="X46128" s="287"/>
      <c r="AA46128" s="289"/>
    </row>
    <row r="46129" spans="23:27">
      <c r="W46129" s="288"/>
      <c r="X46129" s="287"/>
      <c r="AA46129" s="289"/>
    </row>
    <row r="46130" spans="23:27">
      <c r="W46130" s="288"/>
      <c r="X46130" s="287"/>
      <c r="AA46130" s="289"/>
    </row>
    <row r="46131" spans="23:27">
      <c r="W46131" s="288"/>
      <c r="X46131" s="287"/>
      <c r="AA46131" s="289"/>
    </row>
    <row r="46132" spans="23:27">
      <c r="W46132" s="288"/>
      <c r="X46132" s="287"/>
      <c r="AA46132" s="289"/>
    </row>
    <row r="46133" spans="23:27">
      <c r="W46133" s="288"/>
      <c r="X46133" s="287"/>
      <c r="AA46133" s="289"/>
    </row>
    <row r="46134" spans="23:27">
      <c r="W46134" s="288"/>
      <c r="X46134" s="287"/>
      <c r="AA46134" s="289"/>
    </row>
    <row r="46135" spans="23:27">
      <c r="W46135" s="288"/>
      <c r="X46135" s="287"/>
      <c r="AA46135" s="289"/>
    </row>
    <row r="46136" spans="23:27">
      <c r="W46136" s="288"/>
      <c r="X46136" s="287"/>
      <c r="AA46136" s="289"/>
    </row>
    <row r="46137" spans="23:27">
      <c r="W46137" s="288"/>
      <c r="X46137" s="287"/>
      <c r="AA46137" s="289"/>
    </row>
    <row r="46138" spans="23:27">
      <c r="W46138" s="288"/>
      <c r="X46138" s="287"/>
      <c r="AA46138" s="289"/>
    </row>
    <row r="46139" spans="23:27">
      <c r="W46139" s="288"/>
      <c r="X46139" s="287"/>
      <c r="AA46139" s="289"/>
    </row>
    <row r="46140" spans="23:27">
      <c r="W46140" s="288"/>
      <c r="X46140" s="287"/>
      <c r="AA46140" s="289"/>
    </row>
    <row r="46141" spans="23:27">
      <c r="W46141" s="288"/>
      <c r="X46141" s="287"/>
      <c r="AA46141" s="289"/>
    </row>
    <row r="46142" spans="23:27">
      <c r="W46142" s="288"/>
      <c r="X46142" s="287"/>
      <c r="AA46142" s="289"/>
    </row>
    <row r="46143" spans="23:27">
      <c r="W46143" s="288"/>
      <c r="X46143" s="287"/>
      <c r="AA46143" s="289"/>
    </row>
    <row r="46144" spans="23:27">
      <c r="W46144" s="288"/>
      <c r="X46144" s="287"/>
      <c r="AA46144" s="289"/>
    </row>
    <row r="46145" spans="23:27">
      <c r="W46145" s="288"/>
      <c r="X46145" s="287"/>
      <c r="AA46145" s="289"/>
    </row>
    <row r="46146" spans="23:27">
      <c r="W46146" s="288"/>
      <c r="X46146" s="287"/>
      <c r="AA46146" s="289"/>
    </row>
    <row r="46147" spans="23:27">
      <c r="W46147" s="288"/>
      <c r="X46147" s="287"/>
      <c r="AA46147" s="289"/>
    </row>
    <row r="46148" spans="23:27">
      <c r="W46148" s="288"/>
      <c r="X46148" s="287"/>
      <c r="AA46148" s="289"/>
    </row>
    <row r="46149" spans="23:27">
      <c r="W46149" s="288"/>
      <c r="X46149" s="287"/>
      <c r="AA46149" s="289"/>
    </row>
    <row r="46150" spans="23:27">
      <c r="W46150" s="288"/>
      <c r="X46150" s="287"/>
      <c r="AA46150" s="289"/>
    </row>
    <row r="46151" spans="23:27">
      <c r="W46151" s="288"/>
      <c r="X46151" s="287"/>
      <c r="AA46151" s="289"/>
    </row>
    <row r="46152" spans="23:27">
      <c r="W46152" s="288"/>
      <c r="X46152" s="287"/>
      <c r="AA46152" s="289"/>
    </row>
    <row r="46153" spans="23:27">
      <c r="W46153" s="288"/>
      <c r="X46153" s="287"/>
      <c r="AA46153" s="289"/>
    </row>
    <row r="46154" spans="23:27">
      <c r="W46154" s="288"/>
      <c r="X46154" s="287"/>
      <c r="AA46154" s="289"/>
    </row>
    <row r="46155" spans="23:27">
      <c r="W46155" s="288"/>
      <c r="X46155" s="287"/>
      <c r="AA46155" s="289"/>
    </row>
    <row r="46156" spans="23:27">
      <c r="W46156" s="288"/>
      <c r="X46156" s="287"/>
      <c r="AA46156" s="289"/>
    </row>
    <row r="46157" spans="23:27">
      <c r="W46157" s="288"/>
      <c r="X46157" s="287"/>
      <c r="AA46157" s="289"/>
    </row>
    <row r="46158" spans="23:27">
      <c r="W46158" s="288"/>
      <c r="X46158" s="287"/>
      <c r="AA46158" s="289"/>
    </row>
    <row r="46159" spans="23:27">
      <c r="W46159" s="288"/>
      <c r="X46159" s="287"/>
      <c r="AA46159" s="289"/>
    </row>
    <row r="46160" spans="23:27">
      <c r="W46160" s="288"/>
      <c r="X46160" s="287"/>
      <c r="AA46160" s="289"/>
    </row>
    <row r="46161" spans="23:27">
      <c r="W46161" s="288"/>
      <c r="X46161" s="287"/>
      <c r="AA46161" s="289"/>
    </row>
    <row r="46162" spans="23:27">
      <c r="W46162" s="288"/>
      <c r="X46162" s="287"/>
      <c r="AA46162" s="289"/>
    </row>
    <row r="46163" spans="23:27">
      <c r="W46163" s="288"/>
      <c r="X46163" s="287"/>
      <c r="AA46163" s="289"/>
    </row>
    <row r="46164" spans="23:27">
      <c r="W46164" s="288"/>
      <c r="X46164" s="287"/>
      <c r="AA46164" s="289"/>
    </row>
    <row r="46165" spans="23:27">
      <c r="W46165" s="288"/>
      <c r="X46165" s="287"/>
      <c r="AA46165" s="289"/>
    </row>
    <row r="46166" spans="23:27">
      <c r="W46166" s="288"/>
      <c r="X46166" s="287"/>
      <c r="AA46166" s="289"/>
    </row>
    <row r="46167" spans="23:27">
      <c r="W46167" s="288"/>
      <c r="X46167" s="287"/>
      <c r="AA46167" s="289"/>
    </row>
    <row r="46168" spans="23:27">
      <c r="W46168" s="288"/>
      <c r="X46168" s="287"/>
      <c r="AA46168" s="289"/>
    </row>
    <row r="46169" spans="23:27">
      <c r="W46169" s="288"/>
      <c r="X46169" s="287"/>
      <c r="AA46169" s="289"/>
    </row>
    <row r="46170" spans="23:27">
      <c r="W46170" s="288"/>
      <c r="X46170" s="287"/>
      <c r="AA46170" s="289"/>
    </row>
    <row r="46171" spans="23:27">
      <c r="W46171" s="288"/>
      <c r="X46171" s="287"/>
      <c r="AA46171" s="289"/>
    </row>
    <row r="46172" spans="23:27">
      <c r="W46172" s="288"/>
      <c r="X46172" s="287"/>
      <c r="AA46172" s="289"/>
    </row>
    <row r="46173" spans="23:27">
      <c r="W46173" s="288"/>
      <c r="X46173" s="287"/>
      <c r="AA46173" s="289"/>
    </row>
    <row r="46174" spans="23:27">
      <c r="W46174" s="288"/>
      <c r="X46174" s="287"/>
      <c r="AA46174" s="289"/>
    </row>
    <row r="46175" spans="23:27">
      <c r="W46175" s="288"/>
      <c r="X46175" s="287"/>
      <c r="AA46175" s="289"/>
    </row>
    <row r="46176" spans="23:27">
      <c r="W46176" s="288"/>
      <c r="X46176" s="287"/>
      <c r="AA46176" s="289"/>
    </row>
    <row r="46177" spans="23:27">
      <c r="W46177" s="288"/>
      <c r="X46177" s="287"/>
      <c r="AA46177" s="289"/>
    </row>
    <row r="46178" spans="23:27">
      <c r="W46178" s="288"/>
      <c r="X46178" s="287"/>
      <c r="AA46178" s="289"/>
    </row>
    <row r="46179" spans="23:27">
      <c r="W46179" s="288"/>
      <c r="X46179" s="287"/>
      <c r="AA46179" s="289"/>
    </row>
    <row r="46180" spans="23:27">
      <c r="W46180" s="288"/>
      <c r="X46180" s="287"/>
      <c r="AA46180" s="289"/>
    </row>
    <row r="46181" spans="23:27">
      <c r="W46181" s="288"/>
      <c r="X46181" s="287"/>
      <c r="AA46181" s="289"/>
    </row>
    <row r="46182" spans="23:27">
      <c r="W46182" s="288"/>
      <c r="X46182" s="287"/>
      <c r="AA46182" s="289"/>
    </row>
    <row r="46183" spans="23:27">
      <c r="W46183" s="288"/>
      <c r="X46183" s="287"/>
      <c r="AA46183" s="289"/>
    </row>
    <row r="46184" spans="23:27">
      <c r="W46184" s="288"/>
      <c r="X46184" s="287"/>
      <c r="AA46184" s="289"/>
    </row>
    <row r="46185" spans="23:27">
      <c r="W46185" s="288"/>
      <c r="X46185" s="287"/>
      <c r="AA46185" s="289"/>
    </row>
    <row r="46186" spans="23:27">
      <c r="W46186" s="288"/>
      <c r="X46186" s="287"/>
      <c r="AA46186" s="289"/>
    </row>
    <row r="46187" spans="23:27">
      <c r="W46187" s="288"/>
      <c r="X46187" s="287"/>
      <c r="AA46187" s="289"/>
    </row>
    <row r="46188" spans="23:27">
      <c r="W46188" s="288"/>
      <c r="X46188" s="287"/>
      <c r="AA46188" s="289"/>
    </row>
    <row r="46189" spans="23:27">
      <c r="W46189" s="288"/>
      <c r="X46189" s="287"/>
      <c r="AA46189" s="289"/>
    </row>
    <row r="46190" spans="23:27">
      <c r="W46190" s="288"/>
      <c r="X46190" s="287"/>
      <c r="AA46190" s="289"/>
    </row>
    <row r="46191" spans="23:27">
      <c r="W46191" s="288"/>
      <c r="X46191" s="287"/>
      <c r="AA46191" s="289"/>
    </row>
    <row r="46192" spans="23:27">
      <c r="W46192" s="288"/>
      <c r="X46192" s="287"/>
      <c r="AA46192" s="289"/>
    </row>
    <row r="46193" spans="23:27">
      <c r="W46193" s="288"/>
      <c r="X46193" s="287"/>
      <c r="AA46193" s="289"/>
    </row>
    <row r="46194" spans="23:27">
      <c r="W46194" s="288"/>
      <c r="X46194" s="287"/>
      <c r="AA46194" s="289"/>
    </row>
    <row r="46195" spans="23:27">
      <c r="W46195" s="288"/>
      <c r="X46195" s="287"/>
      <c r="AA46195" s="289"/>
    </row>
    <row r="46196" spans="23:27">
      <c r="W46196" s="288"/>
      <c r="X46196" s="287"/>
      <c r="AA46196" s="289"/>
    </row>
    <row r="46197" spans="23:27">
      <c r="W46197" s="288"/>
      <c r="X46197" s="287"/>
      <c r="AA46197" s="289"/>
    </row>
    <row r="46198" spans="23:27">
      <c r="W46198" s="288"/>
      <c r="X46198" s="287"/>
      <c r="AA46198" s="289"/>
    </row>
    <row r="46199" spans="23:27">
      <c r="W46199" s="288"/>
      <c r="X46199" s="287"/>
      <c r="AA46199" s="289"/>
    </row>
    <row r="46200" spans="23:27">
      <c r="W46200" s="288"/>
      <c r="X46200" s="287"/>
      <c r="AA46200" s="289"/>
    </row>
    <row r="46201" spans="23:27">
      <c r="W46201" s="288"/>
      <c r="X46201" s="287"/>
      <c r="AA46201" s="289"/>
    </row>
    <row r="46202" spans="23:27">
      <c r="W46202" s="288"/>
      <c r="X46202" s="287"/>
      <c r="AA46202" s="289"/>
    </row>
    <row r="46203" spans="23:27">
      <c r="W46203" s="288"/>
      <c r="X46203" s="287"/>
      <c r="AA46203" s="289"/>
    </row>
    <row r="46204" spans="23:27">
      <c r="W46204" s="288"/>
      <c r="X46204" s="287"/>
      <c r="AA46204" s="289"/>
    </row>
    <row r="46205" spans="23:27">
      <c r="W46205" s="288"/>
      <c r="X46205" s="287"/>
      <c r="AA46205" s="289"/>
    </row>
    <row r="46206" spans="23:27">
      <c r="W46206" s="288"/>
      <c r="X46206" s="287"/>
      <c r="AA46206" s="289"/>
    </row>
    <row r="46207" spans="23:27">
      <c r="W46207" s="288"/>
      <c r="X46207" s="287"/>
      <c r="AA46207" s="289"/>
    </row>
    <row r="46208" spans="23:27">
      <c r="W46208" s="288"/>
      <c r="X46208" s="287"/>
      <c r="AA46208" s="289"/>
    </row>
    <row r="46209" spans="23:27">
      <c r="W46209" s="288"/>
      <c r="X46209" s="287"/>
      <c r="AA46209" s="289"/>
    </row>
    <row r="46210" spans="23:27">
      <c r="W46210" s="288"/>
      <c r="X46210" s="287"/>
      <c r="AA46210" s="289"/>
    </row>
    <row r="46211" spans="23:27">
      <c r="W46211" s="288"/>
      <c r="X46211" s="287"/>
      <c r="AA46211" s="289"/>
    </row>
    <row r="46212" spans="23:27">
      <c r="W46212" s="288"/>
      <c r="X46212" s="287"/>
      <c r="AA46212" s="289"/>
    </row>
    <row r="46213" spans="23:27">
      <c r="W46213" s="288"/>
      <c r="X46213" s="287"/>
      <c r="AA46213" s="289"/>
    </row>
    <row r="46214" spans="23:27">
      <c r="W46214" s="288"/>
      <c r="X46214" s="287"/>
      <c r="AA46214" s="289"/>
    </row>
    <row r="46215" spans="23:27">
      <c r="W46215" s="288"/>
      <c r="X46215" s="287"/>
      <c r="AA46215" s="289"/>
    </row>
    <row r="46216" spans="23:27">
      <c r="W46216" s="288"/>
      <c r="X46216" s="287"/>
      <c r="AA46216" s="289"/>
    </row>
    <row r="46217" spans="23:27">
      <c r="W46217" s="288"/>
      <c r="X46217" s="287"/>
      <c r="AA46217" s="289"/>
    </row>
    <row r="46218" spans="23:27">
      <c r="W46218" s="288"/>
      <c r="X46218" s="287"/>
      <c r="AA46218" s="289"/>
    </row>
    <row r="46219" spans="23:27">
      <c r="W46219" s="288"/>
      <c r="X46219" s="287"/>
      <c r="AA46219" s="289"/>
    </row>
    <row r="46220" spans="23:27">
      <c r="W46220" s="288"/>
      <c r="X46220" s="287"/>
      <c r="AA46220" s="289"/>
    </row>
    <row r="46221" spans="23:27">
      <c r="W46221" s="288"/>
      <c r="X46221" s="287"/>
      <c r="AA46221" s="289"/>
    </row>
    <row r="46222" spans="23:27">
      <c r="W46222" s="288"/>
      <c r="X46222" s="287"/>
      <c r="AA46222" s="289"/>
    </row>
    <row r="46223" spans="23:27">
      <c r="W46223" s="288"/>
      <c r="X46223" s="287"/>
      <c r="AA46223" s="289"/>
    </row>
    <row r="46224" spans="23:27">
      <c r="W46224" s="288"/>
      <c r="X46224" s="287"/>
      <c r="AA46224" s="289"/>
    </row>
    <row r="46225" spans="23:27">
      <c r="W46225" s="288"/>
      <c r="X46225" s="287"/>
      <c r="AA46225" s="289"/>
    </row>
    <row r="46226" spans="23:27">
      <c r="W46226" s="288"/>
      <c r="X46226" s="287"/>
      <c r="AA46226" s="289"/>
    </row>
    <row r="46227" spans="23:27">
      <c r="W46227" s="288"/>
      <c r="X46227" s="287"/>
      <c r="AA46227" s="289"/>
    </row>
    <row r="46228" spans="23:27">
      <c r="W46228" s="288"/>
      <c r="X46228" s="287"/>
      <c r="AA46228" s="289"/>
    </row>
    <row r="46229" spans="23:27">
      <c r="W46229" s="288"/>
      <c r="X46229" s="287"/>
      <c r="AA46229" s="289"/>
    </row>
    <row r="46230" spans="23:27">
      <c r="W46230" s="288"/>
      <c r="X46230" s="287"/>
      <c r="AA46230" s="289"/>
    </row>
    <row r="46231" spans="23:27">
      <c r="W46231" s="288"/>
      <c r="X46231" s="287"/>
      <c r="AA46231" s="289"/>
    </row>
    <row r="46232" spans="23:27">
      <c r="W46232" s="288"/>
      <c r="X46232" s="287"/>
      <c r="AA46232" s="289"/>
    </row>
    <row r="46233" spans="23:27">
      <c r="W46233" s="288"/>
      <c r="X46233" s="287"/>
      <c r="AA46233" s="289"/>
    </row>
    <row r="46234" spans="23:27">
      <c r="W46234" s="288"/>
      <c r="X46234" s="287"/>
      <c r="AA46234" s="289"/>
    </row>
    <row r="46235" spans="23:27">
      <c r="W46235" s="288"/>
      <c r="X46235" s="287"/>
      <c r="AA46235" s="289"/>
    </row>
    <row r="46236" spans="23:27">
      <c r="W46236" s="288"/>
      <c r="X46236" s="287"/>
      <c r="AA46236" s="289"/>
    </row>
    <row r="46237" spans="23:27">
      <c r="W46237" s="288"/>
      <c r="X46237" s="287"/>
      <c r="AA46237" s="289"/>
    </row>
    <row r="46238" spans="23:27">
      <c r="W46238" s="288"/>
      <c r="X46238" s="287"/>
      <c r="AA46238" s="289"/>
    </row>
    <row r="46239" spans="23:27">
      <c r="W46239" s="288"/>
      <c r="X46239" s="287"/>
      <c r="AA46239" s="289"/>
    </row>
    <row r="46240" spans="23:27">
      <c r="W46240" s="288"/>
      <c r="X46240" s="287"/>
      <c r="AA46240" s="289"/>
    </row>
    <row r="46241" spans="23:27">
      <c r="W46241" s="288"/>
      <c r="X46241" s="287"/>
      <c r="AA46241" s="289"/>
    </row>
    <row r="46242" spans="23:27">
      <c r="W46242" s="288"/>
      <c r="X46242" s="287"/>
      <c r="AA46242" s="289"/>
    </row>
    <row r="46243" spans="23:27">
      <c r="W46243" s="288"/>
      <c r="X46243" s="287"/>
      <c r="AA46243" s="289"/>
    </row>
    <row r="46244" spans="23:27">
      <c r="W46244" s="288"/>
      <c r="X46244" s="287"/>
      <c r="AA46244" s="289"/>
    </row>
    <row r="46245" spans="23:27">
      <c r="W46245" s="288"/>
      <c r="X46245" s="287"/>
      <c r="AA46245" s="289"/>
    </row>
    <row r="46246" spans="23:27">
      <c r="W46246" s="288"/>
      <c r="X46246" s="287"/>
      <c r="AA46246" s="289"/>
    </row>
    <row r="46247" spans="23:27">
      <c r="W46247" s="288"/>
      <c r="X46247" s="287"/>
      <c r="AA46247" s="289"/>
    </row>
    <row r="46248" spans="23:27">
      <c r="W46248" s="288"/>
      <c r="X46248" s="287"/>
      <c r="AA46248" s="289"/>
    </row>
    <row r="46249" spans="23:27">
      <c r="W46249" s="288"/>
      <c r="X46249" s="287"/>
      <c r="AA46249" s="289"/>
    </row>
    <row r="46250" spans="23:27">
      <c r="W46250" s="288"/>
      <c r="X46250" s="287"/>
      <c r="AA46250" s="289"/>
    </row>
    <row r="46251" spans="23:27">
      <c r="W46251" s="288"/>
      <c r="X46251" s="287"/>
      <c r="AA46251" s="289"/>
    </row>
    <row r="46252" spans="23:27">
      <c r="W46252" s="288"/>
      <c r="X46252" s="287"/>
      <c r="AA46252" s="289"/>
    </row>
    <row r="46253" spans="23:27">
      <c r="W46253" s="288"/>
      <c r="X46253" s="287"/>
      <c r="AA46253" s="289"/>
    </row>
    <row r="46254" spans="23:27">
      <c r="W46254" s="288"/>
      <c r="X46254" s="287"/>
      <c r="AA46254" s="289"/>
    </row>
    <row r="46255" spans="23:27">
      <c r="W46255" s="288"/>
      <c r="X46255" s="287"/>
      <c r="AA46255" s="289"/>
    </row>
    <row r="46256" spans="23:27">
      <c r="W46256" s="288"/>
      <c r="X46256" s="287"/>
      <c r="AA46256" s="289"/>
    </row>
    <row r="46257" spans="23:27">
      <c r="W46257" s="288"/>
      <c r="X46257" s="287"/>
      <c r="AA46257" s="289"/>
    </row>
    <row r="46258" spans="23:27">
      <c r="W46258" s="288"/>
      <c r="X46258" s="287"/>
      <c r="AA46258" s="289"/>
    </row>
    <row r="46259" spans="23:27">
      <c r="W46259" s="288"/>
      <c r="X46259" s="287"/>
      <c r="AA46259" s="289"/>
    </row>
    <row r="46260" spans="23:27">
      <c r="W46260" s="288"/>
      <c r="X46260" s="287"/>
      <c r="AA46260" s="289"/>
    </row>
    <row r="46261" spans="23:27">
      <c r="W46261" s="288"/>
      <c r="X46261" s="287"/>
      <c r="AA46261" s="289"/>
    </row>
    <row r="46262" spans="23:27">
      <c r="W46262" s="288"/>
      <c r="X46262" s="287"/>
      <c r="AA46262" s="289"/>
    </row>
    <row r="46263" spans="23:27">
      <c r="W46263" s="288"/>
      <c r="X46263" s="287"/>
      <c r="AA46263" s="289"/>
    </row>
    <row r="46264" spans="23:27">
      <c r="W46264" s="288"/>
      <c r="X46264" s="287"/>
      <c r="AA46264" s="289"/>
    </row>
    <row r="46265" spans="23:27">
      <c r="W46265" s="288"/>
      <c r="X46265" s="287"/>
      <c r="AA46265" s="289"/>
    </row>
    <row r="46266" spans="23:27">
      <c r="W46266" s="288"/>
      <c r="X46266" s="287"/>
      <c r="AA46266" s="289"/>
    </row>
    <row r="46267" spans="23:27">
      <c r="W46267" s="288"/>
      <c r="X46267" s="287"/>
      <c r="AA46267" s="289"/>
    </row>
    <row r="46268" spans="23:27">
      <c r="W46268" s="288"/>
      <c r="X46268" s="287"/>
      <c r="AA46268" s="289"/>
    </row>
    <row r="46269" spans="23:27">
      <c r="W46269" s="288"/>
      <c r="X46269" s="287"/>
      <c r="AA46269" s="289"/>
    </row>
    <row r="46270" spans="23:27">
      <c r="W46270" s="288"/>
      <c r="X46270" s="287"/>
      <c r="AA46270" s="289"/>
    </row>
    <row r="46271" spans="23:27">
      <c r="W46271" s="288"/>
      <c r="X46271" s="287"/>
      <c r="AA46271" s="289"/>
    </row>
    <row r="46272" spans="23:27">
      <c r="W46272" s="288"/>
      <c r="X46272" s="287"/>
      <c r="AA46272" s="289"/>
    </row>
    <row r="46273" spans="23:27">
      <c r="W46273" s="288"/>
      <c r="X46273" s="287"/>
      <c r="AA46273" s="289"/>
    </row>
    <row r="46274" spans="23:27">
      <c r="W46274" s="288"/>
      <c r="X46274" s="287"/>
      <c r="AA46274" s="289"/>
    </row>
    <row r="46275" spans="23:27">
      <c r="W46275" s="288"/>
      <c r="X46275" s="287"/>
      <c r="AA46275" s="289"/>
    </row>
    <row r="46276" spans="23:27">
      <c r="W46276" s="288"/>
      <c r="X46276" s="287"/>
      <c r="AA46276" s="289"/>
    </row>
    <row r="46277" spans="23:27">
      <c r="W46277" s="288"/>
      <c r="X46277" s="287"/>
      <c r="AA46277" s="289"/>
    </row>
    <row r="46278" spans="23:27">
      <c r="W46278" s="288"/>
      <c r="X46278" s="287"/>
      <c r="AA46278" s="289"/>
    </row>
    <row r="46279" spans="23:27">
      <c r="W46279" s="288"/>
      <c r="X46279" s="287"/>
      <c r="AA46279" s="289"/>
    </row>
    <row r="46280" spans="23:27">
      <c r="W46280" s="288"/>
      <c r="X46280" s="287"/>
      <c r="AA46280" s="289"/>
    </row>
    <row r="46281" spans="23:27">
      <c r="W46281" s="288"/>
      <c r="X46281" s="287"/>
      <c r="AA46281" s="289"/>
    </row>
    <row r="46282" spans="23:27">
      <c r="W46282" s="288"/>
      <c r="X46282" s="287"/>
      <c r="AA46282" s="289"/>
    </row>
    <row r="46283" spans="23:27">
      <c r="W46283" s="288"/>
      <c r="X46283" s="287"/>
      <c r="AA46283" s="289"/>
    </row>
    <row r="46284" spans="23:27">
      <c r="W46284" s="288"/>
      <c r="X46284" s="287"/>
      <c r="AA46284" s="289"/>
    </row>
    <row r="46285" spans="23:27">
      <c r="W46285" s="288"/>
      <c r="X46285" s="287"/>
      <c r="AA46285" s="289"/>
    </row>
    <row r="46286" spans="23:27">
      <c r="W46286" s="288"/>
      <c r="X46286" s="287"/>
      <c r="AA46286" s="289"/>
    </row>
    <row r="46287" spans="23:27">
      <c r="W46287" s="288"/>
      <c r="X46287" s="287"/>
      <c r="AA46287" s="289"/>
    </row>
    <row r="46288" spans="23:27">
      <c r="W46288" s="288"/>
      <c r="X46288" s="287"/>
      <c r="AA46288" s="289"/>
    </row>
    <row r="46289" spans="23:27">
      <c r="W46289" s="288"/>
      <c r="X46289" s="287"/>
      <c r="AA46289" s="289"/>
    </row>
    <row r="46290" spans="23:27">
      <c r="W46290" s="288"/>
      <c r="X46290" s="287"/>
      <c r="AA46290" s="289"/>
    </row>
    <row r="46291" spans="23:27">
      <c r="W46291" s="288"/>
      <c r="X46291" s="287"/>
      <c r="AA46291" s="289"/>
    </row>
    <row r="46292" spans="23:27">
      <c r="W46292" s="288"/>
      <c r="X46292" s="287"/>
      <c r="AA46292" s="289"/>
    </row>
    <row r="46293" spans="23:27">
      <c r="W46293" s="288"/>
      <c r="X46293" s="287"/>
      <c r="AA46293" s="289"/>
    </row>
    <row r="46294" spans="23:27">
      <c r="W46294" s="288"/>
      <c r="X46294" s="287"/>
      <c r="AA46294" s="289"/>
    </row>
    <row r="46295" spans="23:27">
      <c r="W46295" s="288"/>
      <c r="X46295" s="287"/>
      <c r="AA46295" s="289"/>
    </row>
    <row r="46296" spans="23:27">
      <c r="W46296" s="288"/>
      <c r="X46296" s="287"/>
      <c r="AA46296" s="289"/>
    </row>
    <row r="46297" spans="23:27">
      <c r="W46297" s="288"/>
      <c r="X46297" s="287"/>
      <c r="AA46297" s="289"/>
    </row>
    <row r="46298" spans="23:27">
      <c r="W46298" s="288"/>
      <c r="X46298" s="287"/>
      <c r="AA46298" s="289"/>
    </row>
    <row r="46299" spans="23:27">
      <c r="W46299" s="288"/>
      <c r="X46299" s="287"/>
      <c r="AA46299" s="289"/>
    </row>
    <row r="46300" spans="23:27">
      <c r="W46300" s="288"/>
      <c r="X46300" s="287"/>
      <c r="AA46300" s="289"/>
    </row>
    <row r="46301" spans="23:27">
      <c r="W46301" s="288"/>
      <c r="X46301" s="287"/>
      <c r="AA46301" s="289"/>
    </row>
    <row r="46302" spans="23:27">
      <c r="W46302" s="288"/>
      <c r="X46302" s="287"/>
      <c r="AA46302" s="289"/>
    </row>
    <row r="46303" spans="23:27">
      <c r="W46303" s="288"/>
      <c r="X46303" s="287"/>
      <c r="AA46303" s="289"/>
    </row>
    <row r="46304" spans="23:27">
      <c r="W46304" s="288"/>
      <c r="X46304" s="287"/>
      <c r="AA46304" s="289"/>
    </row>
    <row r="46305" spans="23:27">
      <c r="W46305" s="288"/>
      <c r="X46305" s="287"/>
      <c r="AA46305" s="289"/>
    </row>
    <row r="46306" spans="23:27">
      <c r="W46306" s="288"/>
      <c r="X46306" s="287"/>
      <c r="AA46306" s="289"/>
    </row>
    <row r="46307" spans="23:27">
      <c r="W46307" s="288"/>
      <c r="X46307" s="287"/>
      <c r="AA46307" s="289"/>
    </row>
    <row r="46308" spans="23:27">
      <c r="W46308" s="288"/>
      <c r="X46308" s="287"/>
      <c r="AA46308" s="289"/>
    </row>
    <row r="46309" spans="23:27">
      <c r="W46309" s="288"/>
      <c r="X46309" s="287"/>
      <c r="AA46309" s="289"/>
    </row>
    <row r="46310" spans="23:27">
      <c r="W46310" s="288"/>
      <c r="X46310" s="287"/>
      <c r="AA46310" s="289"/>
    </row>
    <row r="46311" spans="23:27">
      <c r="W46311" s="288"/>
      <c r="X46311" s="287"/>
      <c r="AA46311" s="289"/>
    </row>
    <row r="46312" spans="23:27">
      <c r="W46312" s="288"/>
      <c r="X46312" s="287"/>
      <c r="AA46312" s="289"/>
    </row>
    <row r="46313" spans="23:27">
      <c r="W46313" s="288"/>
      <c r="X46313" s="287"/>
      <c r="AA46313" s="289"/>
    </row>
    <row r="46314" spans="23:27">
      <c r="W46314" s="288"/>
      <c r="X46314" s="287"/>
      <c r="AA46314" s="289"/>
    </row>
    <row r="46315" spans="23:27">
      <c r="W46315" s="288"/>
      <c r="X46315" s="287"/>
      <c r="AA46315" s="289"/>
    </row>
    <row r="46316" spans="23:27">
      <c r="W46316" s="288"/>
      <c r="X46316" s="287"/>
      <c r="AA46316" s="289"/>
    </row>
    <row r="46317" spans="23:27">
      <c r="W46317" s="288"/>
      <c r="X46317" s="287"/>
      <c r="AA46317" s="289"/>
    </row>
    <row r="46318" spans="23:27">
      <c r="W46318" s="288"/>
      <c r="X46318" s="287"/>
      <c r="AA46318" s="289"/>
    </row>
    <row r="46319" spans="23:27">
      <c r="W46319" s="288"/>
      <c r="X46319" s="287"/>
      <c r="AA46319" s="289"/>
    </row>
    <row r="46320" spans="23:27">
      <c r="W46320" s="288"/>
      <c r="X46320" s="287"/>
      <c r="AA46320" s="289"/>
    </row>
    <row r="46321" spans="23:27">
      <c r="W46321" s="288"/>
      <c r="X46321" s="287"/>
      <c r="AA46321" s="289"/>
    </row>
    <row r="46322" spans="23:27">
      <c r="W46322" s="288"/>
      <c r="X46322" s="287"/>
      <c r="AA46322" s="289"/>
    </row>
    <row r="46323" spans="23:27">
      <c r="W46323" s="288"/>
      <c r="X46323" s="287"/>
      <c r="AA46323" s="289"/>
    </row>
    <row r="46324" spans="23:27">
      <c r="W46324" s="288"/>
      <c r="X46324" s="287"/>
      <c r="AA46324" s="289"/>
    </row>
    <row r="46325" spans="23:27">
      <c r="W46325" s="288"/>
      <c r="X46325" s="287"/>
      <c r="AA46325" s="289"/>
    </row>
    <row r="46326" spans="23:27">
      <c r="W46326" s="288"/>
      <c r="X46326" s="287"/>
      <c r="AA46326" s="289"/>
    </row>
    <row r="46327" spans="23:27">
      <c r="W46327" s="288"/>
      <c r="X46327" s="287"/>
      <c r="AA46327" s="289"/>
    </row>
    <row r="46328" spans="23:27">
      <c r="W46328" s="288"/>
      <c r="X46328" s="287"/>
      <c r="AA46328" s="289"/>
    </row>
    <row r="46329" spans="23:27">
      <c r="W46329" s="288"/>
      <c r="X46329" s="287"/>
      <c r="AA46329" s="289"/>
    </row>
    <row r="46330" spans="23:27">
      <c r="W46330" s="288"/>
      <c r="X46330" s="287"/>
      <c r="AA46330" s="289"/>
    </row>
    <row r="46331" spans="23:27">
      <c r="W46331" s="288"/>
      <c r="X46331" s="287"/>
      <c r="AA46331" s="289"/>
    </row>
    <row r="46332" spans="23:27">
      <c r="W46332" s="288"/>
      <c r="X46332" s="287"/>
      <c r="AA46332" s="289"/>
    </row>
    <row r="46333" spans="23:27">
      <c r="W46333" s="288"/>
      <c r="X46333" s="287"/>
      <c r="AA46333" s="289"/>
    </row>
    <row r="46334" spans="23:27">
      <c r="W46334" s="288"/>
      <c r="X46334" s="287"/>
      <c r="AA46334" s="289"/>
    </row>
    <row r="46335" spans="23:27">
      <c r="W46335" s="288"/>
      <c r="X46335" s="287"/>
      <c r="AA46335" s="289"/>
    </row>
    <row r="46336" spans="23:27">
      <c r="W46336" s="288"/>
      <c r="X46336" s="287"/>
      <c r="AA46336" s="289"/>
    </row>
    <row r="46337" spans="23:27">
      <c r="W46337" s="288"/>
      <c r="X46337" s="287"/>
      <c r="AA46337" s="289"/>
    </row>
    <row r="46338" spans="23:27">
      <c r="W46338" s="288"/>
      <c r="X46338" s="287"/>
      <c r="AA46338" s="289"/>
    </row>
    <row r="46339" spans="23:27">
      <c r="W46339" s="288"/>
      <c r="X46339" s="287"/>
      <c r="AA46339" s="289"/>
    </row>
    <row r="46340" spans="23:27">
      <c r="W46340" s="288"/>
      <c r="X46340" s="287"/>
      <c r="AA46340" s="289"/>
    </row>
    <row r="46341" spans="23:27">
      <c r="W46341" s="288"/>
      <c r="X46341" s="287"/>
      <c r="AA46341" s="289"/>
    </row>
    <row r="46342" spans="23:27">
      <c r="W46342" s="288"/>
      <c r="X46342" s="287"/>
      <c r="AA46342" s="289"/>
    </row>
    <row r="46343" spans="23:27">
      <c r="W46343" s="288"/>
      <c r="X46343" s="287"/>
      <c r="AA46343" s="289"/>
    </row>
    <row r="46344" spans="23:27">
      <c r="W46344" s="288"/>
      <c r="X46344" s="287"/>
      <c r="AA46344" s="289"/>
    </row>
    <row r="46345" spans="23:27">
      <c r="W46345" s="288"/>
      <c r="X46345" s="287"/>
      <c r="AA46345" s="289"/>
    </row>
    <row r="46346" spans="23:27">
      <c r="W46346" s="288"/>
      <c r="X46346" s="287"/>
      <c r="AA46346" s="289"/>
    </row>
    <row r="46347" spans="23:27">
      <c r="W46347" s="288"/>
      <c r="X46347" s="287"/>
      <c r="AA46347" s="289"/>
    </row>
    <row r="46348" spans="23:27">
      <c r="W46348" s="288"/>
      <c r="X46348" s="287"/>
      <c r="AA46348" s="289"/>
    </row>
    <row r="46349" spans="23:27">
      <c r="W46349" s="288"/>
      <c r="X46349" s="287"/>
      <c r="AA46349" s="289"/>
    </row>
    <row r="46350" spans="23:27">
      <c r="W46350" s="288"/>
      <c r="X46350" s="287"/>
      <c r="AA46350" s="289"/>
    </row>
    <row r="46351" spans="23:27">
      <c r="W46351" s="288"/>
      <c r="X46351" s="287"/>
      <c r="AA46351" s="289"/>
    </row>
    <row r="46352" spans="23:27">
      <c r="W46352" s="288"/>
      <c r="X46352" s="287"/>
      <c r="AA46352" s="289"/>
    </row>
    <row r="46353" spans="23:27">
      <c r="W46353" s="288"/>
      <c r="X46353" s="287"/>
      <c r="AA46353" s="289"/>
    </row>
    <row r="46354" spans="23:27">
      <c r="W46354" s="288"/>
      <c r="X46354" s="287"/>
      <c r="AA46354" s="289"/>
    </row>
    <row r="46355" spans="23:27">
      <c r="W46355" s="288"/>
      <c r="X46355" s="287"/>
      <c r="AA46355" s="289"/>
    </row>
    <row r="46356" spans="23:27">
      <c r="W46356" s="288"/>
      <c r="X46356" s="287"/>
      <c r="AA46356" s="289"/>
    </row>
    <row r="46357" spans="23:27">
      <c r="W46357" s="288"/>
      <c r="X46357" s="287"/>
      <c r="AA46357" s="289"/>
    </row>
    <row r="46358" spans="23:27">
      <c r="W46358" s="288"/>
      <c r="X46358" s="287"/>
      <c r="AA46358" s="289"/>
    </row>
    <row r="46359" spans="23:27">
      <c r="W46359" s="288"/>
      <c r="X46359" s="287"/>
      <c r="AA46359" s="289"/>
    </row>
    <row r="46360" spans="23:27">
      <c r="W46360" s="288"/>
      <c r="X46360" s="287"/>
      <c r="AA46360" s="289"/>
    </row>
    <row r="46361" spans="23:27">
      <c r="W46361" s="288"/>
      <c r="X46361" s="287"/>
      <c r="AA46361" s="289"/>
    </row>
    <row r="46362" spans="23:27">
      <c r="W46362" s="288"/>
      <c r="X46362" s="287"/>
      <c r="AA46362" s="289"/>
    </row>
    <row r="46363" spans="23:27">
      <c r="W46363" s="288"/>
      <c r="X46363" s="287"/>
      <c r="AA46363" s="289"/>
    </row>
    <row r="46364" spans="23:27">
      <c r="W46364" s="288"/>
      <c r="X46364" s="287"/>
      <c r="AA46364" s="289"/>
    </row>
    <row r="46365" spans="23:27">
      <c r="W46365" s="288"/>
      <c r="X46365" s="287"/>
      <c r="AA46365" s="289"/>
    </row>
    <row r="46366" spans="23:27">
      <c r="W46366" s="288"/>
      <c r="X46366" s="287"/>
      <c r="AA46366" s="289"/>
    </row>
    <row r="46367" spans="23:27">
      <c r="W46367" s="288"/>
      <c r="X46367" s="287"/>
      <c r="AA46367" s="289"/>
    </row>
    <row r="46368" spans="23:27">
      <c r="W46368" s="288"/>
      <c r="X46368" s="287"/>
      <c r="AA46368" s="289"/>
    </row>
    <row r="46369" spans="23:27">
      <c r="W46369" s="288"/>
      <c r="X46369" s="287"/>
      <c r="AA46369" s="289"/>
    </row>
    <row r="46370" spans="23:27">
      <c r="W46370" s="288"/>
      <c r="X46370" s="287"/>
      <c r="AA46370" s="289"/>
    </row>
    <row r="46371" spans="23:27">
      <c r="W46371" s="288"/>
      <c r="X46371" s="287"/>
      <c r="AA46371" s="289"/>
    </row>
    <row r="46372" spans="23:27">
      <c r="W46372" s="288"/>
      <c r="X46372" s="287"/>
      <c r="AA46372" s="289"/>
    </row>
    <row r="46373" spans="23:27">
      <c r="W46373" s="288"/>
      <c r="X46373" s="287"/>
      <c r="AA46373" s="289"/>
    </row>
    <row r="46374" spans="23:27">
      <c r="W46374" s="288"/>
      <c r="X46374" s="287"/>
      <c r="AA46374" s="289"/>
    </row>
    <row r="46375" spans="23:27">
      <c r="W46375" s="288"/>
      <c r="X46375" s="287"/>
      <c r="AA46375" s="289"/>
    </row>
    <row r="46376" spans="23:27">
      <c r="W46376" s="288"/>
      <c r="X46376" s="287"/>
      <c r="AA46376" s="289"/>
    </row>
    <row r="46377" spans="23:27">
      <c r="W46377" s="288"/>
      <c r="X46377" s="287"/>
      <c r="AA46377" s="289"/>
    </row>
    <row r="46378" spans="23:27">
      <c r="W46378" s="288"/>
      <c r="X46378" s="287"/>
      <c r="AA46378" s="289"/>
    </row>
    <row r="46379" spans="23:27">
      <c r="W46379" s="288"/>
      <c r="X46379" s="287"/>
      <c r="AA46379" s="289"/>
    </row>
    <row r="46380" spans="23:27">
      <c r="W46380" s="288"/>
      <c r="X46380" s="287"/>
      <c r="AA46380" s="289"/>
    </row>
    <row r="46381" spans="23:27">
      <c r="W46381" s="288"/>
      <c r="X46381" s="287"/>
      <c r="AA46381" s="289"/>
    </row>
    <row r="46382" spans="23:27">
      <c r="W46382" s="288"/>
      <c r="X46382" s="287"/>
      <c r="AA46382" s="289"/>
    </row>
    <row r="46383" spans="23:27">
      <c r="W46383" s="288"/>
      <c r="X46383" s="287"/>
      <c r="AA46383" s="289"/>
    </row>
    <row r="46384" spans="23:27">
      <c r="W46384" s="288"/>
      <c r="X46384" s="287"/>
      <c r="AA46384" s="289"/>
    </row>
    <row r="46385" spans="23:27">
      <c r="W46385" s="288"/>
      <c r="X46385" s="287"/>
      <c r="AA46385" s="289"/>
    </row>
    <row r="46386" spans="23:27">
      <c r="W46386" s="288"/>
      <c r="X46386" s="287"/>
      <c r="AA46386" s="289"/>
    </row>
    <row r="46387" spans="23:27">
      <c r="W46387" s="288"/>
      <c r="X46387" s="287"/>
      <c r="AA46387" s="289"/>
    </row>
    <row r="46388" spans="23:27">
      <c r="W46388" s="288"/>
      <c r="X46388" s="287"/>
      <c r="AA46388" s="289"/>
    </row>
    <row r="46389" spans="23:27">
      <c r="W46389" s="288"/>
      <c r="X46389" s="287"/>
      <c r="AA46389" s="289"/>
    </row>
    <row r="46390" spans="23:27">
      <c r="W46390" s="288"/>
      <c r="X46390" s="287"/>
      <c r="AA46390" s="289"/>
    </row>
    <row r="46391" spans="23:27">
      <c r="W46391" s="288"/>
      <c r="X46391" s="287"/>
      <c r="AA46391" s="289"/>
    </row>
    <row r="46392" spans="23:27">
      <c r="W46392" s="288"/>
      <c r="X46392" s="287"/>
      <c r="AA46392" s="289"/>
    </row>
    <row r="46393" spans="23:27">
      <c r="W46393" s="288"/>
      <c r="X46393" s="287"/>
      <c r="AA46393" s="289"/>
    </row>
    <row r="46394" spans="23:27">
      <c r="W46394" s="288"/>
      <c r="X46394" s="287"/>
      <c r="AA46394" s="289"/>
    </row>
    <row r="46395" spans="23:27">
      <c r="W46395" s="288"/>
      <c r="X46395" s="287"/>
      <c r="AA46395" s="289"/>
    </row>
    <row r="46396" spans="23:27">
      <c r="W46396" s="288"/>
      <c r="X46396" s="287"/>
      <c r="AA46396" s="289"/>
    </row>
    <row r="46397" spans="23:27">
      <c r="W46397" s="288"/>
      <c r="X46397" s="287"/>
      <c r="AA46397" s="289"/>
    </row>
    <row r="46398" spans="23:27">
      <c r="W46398" s="288"/>
      <c r="X46398" s="287"/>
      <c r="AA46398" s="289"/>
    </row>
    <row r="46399" spans="23:27">
      <c r="W46399" s="288"/>
      <c r="X46399" s="287"/>
      <c r="AA46399" s="289"/>
    </row>
    <row r="46400" spans="23:27">
      <c r="W46400" s="288"/>
      <c r="X46400" s="287"/>
      <c r="AA46400" s="289"/>
    </row>
    <row r="46401" spans="23:27">
      <c r="W46401" s="288"/>
      <c r="X46401" s="287"/>
      <c r="AA46401" s="289"/>
    </row>
    <row r="46402" spans="23:27">
      <c r="W46402" s="288"/>
      <c r="X46402" s="287"/>
      <c r="AA46402" s="289"/>
    </row>
    <row r="46403" spans="23:27">
      <c r="W46403" s="288"/>
      <c r="X46403" s="287"/>
      <c r="AA46403" s="289"/>
    </row>
    <row r="46404" spans="23:27">
      <c r="W46404" s="288"/>
      <c r="X46404" s="287"/>
      <c r="AA46404" s="289"/>
    </row>
    <row r="46405" spans="23:27">
      <c r="W46405" s="288"/>
      <c r="X46405" s="287"/>
      <c r="AA46405" s="289"/>
    </row>
    <row r="46406" spans="23:27">
      <c r="W46406" s="288"/>
      <c r="X46406" s="287"/>
      <c r="AA46406" s="289"/>
    </row>
    <row r="46407" spans="23:27">
      <c r="W46407" s="288"/>
      <c r="X46407" s="287"/>
      <c r="AA46407" s="289"/>
    </row>
    <row r="46408" spans="23:27">
      <c r="W46408" s="288"/>
      <c r="X46408" s="287"/>
      <c r="AA46408" s="289"/>
    </row>
    <row r="46409" spans="23:27">
      <c r="W46409" s="288"/>
      <c r="X46409" s="287"/>
      <c r="AA46409" s="289"/>
    </row>
    <row r="46410" spans="23:27">
      <c r="W46410" s="288"/>
      <c r="X46410" s="287"/>
      <c r="AA46410" s="289"/>
    </row>
    <row r="46411" spans="23:27">
      <c r="W46411" s="288"/>
      <c r="X46411" s="287"/>
      <c r="AA46411" s="289"/>
    </row>
    <row r="46412" spans="23:27">
      <c r="W46412" s="288"/>
      <c r="X46412" s="287"/>
      <c r="AA46412" s="289"/>
    </row>
    <row r="46413" spans="23:27">
      <c r="W46413" s="288"/>
      <c r="X46413" s="287"/>
      <c r="AA46413" s="289"/>
    </row>
    <row r="46414" spans="23:27">
      <c r="W46414" s="288"/>
      <c r="X46414" s="287"/>
      <c r="AA46414" s="289"/>
    </row>
    <row r="46415" spans="23:27">
      <c r="W46415" s="288"/>
      <c r="X46415" s="287"/>
      <c r="AA46415" s="289"/>
    </row>
    <row r="46416" spans="23:27">
      <c r="W46416" s="288"/>
      <c r="X46416" s="287"/>
      <c r="AA46416" s="289"/>
    </row>
    <row r="46417" spans="23:27">
      <c r="W46417" s="288"/>
      <c r="X46417" s="287"/>
      <c r="AA46417" s="289"/>
    </row>
    <row r="46418" spans="23:27">
      <c r="W46418" s="288"/>
      <c r="X46418" s="287"/>
      <c r="AA46418" s="289"/>
    </row>
    <row r="46419" spans="23:27">
      <c r="W46419" s="288"/>
      <c r="X46419" s="287"/>
      <c r="AA46419" s="289"/>
    </row>
    <row r="46420" spans="23:27">
      <c r="W46420" s="288"/>
      <c r="X46420" s="287"/>
      <c r="AA46420" s="289"/>
    </row>
    <row r="46421" spans="23:27">
      <c r="W46421" s="288"/>
      <c r="X46421" s="287"/>
      <c r="AA46421" s="289"/>
    </row>
    <row r="46422" spans="23:27">
      <c r="W46422" s="288"/>
      <c r="X46422" s="287"/>
      <c r="AA46422" s="289"/>
    </row>
    <row r="46423" spans="23:27">
      <c r="W46423" s="288"/>
      <c r="X46423" s="287"/>
      <c r="AA46423" s="289"/>
    </row>
    <row r="46424" spans="23:27">
      <c r="W46424" s="288"/>
      <c r="X46424" s="287"/>
      <c r="AA46424" s="289"/>
    </row>
    <row r="46425" spans="23:27">
      <c r="W46425" s="288"/>
      <c r="X46425" s="287"/>
      <c r="AA46425" s="289"/>
    </row>
    <row r="46426" spans="23:27">
      <c r="W46426" s="288"/>
      <c r="X46426" s="287"/>
      <c r="AA46426" s="289"/>
    </row>
    <row r="46427" spans="23:27">
      <c r="W46427" s="288"/>
      <c r="X46427" s="287"/>
      <c r="AA46427" s="289"/>
    </row>
    <row r="46428" spans="23:27">
      <c r="W46428" s="288"/>
      <c r="X46428" s="287"/>
      <c r="AA46428" s="289"/>
    </row>
    <row r="46429" spans="23:27">
      <c r="W46429" s="288"/>
      <c r="X46429" s="287"/>
      <c r="AA46429" s="289"/>
    </row>
    <row r="46430" spans="23:27">
      <c r="W46430" s="288"/>
      <c r="X46430" s="287"/>
      <c r="AA46430" s="289"/>
    </row>
    <row r="46431" spans="23:27">
      <c r="W46431" s="288"/>
      <c r="X46431" s="287"/>
      <c r="AA46431" s="289"/>
    </row>
    <row r="46432" spans="23:27">
      <c r="W46432" s="288"/>
      <c r="X46432" s="287"/>
      <c r="AA46432" s="289"/>
    </row>
    <row r="46433" spans="23:27">
      <c r="W46433" s="288"/>
      <c r="X46433" s="287"/>
      <c r="AA46433" s="289"/>
    </row>
    <row r="46434" spans="23:27">
      <c r="W46434" s="288"/>
      <c r="X46434" s="287"/>
      <c r="AA46434" s="289"/>
    </row>
    <row r="46435" spans="23:27">
      <c r="W46435" s="288"/>
      <c r="X46435" s="287"/>
      <c r="AA46435" s="289"/>
    </row>
    <row r="46436" spans="23:27">
      <c r="W46436" s="288"/>
      <c r="X46436" s="287"/>
      <c r="AA46436" s="289"/>
    </row>
    <row r="46437" spans="23:27">
      <c r="W46437" s="288"/>
      <c r="X46437" s="287"/>
      <c r="AA46437" s="289"/>
    </row>
    <row r="46438" spans="23:27">
      <c r="W46438" s="288"/>
      <c r="X46438" s="287"/>
      <c r="AA46438" s="289"/>
    </row>
    <row r="46439" spans="23:27">
      <c r="W46439" s="288"/>
      <c r="X46439" s="287"/>
      <c r="AA46439" s="289"/>
    </row>
    <row r="46440" spans="23:27">
      <c r="W46440" s="288"/>
      <c r="X46440" s="287"/>
      <c r="AA46440" s="289"/>
    </row>
    <row r="46441" spans="23:27">
      <c r="W46441" s="288"/>
      <c r="X46441" s="287"/>
      <c r="AA46441" s="289"/>
    </row>
    <row r="46442" spans="23:27">
      <c r="W46442" s="288"/>
      <c r="X46442" s="287"/>
      <c r="AA46442" s="289"/>
    </row>
    <row r="46443" spans="23:27">
      <c r="W46443" s="288"/>
      <c r="X46443" s="287"/>
      <c r="AA46443" s="289"/>
    </row>
    <row r="46444" spans="23:27">
      <c r="W46444" s="288"/>
      <c r="X46444" s="287"/>
      <c r="AA46444" s="289"/>
    </row>
    <row r="46445" spans="23:27">
      <c r="W46445" s="288"/>
      <c r="X46445" s="287"/>
      <c r="AA46445" s="289"/>
    </row>
    <row r="46446" spans="23:27">
      <c r="W46446" s="288"/>
      <c r="X46446" s="287"/>
      <c r="AA46446" s="289"/>
    </row>
    <row r="46447" spans="23:27">
      <c r="W46447" s="288"/>
      <c r="X46447" s="287"/>
      <c r="AA46447" s="289"/>
    </row>
    <row r="46448" spans="23:27">
      <c r="W46448" s="288"/>
      <c r="X46448" s="287"/>
      <c r="AA46448" s="289"/>
    </row>
    <row r="46449" spans="23:27">
      <c r="W46449" s="288"/>
      <c r="X46449" s="287"/>
      <c r="AA46449" s="289"/>
    </row>
    <row r="46450" spans="23:27">
      <c r="W46450" s="288"/>
      <c r="X46450" s="287"/>
      <c r="AA46450" s="289"/>
    </row>
    <row r="46451" spans="23:27">
      <c r="W46451" s="288"/>
      <c r="X46451" s="287"/>
      <c r="AA46451" s="289"/>
    </row>
    <row r="46452" spans="23:27">
      <c r="W46452" s="288"/>
      <c r="X46452" s="287"/>
      <c r="AA46452" s="289"/>
    </row>
    <row r="46453" spans="23:27">
      <c r="W46453" s="288"/>
      <c r="X46453" s="287"/>
      <c r="AA46453" s="289"/>
    </row>
    <row r="46454" spans="23:27">
      <c r="W46454" s="288"/>
      <c r="X46454" s="287"/>
      <c r="AA46454" s="289"/>
    </row>
    <row r="46455" spans="23:27">
      <c r="W46455" s="288"/>
      <c r="X46455" s="287"/>
      <c r="AA46455" s="289"/>
    </row>
    <row r="46456" spans="23:27">
      <c r="W46456" s="288"/>
      <c r="X46456" s="287"/>
      <c r="AA46456" s="289"/>
    </row>
    <row r="46457" spans="23:27">
      <c r="W46457" s="288"/>
      <c r="X46457" s="287"/>
      <c r="AA46457" s="289"/>
    </row>
    <row r="46458" spans="23:27">
      <c r="W46458" s="288"/>
      <c r="X46458" s="287"/>
      <c r="AA46458" s="289"/>
    </row>
    <row r="46459" spans="23:27">
      <c r="W46459" s="288"/>
      <c r="X46459" s="287"/>
      <c r="AA46459" s="289"/>
    </row>
    <row r="46460" spans="23:27">
      <c r="W46460" s="288"/>
      <c r="X46460" s="287"/>
      <c r="AA46460" s="289"/>
    </row>
    <row r="46461" spans="23:27">
      <c r="W46461" s="288"/>
      <c r="X46461" s="287"/>
      <c r="AA46461" s="289"/>
    </row>
    <row r="46462" spans="23:27">
      <c r="W46462" s="288"/>
      <c r="X46462" s="287"/>
      <c r="AA46462" s="289"/>
    </row>
    <row r="46463" spans="23:27">
      <c r="W46463" s="288"/>
      <c r="X46463" s="287"/>
      <c r="AA46463" s="289"/>
    </row>
    <row r="46464" spans="23:27">
      <c r="W46464" s="288"/>
      <c r="X46464" s="287"/>
      <c r="AA46464" s="289"/>
    </row>
    <row r="46465" spans="23:27">
      <c r="W46465" s="288"/>
      <c r="X46465" s="287"/>
      <c r="AA46465" s="289"/>
    </row>
    <row r="46466" spans="23:27">
      <c r="W46466" s="288"/>
      <c r="X46466" s="287"/>
      <c r="AA46466" s="289"/>
    </row>
    <row r="46467" spans="23:27">
      <c r="W46467" s="288"/>
      <c r="X46467" s="287"/>
      <c r="AA46467" s="289"/>
    </row>
    <row r="46468" spans="23:27">
      <c r="W46468" s="288"/>
      <c r="X46468" s="287"/>
      <c r="AA46468" s="289"/>
    </row>
    <row r="46469" spans="23:27">
      <c r="W46469" s="288"/>
      <c r="X46469" s="287"/>
      <c r="AA46469" s="289"/>
    </row>
    <row r="46470" spans="23:27">
      <c r="W46470" s="288"/>
      <c r="X46470" s="287"/>
      <c r="AA46470" s="289"/>
    </row>
    <row r="46471" spans="23:27">
      <c r="W46471" s="288"/>
      <c r="X46471" s="287"/>
      <c r="AA46471" s="289"/>
    </row>
    <row r="46472" spans="23:27">
      <c r="W46472" s="288"/>
      <c r="X46472" s="287"/>
      <c r="AA46472" s="289"/>
    </row>
    <row r="46473" spans="23:27">
      <c r="W46473" s="288"/>
      <c r="X46473" s="287"/>
      <c r="AA46473" s="289"/>
    </row>
    <row r="46474" spans="23:27">
      <c r="W46474" s="288"/>
      <c r="X46474" s="287"/>
      <c r="AA46474" s="289"/>
    </row>
    <row r="46475" spans="23:27">
      <c r="W46475" s="288"/>
      <c r="X46475" s="287"/>
      <c r="AA46475" s="289"/>
    </row>
    <row r="46476" spans="23:27">
      <c r="W46476" s="288"/>
      <c r="X46476" s="287"/>
      <c r="AA46476" s="289"/>
    </row>
    <row r="46477" spans="23:27">
      <c r="W46477" s="288"/>
      <c r="X46477" s="287"/>
      <c r="AA46477" s="289"/>
    </row>
    <row r="46478" spans="23:27">
      <c r="W46478" s="288"/>
      <c r="X46478" s="287"/>
      <c r="AA46478" s="289"/>
    </row>
    <row r="46479" spans="23:27">
      <c r="W46479" s="288"/>
      <c r="X46479" s="287"/>
      <c r="AA46479" s="289"/>
    </row>
    <row r="46480" spans="23:27">
      <c r="W46480" s="288"/>
      <c r="X46480" s="287"/>
      <c r="AA46480" s="289"/>
    </row>
    <row r="46481" spans="23:27">
      <c r="W46481" s="288"/>
      <c r="X46481" s="287"/>
      <c r="AA46481" s="289"/>
    </row>
    <row r="46482" spans="23:27">
      <c r="W46482" s="288"/>
      <c r="X46482" s="287"/>
      <c r="AA46482" s="289"/>
    </row>
    <row r="46483" spans="23:27">
      <c r="W46483" s="288"/>
      <c r="X46483" s="287"/>
      <c r="AA46483" s="289"/>
    </row>
    <row r="46484" spans="23:27">
      <c r="W46484" s="288"/>
      <c r="X46484" s="287"/>
      <c r="AA46484" s="289"/>
    </row>
    <row r="46485" spans="23:27">
      <c r="W46485" s="288"/>
      <c r="X46485" s="287"/>
      <c r="AA46485" s="289"/>
    </row>
    <row r="46486" spans="23:27">
      <c r="W46486" s="288"/>
      <c r="X46486" s="287"/>
      <c r="AA46486" s="289"/>
    </row>
    <row r="46487" spans="23:27">
      <c r="W46487" s="288"/>
      <c r="X46487" s="287"/>
      <c r="AA46487" s="289"/>
    </row>
    <row r="46488" spans="23:27">
      <c r="W46488" s="288"/>
      <c r="X46488" s="287"/>
      <c r="AA46488" s="289"/>
    </row>
    <row r="46489" spans="23:27">
      <c r="W46489" s="288"/>
      <c r="X46489" s="287"/>
      <c r="AA46489" s="289"/>
    </row>
    <row r="46490" spans="23:27">
      <c r="W46490" s="288"/>
      <c r="X46490" s="287"/>
      <c r="AA46490" s="289"/>
    </row>
    <row r="46491" spans="23:27">
      <c r="W46491" s="288"/>
      <c r="X46491" s="287"/>
      <c r="AA46491" s="289"/>
    </row>
    <row r="46492" spans="23:27">
      <c r="W46492" s="288"/>
      <c r="X46492" s="287"/>
      <c r="AA46492" s="289"/>
    </row>
    <row r="46493" spans="23:27">
      <c r="W46493" s="288"/>
      <c r="X46493" s="287"/>
      <c r="AA46493" s="289"/>
    </row>
    <row r="46494" spans="23:27">
      <c r="W46494" s="288"/>
      <c r="X46494" s="287"/>
      <c r="AA46494" s="289"/>
    </row>
    <row r="46495" spans="23:27">
      <c r="W46495" s="288"/>
      <c r="X46495" s="287"/>
      <c r="AA46495" s="289"/>
    </row>
    <row r="46496" spans="23:27">
      <c r="W46496" s="288"/>
      <c r="X46496" s="287"/>
      <c r="AA46496" s="289"/>
    </row>
    <row r="46497" spans="23:27">
      <c r="W46497" s="288"/>
      <c r="X46497" s="287"/>
      <c r="AA46497" s="289"/>
    </row>
    <row r="46498" spans="23:27">
      <c r="W46498" s="288"/>
      <c r="X46498" s="287"/>
      <c r="AA46498" s="289"/>
    </row>
    <row r="46499" spans="23:27">
      <c r="W46499" s="288"/>
      <c r="X46499" s="287"/>
      <c r="AA46499" s="289"/>
    </row>
    <row r="46500" spans="23:27">
      <c r="W46500" s="288"/>
      <c r="X46500" s="287"/>
      <c r="AA46500" s="289"/>
    </row>
    <row r="46501" spans="23:27">
      <c r="W46501" s="288"/>
      <c r="X46501" s="287"/>
      <c r="AA46501" s="289"/>
    </row>
    <row r="46502" spans="23:27">
      <c r="W46502" s="288"/>
      <c r="X46502" s="287"/>
      <c r="AA46502" s="289"/>
    </row>
    <row r="46503" spans="23:27">
      <c r="W46503" s="288"/>
      <c r="X46503" s="287"/>
      <c r="AA46503" s="289"/>
    </row>
    <row r="46504" spans="23:27">
      <c r="W46504" s="288"/>
      <c r="X46504" s="287"/>
      <c r="AA46504" s="289"/>
    </row>
    <row r="46505" spans="23:27">
      <c r="W46505" s="288"/>
      <c r="X46505" s="287"/>
      <c r="AA46505" s="289"/>
    </row>
    <row r="46506" spans="23:27">
      <c r="W46506" s="288"/>
      <c r="X46506" s="287"/>
      <c r="AA46506" s="289"/>
    </row>
    <row r="46507" spans="23:27">
      <c r="W46507" s="288"/>
      <c r="X46507" s="287"/>
      <c r="AA46507" s="289"/>
    </row>
    <row r="46508" spans="23:27">
      <c r="W46508" s="288"/>
      <c r="X46508" s="287"/>
      <c r="AA46508" s="289"/>
    </row>
    <row r="46509" spans="23:27">
      <c r="W46509" s="288"/>
      <c r="X46509" s="287"/>
      <c r="AA46509" s="289"/>
    </row>
    <row r="46510" spans="23:27">
      <c r="W46510" s="288"/>
      <c r="X46510" s="287"/>
      <c r="AA46510" s="289"/>
    </row>
    <row r="46511" spans="23:27">
      <c r="W46511" s="288"/>
      <c r="X46511" s="287"/>
      <c r="AA46511" s="289"/>
    </row>
    <row r="46512" spans="23:27">
      <c r="W46512" s="288"/>
      <c r="X46512" s="287"/>
      <c r="AA46512" s="289"/>
    </row>
    <row r="46513" spans="23:27">
      <c r="W46513" s="288"/>
      <c r="X46513" s="287"/>
      <c r="AA46513" s="289"/>
    </row>
    <row r="46514" spans="23:27">
      <c r="W46514" s="288"/>
      <c r="X46514" s="287"/>
      <c r="AA46514" s="289"/>
    </row>
    <row r="46515" spans="23:27">
      <c r="W46515" s="288"/>
      <c r="X46515" s="287"/>
      <c r="AA46515" s="289"/>
    </row>
    <row r="46516" spans="23:27">
      <c r="W46516" s="288"/>
      <c r="X46516" s="287"/>
      <c r="AA46516" s="289"/>
    </row>
    <row r="46517" spans="23:27">
      <c r="W46517" s="288"/>
      <c r="X46517" s="287"/>
      <c r="AA46517" s="289"/>
    </row>
    <row r="46518" spans="23:27">
      <c r="W46518" s="288"/>
      <c r="X46518" s="287"/>
      <c r="AA46518" s="289"/>
    </row>
    <row r="46519" spans="23:27">
      <c r="W46519" s="288"/>
      <c r="X46519" s="287"/>
      <c r="AA46519" s="289"/>
    </row>
    <row r="46520" spans="23:27">
      <c r="W46520" s="288"/>
      <c r="X46520" s="287"/>
      <c r="AA46520" s="289"/>
    </row>
    <row r="46521" spans="23:27">
      <c r="W46521" s="288"/>
      <c r="X46521" s="287"/>
      <c r="AA46521" s="289"/>
    </row>
    <row r="46522" spans="23:27">
      <c r="W46522" s="288"/>
      <c r="X46522" s="287"/>
      <c r="AA46522" s="289"/>
    </row>
    <row r="46523" spans="23:27">
      <c r="W46523" s="288"/>
      <c r="X46523" s="287"/>
      <c r="AA46523" s="289"/>
    </row>
    <row r="46524" spans="23:27">
      <c r="W46524" s="288"/>
      <c r="X46524" s="287"/>
      <c r="AA46524" s="289"/>
    </row>
    <row r="46525" spans="23:27">
      <c r="W46525" s="288"/>
      <c r="X46525" s="287"/>
      <c r="AA46525" s="289"/>
    </row>
    <row r="46526" spans="23:27">
      <c r="W46526" s="288"/>
      <c r="X46526" s="287"/>
      <c r="AA46526" s="289"/>
    </row>
    <row r="46527" spans="23:27">
      <c r="W46527" s="288"/>
      <c r="X46527" s="287"/>
      <c r="AA46527" s="289"/>
    </row>
    <row r="46528" spans="23:27">
      <c r="W46528" s="288"/>
      <c r="X46528" s="287"/>
      <c r="AA46528" s="289"/>
    </row>
    <row r="46529" spans="23:27">
      <c r="W46529" s="288"/>
      <c r="X46529" s="287"/>
      <c r="AA46529" s="289"/>
    </row>
    <row r="46530" spans="23:27">
      <c r="W46530" s="288"/>
      <c r="X46530" s="287"/>
      <c r="AA46530" s="289"/>
    </row>
    <row r="46531" spans="23:27">
      <c r="W46531" s="288"/>
      <c r="X46531" s="287"/>
      <c r="AA46531" s="289"/>
    </row>
    <row r="46532" spans="23:27">
      <c r="W46532" s="288"/>
      <c r="X46532" s="287"/>
      <c r="AA46532" s="289"/>
    </row>
    <row r="46533" spans="23:27">
      <c r="W46533" s="288"/>
      <c r="X46533" s="287"/>
      <c r="AA46533" s="289"/>
    </row>
    <row r="46534" spans="23:27">
      <c r="W46534" s="288"/>
      <c r="X46534" s="287"/>
      <c r="AA46534" s="289"/>
    </row>
    <row r="46535" spans="23:27">
      <c r="W46535" s="288"/>
      <c r="X46535" s="287"/>
      <c r="AA46535" s="289"/>
    </row>
    <row r="46536" spans="23:27">
      <c r="W46536" s="288"/>
      <c r="X46536" s="287"/>
      <c r="AA46536" s="289"/>
    </row>
    <row r="46537" spans="23:27">
      <c r="W46537" s="288"/>
      <c r="X46537" s="287"/>
      <c r="AA46537" s="289"/>
    </row>
    <row r="46538" spans="23:27">
      <c r="W46538" s="288"/>
      <c r="X46538" s="287"/>
      <c r="AA46538" s="289"/>
    </row>
    <row r="46539" spans="23:27">
      <c r="W46539" s="288"/>
      <c r="X46539" s="287"/>
      <c r="AA46539" s="289"/>
    </row>
    <row r="46540" spans="23:27">
      <c r="W46540" s="288"/>
      <c r="X46540" s="287"/>
      <c r="AA46540" s="289"/>
    </row>
    <row r="46541" spans="23:27">
      <c r="W46541" s="288"/>
      <c r="X46541" s="287"/>
      <c r="AA46541" s="289"/>
    </row>
    <row r="46542" spans="23:27">
      <c r="W46542" s="288"/>
      <c r="X46542" s="287"/>
      <c r="AA46542" s="289"/>
    </row>
    <row r="46543" spans="23:27">
      <c r="W46543" s="288"/>
      <c r="X46543" s="287"/>
      <c r="AA46543" s="289"/>
    </row>
    <row r="46544" spans="23:27">
      <c r="W46544" s="288"/>
      <c r="X46544" s="287"/>
      <c r="AA46544" s="289"/>
    </row>
    <row r="46545" spans="23:27">
      <c r="W46545" s="288"/>
      <c r="X46545" s="287"/>
      <c r="AA46545" s="289"/>
    </row>
    <row r="46546" spans="23:27">
      <c r="W46546" s="288"/>
      <c r="X46546" s="287"/>
      <c r="AA46546" s="289"/>
    </row>
    <row r="46547" spans="23:27">
      <c r="W46547" s="288"/>
      <c r="X46547" s="287"/>
      <c r="AA46547" s="289"/>
    </row>
    <row r="46548" spans="23:27">
      <c r="W46548" s="288"/>
      <c r="X46548" s="287"/>
      <c r="AA46548" s="289"/>
    </row>
    <row r="46549" spans="23:27">
      <c r="W46549" s="288"/>
      <c r="X46549" s="287"/>
      <c r="AA46549" s="289"/>
    </row>
    <row r="46550" spans="23:27">
      <c r="W46550" s="288"/>
      <c r="X46550" s="287"/>
      <c r="AA46550" s="289"/>
    </row>
    <row r="46551" spans="23:27">
      <c r="W46551" s="288"/>
      <c r="X46551" s="287"/>
      <c r="AA46551" s="289"/>
    </row>
    <row r="46552" spans="23:27">
      <c r="W46552" s="288"/>
      <c r="X46552" s="287"/>
      <c r="AA46552" s="289"/>
    </row>
    <row r="46553" spans="23:27">
      <c r="W46553" s="288"/>
      <c r="X46553" s="287"/>
      <c r="AA46553" s="289"/>
    </row>
    <row r="46554" spans="23:27">
      <c r="W46554" s="288"/>
      <c r="X46554" s="287"/>
      <c r="AA46554" s="289"/>
    </row>
    <row r="46555" spans="23:27">
      <c r="W46555" s="288"/>
      <c r="X46555" s="287"/>
      <c r="AA46555" s="289"/>
    </row>
    <row r="46556" spans="23:27">
      <c r="W46556" s="288"/>
      <c r="X46556" s="287"/>
      <c r="AA46556" s="289"/>
    </row>
    <row r="46557" spans="23:27">
      <c r="W46557" s="288"/>
      <c r="X46557" s="287"/>
      <c r="AA46557" s="289"/>
    </row>
    <row r="46558" spans="23:27">
      <c r="W46558" s="288"/>
      <c r="X46558" s="287"/>
      <c r="AA46558" s="289"/>
    </row>
    <row r="46559" spans="23:27">
      <c r="W46559" s="288"/>
      <c r="X46559" s="287"/>
      <c r="AA46559" s="289"/>
    </row>
    <row r="46560" spans="23:27">
      <c r="W46560" s="288"/>
      <c r="X46560" s="287"/>
      <c r="AA46560" s="289"/>
    </row>
    <row r="46561" spans="23:27">
      <c r="W46561" s="288"/>
      <c r="X46561" s="287"/>
      <c r="AA46561" s="289"/>
    </row>
    <row r="46562" spans="23:27">
      <c r="W46562" s="288"/>
      <c r="X46562" s="287"/>
      <c r="AA46562" s="289"/>
    </row>
    <row r="46563" spans="23:27">
      <c r="W46563" s="288"/>
      <c r="X46563" s="287"/>
      <c r="AA46563" s="289"/>
    </row>
    <row r="46564" spans="23:27">
      <c r="W46564" s="288"/>
      <c r="X46564" s="287"/>
      <c r="AA46564" s="289"/>
    </row>
    <row r="46565" spans="23:27">
      <c r="W46565" s="288"/>
      <c r="X46565" s="287"/>
      <c r="AA46565" s="289"/>
    </row>
    <row r="46566" spans="23:27">
      <c r="W46566" s="288"/>
      <c r="X46566" s="287"/>
      <c r="AA46566" s="289"/>
    </row>
    <row r="46567" spans="23:27">
      <c r="W46567" s="288"/>
      <c r="X46567" s="287"/>
      <c r="AA46567" s="289"/>
    </row>
    <row r="46568" spans="23:27">
      <c r="W46568" s="288"/>
      <c r="X46568" s="287"/>
      <c r="AA46568" s="289"/>
    </row>
    <row r="46569" spans="23:27">
      <c r="W46569" s="288"/>
      <c r="X46569" s="287"/>
      <c r="AA46569" s="289"/>
    </row>
    <row r="46570" spans="23:27">
      <c r="W46570" s="288"/>
      <c r="X46570" s="287"/>
      <c r="AA46570" s="289"/>
    </row>
    <row r="46571" spans="23:27">
      <c r="W46571" s="288"/>
      <c r="X46571" s="287"/>
      <c r="AA46571" s="289"/>
    </row>
    <row r="46572" spans="23:27">
      <c r="W46572" s="288"/>
      <c r="X46572" s="287"/>
      <c r="AA46572" s="289"/>
    </row>
    <row r="46573" spans="23:27">
      <c r="W46573" s="288"/>
      <c r="X46573" s="287"/>
      <c r="AA46573" s="289"/>
    </row>
    <row r="46574" spans="23:27">
      <c r="W46574" s="288"/>
      <c r="X46574" s="287"/>
      <c r="AA46574" s="289"/>
    </row>
    <row r="46575" spans="23:27">
      <c r="W46575" s="288"/>
      <c r="X46575" s="287"/>
      <c r="AA46575" s="289"/>
    </row>
    <row r="46576" spans="23:27">
      <c r="W46576" s="288"/>
      <c r="X46576" s="287"/>
      <c r="AA46576" s="289"/>
    </row>
    <row r="46577" spans="23:27">
      <c r="W46577" s="288"/>
      <c r="X46577" s="287"/>
      <c r="AA46577" s="289"/>
    </row>
    <row r="46578" spans="23:27">
      <c r="W46578" s="288"/>
      <c r="X46578" s="287"/>
      <c r="AA46578" s="289"/>
    </row>
    <row r="46579" spans="23:27">
      <c r="W46579" s="288"/>
      <c r="X46579" s="287"/>
      <c r="AA46579" s="289"/>
    </row>
    <row r="46580" spans="23:27">
      <c r="W46580" s="288"/>
      <c r="X46580" s="287"/>
      <c r="AA46580" s="289"/>
    </row>
    <row r="46581" spans="23:27">
      <c r="W46581" s="288"/>
      <c r="X46581" s="287"/>
      <c r="AA46581" s="289"/>
    </row>
    <row r="46582" spans="23:27">
      <c r="W46582" s="288"/>
      <c r="X46582" s="287"/>
      <c r="AA46582" s="289"/>
    </row>
    <row r="46583" spans="23:27">
      <c r="W46583" s="288"/>
      <c r="X46583" s="287"/>
      <c r="AA46583" s="289"/>
    </row>
    <row r="46584" spans="23:27">
      <c r="W46584" s="288"/>
      <c r="X46584" s="287"/>
      <c r="AA46584" s="289"/>
    </row>
    <row r="46585" spans="23:27">
      <c r="W46585" s="288"/>
      <c r="X46585" s="287"/>
      <c r="AA46585" s="289"/>
    </row>
    <row r="46586" spans="23:27">
      <c r="W46586" s="288"/>
      <c r="X46586" s="287"/>
      <c r="AA46586" s="289"/>
    </row>
    <row r="46587" spans="23:27">
      <c r="W46587" s="288"/>
      <c r="X46587" s="287"/>
      <c r="AA46587" s="289"/>
    </row>
    <row r="46588" spans="23:27">
      <c r="W46588" s="288"/>
      <c r="X46588" s="287"/>
      <c r="AA46588" s="289"/>
    </row>
    <row r="46589" spans="23:27">
      <c r="W46589" s="288"/>
      <c r="X46589" s="287"/>
      <c r="AA46589" s="289"/>
    </row>
    <row r="46590" spans="23:27">
      <c r="W46590" s="288"/>
      <c r="X46590" s="287"/>
      <c r="AA46590" s="289"/>
    </row>
    <row r="46591" spans="23:27">
      <c r="W46591" s="288"/>
      <c r="X46591" s="287"/>
      <c r="AA46591" s="289"/>
    </row>
    <row r="46592" spans="23:27">
      <c r="W46592" s="288"/>
      <c r="X46592" s="287"/>
      <c r="AA46592" s="289"/>
    </row>
    <row r="46593" spans="23:27">
      <c r="W46593" s="288"/>
      <c r="X46593" s="287"/>
      <c r="AA46593" s="289"/>
    </row>
    <row r="46594" spans="23:27">
      <c r="W46594" s="288"/>
      <c r="X46594" s="287"/>
      <c r="AA46594" s="289"/>
    </row>
    <row r="46595" spans="23:27">
      <c r="W46595" s="288"/>
      <c r="X46595" s="287"/>
      <c r="AA46595" s="289"/>
    </row>
    <row r="46596" spans="23:27">
      <c r="W46596" s="288"/>
      <c r="X46596" s="287"/>
      <c r="AA46596" s="289"/>
    </row>
    <row r="46597" spans="23:27">
      <c r="W46597" s="288"/>
      <c r="X46597" s="287"/>
      <c r="AA46597" s="289"/>
    </row>
    <row r="46598" spans="23:27">
      <c r="W46598" s="288"/>
      <c r="X46598" s="287"/>
      <c r="AA46598" s="289"/>
    </row>
    <row r="46599" spans="23:27">
      <c r="W46599" s="288"/>
      <c r="X46599" s="287"/>
      <c r="AA46599" s="289"/>
    </row>
    <row r="46600" spans="23:27">
      <c r="W46600" s="288"/>
      <c r="X46600" s="287"/>
      <c r="AA46600" s="289"/>
    </row>
    <row r="46601" spans="23:27">
      <c r="W46601" s="288"/>
      <c r="X46601" s="287"/>
      <c r="AA46601" s="289"/>
    </row>
    <row r="46602" spans="23:27">
      <c r="W46602" s="288"/>
      <c r="X46602" s="287"/>
      <c r="AA46602" s="289"/>
    </row>
    <row r="46603" spans="23:27">
      <c r="W46603" s="288"/>
      <c r="X46603" s="287"/>
      <c r="AA46603" s="289"/>
    </row>
    <row r="46604" spans="23:27">
      <c r="W46604" s="288"/>
      <c r="X46604" s="287"/>
      <c r="AA46604" s="289"/>
    </row>
    <row r="46605" spans="23:27">
      <c r="W46605" s="288"/>
      <c r="X46605" s="287"/>
      <c r="AA46605" s="289"/>
    </row>
    <row r="46606" spans="23:27">
      <c r="W46606" s="288"/>
      <c r="X46606" s="287"/>
      <c r="AA46606" s="289"/>
    </row>
    <row r="46607" spans="23:27">
      <c r="W46607" s="288"/>
      <c r="X46607" s="287"/>
      <c r="AA46607" s="289"/>
    </row>
    <row r="46608" spans="23:27">
      <c r="W46608" s="288"/>
      <c r="X46608" s="287"/>
      <c r="AA46608" s="289"/>
    </row>
    <row r="46609" spans="23:27">
      <c r="W46609" s="288"/>
      <c r="X46609" s="287"/>
      <c r="AA46609" s="289"/>
    </row>
    <row r="46610" spans="23:27">
      <c r="W46610" s="288"/>
      <c r="X46610" s="287"/>
      <c r="AA46610" s="289"/>
    </row>
    <row r="46611" spans="23:27">
      <c r="W46611" s="288"/>
      <c r="X46611" s="287"/>
      <c r="AA46611" s="289"/>
    </row>
    <row r="46612" spans="23:27">
      <c r="W46612" s="288"/>
      <c r="X46612" s="287"/>
      <c r="AA46612" s="289"/>
    </row>
    <row r="46613" spans="23:27">
      <c r="W46613" s="288"/>
      <c r="X46613" s="287"/>
      <c r="AA46613" s="289"/>
    </row>
    <row r="46614" spans="23:27">
      <c r="W46614" s="288"/>
      <c r="X46614" s="287"/>
      <c r="AA46614" s="289"/>
    </row>
    <row r="46615" spans="23:27">
      <c r="W46615" s="288"/>
      <c r="X46615" s="287"/>
      <c r="AA46615" s="289"/>
    </row>
    <row r="46616" spans="23:27">
      <c r="W46616" s="288"/>
      <c r="X46616" s="287"/>
      <c r="AA46616" s="289"/>
    </row>
    <row r="46617" spans="23:27">
      <c r="W46617" s="288"/>
      <c r="X46617" s="287"/>
      <c r="AA46617" s="289"/>
    </row>
    <row r="46618" spans="23:27">
      <c r="W46618" s="288"/>
      <c r="X46618" s="287"/>
      <c r="AA46618" s="289"/>
    </row>
    <row r="46619" spans="23:27">
      <c r="W46619" s="288"/>
      <c r="X46619" s="287"/>
      <c r="AA46619" s="289"/>
    </row>
    <row r="46620" spans="23:27">
      <c r="W46620" s="288"/>
      <c r="X46620" s="287"/>
      <c r="AA46620" s="289"/>
    </row>
    <row r="46621" spans="23:27">
      <c r="W46621" s="288"/>
      <c r="X46621" s="287"/>
      <c r="AA46621" s="289"/>
    </row>
    <row r="46622" spans="23:27">
      <c r="W46622" s="288"/>
      <c r="X46622" s="287"/>
      <c r="AA46622" s="289"/>
    </row>
    <row r="46623" spans="23:27">
      <c r="W46623" s="288"/>
      <c r="X46623" s="287"/>
      <c r="AA46623" s="289"/>
    </row>
    <row r="46624" spans="23:27">
      <c r="W46624" s="288"/>
      <c r="X46624" s="287"/>
      <c r="AA46624" s="289"/>
    </row>
    <row r="46625" spans="23:27">
      <c r="W46625" s="288"/>
      <c r="X46625" s="287"/>
      <c r="AA46625" s="289"/>
    </row>
    <row r="46626" spans="23:27">
      <c r="W46626" s="288"/>
      <c r="X46626" s="287"/>
      <c r="AA46626" s="289"/>
    </row>
    <row r="46627" spans="23:27">
      <c r="W46627" s="288"/>
      <c r="X46627" s="287"/>
      <c r="AA46627" s="289"/>
    </row>
    <row r="46628" spans="23:27">
      <c r="W46628" s="288"/>
      <c r="X46628" s="287"/>
      <c r="AA46628" s="289"/>
    </row>
    <row r="46629" spans="23:27">
      <c r="W46629" s="288"/>
      <c r="X46629" s="287"/>
      <c r="AA46629" s="289"/>
    </row>
    <row r="46630" spans="23:27">
      <c r="W46630" s="288"/>
      <c r="X46630" s="287"/>
      <c r="AA46630" s="289"/>
    </row>
    <row r="46631" spans="23:27">
      <c r="W46631" s="288"/>
      <c r="X46631" s="287"/>
      <c r="AA46631" s="289"/>
    </row>
    <row r="46632" spans="23:27">
      <c r="W46632" s="288"/>
      <c r="X46632" s="287"/>
      <c r="AA46632" s="289"/>
    </row>
    <row r="46633" spans="23:27">
      <c r="W46633" s="288"/>
      <c r="X46633" s="287"/>
      <c r="AA46633" s="289"/>
    </row>
    <row r="46634" spans="23:27">
      <c r="W46634" s="288"/>
      <c r="X46634" s="287"/>
      <c r="AA46634" s="289"/>
    </row>
    <row r="46635" spans="23:27">
      <c r="W46635" s="288"/>
      <c r="X46635" s="287"/>
      <c r="AA46635" s="289"/>
    </row>
    <row r="46636" spans="23:27">
      <c r="W46636" s="288"/>
      <c r="X46636" s="287"/>
      <c r="AA46636" s="289"/>
    </row>
    <row r="46637" spans="23:27">
      <c r="W46637" s="288"/>
      <c r="X46637" s="287"/>
      <c r="AA46637" s="289"/>
    </row>
    <row r="46638" spans="23:27">
      <c r="W46638" s="288"/>
      <c r="X46638" s="287"/>
      <c r="AA46638" s="289"/>
    </row>
    <row r="46639" spans="23:27">
      <c r="W46639" s="288"/>
      <c r="X46639" s="287"/>
      <c r="AA46639" s="289"/>
    </row>
    <row r="46640" spans="23:27">
      <c r="W46640" s="288"/>
      <c r="X46640" s="287"/>
      <c r="AA46640" s="289"/>
    </row>
    <row r="46641" spans="23:27">
      <c r="W46641" s="288"/>
      <c r="X46641" s="287"/>
      <c r="AA46641" s="289"/>
    </row>
    <row r="46642" spans="23:27">
      <c r="W46642" s="288"/>
      <c r="X46642" s="287"/>
      <c r="AA46642" s="289"/>
    </row>
    <row r="46643" spans="23:27">
      <c r="W46643" s="288"/>
      <c r="X46643" s="287"/>
      <c r="AA46643" s="289"/>
    </row>
    <row r="46644" spans="23:27">
      <c r="W46644" s="288"/>
      <c r="X46644" s="287"/>
      <c r="AA46644" s="289"/>
    </row>
    <row r="46645" spans="23:27">
      <c r="W46645" s="288"/>
      <c r="X46645" s="287"/>
      <c r="AA46645" s="289"/>
    </row>
    <row r="46646" spans="23:27">
      <c r="W46646" s="288"/>
      <c r="X46646" s="287"/>
      <c r="AA46646" s="289"/>
    </row>
    <row r="46647" spans="23:27">
      <c r="W46647" s="288"/>
      <c r="X46647" s="287"/>
      <c r="AA46647" s="289"/>
    </row>
    <row r="46648" spans="23:27">
      <c r="W46648" s="288"/>
      <c r="X46648" s="287"/>
      <c r="AA46648" s="289"/>
    </row>
    <row r="46649" spans="23:27">
      <c r="W46649" s="288"/>
      <c r="X46649" s="287"/>
      <c r="AA46649" s="289"/>
    </row>
    <row r="46650" spans="23:27">
      <c r="W46650" s="288"/>
      <c r="X46650" s="287"/>
      <c r="AA46650" s="289"/>
    </row>
    <row r="46651" spans="23:27">
      <c r="W46651" s="288"/>
      <c r="X46651" s="287"/>
      <c r="AA46651" s="289"/>
    </row>
    <row r="46652" spans="23:27">
      <c r="W46652" s="288"/>
      <c r="X46652" s="287"/>
      <c r="AA46652" s="289"/>
    </row>
    <row r="46653" spans="23:27">
      <c r="W46653" s="288"/>
      <c r="X46653" s="287"/>
      <c r="AA46653" s="289"/>
    </row>
    <row r="46654" spans="23:27">
      <c r="W46654" s="288"/>
      <c r="X46654" s="287"/>
      <c r="AA46654" s="289"/>
    </row>
    <row r="46655" spans="23:27">
      <c r="W46655" s="288"/>
      <c r="X46655" s="287"/>
      <c r="AA46655" s="289"/>
    </row>
    <row r="46656" spans="23:27">
      <c r="W46656" s="288"/>
      <c r="X46656" s="287"/>
      <c r="AA46656" s="289"/>
    </row>
    <row r="46657" spans="23:27">
      <c r="W46657" s="288"/>
      <c r="X46657" s="287"/>
      <c r="AA46657" s="289"/>
    </row>
    <row r="46658" spans="23:27">
      <c r="W46658" s="288"/>
      <c r="X46658" s="287"/>
      <c r="AA46658" s="289"/>
    </row>
    <row r="46659" spans="23:27">
      <c r="W46659" s="288"/>
      <c r="X46659" s="287"/>
      <c r="AA46659" s="289"/>
    </row>
    <row r="46660" spans="23:27">
      <c r="W46660" s="288"/>
      <c r="X46660" s="287"/>
      <c r="AA46660" s="289"/>
    </row>
    <row r="46661" spans="23:27">
      <c r="W46661" s="288"/>
      <c r="X46661" s="287"/>
      <c r="AA46661" s="289"/>
    </row>
    <row r="46662" spans="23:27">
      <c r="W46662" s="288"/>
      <c r="X46662" s="287"/>
      <c r="AA46662" s="289"/>
    </row>
    <row r="46663" spans="23:27">
      <c r="W46663" s="288"/>
      <c r="X46663" s="287"/>
      <c r="AA46663" s="289"/>
    </row>
    <row r="46664" spans="23:27">
      <c r="W46664" s="288"/>
      <c r="X46664" s="287"/>
      <c r="AA46664" s="289"/>
    </row>
    <row r="46665" spans="23:27">
      <c r="W46665" s="288"/>
      <c r="X46665" s="287"/>
      <c r="AA46665" s="289"/>
    </row>
    <row r="46666" spans="23:27">
      <c r="W46666" s="288"/>
      <c r="X46666" s="287"/>
      <c r="AA46666" s="289"/>
    </row>
    <row r="46667" spans="23:27">
      <c r="W46667" s="288"/>
      <c r="X46667" s="287"/>
      <c r="AA46667" s="289"/>
    </row>
    <row r="46668" spans="23:27">
      <c r="W46668" s="288"/>
      <c r="X46668" s="287"/>
      <c r="AA46668" s="289"/>
    </row>
    <row r="46669" spans="23:27">
      <c r="W46669" s="288"/>
      <c r="X46669" s="287"/>
      <c r="AA46669" s="289"/>
    </row>
    <row r="46670" spans="23:27">
      <c r="W46670" s="288"/>
      <c r="X46670" s="287"/>
      <c r="AA46670" s="289"/>
    </row>
    <row r="46671" spans="23:27">
      <c r="W46671" s="288"/>
      <c r="X46671" s="287"/>
      <c r="AA46671" s="289"/>
    </row>
    <row r="46672" spans="23:27">
      <c r="W46672" s="288"/>
      <c r="X46672" s="287"/>
      <c r="AA46672" s="289"/>
    </row>
    <row r="46673" spans="23:27">
      <c r="W46673" s="288"/>
      <c r="X46673" s="287"/>
      <c r="AA46673" s="289"/>
    </row>
    <row r="46674" spans="23:27">
      <c r="W46674" s="288"/>
      <c r="X46674" s="287"/>
      <c r="AA46674" s="289"/>
    </row>
    <row r="46675" spans="23:27">
      <c r="W46675" s="288"/>
      <c r="X46675" s="287"/>
      <c r="AA46675" s="289"/>
    </row>
    <row r="46676" spans="23:27">
      <c r="W46676" s="288"/>
      <c r="X46676" s="287"/>
      <c r="AA46676" s="289"/>
    </row>
    <row r="46677" spans="23:27">
      <c r="W46677" s="288"/>
      <c r="X46677" s="287"/>
      <c r="AA46677" s="289"/>
    </row>
    <row r="46678" spans="23:27">
      <c r="W46678" s="288"/>
      <c r="X46678" s="287"/>
      <c r="AA46678" s="289"/>
    </row>
    <row r="46679" spans="23:27">
      <c r="W46679" s="288"/>
      <c r="X46679" s="287"/>
      <c r="AA46679" s="289"/>
    </row>
    <row r="46680" spans="23:27">
      <c r="W46680" s="288"/>
      <c r="X46680" s="287"/>
      <c r="AA46680" s="289"/>
    </row>
    <row r="46681" spans="23:27">
      <c r="W46681" s="288"/>
      <c r="X46681" s="287"/>
      <c r="AA46681" s="289"/>
    </row>
    <row r="46682" spans="23:27">
      <c r="W46682" s="288"/>
      <c r="X46682" s="287"/>
      <c r="AA46682" s="289"/>
    </row>
    <row r="46683" spans="23:27">
      <c r="W46683" s="288"/>
      <c r="X46683" s="287"/>
      <c r="AA46683" s="289"/>
    </row>
    <row r="46684" spans="23:27">
      <c r="W46684" s="288"/>
      <c r="X46684" s="287"/>
      <c r="AA46684" s="289"/>
    </row>
    <row r="46685" spans="23:27">
      <c r="W46685" s="288"/>
      <c r="X46685" s="287"/>
      <c r="AA46685" s="289"/>
    </row>
    <row r="46686" spans="23:27">
      <c r="W46686" s="288"/>
      <c r="X46686" s="287"/>
      <c r="AA46686" s="289"/>
    </row>
    <row r="46687" spans="23:27">
      <c r="W46687" s="288"/>
      <c r="X46687" s="287"/>
      <c r="AA46687" s="289"/>
    </row>
    <row r="46688" spans="23:27">
      <c r="W46688" s="288"/>
      <c r="X46688" s="287"/>
      <c r="AA46688" s="289"/>
    </row>
    <row r="46689" spans="23:27">
      <c r="W46689" s="288"/>
      <c r="X46689" s="287"/>
      <c r="AA46689" s="289"/>
    </row>
    <row r="46690" spans="23:27">
      <c r="W46690" s="288"/>
      <c r="X46690" s="287"/>
      <c r="AA46690" s="289"/>
    </row>
    <row r="46691" spans="23:27">
      <c r="W46691" s="288"/>
      <c r="X46691" s="287"/>
      <c r="AA46691" s="289"/>
    </row>
    <row r="46692" spans="23:27">
      <c r="W46692" s="288"/>
      <c r="X46692" s="287"/>
      <c r="AA46692" s="289"/>
    </row>
    <row r="46693" spans="23:27">
      <c r="W46693" s="288"/>
      <c r="X46693" s="287"/>
      <c r="AA46693" s="289"/>
    </row>
    <row r="46694" spans="23:27">
      <c r="W46694" s="288"/>
      <c r="X46694" s="287"/>
      <c r="AA46694" s="289"/>
    </row>
    <row r="46695" spans="23:27">
      <c r="W46695" s="288"/>
      <c r="X46695" s="287"/>
      <c r="AA46695" s="289"/>
    </row>
    <row r="46696" spans="23:27">
      <c r="W46696" s="288"/>
      <c r="X46696" s="287"/>
      <c r="AA46696" s="289"/>
    </row>
    <row r="46697" spans="23:27">
      <c r="W46697" s="288"/>
      <c r="X46697" s="287"/>
      <c r="AA46697" s="289"/>
    </row>
    <row r="46698" spans="23:27">
      <c r="W46698" s="288"/>
      <c r="X46698" s="287"/>
      <c r="AA46698" s="289"/>
    </row>
    <row r="46699" spans="23:27">
      <c r="W46699" s="288"/>
      <c r="X46699" s="287"/>
      <c r="AA46699" s="289"/>
    </row>
    <row r="46700" spans="23:27">
      <c r="W46700" s="288"/>
      <c r="X46700" s="287"/>
      <c r="AA46700" s="289"/>
    </row>
    <row r="46701" spans="23:27">
      <c r="W46701" s="288"/>
      <c r="X46701" s="287"/>
      <c r="AA46701" s="289"/>
    </row>
    <row r="46702" spans="23:27">
      <c r="W46702" s="288"/>
      <c r="X46702" s="287"/>
      <c r="AA46702" s="289"/>
    </row>
    <row r="46703" spans="23:27">
      <c r="W46703" s="288"/>
      <c r="X46703" s="287"/>
      <c r="AA46703" s="289"/>
    </row>
    <row r="46704" spans="23:27">
      <c r="W46704" s="288"/>
      <c r="X46704" s="287"/>
      <c r="AA46704" s="289"/>
    </row>
    <row r="46705" spans="23:27">
      <c r="W46705" s="288"/>
      <c r="X46705" s="287"/>
      <c r="AA46705" s="289"/>
    </row>
    <row r="46706" spans="23:27">
      <c r="W46706" s="288"/>
      <c r="X46706" s="287"/>
      <c r="AA46706" s="289"/>
    </row>
    <row r="46707" spans="23:27">
      <c r="W46707" s="288"/>
      <c r="X46707" s="287"/>
      <c r="AA46707" s="289"/>
    </row>
    <row r="46708" spans="23:27">
      <c r="W46708" s="288"/>
      <c r="X46708" s="287"/>
      <c r="AA46708" s="289"/>
    </row>
    <row r="46709" spans="23:27">
      <c r="W46709" s="288"/>
      <c r="X46709" s="287"/>
      <c r="AA46709" s="289"/>
    </row>
    <row r="46710" spans="23:27">
      <c r="W46710" s="288"/>
      <c r="X46710" s="287"/>
      <c r="AA46710" s="289"/>
    </row>
    <row r="46711" spans="23:27">
      <c r="W46711" s="288"/>
      <c r="X46711" s="287"/>
      <c r="AA46711" s="289"/>
    </row>
    <row r="46712" spans="23:27">
      <c r="W46712" s="288"/>
      <c r="X46712" s="287"/>
      <c r="AA46712" s="289"/>
    </row>
    <row r="46713" spans="23:27">
      <c r="W46713" s="288"/>
      <c r="X46713" s="287"/>
      <c r="AA46713" s="289"/>
    </row>
    <row r="46714" spans="23:27">
      <c r="W46714" s="288"/>
      <c r="X46714" s="287"/>
      <c r="AA46714" s="289"/>
    </row>
    <row r="46715" spans="23:27">
      <c r="W46715" s="288"/>
      <c r="X46715" s="287"/>
      <c r="AA46715" s="289"/>
    </row>
    <row r="46716" spans="23:27">
      <c r="W46716" s="288"/>
      <c r="X46716" s="287"/>
      <c r="AA46716" s="289"/>
    </row>
    <row r="46717" spans="23:27">
      <c r="W46717" s="288"/>
      <c r="X46717" s="287"/>
      <c r="AA46717" s="289"/>
    </row>
    <row r="46718" spans="23:27">
      <c r="W46718" s="288"/>
      <c r="X46718" s="287"/>
      <c r="AA46718" s="289"/>
    </row>
    <row r="46719" spans="23:27">
      <c r="W46719" s="288"/>
      <c r="X46719" s="287"/>
      <c r="AA46719" s="289"/>
    </row>
    <row r="46720" spans="23:27">
      <c r="W46720" s="288"/>
      <c r="X46720" s="287"/>
      <c r="AA46720" s="289"/>
    </row>
    <row r="46721" spans="23:27">
      <c r="W46721" s="288"/>
      <c r="X46721" s="287"/>
      <c r="AA46721" s="289"/>
    </row>
    <row r="46722" spans="23:27">
      <c r="W46722" s="288"/>
      <c r="X46722" s="287"/>
      <c r="AA46722" s="289"/>
    </row>
    <row r="46723" spans="23:27">
      <c r="W46723" s="288"/>
      <c r="X46723" s="287"/>
      <c r="AA46723" s="289"/>
    </row>
    <row r="46724" spans="23:27">
      <c r="W46724" s="288"/>
      <c r="X46724" s="287"/>
      <c r="AA46724" s="289"/>
    </row>
    <row r="46725" spans="23:27">
      <c r="W46725" s="288"/>
      <c r="X46725" s="287"/>
      <c r="AA46725" s="289"/>
    </row>
    <row r="46726" spans="23:27">
      <c r="W46726" s="288"/>
      <c r="X46726" s="287"/>
      <c r="AA46726" s="289"/>
    </row>
    <row r="46727" spans="23:27">
      <c r="W46727" s="288"/>
      <c r="X46727" s="287"/>
      <c r="AA46727" s="289"/>
    </row>
    <row r="46728" spans="23:27">
      <c r="W46728" s="288"/>
      <c r="X46728" s="287"/>
      <c r="AA46728" s="289"/>
    </row>
    <row r="46729" spans="23:27">
      <c r="W46729" s="288"/>
      <c r="X46729" s="287"/>
      <c r="AA46729" s="289"/>
    </row>
    <row r="46730" spans="23:27">
      <c r="W46730" s="288"/>
      <c r="X46730" s="287"/>
      <c r="AA46730" s="289"/>
    </row>
    <row r="46731" spans="23:27">
      <c r="W46731" s="288"/>
      <c r="X46731" s="287"/>
      <c r="AA46731" s="289"/>
    </row>
    <row r="46732" spans="23:27">
      <c r="W46732" s="288"/>
      <c r="X46732" s="287"/>
      <c r="AA46732" s="289"/>
    </row>
    <row r="46733" spans="23:27">
      <c r="W46733" s="288"/>
      <c r="X46733" s="287"/>
      <c r="AA46733" s="289"/>
    </row>
    <row r="46734" spans="23:27">
      <c r="W46734" s="288"/>
      <c r="X46734" s="287"/>
      <c r="AA46734" s="289"/>
    </row>
    <row r="46735" spans="23:27">
      <c r="W46735" s="288"/>
      <c r="X46735" s="287"/>
      <c r="AA46735" s="289"/>
    </row>
    <row r="46736" spans="23:27">
      <c r="W46736" s="288"/>
      <c r="X46736" s="287"/>
      <c r="AA46736" s="289"/>
    </row>
    <row r="46737" spans="23:27">
      <c r="W46737" s="288"/>
      <c r="X46737" s="287"/>
      <c r="AA46737" s="289"/>
    </row>
    <row r="46738" spans="23:27">
      <c r="W46738" s="288"/>
      <c r="X46738" s="287"/>
      <c r="AA46738" s="289"/>
    </row>
    <row r="46739" spans="23:27">
      <c r="W46739" s="288"/>
      <c r="X46739" s="287"/>
      <c r="AA46739" s="289"/>
    </row>
    <row r="46740" spans="23:27">
      <c r="W46740" s="288"/>
      <c r="X46740" s="287"/>
      <c r="AA46740" s="289"/>
    </row>
    <row r="46741" spans="23:27">
      <c r="W46741" s="288"/>
      <c r="X46741" s="287"/>
      <c r="AA46741" s="289"/>
    </row>
    <row r="46742" spans="23:27">
      <c r="W46742" s="288"/>
      <c r="X46742" s="287"/>
      <c r="AA46742" s="289"/>
    </row>
    <row r="46743" spans="23:27">
      <c r="W46743" s="288"/>
      <c r="X46743" s="287"/>
      <c r="AA46743" s="289"/>
    </row>
    <row r="46744" spans="23:27">
      <c r="W46744" s="288"/>
      <c r="X46744" s="287"/>
      <c r="AA46744" s="289"/>
    </row>
    <row r="46745" spans="23:27">
      <c r="W46745" s="288"/>
      <c r="X46745" s="287"/>
      <c r="AA46745" s="289"/>
    </row>
    <row r="46746" spans="23:27">
      <c r="W46746" s="288"/>
      <c r="X46746" s="287"/>
      <c r="AA46746" s="289"/>
    </row>
    <row r="46747" spans="23:27">
      <c r="W46747" s="288"/>
      <c r="X46747" s="287"/>
      <c r="AA46747" s="289"/>
    </row>
    <row r="46748" spans="23:27">
      <c r="W46748" s="288"/>
      <c r="X46748" s="287"/>
      <c r="AA46748" s="289"/>
    </row>
    <row r="46749" spans="23:27">
      <c r="W46749" s="288"/>
      <c r="X46749" s="287"/>
      <c r="AA46749" s="289"/>
    </row>
    <row r="46750" spans="23:27">
      <c r="W46750" s="288"/>
      <c r="X46750" s="287"/>
      <c r="AA46750" s="289"/>
    </row>
    <row r="46751" spans="23:27">
      <c r="W46751" s="288"/>
      <c r="X46751" s="287"/>
      <c r="AA46751" s="289"/>
    </row>
    <row r="46752" spans="23:27">
      <c r="W46752" s="288"/>
      <c r="X46752" s="287"/>
      <c r="AA46752" s="289"/>
    </row>
    <row r="46753" spans="23:27">
      <c r="W46753" s="288"/>
      <c r="X46753" s="287"/>
      <c r="AA46753" s="289"/>
    </row>
    <row r="46754" spans="23:27">
      <c r="W46754" s="288"/>
      <c r="X46754" s="287"/>
      <c r="AA46754" s="289"/>
    </row>
    <row r="46755" spans="23:27">
      <c r="W46755" s="288"/>
      <c r="X46755" s="287"/>
      <c r="AA46755" s="289"/>
    </row>
    <row r="46756" spans="23:27">
      <c r="W46756" s="288"/>
      <c r="X46756" s="287"/>
      <c r="AA46756" s="289"/>
    </row>
    <row r="46757" spans="23:27">
      <c r="W46757" s="288"/>
      <c r="X46757" s="287"/>
      <c r="AA46757" s="289"/>
    </row>
    <row r="46758" spans="23:27">
      <c r="W46758" s="288"/>
      <c r="X46758" s="287"/>
      <c r="AA46758" s="289"/>
    </row>
    <row r="46759" spans="23:27">
      <c r="W46759" s="288"/>
      <c r="X46759" s="287"/>
      <c r="AA46759" s="289"/>
    </row>
    <row r="46760" spans="23:27">
      <c r="W46760" s="288"/>
      <c r="X46760" s="287"/>
      <c r="AA46760" s="289"/>
    </row>
    <row r="46761" spans="23:27">
      <c r="W46761" s="288"/>
      <c r="X46761" s="287"/>
      <c r="AA46761" s="289"/>
    </row>
    <row r="46762" spans="23:27">
      <c r="W46762" s="288"/>
      <c r="X46762" s="287"/>
      <c r="AA46762" s="289"/>
    </row>
    <row r="46763" spans="23:27">
      <c r="W46763" s="288"/>
      <c r="X46763" s="287"/>
      <c r="AA46763" s="289"/>
    </row>
    <row r="46764" spans="23:27">
      <c r="W46764" s="288"/>
      <c r="X46764" s="287"/>
      <c r="AA46764" s="289"/>
    </row>
    <row r="46765" spans="23:27">
      <c r="W46765" s="288"/>
      <c r="X46765" s="287"/>
      <c r="AA46765" s="289"/>
    </row>
    <row r="46766" spans="23:27">
      <c r="W46766" s="288"/>
      <c r="X46766" s="287"/>
      <c r="AA46766" s="289"/>
    </row>
    <row r="46767" spans="23:27">
      <c r="W46767" s="288"/>
      <c r="X46767" s="287"/>
      <c r="AA46767" s="289"/>
    </row>
    <row r="46768" spans="23:27">
      <c r="W46768" s="288"/>
      <c r="X46768" s="287"/>
      <c r="AA46768" s="289"/>
    </row>
    <row r="46769" spans="23:27">
      <c r="W46769" s="288"/>
      <c r="X46769" s="287"/>
      <c r="AA46769" s="289"/>
    </row>
    <row r="46770" spans="23:27">
      <c r="W46770" s="288"/>
      <c r="X46770" s="287"/>
      <c r="AA46770" s="289"/>
    </row>
    <row r="46771" spans="23:27">
      <c r="W46771" s="288"/>
      <c r="X46771" s="287"/>
      <c r="AA46771" s="289"/>
    </row>
    <row r="46772" spans="23:27">
      <c r="W46772" s="288"/>
      <c r="X46772" s="287"/>
      <c r="AA46772" s="289"/>
    </row>
    <row r="46773" spans="23:27">
      <c r="W46773" s="288"/>
      <c r="X46773" s="287"/>
      <c r="AA46773" s="289"/>
    </row>
    <row r="46774" spans="23:27">
      <c r="W46774" s="288"/>
      <c r="X46774" s="287"/>
      <c r="AA46774" s="289"/>
    </row>
    <row r="46775" spans="23:27">
      <c r="W46775" s="288"/>
      <c r="X46775" s="287"/>
      <c r="AA46775" s="289"/>
    </row>
    <row r="46776" spans="23:27">
      <c r="W46776" s="288"/>
      <c r="X46776" s="287"/>
      <c r="AA46776" s="289"/>
    </row>
    <row r="46777" spans="23:27">
      <c r="W46777" s="288"/>
      <c r="X46777" s="287"/>
      <c r="AA46777" s="289"/>
    </row>
    <row r="46778" spans="23:27">
      <c r="W46778" s="288"/>
      <c r="X46778" s="287"/>
      <c r="AA46778" s="289"/>
    </row>
    <row r="46779" spans="23:27">
      <c r="W46779" s="288"/>
      <c r="X46779" s="287"/>
      <c r="AA46779" s="289"/>
    </row>
    <row r="46780" spans="23:27">
      <c r="W46780" s="288"/>
      <c r="X46780" s="287"/>
      <c r="AA46780" s="289"/>
    </row>
    <row r="46781" spans="23:27">
      <c r="W46781" s="288"/>
      <c r="X46781" s="287"/>
      <c r="AA46781" s="289"/>
    </row>
    <row r="46782" spans="23:27">
      <c r="W46782" s="288"/>
      <c r="X46782" s="287"/>
      <c r="AA46782" s="289"/>
    </row>
    <row r="46783" spans="23:27">
      <c r="W46783" s="288"/>
      <c r="X46783" s="287"/>
      <c r="AA46783" s="289"/>
    </row>
    <row r="46784" spans="23:27">
      <c r="W46784" s="288"/>
      <c r="X46784" s="287"/>
      <c r="AA46784" s="289"/>
    </row>
    <row r="46785" spans="23:27">
      <c r="W46785" s="288"/>
      <c r="X46785" s="287"/>
      <c r="AA46785" s="289"/>
    </row>
    <row r="46786" spans="23:27">
      <c r="W46786" s="288"/>
      <c r="X46786" s="287"/>
      <c r="AA46786" s="289"/>
    </row>
    <row r="46787" spans="23:27">
      <c r="W46787" s="288"/>
      <c r="X46787" s="287"/>
      <c r="AA46787" s="289"/>
    </row>
    <row r="46788" spans="23:27">
      <c r="W46788" s="288"/>
      <c r="X46788" s="287"/>
      <c r="AA46788" s="289"/>
    </row>
    <row r="46789" spans="23:27">
      <c r="W46789" s="288"/>
      <c r="X46789" s="287"/>
      <c r="AA46789" s="289"/>
    </row>
    <row r="46790" spans="23:27">
      <c r="W46790" s="288"/>
      <c r="X46790" s="287"/>
      <c r="AA46790" s="289"/>
    </row>
    <row r="46791" spans="23:27">
      <c r="W46791" s="288"/>
      <c r="X46791" s="287"/>
      <c r="AA46791" s="289"/>
    </row>
    <row r="46792" spans="23:27">
      <c r="W46792" s="288"/>
      <c r="X46792" s="287"/>
      <c r="AA46792" s="289"/>
    </row>
    <row r="46793" spans="23:27">
      <c r="W46793" s="288"/>
      <c r="X46793" s="287"/>
      <c r="AA46793" s="289"/>
    </row>
    <row r="46794" spans="23:27">
      <c r="W46794" s="288"/>
      <c r="X46794" s="287"/>
      <c r="AA46794" s="289"/>
    </row>
    <row r="46795" spans="23:27">
      <c r="W46795" s="288"/>
      <c r="X46795" s="287"/>
      <c r="AA46795" s="289"/>
    </row>
    <row r="46796" spans="23:27">
      <c r="W46796" s="288"/>
      <c r="X46796" s="287"/>
      <c r="AA46796" s="289"/>
    </row>
    <row r="46797" spans="23:27">
      <c r="W46797" s="288"/>
      <c r="X46797" s="287"/>
      <c r="AA46797" s="289"/>
    </row>
    <row r="46798" spans="23:27">
      <c r="W46798" s="288"/>
      <c r="X46798" s="287"/>
      <c r="AA46798" s="289"/>
    </row>
    <row r="46799" spans="23:27">
      <c r="W46799" s="288"/>
      <c r="X46799" s="287"/>
      <c r="AA46799" s="289"/>
    </row>
    <row r="46800" spans="23:27">
      <c r="W46800" s="288"/>
      <c r="X46800" s="287"/>
      <c r="AA46800" s="289"/>
    </row>
    <row r="46801" spans="23:27">
      <c r="W46801" s="288"/>
      <c r="X46801" s="287"/>
      <c r="AA46801" s="289"/>
    </row>
    <row r="46802" spans="23:27">
      <c r="W46802" s="288"/>
      <c r="X46802" s="287"/>
      <c r="AA46802" s="289"/>
    </row>
    <row r="46803" spans="23:27">
      <c r="W46803" s="288"/>
      <c r="X46803" s="287"/>
      <c r="AA46803" s="289"/>
    </row>
    <row r="46804" spans="23:27">
      <c r="W46804" s="288"/>
      <c r="X46804" s="287"/>
      <c r="AA46804" s="289"/>
    </row>
    <row r="46805" spans="23:27">
      <c r="W46805" s="288"/>
      <c r="X46805" s="287"/>
      <c r="AA46805" s="289"/>
    </row>
    <row r="46806" spans="23:27">
      <c r="W46806" s="288"/>
      <c r="X46806" s="287"/>
      <c r="AA46806" s="289"/>
    </row>
    <row r="46807" spans="23:27">
      <c r="W46807" s="288"/>
      <c r="X46807" s="287"/>
      <c r="AA46807" s="289"/>
    </row>
    <row r="46808" spans="23:27">
      <c r="W46808" s="288"/>
      <c r="X46808" s="287"/>
      <c r="AA46808" s="289"/>
    </row>
    <row r="46809" spans="23:27">
      <c r="W46809" s="288"/>
      <c r="X46809" s="287"/>
      <c r="AA46809" s="289"/>
    </row>
    <row r="46810" spans="23:27">
      <c r="W46810" s="288"/>
      <c r="X46810" s="287"/>
      <c r="AA46810" s="289"/>
    </row>
    <row r="46811" spans="23:27">
      <c r="W46811" s="288"/>
      <c r="X46811" s="287"/>
      <c r="AA46811" s="289"/>
    </row>
    <row r="46812" spans="23:27">
      <c r="W46812" s="288"/>
      <c r="X46812" s="287"/>
      <c r="AA46812" s="289"/>
    </row>
    <row r="46813" spans="23:27">
      <c r="W46813" s="288"/>
      <c r="X46813" s="287"/>
      <c r="AA46813" s="289"/>
    </row>
    <row r="46814" spans="23:27">
      <c r="W46814" s="288"/>
      <c r="X46814" s="287"/>
      <c r="AA46814" s="289"/>
    </row>
    <row r="46815" spans="23:27">
      <c r="W46815" s="288"/>
      <c r="X46815" s="287"/>
      <c r="AA46815" s="289"/>
    </row>
    <row r="46816" spans="23:27">
      <c r="W46816" s="288"/>
      <c r="X46816" s="287"/>
      <c r="AA46816" s="289"/>
    </row>
    <row r="46817" spans="23:27">
      <c r="W46817" s="288"/>
      <c r="X46817" s="287"/>
      <c r="AA46817" s="289"/>
    </row>
    <row r="46818" spans="23:27">
      <c r="W46818" s="288"/>
      <c r="X46818" s="287"/>
      <c r="AA46818" s="289"/>
    </row>
    <row r="46819" spans="23:27">
      <c r="W46819" s="288"/>
      <c r="X46819" s="287"/>
      <c r="AA46819" s="289"/>
    </row>
    <row r="46820" spans="23:27">
      <c r="W46820" s="288"/>
      <c r="X46820" s="287"/>
      <c r="AA46820" s="289"/>
    </row>
    <row r="46821" spans="23:27">
      <c r="W46821" s="288"/>
      <c r="X46821" s="287"/>
      <c r="AA46821" s="289"/>
    </row>
    <row r="46822" spans="23:27">
      <c r="W46822" s="288"/>
      <c r="X46822" s="287"/>
      <c r="AA46822" s="289"/>
    </row>
    <row r="46823" spans="23:27">
      <c r="W46823" s="288"/>
      <c r="X46823" s="287"/>
      <c r="AA46823" s="289"/>
    </row>
    <row r="46824" spans="23:27">
      <c r="W46824" s="288"/>
      <c r="X46824" s="287"/>
      <c r="AA46824" s="289"/>
    </row>
    <row r="46825" spans="23:27">
      <c r="W46825" s="288"/>
      <c r="X46825" s="287"/>
      <c r="AA46825" s="289"/>
    </row>
    <row r="46826" spans="23:27">
      <c r="W46826" s="288"/>
      <c r="X46826" s="287"/>
      <c r="AA46826" s="289"/>
    </row>
    <row r="46827" spans="23:27">
      <c r="W46827" s="288"/>
      <c r="X46827" s="287"/>
      <c r="AA46827" s="289"/>
    </row>
    <row r="46828" spans="23:27">
      <c r="W46828" s="288"/>
      <c r="X46828" s="287"/>
      <c r="AA46828" s="289"/>
    </row>
    <row r="46829" spans="23:27">
      <c r="W46829" s="288"/>
      <c r="X46829" s="287"/>
      <c r="AA46829" s="289"/>
    </row>
    <row r="46830" spans="23:27">
      <c r="W46830" s="288"/>
      <c r="X46830" s="287"/>
      <c r="AA46830" s="289"/>
    </row>
    <row r="46831" spans="23:27">
      <c r="W46831" s="288"/>
      <c r="X46831" s="287"/>
      <c r="AA46831" s="289"/>
    </row>
    <row r="46832" spans="23:27">
      <c r="W46832" s="288"/>
      <c r="X46832" s="287"/>
      <c r="AA46832" s="289"/>
    </row>
    <row r="46833" spans="23:27">
      <c r="W46833" s="288"/>
      <c r="X46833" s="287"/>
      <c r="AA46833" s="289"/>
    </row>
    <row r="46834" spans="23:27">
      <c r="W46834" s="288"/>
      <c r="X46834" s="287"/>
      <c r="AA46834" s="289"/>
    </row>
    <row r="46835" spans="23:27">
      <c r="W46835" s="288"/>
      <c r="X46835" s="287"/>
      <c r="AA46835" s="289"/>
    </row>
    <row r="46836" spans="23:27">
      <c r="W46836" s="288"/>
      <c r="X46836" s="287"/>
      <c r="AA46836" s="289"/>
    </row>
    <row r="46837" spans="23:27">
      <c r="W46837" s="288"/>
      <c r="X46837" s="287"/>
      <c r="AA46837" s="289"/>
    </row>
    <row r="46838" spans="23:27">
      <c r="W46838" s="288"/>
      <c r="X46838" s="287"/>
      <c r="AA46838" s="289"/>
    </row>
    <row r="46839" spans="23:27">
      <c r="W46839" s="288"/>
      <c r="X46839" s="287"/>
      <c r="AA46839" s="289"/>
    </row>
    <row r="46840" spans="23:27">
      <c r="W46840" s="288"/>
      <c r="X46840" s="287"/>
      <c r="AA46840" s="289"/>
    </row>
    <row r="46841" spans="23:27">
      <c r="W46841" s="288"/>
      <c r="X46841" s="287"/>
      <c r="AA46841" s="289"/>
    </row>
    <row r="46842" spans="23:27">
      <c r="W46842" s="288"/>
      <c r="X46842" s="287"/>
      <c r="AA46842" s="289"/>
    </row>
    <row r="46843" spans="23:27">
      <c r="W46843" s="288"/>
      <c r="X46843" s="287"/>
      <c r="AA46843" s="289"/>
    </row>
    <row r="46844" spans="23:27">
      <c r="W46844" s="288"/>
      <c r="X46844" s="287"/>
      <c r="AA46844" s="289"/>
    </row>
    <row r="46845" spans="23:27">
      <c r="W46845" s="288"/>
      <c r="X46845" s="287"/>
      <c r="AA46845" s="289"/>
    </row>
    <row r="46846" spans="23:27">
      <c r="W46846" s="288"/>
      <c r="X46846" s="287"/>
      <c r="AA46846" s="289"/>
    </row>
    <row r="46847" spans="23:27">
      <c r="W46847" s="288"/>
      <c r="X46847" s="287"/>
      <c r="AA46847" s="289"/>
    </row>
    <row r="46848" spans="23:27">
      <c r="W46848" s="288"/>
      <c r="X46848" s="287"/>
      <c r="AA46848" s="289"/>
    </row>
    <row r="46849" spans="23:27">
      <c r="W46849" s="288"/>
      <c r="X46849" s="287"/>
      <c r="AA46849" s="289"/>
    </row>
    <row r="46850" spans="23:27">
      <c r="W46850" s="288"/>
      <c r="X46850" s="287"/>
      <c r="AA46850" s="289"/>
    </row>
    <row r="46851" spans="23:27">
      <c r="W46851" s="288"/>
      <c r="X46851" s="287"/>
      <c r="AA46851" s="289"/>
    </row>
    <row r="46852" spans="23:27">
      <c r="W46852" s="288"/>
      <c r="X46852" s="287"/>
      <c r="AA46852" s="289"/>
    </row>
    <row r="46853" spans="23:27">
      <c r="W46853" s="288"/>
      <c r="X46853" s="287"/>
      <c r="AA46853" s="289"/>
    </row>
    <row r="46854" spans="23:27">
      <c r="W46854" s="288"/>
      <c r="X46854" s="287"/>
      <c r="AA46854" s="289"/>
    </row>
    <row r="46855" spans="23:27">
      <c r="W46855" s="288"/>
      <c r="X46855" s="287"/>
      <c r="AA46855" s="289"/>
    </row>
    <row r="46856" spans="23:27">
      <c r="W46856" s="288"/>
      <c r="X46856" s="287"/>
      <c r="AA46856" s="289"/>
    </row>
    <row r="46857" spans="23:27">
      <c r="W46857" s="288"/>
      <c r="X46857" s="287"/>
      <c r="AA46857" s="289"/>
    </row>
    <row r="46858" spans="23:27">
      <c r="W46858" s="288"/>
      <c r="X46858" s="287"/>
      <c r="AA46858" s="289"/>
    </row>
    <row r="46859" spans="23:27">
      <c r="W46859" s="288"/>
      <c r="X46859" s="287"/>
      <c r="AA46859" s="289"/>
    </row>
    <row r="46860" spans="23:27">
      <c r="W46860" s="288"/>
      <c r="X46860" s="287"/>
      <c r="AA46860" s="289"/>
    </row>
    <row r="46861" spans="23:27">
      <c r="W46861" s="288"/>
      <c r="X46861" s="287"/>
      <c r="AA46861" s="289"/>
    </row>
    <row r="46862" spans="23:27">
      <c r="W46862" s="288"/>
      <c r="X46862" s="287"/>
      <c r="AA46862" s="289"/>
    </row>
    <row r="46863" spans="23:27">
      <c r="W46863" s="288"/>
      <c r="X46863" s="287"/>
      <c r="AA46863" s="289"/>
    </row>
    <row r="46864" spans="23:27">
      <c r="W46864" s="288"/>
      <c r="X46864" s="287"/>
      <c r="AA46864" s="289"/>
    </row>
    <row r="46865" spans="23:27">
      <c r="W46865" s="288"/>
      <c r="X46865" s="287"/>
      <c r="AA46865" s="289"/>
    </row>
    <row r="46866" spans="23:27">
      <c r="W46866" s="288"/>
      <c r="X46866" s="287"/>
      <c r="AA46866" s="289"/>
    </row>
    <row r="46867" spans="23:27">
      <c r="W46867" s="288"/>
      <c r="X46867" s="287"/>
      <c r="AA46867" s="289"/>
    </row>
    <row r="46868" spans="23:27">
      <c r="W46868" s="288"/>
      <c r="X46868" s="287"/>
      <c r="AA46868" s="289"/>
    </row>
    <row r="46869" spans="23:27">
      <c r="W46869" s="288"/>
      <c r="X46869" s="287"/>
      <c r="AA46869" s="289"/>
    </row>
    <row r="46870" spans="23:27">
      <c r="W46870" s="288"/>
      <c r="X46870" s="287"/>
      <c r="AA46870" s="289"/>
    </row>
    <row r="46871" spans="23:27">
      <c r="W46871" s="288"/>
      <c r="X46871" s="287"/>
      <c r="AA46871" s="289"/>
    </row>
    <row r="46872" spans="23:27">
      <c r="W46872" s="288"/>
      <c r="X46872" s="287"/>
      <c r="AA46872" s="289"/>
    </row>
    <row r="46873" spans="23:27">
      <c r="W46873" s="288"/>
      <c r="X46873" s="287"/>
      <c r="AA46873" s="289"/>
    </row>
    <row r="46874" spans="23:27">
      <c r="W46874" s="288"/>
      <c r="X46874" s="287"/>
      <c r="AA46874" s="289"/>
    </row>
    <row r="46875" spans="23:27">
      <c r="W46875" s="288"/>
      <c r="X46875" s="287"/>
      <c r="AA46875" s="289"/>
    </row>
    <row r="46876" spans="23:27">
      <c r="W46876" s="288"/>
      <c r="X46876" s="287"/>
      <c r="AA46876" s="289"/>
    </row>
    <row r="46877" spans="23:27">
      <c r="W46877" s="288"/>
      <c r="X46877" s="287"/>
      <c r="AA46877" s="289"/>
    </row>
    <row r="46878" spans="23:27">
      <c r="W46878" s="288"/>
      <c r="X46878" s="287"/>
      <c r="AA46878" s="289"/>
    </row>
    <row r="46879" spans="23:27">
      <c r="W46879" s="288"/>
      <c r="X46879" s="287"/>
      <c r="AA46879" s="289"/>
    </row>
    <row r="46880" spans="23:27">
      <c r="W46880" s="288"/>
      <c r="X46880" s="287"/>
      <c r="AA46880" s="289"/>
    </row>
    <row r="46881" spans="23:27">
      <c r="W46881" s="288"/>
      <c r="X46881" s="287"/>
      <c r="AA46881" s="289"/>
    </row>
    <row r="46882" spans="23:27">
      <c r="W46882" s="288"/>
      <c r="X46882" s="287"/>
      <c r="AA46882" s="289"/>
    </row>
    <row r="46883" spans="23:27">
      <c r="W46883" s="288"/>
      <c r="X46883" s="287"/>
      <c r="AA46883" s="289"/>
    </row>
    <row r="46884" spans="23:27">
      <c r="W46884" s="288"/>
      <c r="X46884" s="287"/>
      <c r="AA46884" s="289"/>
    </row>
    <row r="46885" spans="23:27">
      <c r="W46885" s="288"/>
      <c r="X46885" s="287"/>
      <c r="AA46885" s="289"/>
    </row>
    <row r="46886" spans="23:27">
      <c r="W46886" s="288"/>
      <c r="X46886" s="287"/>
      <c r="AA46886" s="289"/>
    </row>
    <row r="46887" spans="23:27">
      <c r="W46887" s="288"/>
      <c r="X46887" s="287"/>
      <c r="AA46887" s="289"/>
    </row>
    <row r="46888" spans="23:27">
      <c r="W46888" s="288"/>
      <c r="X46888" s="287"/>
      <c r="AA46888" s="289"/>
    </row>
    <row r="46889" spans="23:27">
      <c r="W46889" s="288"/>
      <c r="X46889" s="287"/>
      <c r="AA46889" s="289"/>
    </row>
    <row r="46890" spans="23:27">
      <c r="W46890" s="288"/>
      <c r="X46890" s="287"/>
      <c r="AA46890" s="289"/>
    </row>
    <row r="46891" spans="23:27">
      <c r="W46891" s="288"/>
      <c r="X46891" s="287"/>
      <c r="AA46891" s="289"/>
    </row>
    <row r="46892" spans="23:27">
      <c r="W46892" s="288"/>
      <c r="X46892" s="287"/>
      <c r="AA46892" s="289"/>
    </row>
    <row r="46893" spans="23:27">
      <c r="W46893" s="288"/>
      <c r="X46893" s="287"/>
      <c r="AA46893" s="289"/>
    </row>
    <row r="46894" spans="23:27">
      <c r="W46894" s="288"/>
      <c r="X46894" s="287"/>
      <c r="AA46894" s="289"/>
    </row>
    <row r="46895" spans="23:27">
      <c r="W46895" s="288"/>
      <c r="X46895" s="287"/>
      <c r="AA46895" s="289"/>
    </row>
    <row r="46896" spans="23:27">
      <c r="W46896" s="288"/>
      <c r="X46896" s="287"/>
      <c r="AA46896" s="289"/>
    </row>
    <row r="46897" spans="23:27">
      <c r="W46897" s="288"/>
      <c r="X46897" s="287"/>
      <c r="AA46897" s="289"/>
    </row>
    <row r="46898" spans="23:27">
      <c r="W46898" s="288"/>
      <c r="X46898" s="287"/>
      <c r="AA46898" s="289"/>
    </row>
    <row r="46899" spans="23:27">
      <c r="W46899" s="288"/>
      <c r="X46899" s="287"/>
      <c r="AA46899" s="289"/>
    </row>
    <row r="46900" spans="23:27">
      <c r="W46900" s="288"/>
      <c r="X46900" s="287"/>
      <c r="AA46900" s="289"/>
    </row>
    <row r="46901" spans="23:27">
      <c r="W46901" s="288"/>
      <c r="X46901" s="287"/>
      <c r="AA46901" s="289"/>
    </row>
    <row r="46902" spans="23:27">
      <c r="W46902" s="288"/>
      <c r="X46902" s="287"/>
      <c r="AA46902" s="289"/>
    </row>
    <row r="46903" spans="23:27">
      <c r="W46903" s="288"/>
      <c r="X46903" s="287"/>
      <c r="AA46903" s="289"/>
    </row>
    <row r="46904" spans="23:27">
      <c r="W46904" s="288"/>
      <c r="X46904" s="287"/>
      <c r="AA46904" s="289"/>
    </row>
    <row r="46905" spans="23:27">
      <c r="W46905" s="288"/>
      <c r="X46905" s="287"/>
      <c r="AA46905" s="289"/>
    </row>
    <row r="46906" spans="23:27">
      <c r="W46906" s="288"/>
      <c r="X46906" s="287"/>
      <c r="AA46906" s="289"/>
    </row>
    <row r="46907" spans="23:27">
      <c r="W46907" s="288"/>
      <c r="X46907" s="287"/>
      <c r="AA46907" s="289"/>
    </row>
    <row r="46908" spans="23:27">
      <c r="W46908" s="288"/>
      <c r="X46908" s="287"/>
      <c r="AA46908" s="289"/>
    </row>
    <row r="46909" spans="23:27">
      <c r="W46909" s="288"/>
      <c r="X46909" s="287"/>
      <c r="AA46909" s="289"/>
    </row>
    <row r="46910" spans="23:27">
      <c r="W46910" s="288"/>
      <c r="X46910" s="287"/>
      <c r="AA46910" s="289"/>
    </row>
    <row r="46911" spans="23:27">
      <c r="W46911" s="288"/>
      <c r="X46911" s="287"/>
      <c r="AA46911" s="289"/>
    </row>
    <row r="46912" spans="23:27">
      <c r="W46912" s="288"/>
      <c r="X46912" s="287"/>
      <c r="AA46912" s="289"/>
    </row>
    <row r="46913" spans="23:27">
      <c r="W46913" s="288"/>
      <c r="X46913" s="287"/>
      <c r="AA46913" s="289"/>
    </row>
    <row r="46914" spans="23:27">
      <c r="W46914" s="288"/>
      <c r="X46914" s="287"/>
      <c r="AA46914" s="289"/>
    </row>
    <row r="46915" spans="23:27">
      <c r="W46915" s="288"/>
      <c r="X46915" s="287"/>
      <c r="AA46915" s="289"/>
    </row>
    <row r="46916" spans="23:27">
      <c r="W46916" s="288"/>
      <c r="X46916" s="287"/>
      <c r="AA46916" s="289"/>
    </row>
    <row r="46917" spans="23:27">
      <c r="W46917" s="288"/>
      <c r="X46917" s="287"/>
      <c r="AA46917" s="289"/>
    </row>
    <row r="46918" spans="23:27">
      <c r="W46918" s="288"/>
      <c r="X46918" s="287"/>
      <c r="AA46918" s="289"/>
    </row>
    <row r="46919" spans="23:27">
      <c r="W46919" s="288"/>
      <c r="X46919" s="287"/>
      <c r="AA46919" s="289"/>
    </row>
    <row r="46920" spans="23:27">
      <c r="W46920" s="288"/>
      <c r="X46920" s="287"/>
      <c r="AA46920" s="289"/>
    </row>
    <row r="46921" spans="23:27">
      <c r="W46921" s="288"/>
      <c r="X46921" s="287"/>
      <c r="AA46921" s="289"/>
    </row>
    <row r="46922" spans="23:27">
      <c r="W46922" s="288"/>
      <c r="X46922" s="287"/>
      <c r="AA46922" s="289"/>
    </row>
    <row r="46923" spans="23:27">
      <c r="W46923" s="288"/>
      <c r="X46923" s="287"/>
      <c r="AA46923" s="289"/>
    </row>
    <row r="46924" spans="23:27">
      <c r="W46924" s="288"/>
      <c r="X46924" s="287"/>
      <c r="AA46924" s="289"/>
    </row>
    <row r="46925" spans="23:27">
      <c r="W46925" s="288"/>
      <c r="X46925" s="287"/>
      <c r="AA46925" s="289"/>
    </row>
    <row r="46926" spans="23:27">
      <c r="W46926" s="288"/>
      <c r="X46926" s="287"/>
      <c r="AA46926" s="289"/>
    </row>
    <row r="46927" spans="23:27">
      <c r="W46927" s="288"/>
      <c r="X46927" s="287"/>
      <c r="AA46927" s="289"/>
    </row>
    <row r="46928" spans="23:27">
      <c r="W46928" s="288"/>
      <c r="X46928" s="287"/>
      <c r="AA46928" s="289"/>
    </row>
    <row r="46929" spans="23:27">
      <c r="W46929" s="288"/>
      <c r="X46929" s="287"/>
      <c r="AA46929" s="289"/>
    </row>
    <row r="46930" spans="23:27">
      <c r="W46930" s="288"/>
      <c r="X46930" s="287"/>
      <c r="AA46930" s="289"/>
    </row>
    <row r="46931" spans="23:27">
      <c r="W46931" s="288"/>
      <c r="X46931" s="287"/>
      <c r="AA46931" s="289"/>
    </row>
    <row r="46932" spans="23:27">
      <c r="W46932" s="288"/>
      <c r="X46932" s="287"/>
      <c r="AA46932" s="289"/>
    </row>
    <row r="46933" spans="23:27">
      <c r="W46933" s="288"/>
      <c r="X46933" s="287"/>
      <c r="AA46933" s="289"/>
    </row>
    <row r="46934" spans="23:27">
      <c r="W46934" s="288"/>
      <c r="X46934" s="287"/>
      <c r="AA46934" s="289"/>
    </row>
    <row r="46935" spans="23:27">
      <c r="W46935" s="288"/>
      <c r="X46935" s="287"/>
      <c r="AA46935" s="289"/>
    </row>
    <row r="46936" spans="23:27">
      <c r="W46936" s="288"/>
      <c r="X46936" s="287"/>
      <c r="AA46936" s="289"/>
    </row>
    <row r="46937" spans="23:27">
      <c r="W46937" s="288"/>
      <c r="X46937" s="287"/>
      <c r="AA46937" s="289"/>
    </row>
    <row r="46938" spans="23:27">
      <c r="W46938" s="288"/>
      <c r="X46938" s="287"/>
      <c r="AA46938" s="289"/>
    </row>
    <row r="46939" spans="23:27">
      <c r="W46939" s="288"/>
      <c r="X46939" s="287"/>
      <c r="AA46939" s="289"/>
    </row>
    <row r="46940" spans="23:27">
      <c r="W46940" s="288"/>
      <c r="X46940" s="287"/>
      <c r="AA46940" s="289"/>
    </row>
    <row r="46941" spans="23:27">
      <c r="W46941" s="288"/>
      <c r="X46941" s="287"/>
      <c r="AA46941" s="289"/>
    </row>
    <row r="46942" spans="23:27">
      <c r="W46942" s="288"/>
      <c r="X46942" s="287"/>
      <c r="AA46942" s="289"/>
    </row>
    <row r="46943" spans="23:27">
      <c r="W46943" s="288"/>
      <c r="X46943" s="287"/>
      <c r="AA46943" s="289"/>
    </row>
    <row r="46944" spans="23:27">
      <c r="W46944" s="288"/>
      <c r="X46944" s="287"/>
      <c r="AA46944" s="289"/>
    </row>
    <row r="46945" spans="23:27">
      <c r="W46945" s="288"/>
      <c r="X46945" s="287"/>
      <c r="AA46945" s="289"/>
    </row>
    <row r="46946" spans="23:27">
      <c r="W46946" s="288"/>
      <c r="X46946" s="287"/>
      <c r="AA46946" s="289"/>
    </row>
    <row r="46947" spans="23:27">
      <c r="W46947" s="288"/>
      <c r="X46947" s="287"/>
      <c r="AA46947" s="289"/>
    </row>
    <row r="46948" spans="23:27">
      <c r="W46948" s="288"/>
      <c r="X46948" s="287"/>
      <c r="AA46948" s="289"/>
    </row>
    <row r="46949" spans="23:27">
      <c r="W46949" s="288"/>
      <c r="X46949" s="287"/>
      <c r="AA46949" s="289"/>
    </row>
    <row r="46950" spans="23:27">
      <c r="W46950" s="288"/>
      <c r="X46950" s="287"/>
      <c r="AA46950" s="289"/>
    </row>
    <row r="46951" spans="23:27">
      <c r="W46951" s="288"/>
      <c r="X46951" s="287"/>
      <c r="AA46951" s="289"/>
    </row>
    <row r="46952" spans="23:27">
      <c r="W46952" s="288"/>
      <c r="X46952" s="287"/>
      <c r="AA46952" s="289"/>
    </row>
    <row r="46953" spans="23:27">
      <c r="W46953" s="288"/>
      <c r="X46953" s="287"/>
      <c r="AA46953" s="289"/>
    </row>
    <row r="46954" spans="23:27">
      <c r="W46954" s="288"/>
      <c r="X46954" s="287"/>
      <c r="AA46954" s="289"/>
    </row>
    <row r="46955" spans="23:27">
      <c r="W46955" s="288"/>
      <c r="X46955" s="287"/>
      <c r="AA46955" s="289"/>
    </row>
    <row r="46956" spans="23:27">
      <c r="W46956" s="288"/>
      <c r="X46956" s="287"/>
      <c r="AA46956" s="289"/>
    </row>
    <row r="46957" spans="23:27">
      <c r="W46957" s="288"/>
      <c r="X46957" s="287"/>
      <c r="AA46957" s="289"/>
    </row>
    <row r="46958" spans="23:27">
      <c r="W46958" s="288"/>
      <c r="X46958" s="287"/>
      <c r="AA46958" s="289"/>
    </row>
    <row r="46959" spans="23:27">
      <c r="W46959" s="288"/>
      <c r="X46959" s="287"/>
      <c r="AA46959" s="289"/>
    </row>
    <row r="46960" spans="23:27">
      <c r="W46960" s="288"/>
      <c r="X46960" s="287"/>
      <c r="AA46960" s="289"/>
    </row>
    <row r="46961" spans="23:27">
      <c r="W46961" s="288"/>
      <c r="X46961" s="287"/>
      <c r="AA46961" s="289"/>
    </row>
    <row r="46962" spans="23:27">
      <c r="W46962" s="288"/>
      <c r="X46962" s="287"/>
      <c r="AA46962" s="289"/>
    </row>
    <row r="46963" spans="23:27">
      <c r="W46963" s="288"/>
      <c r="X46963" s="287"/>
      <c r="AA46963" s="289"/>
    </row>
    <row r="46964" spans="23:27">
      <c r="W46964" s="288"/>
      <c r="X46964" s="287"/>
      <c r="AA46964" s="289"/>
    </row>
    <row r="46965" spans="23:27">
      <c r="W46965" s="288"/>
      <c r="X46965" s="287"/>
      <c r="AA46965" s="289"/>
    </row>
    <row r="46966" spans="23:27">
      <c r="W46966" s="288"/>
      <c r="X46966" s="287"/>
      <c r="AA46966" s="289"/>
    </row>
    <row r="46967" spans="23:27">
      <c r="W46967" s="288"/>
      <c r="X46967" s="287"/>
      <c r="AA46967" s="289"/>
    </row>
    <row r="46968" spans="23:27">
      <c r="W46968" s="288"/>
      <c r="X46968" s="287"/>
      <c r="AA46968" s="289"/>
    </row>
    <row r="46969" spans="23:27">
      <c r="W46969" s="288"/>
      <c r="X46969" s="287"/>
      <c r="AA46969" s="289"/>
    </row>
    <row r="46970" spans="23:27">
      <c r="W46970" s="288"/>
      <c r="X46970" s="287"/>
      <c r="AA46970" s="289"/>
    </row>
    <row r="46971" spans="23:27">
      <c r="W46971" s="288"/>
      <c r="X46971" s="287"/>
      <c r="AA46971" s="289"/>
    </row>
    <row r="46972" spans="23:27">
      <c r="W46972" s="288"/>
      <c r="X46972" s="287"/>
      <c r="AA46972" s="289"/>
    </row>
    <row r="46973" spans="23:27">
      <c r="W46973" s="288"/>
      <c r="X46973" s="287"/>
      <c r="AA46973" s="289"/>
    </row>
    <row r="46974" spans="23:27">
      <c r="W46974" s="288"/>
      <c r="X46974" s="287"/>
      <c r="AA46974" s="289"/>
    </row>
    <row r="46975" spans="23:27">
      <c r="W46975" s="288"/>
      <c r="X46975" s="287"/>
      <c r="AA46975" s="289"/>
    </row>
    <row r="46976" spans="23:27">
      <c r="W46976" s="288"/>
      <c r="X46976" s="287"/>
      <c r="AA46976" s="289"/>
    </row>
    <row r="46977" spans="23:27">
      <c r="W46977" s="288"/>
      <c r="X46977" s="287"/>
      <c r="AA46977" s="289"/>
    </row>
    <row r="46978" spans="23:27">
      <c r="W46978" s="288"/>
      <c r="X46978" s="287"/>
      <c r="AA46978" s="289"/>
    </row>
    <row r="46979" spans="23:27">
      <c r="W46979" s="288"/>
      <c r="X46979" s="287"/>
      <c r="AA46979" s="289"/>
    </row>
    <row r="46980" spans="23:27">
      <c r="W46980" s="288"/>
      <c r="X46980" s="287"/>
      <c r="AA46980" s="289"/>
    </row>
    <row r="46981" spans="23:27">
      <c r="W46981" s="288"/>
      <c r="X46981" s="287"/>
      <c r="AA46981" s="289"/>
    </row>
    <row r="46982" spans="23:27">
      <c r="W46982" s="288"/>
      <c r="X46982" s="287"/>
      <c r="AA46982" s="289"/>
    </row>
    <row r="46983" spans="23:27">
      <c r="W46983" s="288"/>
      <c r="X46983" s="287"/>
      <c r="AA46983" s="289"/>
    </row>
    <row r="46984" spans="23:27">
      <c r="W46984" s="288"/>
      <c r="X46984" s="287"/>
      <c r="AA46984" s="289"/>
    </row>
    <row r="46985" spans="23:27">
      <c r="W46985" s="288"/>
      <c r="X46985" s="287"/>
      <c r="AA46985" s="289"/>
    </row>
    <row r="46986" spans="23:27">
      <c r="W46986" s="288"/>
      <c r="X46986" s="287"/>
      <c r="AA46986" s="289"/>
    </row>
    <row r="46987" spans="23:27">
      <c r="W46987" s="288"/>
      <c r="X46987" s="287"/>
      <c r="AA46987" s="289"/>
    </row>
    <row r="46988" spans="23:27">
      <c r="W46988" s="288"/>
      <c r="X46988" s="287"/>
      <c r="AA46988" s="289"/>
    </row>
    <row r="46989" spans="23:27">
      <c r="W46989" s="288"/>
      <c r="X46989" s="287"/>
      <c r="AA46989" s="289"/>
    </row>
    <row r="46990" spans="23:27">
      <c r="W46990" s="288"/>
      <c r="X46990" s="287"/>
      <c r="AA46990" s="289"/>
    </row>
    <row r="46991" spans="23:27">
      <c r="W46991" s="288"/>
      <c r="X46991" s="287"/>
      <c r="AA46991" s="289"/>
    </row>
    <row r="46992" spans="23:27">
      <c r="W46992" s="288"/>
      <c r="X46992" s="287"/>
      <c r="AA46992" s="289"/>
    </row>
    <row r="46993" spans="23:27">
      <c r="W46993" s="288"/>
      <c r="X46993" s="287"/>
      <c r="AA46993" s="289"/>
    </row>
    <row r="46994" spans="23:27">
      <c r="W46994" s="288"/>
      <c r="X46994" s="287"/>
      <c r="AA46994" s="289"/>
    </row>
    <row r="46995" spans="23:27">
      <c r="W46995" s="288"/>
      <c r="X46995" s="287"/>
      <c r="AA46995" s="289"/>
    </row>
    <row r="46996" spans="23:27">
      <c r="W46996" s="288"/>
      <c r="X46996" s="287"/>
      <c r="AA46996" s="289"/>
    </row>
    <row r="46997" spans="23:27">
      <c r="W46997" s="288"/>
      <c r="X46997" s="287"/>
      <c r="AA46997" s="289"/>
    </row>
    <row r="46998" spans="23:27">
      <c r="W46998" s="288"/>
      <c r="X46998" s="287"/>
      <c r="AA46998" s="289"/>
    </row>
    <row r="46999" spans="23:27">
      <c r="W46999" s="288"/>
      <c r="X46999" s="287"/>
      <c r="AA46999" s="289"/>
    </row>
    <row r="47000" spans="23:27">
      <c r="W47000" s="288"/>
      <c r="X47000" s="287"/>
      <c r="AA47000" s="289"/>
    </row>
    <row r="47001" spans="23:27">
      <c r="W47001" s="288"/>
      <c r="X47001" s="287"/>
      <c r="AA47001" s="289"/>
    </row>
    <row r="47002" spans="23:27">
      <c r="W47002" s="288"/>
      <c r="X47002" s="287"/>
      <c r="AA47002" s="289"/>
    </row>
    <row r="47003" spans="23:27">
      <c r="W47003" s="288"/>
      <c r="X47003" s="287"/>
      <c r="AA47003" s="289"/>
    </row>
    <row r="47004" spans="23:27">
      <c r="W47004" s="288"/>
      <c r="X47004" s="287"/>
      <c r="AA47004" s="289"/>
    </row>
    <row r="47005" spans="23:27">
      <c r="W47005" s="288"/>
      <c r="X47005" s="287"/>
      <c r="AA47005" s="289"/>
    </row>
    <row r="47006" spans="23:27">
      <c r="W47006" s="288"/>
      <c r="X47006" s="287"/>
      <c r="AA47006" s="289"/>
    </row>
    <row r="47007" spans="23:27">
      <c r="W47007" s="288"/>
      <c r="X47007" s="287"/>
      <c r="AA47007" s="289"/>
    </row>
    <row r="47008" spans="23:27">
      <c r="W47008" s="288"/>
      <c r="X47008" s="287"/>
      <c r="AA47008" s="289"/>
    </row>
    <row r="47009" spans="23:27">
      <c r="W47009" s="288"/>
      <c r="X47009" s="287"/>
      <c r="AA47009" s="289"/>
    </row>
    <row r="47010" spans="23:27">
      <c r="W47010" s="288"/>
      <c r="X47010" s="287"/>
      <c r="AA47010" s="289"/>
    </row>
    <row r="47011" spans="23:27">
      <c r="W47011" s="288"/>
      <c r="X47011" s="287"/>
      <c r="AA47011" s="289"/>
    </row>
    <row r="47012" spans="23:27">
      <c r="W47012" s="288"/>
      <c r="X47012" s="287"/>
      <c r="AA47012" s="289"/>
    </row>
    <row r="47013" spans="23:27">
      <c r="W47013" s="288"/>
      <c r="X47013" s="287"/>
      <c r="AA47013" s="289"/>
    </row>
    <row r="47014" spans="23:27">
      <c r="W47014" s="288"/>
      <c r="X47014" s="287"/>
      <c r="AA47014" s="289"/>
    </row>
    <row r="47015" spans="23:27">
      <c r="W47015" s="288"/>
      <c r="X47015" s="287"/>
      <c r="AA47015" s="289"/>
    </row>
    <row r="47016" spans="23:27">
      <c r="W47016" s="288"/>
      <c r="X47016" s="287"/>
      <c r="AA47016" s="289"/>
    </row>
    <row r="47017" spans="23:27">
      <c r="W47017" s="288"/>
      <c r="X47017" s="287"/>
      <c r="AA47017" s="289"/>
    </row>
    <row r="47018" spans="23:27">
      <c r="W47018" s="288"/>
      <c r="X47018" s="287"/>
      <c r="AA47018" s="289"/>
    </row>
    <row r="47019" spans="23:27">
      <c r="W47019" s="288"/>
      <c r="X47019" s="287"/>
      <c r="AA47019" s="289"/>
    </row>
    <row r="47020" spans="23:27">
      <c r="W47020" s="288"/>
      <c r="X47020" s="287"/>
      <c r="AA47020" s="289"/>
    </row>
    <row r="47021" spans="23:27">
      <c r="W47021" s="288"/>
      <c r="X47021" s="287"/>
      <c r="AA47021" s="289"/>
    </row>
    <row r="47022" spans="23:27">
      <c r="W47022" s="288"/>
      <c r="X47022" s="287"/>
      <c r="AA47022" s="289"/>
    </row>
    <row r="47023" spans="23:27">
      <c r="W47023" s="288"/>
      <c r="X47023" s="287"/>
      <c r="AA47023" s="289"/>
    </row>
    <row r="47024" spans="23:27">
      <c r="W47024" s="288"/>
      <c r="X47024" s="287"/>
      <c r="AA47024" s="289"/>
    </row>
    <row r="47025" spans="23:27">
      <c r="W47025" s="288"/>
      <c r="X47025" s="287"/>
      <c r="AA47025" s="289"/>
    </row>
    <row r="47026" spans="23:27">
      <c r="W47026" s="288"/>
      <c r="X47026" s="287"/>
      <c r="AA47026" s="289"/>
    </row>
    <row r="47027" spans="23:27">
      <c r="W47027" s="288"/>
      <c r="X47027" s="287"/>
      <c r="AA47027" s="289"/>
    </row>
    <row r="47028" spans="23:27">
      <c r="W47028" s="288"/>
      <c r="X47028" s="287"/>
      <c r="AA47028" s="289"/>
    </row>
    <row r="47029" spans="23:27">
      <c r="W47029" s="288"/>
      <c r="X47029" s="287"/>
      <c r="AA47029" s="289"/>
    </row>
    <row r="47030" spans="23:27">
      <c r="W47030" s="288"/>
      <c r="X47030" s="287"/>
      <c r="AA47030" s="289"/>
    </row>
    <row r="47031" spans="23:27">
      <c r="W47031" s="288"/>
      <c r="X47031" s="287"/>
      <c r="AA47031" s="289"/>
    </row>
    <row r="47032" spans="23:27">
      <c r="W47032" s="288"/>
      <c r="X47032" s="287"/>
      <c r="AA47032" s="289"/>
    </row>
    <row r="47033" spans="23:27">
      <c r="W47033" s="288"/>
      <c r="X47033" s="287"/>
      <c r="AA47033" s="289"/>
    </row>
    <row r="47034" spans="23:27">
      <c r="W47034" s="288"/>
      <c r="X47034" s="287"/>
      <c r="AA47034" s="289"/>
    </row>
    <row r="47035" spans="23:27">
      <c r="W47035" s="288"/>
      <c r="X47035" s="287"/>
      <c r="AA47035" s="289"/>
    </row>
    <row r="47036" spans="23:27">
      <c r="W47036" s="288"/>
      <c r="X47036" s="287"/>
      <c r="AA47036" s="289"/>
    </row>
    <row r="47037" spans="23:27">
      <c r="W47037" s="288"/>
      <c r="X47037" s="287"/>
      <c r="AA47037" s="289"/>
    </row>
    <row r="47038" spans="23:27">
      <c r="W47038" s="288"/>
      <c r="X47038" s="287"/>
      <c r="AA47038" s="289"/>
    </row>
    <row r="47039" spans="23:27">
      <c r="W47039" s="288"/>
      <c r="X47039" s="287"/>
      <c r="AA47039" s="289"/>
    </row>
    <row r="47040" spans="23:27">
      <c r="W47040" s="288"/>
      <c r="X47040" s="287"/>
      <c r="AA47040" s="289"/>
    </row>
    <row r="47041" spans="23:27">
      <c r="W47041" s="288"/>
      <c r="X47041" s="287"/>
      <c r="AA47041" s="289"/>
    </row>
    <row r="47042" spans="23:27">
      <c r="W47042" s="288"/>
      <c r="X47042" s="287"/>
      <c r="AA47042" s="289"/>
    </row>
    <row r="47043" spans="23:27">
      <c r="W47043" s="288"/>
      <c r="X47043" s="287"/>
      <c r="AA47043" s="289"/>
    </row>
    <row r="47044" spans="23:27">
      <c r="W47044" s="288"/>
      <c r="X47044" s="287"/>
      <c r="AA47044" s="289"/>
    </row>
    <row r="47045" spans="23:27">
      <c r="W47045" s="288"/>
      <c r="X47045" s="287"/>
      <c r="AA47045" s="289"/>
    </row>
    <row r="47046" spans="23:27">
      <c r="W47046" s="288"/>
      <c r="X47046" s="287"/>
      <c r="AA47046" s="289"/>
    </row>
    <row r="47047" spans="23:27">
      <c r="W47047" s="288"/>
      <c r="X47047" s="287"/>
      <c r="AA47047" s="289"/>
    </row>
    <row r="47048" spans="23:27">
      <c r="W47048" s="288"/>
      <c r="X47048" s="287"/>
      <c r="AA47048" s="289"/>
    </row>
    <row r="47049" spans="23:27">
      <c r="W47049" s="288"/>
      <c r="X47049" s="287"/>
      <c r="AA47049" s="289"/>
    </row>
    <row r="47050" spans="23:27">
      <c r="W47050" s="288"/>
      <c r="X47050" s="287"/>
      <c r="AA47050" s="289"/>
    </row>
    <row r="47051" spans="23:27">
      <c r="W47051" s="288"/>
      <c r="X47051" s="287"/>
      <c r="AA47051" s="289"/>
    </row>
    <row r="47052" spans="23:27">
      <c r="W47052" s="288"/>
      <c r="X47052" s="287"/>
      <c r="AA47052" s="289"/>
    </row>
    <row r="47053" spans="23:27">
      <c r="W47053" s="288"/>
      <c r="X47053" s="287"/>
      <c r="AA47053" s="289"/>
    </row>
    <row r="47054" spans="23:27">
      <c r="W47054" s="288"/>
      <c r="X47054" s="287"/>
      <c r="AA47054" s="289"/>
    </row>
    <row r="47055" spans="23:27">
      <c r="W47055" s="288"/>
      <c r="X47055" s="287"/>
      <c r="AA47055" s="289"/>
    </row>
    <row r="47056" spans="23:27">
      <c r="W47056" s="288"/>
      <c r="X47056" s="287"/>
      <c r="AA47056" s="289"/>
    </row>
    <row r="47057" spans="23:27">
      <c r="W47057" s="288"/>
      <c r="X47057" s="287"/>
      <c r="AA47057" s="289"/>
    </row>
    <row r="47058" spans="23:27">
      <c r="W47058" s="288"/>
      <c r="X47058" s="287"/>
      <c r="AA47058" s="289"/>
    </row>
    <row r="47059" spans="23:27">
      <c r="W47059" s="288"/>
      <c r="X47059" s="287"/>
      <c r="AA47059" s="289"/>
    </row>
    <row r="47060" spans="23:27">
      <c r="W47060" s="288"/>
      <c r="X47060" s="287"/>
      <c r="AA47060" s="289"/>
    </row>
    <row r="47061" spans="23:27">
      <c r="W47061" s="288"/>
      <c r="X47061" s="287"/>
      <c r="AA47061" s="289"/>
    </row>
    <row r="47062" spans="23:27">
      <c r="W47062" s="288"/>
      <c r="X47062" s="287"/>
      <c r="AA47062" s="289"/>
    </row>
    <row r="47063" spans="23:27">
      <c r="W47063" s="288"/>
      <c r="X47063" s="287"/>
      <c r="AA47063" s="289"/>
    </row>
    <row r="47064" spans="23:27">
      <c r="W47064" s="288"/>
      <c r="X47064" s="287"/>
      <c r="AA47064" s="289"/>
    </row>
    <row r="47065" spans="23:27">
      <c r="W47065" s="288"/>
      <c r="X47065" s="287"/>
      <c r="AA47065" s="289"/>
    </row>
    <row r="47066" spans="23:27">
      <c r="W47066" s="288"/>
      <c r="X47066" s="287"/>
      <c r="AA47066" s="289"/>
    </row>
    <row r="47067" spans="23:27">
      <c r="W47067" s="288"/>
      <c r="X47067" s="287"/>
      <c r="AA47067" s="289"/>
    </row>
    <row r="47068" spans="23:27">
      <c r="W47068" s="288"/>
      <c r="X47068" s="287"/>
      <c r="AA47068" s="289"/>
    </row>
    <row r="47069" spans="23:27">
      <c r="W47069" s="288"/>
      <c r="X47069" s="287"/>
      <c r="AA47069" s="289"/>
    </row>
    <row r="47070" spans="23:27">
      <c r="W47070" s="288"/>
      <c r="X47070" s="287"/>
      <c r="AA47070" s="289"/>
    </row>
    <row r="47071" spans="23:27">
      <c r="W47071" s="288"/>
      <c r="X47071" s="287"/>
      <c r="AA47071" s="289"/>
    </row>
    <row r="47072" spans="23:27">
      <c r="W47072" s="288"/>
      <c r="X47072" s="287"/>
      <c r="AA47072" s="289"/>
    </row>
    <row r="47073" spans="23:27">
      <c r="W47073" s="288"/>
      <c r="X47073" s="287"/>
      <c r="AA47073" s="289"/>
    </row>
    <row r="47074" spans="23:27">
      <c r="W47074" s="288"/>
      <c r="X47074" s="287"/>
      <c r="AA47074" s="289"/>
    </row>
    <row r="47075" spans="23:27">
      <c r="W47075" s="288"/>
      <c r="X47075" s="287"/>
      <c r="AA47075" s="289"/>
    </row>
    <row r="47076" spans="23:27">
      <c r="W47076" s="288"/>
      <c r="X47076" s="287"/>
      <c r="AA47076" s="289"/>
    </row>
    <row r="47077" spans="23:27">
      <c r="W47077" s="288"/>
      <c r="X47077" s="287"/>
      <c r="AA47077" s="289"/>
    </row>
    <row r="47078" spans="23:27">
      <c r="W47078" s="288"/>
      <c r="X47078" s="287"/>
      <c r="AA47078" s="289"/>
    </row>
    <row r="47079" spans="23:27">
      <c r="W47079" s="288"/>
      <c r="X47079" s="287"/>
      <c r="AA47079" s="289"/>
    </row>
    <row r="47080" spans="23:27">
      <c r="W47080" s="288"/>
      <c r="X47080" s="287"/>
      <c r="AA47080" s="289"/>
    </row>
    <row r="47081" spans="23:27">
      <c r="W47081" s="288"/>
      <c r="X47081" s="287"/>
      <c r="AA47081" s="289"/>
    </row>
    <row r="47082" spans="23:27">
      <c r="W47082" s="288"/>
      <c r="X47082" s="287"/>
      <c r="AA47082" s="289"/>
    </row>
    <row r="47083" spans="23:27">
      <c r="W47083" s="288"/>
      <c r="X47083" s="287"/>
      <c r="AA47083" s="289"/>
    </row>
    <row r="47084" spans="23:27">
      <c r="W47084" s="288"/>
      <c r="X47084" s="287"/>
      <c r="AA47084" s="289"/>
    </row>
    <row r="47085" spans="23:27">
      <c r="W47085" s="288"/>
      <c r="X47085" s="287"/>
      <c r="AA47085" s="289"/>
    </row>
    <row r="47086" spans="23:27">
      <c r="W47086" s="288"/>
      <c r="X47086" s="287"/>
      <c r="AA47086" s="289"/>
    </row>
    <row r="47087" spans="23:27">
      <c r="W47087" s="288"/>
      <c r="X47087" s="287"/>
      <c r="AA47087" s="289"/>
    </row>
    <row r="47088" spans="23:27">
      <c r="W47088" s="288"/>
      <c r="X47088" s="287"/>
      <c r="AA47088" s="289"/>
    </row>
    <row r="47089" spans="23:27">
      <c r="W47089" s="288"/>
      <c r="X47089" s="287"/>
      <c r="AA47089" s="289"/>
    </row>
    <row r="47090" spans="23:27">
      <c r="W47090" s="288"/>
      <c r="X47090" s="287"/>
      <c r="AA47090" s="289"/>
    </row>
    <row r="47091" spans="23:27">
      <c r="W47091" s="288"/>
      <c r="X47091" s="287"/>
      <c r="AA47091" s="289"/>
    </row>
    <row r="47092" spans="23:27">
      <c r="W47092" s="288"/>
      <c r="X47092" s="287"/>
      <c r="AA47092" s="289"/>
    </row>
    <row r="47093" spans="23:27">
      <c r="W47093" s="288"/>
      <c r="X47093" s="287"/>
      <c r="AA47093" s="289"/>
    </row>
    <row r="47094" spans="23:27">
      <c r="W47094" s="288"/>
      <c r="X47094" s="287"/>
      <c r="AA47094" s="289"/>
    </row>
    <row r="47095" spans="23:27">
      <c r="W47095" s="288"/>
      <c r="X47095" s="287"/>
      <c r="AA47095" s="289"/>
    </row>
    <row r="47096" spans="23:27">
      <c r="W47096" s="288"/>
      <c r="X47096" s="287"/>
      <c r="AA47096" s="289"/>
    </row>
    <row r="47097" spans="23:27">
      <c r="W47097" s="288"/>
      <c r="X47097" s="287"/>
      <c r="AA47097" s="289"/>
    </row>
    <row r="47098" spans="23:27">
      <c r="W47098" s="288"/>
      <c r="X47098" s="287"/>
      <c r="AA47098" s="289"/>
    </row>
    <row r="47099" spans="23:27">
      <c r="W47099" s="288"/>
      <c r="X47099" s="287"/>
      <c r="AA47099" s="289"/>
    </row>
    <row r="47100" spans="23:27">
      <c r="W47100" s="288"/>
      <c r="X47100" s="287"/>
      <c r="AA47100" s="289"/>
    </row>
    <row r="47101" spans="23:27">
      <c r="W47101" s="288"/>
      <c r="X47101" s="287"/>
      <c r="AA47101" s="289"/>
    </row>
    <row r="47102" spans="23:27">
      <c r="W47102" s="288"/>
      <c r="X47102" s="287"/>
      <c r="AA47102" s="289"/>
    </row>
    <row r="47103" spans="23:27">
      <c r="W47103" s="288"/>
      <c r="X47103" s="287"/>
      <c r="AA47103" s="289"/>
    </row>
    <row r="47104" spans="23:27">
      <c r="W47104" s="288"/>
      <c r="X47104" s="287"/>
      <c r="AA47104" s="289"/>
    </row>
    <row r="47105" spans="23:27">
      <c r="W47105" s="288"/>
      <c r="X47105" s="287"/>
      <c r="AA47105" s="289"/>
    </row>
    <row r="47106" spans="23:27">
      <c r="W47106" s="288"/>
      <c r="X47106" s="287"/>
      <c r="AA47106" s="289"/>
    </row>
    <row r="47107" spans="23:27">
      <c r="W47107" s="288"/>
      <c r="X47107" s="287"/>
      <c r="AA47107" s="289"/>
    </row>
    <row r="47108" spans="23:27">
      <c r="W47108" s="288"/>
      <c r="X47108" s="287"/>
      <c r="AA47108" s="289"/>
    </row>
    <row r="47109" spans="23:27">
      <c r="W47109" s="288"/>
      <c r="X47109" s="287"/>
      <c r="AA47109" s="289"/>
    </row>
    <row r="47110" spans="23:27">
      <c r="W47110" s="288"/>
      <c r="X47110" s="287"/>
      <c r="AA47110" s="289"/>
    </row>
    <row r="47111" spans="23:27">
      <c r="W47111" s="288"/>
      <c r="X47111" s="287"/>
      <c r="AA47111" s="289"/>
    </row>
    <row r="47112" spans="23:27">
      <c r="W47112" s="288"/>
      <c r="X47112" s="287"/>
      <c r="AA47112" s="289"/>
    </row>
    <row r="47113" spans="23:27">
      <c r="W47113" s="288"/>
      <c r="X47113" s="287"/>
      <c r="AA47113" s="289"/>
    </row>
    <row r="47114" spans="23:27">
      <c r="W47114" s="288"/>
      <c r="X47114" s="287"/>
      <c r="AA47114" s="289"/>
    </row>
    <row r="47115" spans="23:27">
      <c r="W47115" s="288"/>
      <c r="X47115" s="287"/>
      <c r="AA47115" s="289"/>
    </row>
    <row r="47116" spans="23:27">
      <c r="W47116" s="288"/>
      <c r="X47116" s="287"/>
      <c r="AA47116" s="289"/>
    </row>
    <row r="47117" spans="23:27">
      <c r="W47117" s="288"/>
      <c r="X47117" s="287"/>
      <c r="AA47117" s="289"/>
    </row>
    <row r="47118" spans="23:27">
      <c r="W47118" s="288"/>
      <c r="X47118" s="287"/>
      <c r="AA47118" s="289"/>
    </row>
    <row r="47119" spans="23:27">
      <c r="W47119" s="288"/>
      <c r="X47119" s="287"/>
      <c r="AA47119" s="289"/>
    </row>
    <row r="47120" spans="23:27">
      <c r="W47120" s="288"/>
      <c r="X47120" s="287"/>
      <c r="AA47120" s="289"/>
    </row>
    <row r="47121" spans="23:27">
      <c r="W47121" s="288"/>
      <c r="X47121" s="287"/>
      <c r="AA47121" s="289"/>
    </row>
    <row r="47122" spans="23:27">
      <c r="W47122" s="288"/>
      <c r="X47122" s="287"/>
      <c r="AA47122" s="289"/>
    </row>
    <row r="47123" spans="23:27">
      <c r="W47123" s="288"/>
      <c r="X47123" s="287"/>
      <c r="AA47123" s="289"/>
    </row>
    <row r="47124" spans="23:27">
      <c r="W47124" s="288"/>
      <c r="X47124" s="287"/>
      <c r="AA47124" s="289"/>
    </row>
    <row r="47125" spans="23:27">
      <c r="W47125" s="288"/>
      <c r="X47125" s="287"/>
      <c r="AA47125" s="289"/>
    </row>
    <row r="47126" spans="23:27">
      <c r="W47126" s="288"/>
      <c r="X47126" s="287"/>
      <c r="AA47126" s="289"/>
    </row>
    <row r="47127" spans="23:27">
      <c r="W47127" s="288"/>
      <c r="X47127" s="287"/>
      <c r="AA47127" s="289"/>
    </row>
    <row r="47128" spans="23:27">
      <c r="W47128" s="288"/>
      <c r="X47128" s="287"/>
      <c r="AA47128" s="289"/>
    </row>
    <row r="47129" spans="23:27">
      <c r="W47129" s="288"/>
      <c r="X47129" s="287"/>
      <c r="AA47129" s="289"/>
    </row>
    <row r="47130" spans="23:27">
      <c r="W47130" s="288"/>
      <c r="X47130" s="287"/>
      <c r="AA47130" s="289"/>
    </row>
    <row r="47131" spans="23:27">
      <c r="W47131" s="288"/>
      <c r="X47131" s="287"/>
      <c r="AA47131" s="289"/>
    </row>
    <row r="47132" spans="23:27">
      <c r="W47132" s="288"/>
      <c r="X47132" s="287"/>
      <c r="AA47132" s="289"/>
    </row>
    <row r="47133" spans="23:27">
      <c r="W47133" s="288"/>
      <c r="X47133" s="287"/>
      <c r="AA47133" s="289"/>
    </row>
    <row r="47134" spans="23:27">
      <c r="W47134" s="288"/>
      <c r="X47134" s="287"/>
      <c r="AA47134" s="289"/>
    </row>
    <row r="47135" spans="23:27">
      <c r="W47135" s="288"/>
      <c r="X47135" s="287"/>
      <c r="AA47135" s="289"/>
    </row>
    <row r="47136" spans="23:27">
      <c r="W47136" s="288"/>
      <c r="X47136" s="287"/>
      <c r="AA47136" s="289"/>
    </row>
    <row r="47137" spans="23:27">
      <c r="W47137" s="288"/>
      <c r="X47137" s="287"/>
      <c r="AA47137" s="289"/>
    </row>
    <row r="47138" spans="23:27">
      <c r="W47138" s="288"/>
      <c r="X47138" s="287"/>
      <c r="AA47138" s="289"/>
    </row>
    <row r="47139" spans="23:27">
      <c r="W47139" s="288"/>
      <c r="X47139" s="287"/>
      <c r="AA47139" s="289"/>
    </row>
    <row r="47140" spans="23:27">
      <c r="W47140" s="288"/>
      <c r="X47140" s="287"/>
      <c r="AA47140" s="289"/>
    </row>
    <row r="47141" spans="23:27">
      <c r="W47141" s="288"/>
      <c r="X47141" s="287"/>
      <c r="AA47141" s="289"/>
    </row>
    <row r="47142" spans="23:27">
      <c r="W47142" s="288"/>
      <c r="X47142" s="287"/>
      <c r="AA47142" s="289"/>
    </row>
    <row r="47143" spans="23:27">
      <c r="W47143" s="288"/>
      <c r="X47143" s="287"/>
      <c r="AA47143" s="289"/>
    </row>
    <row r="47144" spans="23:27">
      <c r="W47144" s="288"/>
      <c r="X47144" s="287"/>
      <c r="AA47144" s="289"/>
    </row>
    <row r="47145" spans="23:27">
      <c r="W47145" s="288"/>
      <c r="X47145" s="287"/>
      <c r="AA47145" s="289"/>
    </row>
    <row r="47146" spans="23:27">
      <c r="W47146" s="288"/>
      <c r="X47146" s="287"/>
      <c r="AA47146" s="289"/>
    </row>
    <row r="47147" spans="23:27">
      <c r="W47147" s="288"/>
      <c r="X47147" s="287"/>
      <c r="AA47147" s="289"/>
    </row>
    <row r="47148" spans="23:27">
      <c r="W47148" s="288"/>
      <c r="X47148" s="287"/>
      <c r="AA47148" s="289"/>
    </row>
    <row r="47149" spans="23:27">
      <c r="W47149" s="288"/>
      <c r="X47149" s="287"/>
      <c r="AA47149" s="289"/>
    </row>
    <row r="47150" spans="23:27">
      <c r="W47150" s="288"/>
      <c r="X47150" s="287"/>
      <c r="AA47150" s="289"/>
    </row>
    <row r="47151" spans="23:27">
      <c r="W47151" s="288"/>
      <c r="X47151" s="287"/>
      <c r="AA47151" s="289"/>
    </row>
    <row r="47152" spans="23:27">
      <c r="W47152" s="288"/>
      <c r="X47152" s="287"/>
      <c r="AA47152" s="289"/>
    </row>
    <row r="47153" spans="23:27">
      <c r="W47153" s="288"/>
      <c r="X47153" s="287"/>
      <c r="AA47153" s="289"/>
    </row>
    <row r="47154" spans="23:27">
      <c r="W47154" s="288"/>
      <c r="X47154" s="287"/>
      <c r="AA47154" s="289"/>
    </row>
    <row r="47155" spans="23:27">
      <c r="W47155" s="288"/>
      <c r="X47155" s="287"/>
      <c r="AA47155" s="289"/>
    </row>
    <row r="47156" spans="23:27">
      <c r="W47156" s="288"/>
      <c r="X47156" s="287"/>
      <c r="AA47156" s="289"/>
    </row>
    <row r="47157" spans="23:27">
      <c r="W47157" s="288"/>
      <c r="X47157" s="287"/>
      <c r="AA47157" s="289"/>
    </row>
    <row r="47158" spans="23:27">
      <c r="W47158" s="288"/>
      <c r="X47158" s="287"/>
      <c r="AA47158" s="289"/>
    </row>
    <row r="47159" spans="23:27">
      <c r="W47159" s="288"/>
      <c r="X47159" s="287"/>
      <c r="AA47159" s="289"/>
    </row>
    <row r="47160" spans="23:27">
      <c r="W47160" s="288"/>
      <c r="X47160" s="287"/>
      <c r="AA47160" s="289"/>
    </row>
    <row r="47161" spans="23:27">
      <c r="W47161" s="288"/>
      <c r="X47161" s="287"/>
      <c r="AA47161" s="289"/>
    </row>
    <row r="47162" spans="23:27">
      <c r="W47162" s="288"/>
      <c r="X47162" s="287"/>
      <c r="AA47162" s="289"/>
    </row>
    <row r="47163" spans="23:27">
      <c r="W47163" s="288"/>
      <c r="X47163" s="287"/>
      <c r="AA47163" s="289"/>
    </row>
    <row r="47164" spans="23:27">
      <c r="W47164" s="288"/>
      <c r="X47164" s="287"/>
      <c r="AA47164" s="289"/>
    </row>
    <row r="47165" spans="23:27">
      <c r="W47165" s="288"/>
      <c r="X47165" s="287"/>
      <c r="AA47165" s="289"/>
    </row>
    <row r="47166" spans="23:27">
      <c r="W47166" s="288"/>
      <c r="X47166" s="287"/>
      <c r="AA47166" s="289"/>
    </row>
    <row r="47167" spans="23:27">
      <c r="W47167" s="288"/>
      <c r="X47167" s="287"/>
      <c r="AA47167" s="289"/>
    </row>
    <row r="47168" spans="23:27">
      <c r="W47168" s="288"/>
      <c r="X47168" s="287"/>
      <c r="AA47168" s="289"/>
    </row>
    <row r="47169" spans="23:27">
      <c r="W47169" s="288"/>
      <c r="X47169" s="287"/>
      <c r="AA47169" s="289"/>
    </row>
    <row r="47170" spans="23:27">
      <c r="W47170" s="288"/>
      <c r="X47170" s="287"/>
      <c r="AA47170" s="289"/>
    </row>
    <row r="47171" spans="23:27">
      <c r="W47171" s="288"/>
      <c r="X47171" s="287"/>
      <c r="AA47171" s="289"/>
    </row>
    <row r="47172" spans="23:27">
      <c r="W47172" s="288"/>
      <c r="X47172" s="287"/>
      <c r="AA47172" s="289"/>
    </row>
    <row r="47173" spans="23:27">
      <c r="W47173" s="288"/>
      <c r="X47173" s="287"/>
      <c r="AA47173" s="289"/>
    </row>
    <row r="47174" spans="23:27">
      <c r="W47174" s="288"/>
      <c r="X47174" s="287"/>
      <c r="AA47174" s="289"/>
    </row>
    <row r="47175" spans="23:27">
      <c r="W47175" s="288"/>
      <c r="X47175" s="287"/>
      <c r="AA47175" s="289"/>
    </row>
    <row r="47176" spans="23:27">
      <c r="W47176" s="288"/>
      <c r="X47176" s="287"/>
      <c r="AA47176" s="289"/>
    </row>
    <row r="47177" spans="23:27">
      <c r="W47177" s="288"/>
      <c r="X47177" s="287"/>
      <c r="AA47177" s="289"/>
    </row>
    <row r="47178" spans="23:27">
      <c r="W47178" s="288"/>
      <c r="X47178" s="287"/>
      <c r="AA47178" s="289"/>
    </row>
    <row r="47179" spans="23:27">
      <c r="W47179" s="288"/>
      <c r="X47179" s="287"/>
      <c r="AA47179" s="289"/>
    </row>
    <row r="47180" spans="23:27">
      <c r="W47180" s="288"/>
      <c r="X47180" s="287"/>
      <c r="AA47180" s="289"/>
    </row>
    <row r="47181" spans="23:27">
      <c r="W47181" s="288"/>
      <c r="X47181" s="287"/>
      <c r="AA47181" s="289"/>
    </row>
    <row r="47182" spans="23:27">
      <c r="W47182" s="288"/>
      <c r="X47182" s="287"/>
      <c r="AA47182" s="289"/>
    </row>
    <row r="47183" spans="23:27">
      <c r="W47183" s="288"/>
      <c r="X47183" s="287"/>
      <c r="AA47183" s="289"/>
    </row>
    <row r="47184" spans="23:27">
      <c r="W47184" s="288"/>
      <c r="X47184" s="287"/>
      <c r="AA47184" s="289"/>
    </row>
    <row r="47185" spans="23:27">
      <c r="W47185" s="288"/>
      <c r="X47185" s="287"/>
      <c r="AA47185" s="289"/>
    </row>
    <row r="47186" spans="23:27">
      <c r="W47186" s="288"/>
      <c r="X47186" s="287"/>
      <c r="AA47186" s="289"/>
    </row>
    <row r="47187" spans="23:27">
      <c r="W47187" s="288"/>
      <c r="X47187" s="287"/>
      <c r="AA47187" s="289"/>
    </row>
    <row r="47188" spans="23:27">
      <c r="W47188" s="288"/>
      <c r="X47188" s="287"/>
      <c r="AA47188" s="289"/>
    </row>
    <row r="47189" spans="23:27">
      <c r="W47189" s="288"/>
      <c r="X47189" s="287"/>
      <c r="AA47189" s="289"/>
    </row>
    <row r="47190" spans="23:27">
      <c r="W47190" s="288"/>
      <c r="X47190" s="287"/>
      <c r="AA47190" s="289"/>
    </row>
    <row r="47191" spans="23:27">
      <c r="W47191" s="288"/>
      <c r="X47191" s="287"/>
      <c r="AA47191" s="289"/>
    </row>
    <row r="47192" spans="23:27">
      <c r="W47192" s="288"/>
      <c r="X47192" s="287"/>
      <c r="AA47192" s="289"/>
    </row>
    <row r="47193" spans="23:27">
      <c r="W47193" s="288"/>
      <c r="X47193" s="287"/>
      <c r="AA47193" s="289"/>
    </row>
    <row r="47194" spans="23:27">
      <c r="W47194" s="288"/>
      <c r="X47194" s="287"/>
      <c r="AA47194" s="289"/>
    </row>
    <row r="47195" spans="23:27">
      <c r="W47195" s="288"/>
      <c r="X47195" s="287"/>
      <c r="AA47195" s="289"/>
    </row>
    <row r="47196" spans="23:27">
      <c r="W47196" s="288"/>
      <c r="X47196" s="287"/>
      <c r="AA47196" s="289"/>
    </row>
    <row r="47197" spans="23:27">
      <c r="W47197" s="288"/>
      <c r="X47197" s="287"/>
      <c r="AA47197" s="289"/>
    </row>
    <row r="47198" spans="23:27">
      <c r="W47198" s="288"/>
      <c r="X47198" s="287"/>
      <c r="AA47198" s="289"/>
    </row>
    <row r="47199" spans="23:27">
      <c r="W47199" s="288"/>
      <c r="X47199" s="287"/>
      <c r="AA47199" s="289"/>
    </row>
    <row r="47200" spans="23:27">
      <c r="W47200" s="288"/>
      <c r="X47200" s="287"/>
      <c r="AA47200" s="289"/>
    </row>
    <row r="47201" spans="23:27">
      <c r="W47201" s="288"/>
      <c r="X47201" s="287"/>
      <c r="AA47201" s="289"/>
    </row>
    <row r="47202" spans="23:27">
      <c r="W47202" s="288"/>
      <c r="X47202" s="287"/>
      <c r="AA47202" s="289"/>
    </row>
    <row r="47203" spans="23:27">
      <c r="W47203" s="288"/>
      <c r="X47203" s="287"/>
      <c r="AA47203" s="289"/>
    </row>
    <row r="47204" spans="23:27">
      <c r="W47204" s="288"/>
      <c r="X47204" s="287"/>
      <c r="AA47204" s="289"/>
    </row>
    <row r="47205" spans="23:27">
      <c r="W47205" s="288"/>
      <c r="X47205" s="287"/>
      <c r="AA47205" s="289"/>
    </row>
    <row r="47206" spans="23:27">
      <c r="W47206" s="288"/>
      <c r="X47206" s="287"/>
      <c r="AA47206" s="289"/>
    </row>
    <row r="47207" spans="23:27">
      <c r="W47207" s="288"/>
      <c r="X47207" s="287"/>
      <c r="AA47207" s="289"/>
    </row>
    <row r="47208" spans="23:27">
      <c r="W47208" s="288"/>
      <c r="X47208" s="287"/>
      <c r="AA47208" s="289"/>
    </row>
    <row r="47209" spans="23:27">
      <c r="W47209" s="288"/>
      <c r="X47209" s="287"/>
      <c r="AA47209" s="289"/>
    </row>
    <row r="47210" spans="23:27">
      <c r="W47210" s="288"/>
      <c r="X47210" s="287"/>
      <c r="AA47210" s="289"/>
    </row>
    <row r="47211" spans="23:27">
      <c r="W47211" s="288"/>
      <c r="X47211" s="287"/>
      <c r="AA47211" s="289"/>
    </row>
    <row r="47212" spans="23:27">
      <c r="W47212" s="288"/>
      <c r="X47212" s="287"/>
      <c r="AA47212" s="289"/>
    </row>
    <row r="47213" spans="23:27">
      <c r="W47213" s="288"/>
      <c r="X47213" s="287"/>
      <c r="AA47213" s="289"/>
    </row>
    <row r="47214" spans="23:27">
      <c r="W47214" s="288"/>
      <c r="X47214" s="287"/>
      <c r="AA47214" s="289"/>
    </row>
    <row r="47215" spans="23:27">
      <c r="W47215" s="288"/>
      <c r="X47215" s="287"/>
      <c r="AA47215" s="289"/>
    </row>
    <row r="47216" spans="23:27">
      <c r="W47216" s="288"/>
      <c r="X47216" s="287"/>
      <c r="AA47216" s="289"/>
    </row>
    <row r="47217" spans="23:27">
      <c r="W47217" s="288"/>
      <c r="X47217" s="287"/>
      <c r="AA47217" s="289"/>
    </row>
    <row r="47218" spans="23:27">
      <c r="W47218" s="288"/>
      <c r="X47218" s="287"/>
      <c r="AA47218" s="289"/>
    </row>
    <row r="47219" spans="23:27">
      <c r="W47219" s="288"/>
      <c r="X47219" s="287"/>
      <c r="AA47219" s="289"/>
    </row>
    <row r="47220" spans="23:27">
      <c r="W47220" s="288"/>
      <c r="X47220" s="287"/>
      <c r="AA47220" s="289"/>
    </row>
    <row r="47221" spans="23:27">
      <c r="W47221" s="288"/>
      <c r="X47221" s="287"/>
      <c r="AA47221" s="289"/>
    </row>
    <row r="47222" spans="23:27">
      <c r="W47222" s="288"/>
      <c r="X47222" s="287"/>
      <c r="AA47222" s="289"/>
    </row>
    <row r="47223" spans="23:27">
      <c r="W47223" s="288"/>
      <c r="X47223" s="287"/>
      <c r="AA47223" s="289"/>
    </row>
    <row r="47224" spans="23:27">
      <c r="W47224" s="288"/>
      <c r="X47224" s="287"/>
      <c r="AA47224" s="289"/>
    </row>
    <row r="47225" spans="23:27">
      <c r="W47225" s="288"/>
      <c r="X47225" s="287"/>
      <c r="AA47225" s="289"/>
    </row>
    <row r="47226" spans="23:27">
      <c r="W47226" s="288"/>
      <c r="X47226" s="287"/>
      <c r="AA47226" s="289"/>
    </row>
    <row r="47227" spans="23:27">
      <c r="W47227" s="288"/>
      <c r="X47227" s="287"/>
      <c r="AA47227" s="289"/>
    </row>
    <row r="47228" spans="23:27">
      <c r="W47228" s="288"/>
      <c r="X47228" s="287"/>
      <c r="AA47228" s="289"/>
    </row>
    <row r="47229" spans="23:27">
      <c r="W47229" s="288"/>
      <c r="X47229" s="287"/>
      <c r="AA47229" s="289"/>
    </row>
    <row r="47230" spans="23:27">
      <c r="W47230" s="288"/>
      <c r="X47230" s="287"/>
      <c r="AA47230" s="289"/>
    </row>
    <row r="47231" spans="23:27">
      <c r="W47231" s="288"/>
      <c r="X47231" s="287"/>
      <c r="AA47231" s="289"/>
    </row>
    <row r="47232" spans="23:27">
      <c r="W47232" s="288"/>
      <c r="X47232" s="287"/>
      <c r="AA47232" s="289"/>
    </row>
    <row r="47233" spans="23:27">
      <c r="W47233" s="288"/>
      <c r="X47233" s="287"/>
      <c r="AA47233" s="289"/>
    </row>
    <row r="47234" spans="23:27">
      <c r="W47234" s="288"/>
      <c r="X47234" s="287"/>
      <c r="AA47234" s="289"/>
    </row>
    <row r="47235" spans="23:27">
      <c r="W47235" s="288"/>
      <c r="X47235" s="287"/>
      <c r="AA47235" s="289"/>
    </row>
    <row r="47236" spans="23:27">
      <c r="W47236" s="288"/>
      <c r="X47236" s="287"/>
      <c r="AA47236" s="289"/>
    </row>
    <row r="47237" spans="23:27">
      <c r="W47237" s="288"/>
      <c r="X47237" s="287"/>
      <c r="AA47237" s="289"/>
    </row>
    <row r="47238" spans="23:27">
      <c r="W47238" s="288"/>
      <c r="X47238" s="287"/>
      <c r="AA47238" s="289"/>
    </row>
    <row r="47239" spans="23:27">
      <c r="W47239" s="288"/>
      <c r="X47239" s="287"/>
      <c r="AA47239" s="289"/>
    </row>
    <row r="47240" spans="23:27">
      <c r="W47240" s="288"/>
      <c r="X47240" s="287"/>
      <c r="AA47240" s="289"/>
    </row>
    <row r="47241" spans="23:27">
      <c r="W47241" s="288"/>
      <c r="X47241" s="287"/>
      <c r="AA47241" s="289"/>
    </row>
    <row r="47242" spans="23:27">
      <c r="W47242" s="288"/>
      <c r="X47242" s="287"/>
      <c r="AA47242" s="289"/>
    </row>
    <row r="47243" spans="23:27">
      <c r="W47243" s="288"/>
      <c r="X47243" s="287"/>
      <c r="AA47243" s="289"/>
    </row>
    <row r="47244" spans="23:27">
      <c r="W47244" s="288"/>
      <c r="X47244" s="287"/>
      <c r="AA47244" s="289"/>
    </row>
    <row r="47245" spans="23:27">
      <c r="W47245" s="288"/>
      <c r="X47245" s="287"/>
      <c r="AA47245" s="289"/>
    </row>
    <row r="47246" spans="23:27">
      <c r="W47246" s="288"/>
      <c r="X47246" s="287"/>
      <c r="AA47246" s="289"/>
    </row>
    <row r="47247" spans="23:27">
      <c r="W47247" s="288"/>
      <c r="X47247" s="287"/>
      <c r="AA47247" s="289"/>
    </row>
    <row r="47248" spans="23:27">
      <c r="W47248" s="288"/>
      <c r="X47248" s="287"/>
      <c r="AA47248" s="289"/>
    </row>
    <row r="47249" spans="23:27">
      <c r="W47249" s="288"/>
      <c r="X47249" s="287"/>
      <c r="AA47249" s="289"/>
    </row>
    <row r="47250" spans="23:27">
      <c r="W47250" s="288"/>
      <c r="X47250" s="287"/>
      <c r="AA47250" s="289"/>
    </row>
    <row r="47251" spans="23:27">
      <c r="W47251" s="288"/>
      <c r="X47251" s="287"/>
      <c r="AA47251" s="289"/>
    </row>
    <row r="47252" spans="23:27">
      <c r="W47252" s="288"/>
      <c r="X47252" s="287"/>
      <c r="AA47252" s="289"/>
    </row>
    <row r="47253" spans="23:27">
      <c r="W47253" s="288"/>
      <c r="X47253" s="287"/>
      <c r="AA47253" s="289"/>
    </row>
    <row r="47254" spans="23:27">
      <c r="W47254" s="288"/>
      <c r="X47254" s="287"/>
      <c r="AA47254" s="289"/>
    </row>
    <row r="47255" spans="23:27">
      <c r="W47255" s="288"/>
      <c r="X47255" s="287"/>
      <c r="AA47255" s="289"/>
    </row>
    <row r="47256" spans="23:27">
      <c r="W47256" s="288"/>
      <c r="X47256" s="287"/>
      <c r="AA47256" s="289"/>
    </row>
    <row r="47257" spans="23:27">
      <c r="W47257" s="288"/>
      <c r="X47257" s="287"/>
      <c r="AA47257" s="289"/>
    </row>
    <row r="47258" spans="23:27">
      <c r="W47258" s="288"/>
      <c r="X47258" s="287"/>
      <c r="AA47258" s="289"/>
    </row>
    <row r="47259" spans="23:27">
      <c r="W47259" s="288"/>
      <c r="X47259" s="287"/>
      <c r="AA47259" s="289"/>
    </row>
    <row r="47260" spans="23:27">
      <c r="W47260" s="288"/>
      <c r="X47260" s="287"/>
      <c r="AA47260" s="289"/>
    </row>
    <row r="47261" spans="23:27">
      <c r="W47261" s="288"/>
      <c r="X47261" s="287"/>
      <c r="AA47261" s="289"/>
    </row>
    <row r="47262" spans="23:27">
      <c r="W47262" s="288"/>
      <c r="X47262" s="287"/>
      <c r="AA47262" s="289"/>
    </row>
    <row r="47263" spans="23:27">
      <c r="W47263" s="288"/>
      <c r="X47263" s="287"/>
      <c r="AA47263" s="289"/>
    </row>
    <row r="47264" spans="23:27">
      <c r="W47264" s="288"/>
      <c r="X47264" s="287"/>
      <c r="AA47264" s="289"/>
    </row>
    <row r="47265" spans="23:27">
      <c r="W47265" s="288"/>
      <c r="X47265" s="287"/>
      <c r="AA47265" s="289"/>
    </row>
    <row r="47266" spans="23:27">
      <c r="W47266" s="288"/>
      <c r="X47266" s="287"/>
      <c r="AA47266" s="289"/>
    </row>
    <row r="47267" spans="23:27">
      <c r="W47267" s="288"/>
      <c r="X47267" s="287"/>
      <c r="AA47267" s="289"/>
    </row>
    <row r="47268" spans="23:27">
      <c r="W47268" s="288"/>
      <c r="X47268" s="287"/>
      <c r="AA47268" s="289"/>
    </row>
    <row r="47269" spans="23:27">
      <c r="W47269" s="288"/>
      <c r="X47269" s="287"/>
      <c r="AA47269" s="289"/>
    </row>
    <row r="47270" spans="23:27">
      <c r="W47270" s="288"/>
      <c r="X47270" s="287"/>
      <c r="AA47270" s="289"/>
    </row>
    <row r="47271" spans="23:27">
      <c r="W47271" s="288"/>
      <c r="X47271" s="287"/>
      <c r="AA47271" s="289"/>
    </row>
    <row r="47272" spans="23:27">
      <c r="W47272" s="288"/>
      <c r="X47272" s="287"/>
      <c r="AA47272" s="289"/>
    </row>
    <row r="47273" spans="23:27">
      <c r="W47273" s="288"/>
      <c r="X47273" s="287"/>
      <c r="AA47273" s="289"/>
    </row>
    <row r="47274" spans="23:27">
      <c r="W47274" s="288"/>
      <c r="X47274" s="287"/>
      <c r="AA47274" s="289"/>
    </row>
    <row r="47275" spans="23:27">
      <c r="W47275" s="288"/>
      <c r="X47275" s="287"/>
      <c r="AA47275" s="289"/>
    </row>
    <row r="47276" spans="23:27">
      <c r="W47276" s="288"/>
      <c r="X47276" s="287"/>
      <c r="AA47276" s="289"/>
    </row>
    <row r="47277" spans="23:27">
      <c r="W47277" s="288"/>
      <c r="X47277" s="287"/>
      <c r="AA47277" s="289"/>
    </row>
    <row r="47278" spans="23:27">
      <c r="W47278" s="288"/>
      <c r="X47278" s="287"/>
      <c r="AA47278" s="289"/>
    </row>
    <row r="47279" spans="23:27">
      <c r="W47279" s="288"/>
      <c r="X47279" s="287"/>
      <c r="AA47279" s="289"/>
    </row>
    <row r="47280" spans="23:27">
      <c r="W47280" s="288"/>
      <c r="X47280" s="287"/>
      <c r="AA47280" s="289"/>
    </row>
    <row r="47281" spans="23:27">
      <c r="W47281" s="288"/>
      <c r="X47281" s="287"/>
      <c r="AA47281" s="289"/>
    </row>
    <row r="47282" spans="23:27">
      <c r="W47282" s="288"/>
      <c r="X47282" s="287"/>
      <c r="AA47282" s="289"/>
    </row>
    <row r="47283" spans="23:27">
      <c r="W47283" s="288"/>
      <c r="X47283" s="287"/>
      <c r="AA47283" s="289"/>
    </row>
    <row r="47284" spans="23:27">
      <c r="W47284" s="288"/>
      <c r="X47284" s="287"/>
      <c r="AA47284" s="289"/>
    </row>
    <row r="47285" spans="23:27">
      <c r="W47285" s="288"/>
      <c r="X47285" s="287"/>
      <c r="AA47285" s="289"/>
    </row>
    <row r="47286" spans="23:27">
      <c r="W47286" s="288"/>
      <c r="X47286" s="287"/>
      <c r="AA47286" s="289"/>
    </row>
    <row r="47287" spans="23:27">
      <c r="W47287" s="288"/>
      <c r="X47287" s="287"/>
      <c r="AA47287" s="289"/>
    </row>
    <row r="47288" spans="23:27">
      <c r="W47288" s="288"/>
      <c r="X47288" s="287"/>
      <c r="AA47288" s="289"/>
    </row>
    <row r="47289" spans="23:27">
      <c r="W47289" s="288"/>
      <c r="X47289" s="287"/>
      <c r="AA47289" s="289"/>
    </row>
    <row r="47290" spans="23:27">
      <c r="W47290" s="288"/>
      <c r="X47290" s="287"/>
      <c r="AA47290" s="289"/>
    </row>
    <row r="47291" spans="23:27">
      <c r="W47291" s="288"/>
      <c r="X47291" s="287"/>
      <c r="AA47291" s="289"/>
    </row>
    <row r="47292" spans="23:27">
      <c r="W47292" s="288"/>
      <c r="X47292" s="287"/>
      <c r="AA47292" s="289"/>
    </row>
    <row r="47293" spans="23:27">
      <c r="W47293" s="288"/>
      <c r="X47293" s="287"/>
      <c r="AA47293" s="289"/>
    </row>
    <row r="47294" spans="23:27">
      <c r="W47294" s="288"/>
      <c r="X47294" s="287"/>
      <c r="AA47294" s="289"/>
    </row>
    <row r="47295" spans="23:27">
      <c r="W47295" s="288"/>
      <c r="X47295" s="287"/>
      <c r="AA47295" s="289"/>
    </row>
    <row r="47296" spans="23:27">
      <c r="W47296" s="288"/>
      <c r="X47296" s="287"/>
      <c r="AA47296" s="289"/>
    </row>
    <row r="47297" spans="23:27">
      <c r="W47297" s="288"/>
      <c r="X47297" s="287"/>
      <c r="AA47297" s="289"/>
    </row>
    <row r="47298" spans="23:27">
      <c r="W47298" s="288"/>
      <c r="X47298" s="287"/>
      <c r="AA47298" s="289"/>
    </row>
    <row r="47299" spans="23:27">
      <c r="W47299" s="288"/>
      <c r="X47299" s="287"/>
      <c r="AA47299" s="289"/>
    </row>
    <row r="47300" spans="23:27">
      <c r="W47300" s="288"/>
      <c r="X47300" s="287"/>
      <c r="AA47300" s="289"/>
    </row>
    <row r="47301" spans="23:27">
      <c r="W47301" s="288"/>
      <c r="X47301" s="287"/>
      <c r="AA47301" s="289"/>
    </row>
    <row r="47302" spans="23:27">
      <c r="W47302" s="288"/>
      <c r="X47302" s="287"/>
      <c r="AA47302" s="289"/>
    </row>
    <row r="47303" spans="23:27">
      <c r="W47303" s="288"/>
      <c r="X47303" s="287"/>
      <c r="AA47303" s="289"/>
    </row>
    <row r="47304" spans="23:27">
      <c r="W47304" s="288"/>
      <c r="X47304" s="287"/>
      <c r="AA47304" s="289"/>
    </row>
    <row r="47305" spans="23:27">
      <c r="W47305" s="288"/>
      <c r="X47305" s="287"/>
      <c r="AA47305" s="289"/>
    </row>
    <row r="47306" spans="23:27">
      <c r="W47306" s="288"/>
      <c r="X47306" s="287"/>
      <c r="AA47306" s="289"/>
    </row>
    <row r="47307" spans="23:27">
      <c r="W47307" s="288"/>
      <c r="X47307" s="287"/>
      <c r="AA47307" s="289"/>
    </row>
    <row r="47308" spans="23:27">
      <c r="W47308" s="288"/>
      <c r="X47308" s="287"/>
      <c r="AA47308" s="289"/>
    </row>
    <row r="47309" spans="23:27">
      <c r="W47309" s="288"/>
      <c r="X47309" s="287"/>
      <c r="AA47309" s="289"/>
    </row>
    <row r="47310" spans="23:27">
      <c r="W47310" s="288"/>
      <c r="X47310" s="287"/>
      <c r="AA47310" s="289"/>
    </row>
    <row r="47311" spans="23:27">
      <c r="W47311" s="288"/>
      <c r="X47311" s="287"/>
      <c r="AA47311" s="289"/>
    </row>
    <row r="47312" spans="23:27">
      <c r="W47312" s="288"/>
      <c r="X47312" s="287"/>
      <c r="AA47312" s="289"/>
    </row>
    <row r="47313" spans="23:27">
      <c r="W47313" s="288"/>
      <c r="X47313" s="287"/>
      <c r="AA47313" s="289"/>
    </row>
    <row r="47314" spans="23:27">
      <c r="W47314" s="288"/>
      <c r="X47314" s="287"/>
      <c r="AA47314" s="289"/>
    </row>
    <row r="47315" spans="23:27">
      <c r="W47315" s="288"/>
      <c r="X47315" s="287"/>
      <c r="AA47315" s="289"/>
    </row>
    <row r="47316" spans="23:27">
      <c r="W47316" s="288"/>
      <c r="X47316" s="287"/>
      <c r="AA47316" s="289"/>
    </row>
    <row r="47317" spans="23:27">
      <c r="W47317" s="288"/>
      <c r="X47317" s="287"/>
      <c r="AA47317" s="289"/>
    </row>
    <row r="47318" spans="23:27">
      <c r="W47318" s="288"/>
      <c r="X47318" s="287"/>
      <c r="AA47318" s="289"/>
    </row>
    <row r="47319" spans="23:27">
      <c r="W47319" s="288"/>
      <c r="X47319" s="287"/>
      <c r="AA47319" s="289"/>
    </row>
    <row r="47320" spans="23:27">
      <c r="W47320" s="288"/>
      <c r="X47320" s="287"/>
      <c r="AA47320" s="289"/>
    </row>
    <row r="47321" spans="23:27">
      <c r="W47321" s="288"/>
      <c r="X47321" s="287"/>
      <c r="AA47321" s="289"/>
    </row>
    <row r="47322" spans="23:27">
      <c r="W47322" s="288"/>
      <c r="X47322" s="287"/>
      <c r="AA47322" s="289"/>
    </row>
    <row r="47323" spans="23:27">
      <c r="W47323" s="288"/>
      <c r="X47323" s="287"/>
      <c r="AA47323" s="289"/>
    </row>
    <row r="47324" spans="23:27">
      <c r="W47324" s="288"/>
      <c r="X47324" s="287"/>
      <c r="AA47324" s="289"/>
    </row>
    <row r="47325" spans="23:27">
      <c r="W47325" s="288"/>
      <c r="X47325" s="287"/>
      <c r="AA47325" s="289"/>
    </row>
    <row r="47326" spans="23:27">
      <c r="W47326" s="288"/>
      <c r="X47326" s="287"/>
      <c r="AA47326" s="289"/>
    </row>
    <row r="47327" spans="23:27">
      <c r="W47327" s="288"/>
      <c r="X47327" s="287"/>
      <c r="AA47327" s="289"/>
    </row>
    <row r="47328" spans="23:27">
      <c r="W47328" s="288"/>
      <c r="X47328" s="287"/>
      <c r="AA47328" s="289"/>
    </row>
    <row r="47329" spans="23:27">
      <c r="W47329" s="288"/>
      <c r="X47329" s="287"/>
      <c r="AA47329" s="289"/>
    </row>
    <row r="47330" spans="23:27">
      <c r="W47330" s="288"/>
      <c r="X47330" s="287"/>
      <c r="AA47330" s="289"/>
    </row>
    <row r="47331" spans="23:27">
      <c r="W47331" s="288"/>
      <c r="X47331" s="287"/>
      <c r="AA47331" s="289"/>
    </row>
    <row r="47332" spans="23:27">
      <c r="W47332" s="288"/>
      <c r="X47332" s="287"/>
      <c r="AA47332" s="289"/>
    </row>
    <row r="47333" spans="23:27">
      <c r="W47333" s="288"/>
      <c r="X47333" s="287"/>
      <c r="AA47333" s="289"/>
    </row>
    <row r="47334" spans="23:27">
      <c r="W47334" s="288"/>
      <c r="X47334" s="287"/>
      <c r="AA47334" s="289"/>
    </row>
    <row r="47335" spans="23:27">
      <c r="W47335" s="288"/>
      <c r="X47335" s="287"/>
      <c r="AA47335" s="289"/>
    </row>
    <row r="47336" spans="23:27">
      <c r="W47336" s="288"/>
      <c r="X47336" s="287"/>
      <c r="AA47336" s="289"/>
    </row>
    <row r="47337" spans="23:27">
      <c r="W47337" s="288"/>
      <c r="X47337" s="287"/>
      <c r="AA47337" s="289"/>
    </row>
    <row r="47338" spans="23:27">
      <c r="W47338" s="288"/>
      <c r="X47338" s="287"/>
      <c r="AA47338" s="289"/>
    </row>
    <row r="47339" spans="23:27">
      <c r="W47339" s="288"/>
      <c r="X47339" s="287"/>
      <c r="AA47339" s="289"/>
    </row>
    <row r="47340" spans="23:27">
      <c r="W47340" s="288"/>
      <c r="X47340" s="287"/>
      <c r="AA47340" s="289"/>
    </row>
    <row r="47341" spans="23:27">
      <c r="W47341" s="288"/>
      <c r="X47341" s="287"/>
      <c r="AA47341" s="289"/>
    </row>
    <row r="47342" spans="23:27">
      <c r="W47342" s="288"/>
      <c r="X47342" s="287"/>
      <c r="AA47342" s="289"/>
    </row>
    <row r="47343" spans="23:27">
      <c r="W47343" s="288"/>
      <c r="X47343" s="287"/>
      <c r="AA47343" s="289"/>
    </row>
    <row r="47344" spans="23:27">
      <c r="W47344" s="288"/>
      <c r="X47344" s="287"/>
      <c r="AA47344" s="289"/>
    </row>
    <row r="47345" spans="23:27">
      <c r="W47345" s="288"/>
      <c r="X47345" s="287"/>
      <c r="AA47345" s="289"/>
    </row>
    <row r="47346" spans="23:27">
      <c r="W47346" s="288"/>
      <c r="X47346" s="287"/>
      <c r="AA47346" s="289"/>
    </row>
    <row r="47347" spans="23:27">
      <c r="W47347" s="288"/>
      <c r="X47347" s="287"/>
      <c r="AA47347" s="289"/>
    </row>
    <row r="47348" spans="23:27">
      <c r="W47348" s="288"/>
      <c r="X47348" s="287"/>
      <c r="AA47348" s="289"/>
    </row>
    <row r="47349" spans="23:27">
      <c r="W47349" s="288"/>
      <c r="X47349" s="287"/>
      <c r="AA47349" s="289"/>
    </row>
    <row r="47350" spans="23:27">
      <c r="W47350" s="288"/>
      <c r="X47350" s="287"/>
      <c r="AA47350" s="289"/>
    </row>
    <row r="47351" spans="23:27">
      <c r="W47351" s="288"/>
      <c r="X47351" s="287"/>
      <c r="AA47351" s="289"/>
    </row>
    <row r="47352" spans="23:27">
      <c r="W47352" s="288"/>
      <c r="X47352" s="287"/>
      <c r="AA47352" s="289"/>
    </row>
    <row r="47353" spans="23:27">
      <c r="W47353" s="288"/>
      <c r="X47353" s="287"/>
      <c r="AA47353" s="289"/>
    </row>
    <row r="47354" spans="23:27">
      <c r="W47354" s="288"/>
      <c r="X47354" s="287"/>
      <c r="AA47354" s="289"/>
    </row>
    <row r="47355" spans="23:27">
      <c r="W47355" s="288"/>
      <c r="X47355" s="287"/>
      <c r="AA47355" s="289"/>
    </row>
    <row r="47356" spans="23:27">
      <c r="W47356" s="288"/>
      <c r="X47356" s="287"/>
      <c r="AA47356" s="289"/>
    </row>
    <row r="47357" spans="23:27">
      <c r="W47357" s="288"/>
      <c r="X47357" s="287"/>
      <c r="AA47357" s="289"/>
    </row>
    <row r="47358" spans="23:27">
      <c r="W47358" s="288"/>
      <c r="X47358" s="287"/>
      <c r="AA47358" s="289"/>
    </row>
    <row r="47359" spans="23:27">
      <c r="W47359" s="288"/>
      <c r="X47359" s="287"/>
      <c r="AA47359" s="289"/>
    </row>
    <row r="47360" spans="23:27">
      <c r="W47360" s="288"/>
      <c r="X47360" s="287"/>
      <c r="AA47360" s="289"/>
    </row>
    <row r="47361" spans="23:27">
      <c r="W47361" s="288"/>
      <c r="X47361" s="287"/>
      <c r="AA47361" s="289"/>
    </row>
    <row r="47362" spans="23:27">
      <c r="W47362" s="288"/>
      <c r="X47362" s="287"/>
      <c r="AA47362" s="289"/>
    </row>
    <row r="47363" spans="23:27">
      <c r="W47363" s="288"/>
      <c r="X47363" s="287"/>
      <c r="AA47363" s="289"/>
    </row>
    <row r="47364" spans="23:27">
      <c r="W47364" s="288"/>
      <c r="X47364" s="287"/>
      <c r="AA47364" s="289"/>
    </row>
    <row r="47365" spans="23:27">
      <c r="W47365" s="288"/>
      <c r="X47365" s="287"/>
      <c r="AA47365" s="289"/>
    </row>
    <row r="47366" spans="23:27">
      <c r="W47366" s="288"/>
      <c r="X47366" s="287"/>
      <c r="AA47366" s="289"/>
    </row>
    <row r="47367" spans="23:27">
      <c r="W47367" s="288"/>
      <c r="X47367" s="287"/>
      <c r="AA47367" s="289"/>
    </row>
    <row r="47368" spans="23:27">
      <c r="W47368" s="288"/>
      <c r="X47368" s="287"/>
      <c r="AA47368" s="289"/>
    </row>
    <row r="47369" spans="23:27">
      <c r="W47369" s="288"/>
      <c r="X47369" s="287"/>
      <c r="AA47369" s="289"/>
    </row>
    <row r="47370" spans="23:27">
      <c r="W47370" s="288"/>
      <c r="X47370" s="287"/>
      <c r="AA47370" s="289"/>
    </row>
    <row r="47371" spans="23:27">
      <c r="W47371" s="288"/>
      <c r="X47371" s="287"/>
      <c r="AA47371" s="289"/>
    </row>
    <row r="47372" spans="23:27">
      <c r="W47372" s="288"/>
      <c r="X47372" s="287"/>
      <c r="AA47372" s="289"/>
    </row>
    <row r="47373" spans="23:27">
      <c r="W47373" s="288"/>
      <c r="X47373" s="287"/>
      <c r="AA47373" s="289"/>
    </row>
    <row r="47374" spans="23:27">
      <c r="W47374" s="288"/>
      <c r="X47374" s="287"/>
      <c r="AA47374" s="289"/>
    </row>
    <row r="47375" spans="23:27">
      <c r="W47375" s="288"/>
      <c r="X47375" s="287"/>
      <c r="AA47375" s="289"/>
    </row>
    <row r="47376" spans="23:27">
      <c r="W47376" s="288"/>
      <c r="X47376" s="287"/>
      <c r="AA47376" s="289"/>
    </row>
    <row r="47377" spans="23:27">
      <c r="W47377" s="288"/>
      <c r="X47377" s="287"/>
      <c r="AA47377" s="289"/>
    </row>
    <row r="47378" spans="23:27">
      <c r="W47378" s="288"/>
      <c r="X47378" s="287"/>
      <c r="AA47378" s="289"/>
    </row>
    <row r="47379" spans="23:27">
      <c r="W47379" s="288"/>
      <c r="X47379" s="287"/>
      <c r="AA47379" s="289"/>
    </row>
    <row r="47380" spans="23:27">
      <c r="W47380" s="288"/>
      <c r="X47380" s="287"/>
      <c r="AA47380" s="289"/>
    </row>
    <row r="47381" spans="23:27">
      <c r="W47381" s="288"/>
      <c r="X47381" s="287"/>
      <c r="AA47381" s="289"/>
    </row>
    <row r="47382" spans="23:27">
      <c r="W47382" s="288"/>
      <c r="X47382" s="287"/>
      <c r="AA47382" s="289"/>
    </row>
    <row r="47383" spans="23:27">
      <c r="W47383" s="288"/>
      <c r="X47383" s="287"/>
      <c r="AA47383" s="289"/>
    </row>
    <row r="47384" spans="23:27">
      <c r="W47384" s="288"/>
      <c r="X47384" s="287"/>
      <c r="AA47384" s="289"/>
    </row>
    <row r="47385" spans="23:27">
      <c r="W47385" s="288"/>
      <c r="X47385" s="287"/>
      <c r="AA47385" s="289"/>
    </row>
    <row r="47386" spans="23:27">
      <c r="W47386" s="288"/>
      <c r="X47386" s="287"/>
      <c r="AA47386" s="289"/>
    </row>
    <row r="47387" spans="23:27">
      <c r="W47387" s="288"/>
      <c r="X47387" s="287"/>
      <c r="AA47387" s="289"/>
    </row>
    <row r="47388" spans="23:27">
      <c r="W47388" s="288"/>
      <c r="X47388" s="287"/>
      <c r="AA47388" s="289"/>
    </row>
    <row r="47389" spans="23:27">
      <c r="W47389" s="288"/>
      <c r="X47389" s="287"/>
      <c r="AA47389" s="289"/>
    </row>
    <row r="47390" spans="23:27">
      <c r="W47390" s="288"/>
      <c r="X47390" s="287"/>
      <c r="AA47390" s="289"/>
    </row>
    <row r="47391" spans="23:27">
      <c r="W47391" s="288"/>
      <c r="X47391" s="287"/>
      <c r="AA47391" s="289"/>
    </row>
    <row r="47392" spans="23:27">
      <c r="W47392" s="288"/>
      <c r="X47392" s="287"/>
      <c r="AA47392" s="289"/>
    </row>
    <row r="47393" spans="23:27">
      <c r="W47393" s="288"/>
      <c r="X47393" s="287"/>
      <c r="AA47393" s="289"/>
    </row>
    <row r="47394" spans="23:27">
      <c r="W47394" s="288"/>
      <c r="X47394" s="287"/>
      <c r="AA47394" s="289"/>
    </row>
    <row r="47395" spans="23:27">
      <c r="W47395" s="288"/>
      <c r="X47395" s="287"/>
      <c r="AA47395" s="289"/>
    </row>
    <row r="47396" spans="23:27">
      <c r="W47396" s="288"/>
      <c r="X47396" s="287"/>
      <c r="AA47396" s="289"/>
    </row>
    <row r="47397" spans="23:27">
      <c r="W47397" s="288"/>
      <c r="X47397" s="287"/>
      <c r="AA47397" s="289"/>
    </row>
    <row r="47398" spans="23:27">
      <c r="W47398" s="288"/>
      <c r="X47398" s="287"/>
      <c r="AA47398" s="289"/>
    </row>
    <row r="47399" spans="23:27">
      <c r="W47399" s="288"/>
      <c r="X47399" s="287"/>
      <c r="AA47399" s="289"/>
    </row>
    <row r="47400" spans="23:27">
      <c r="W47400" s="288"/>
      <c r="X47400" s="287"/>
      <c r="AA47400" s="289"/>
    </row>
    <row r="47401" spans="23:27">
      <c r="W47401" s="288"/>
      <c r="X47401" s="287"/>
      <c r="AA47401" s="289"/>
    </row>
    <row r="47402" spans="23:27">
      <c r="W47402" s="288"/>
      <c r="X47402" s="287"/>
      <c r="AA47402" s="289"/>
    </row>
    <row r="47403" spans="23:27">
      <c r="W47403" s="288"/>
      <c r="X47403" s="287"/>
      <c r="AA47403" s="289"/>
    </row>
    <row r="47404" spans="23:27">
      <c r="W47404" s="288"/>
      <c r="X47404" s="287"/>
      <c r="AA47404" s="289"/>
    </row>
    <row r="47405" spans="23:27">
      <c r="W47405" s="288"/>
      <c r="X47405" s="287"/>
      <c r="AA47405" s="289"/>
    </row>
    <row r="47406" spans="23:27">
      <c r="W47406" s="288"/>
      <c r="X47406" s="287"/>
      <c r="AA47406" s="289"/>
    </row>
    <row r="47407" spans="23:27">
      <c r="W47407" s="288"/>
      <c r="X47407" s="287"/>
      <c r="AA47407" s="289"/>
    </row>
    <row r="47408" spans="23:27">
      <c r="W47408" s="288"/>
      <c r="X47408" s="287"/>
      <c r="AA47408" s="289"/>
    </row>
    <row r="47409" spans="23:27">
      <c r="W47409" s="288"/>
      <c r="X47409" s="287"/>
      <c r="AA47409" s="289"/>
    </row>
    <row r="47410" spans="23:27">
      <c r="W47410" s="288"/>
      <c r="X47410" s="287"/>
      <c r="AA47410" s="289"/>
    </row>
    <row r="47411" spans="23:27">
      <c r="W47411" s="288"/>
      <c r="X47411" s="287"/>
      <c r="AA47411" s="289"/>
    </row>
    <row r="47412" spans="23:27">
      <c r="W47412" s="288"/>
      <c r="X47412" s="287"/>
      <c r="AA47412" s="289"/>
    </row>
    <row r="47413" spans="23:27">
      <c r="W47413" s="288"/>
      <c r="X47413" s="287"/>
      <c r="AA47413" s="289"/>
    </row>
    <row r="47414" spans="23:27">
      <c r="W47414" s="288"/>
      <c r="X47414" s="287"/>
      <c r="AA47414" s="289"/>
    </row>
    <row r="47415" spans="23:27">
      <c r="W47415" s="288"/>
      <c r="X47415" s="287"/>
      <c r="AA47415" s="289"/>
    </row>
    <row r="47416" spans="23:27">
      <c r="W47416" s="288"/>
      <c r="X47416" s="287"/>
      <c r="AA47416" s="289"/>
    </row>
    <row r="47417" spans="23:27">
      <c r="W47417" s="288"/>
      <c r="X47417" s="287"/>
      <c r="AA47417" s="289"/>
    </row>
    <row r="47418" spans="23:27">
      <c r="W47418" s="288"/>
      <c r="X47418" s="287"/>
      <c r="AA47418" s="289"/>
    </row>
    <row r="47419" spans="23:27">
      <c r="W47419" s="288"/>
      <c r="X47419" s="287"/>
      <c r="AA47419" s="289"/>
    </row>
    <row r="47420" spans="23:27">
      <c r="W47420" s="288"/>
      <c r="X47420" s="287"/>
      <c r="AA47420" s="289"/>
    </row>
    <row r="47421" spans="23:27">
      <c r="W47421" s="288"/>
      <c r="X47421" s="287"/>
      <c r="AA47421" s="289"/>
    </row>
    <row r="47422" spans="23:27">
      <c r="W47422" s="288"/>
      <c r="X47422" s="287"/>
      <c r="AA47422" s="289"/>
    </row>
    <row r="47423" spans="23:27">
      <c r="W47423" s="288"/>
      <c r="X47423" s="287"/>
      <c r="AA47423" s="289"/>
    </row>
    <row r="47424" spans="23:27">
      <c r="W47424" s="288"/>
      <c r="X47424" s="287"/>
      <c r="AA47424" s="289"/>
    </row>
    <row r="47425" spans="23:27">
      <c r="W47425" s="288"/>
      <c r="X47425" s="287"/>
      <c r="AA47425" s="289"/>
    </row>
    <row r="47426" spans="23:27">
      <c r="W47426" s="288"/>
      <c r="X47426" s="287"/>
      <c r="AA47426" s="289"/>
    </row>
    <row r="47427" spans="23:27">
      <c r="W47427" s="288"/>
      <c r="X47427" s="287"/>
      <c r="AA47427" s="289"/>
    </row>
    <row r="47428" spans="23:27">
      <c r="W47428" s="288"/>
      <c r="X47428" s="287"/>
      <c r="AA47428" s="289"/>
    </row>
    <row r="47429" spans="23:27">
      <c r="W47429" s="288"/>
      <c r="X47429" s="287"/>
      <c r="AA47429" s="289"/>
    </row>
    <row r="47430" spans="23:27">
      <c r="W47430" s="288"/>
      <c r="X47430" s="287"/>
      <c r="AA47430" s="289"/>
    </row>
    <row r="47431" spans="23:27">
      <c r="W47431" s="288"/>
      <c r="X47431" s="287"/>
      <c r="AA47431" s="289"/>
    </row>
    <row r="47432" spans="23:27">
      <c r="W47432" s="288"/>
      <c r="X47432" s="287"/>
      <c r="AA47432" s="289"/>
    </row>
    <row r="47433" spans="23:27">
      <c r="W47433" s="288"/>
      <c r="X47433" s="287"/>
      <c r="AA47433" s="289"/>
    </row>
    <row r="47434" spans="23:27">
      <c r="W47434" s="288"/>
      <c r="X47434" s="287"/>
      <c r="AA47434" s="289"/>
    </row>
    <row r="47435" spans="23:27">
      <c r="W47435" s="288"/>
      <c r="X47435" s="287"/>
      <c r="AA47435" s="289"/>
    </row>
    <row r="47436" spans="23:27">
      <c r="W47436" s="288"/>
      <c r="X47436" s="287"/>
      <c r="AA47436" s="289"/>
    </row>
    <row r="47437" spans="23:27">
      <c r="W47437" s="288"/>
      <c r="X47437" s="287"/>
      <c r="AA47437" s="289"/>
    </row>
    <row r="47438" spans="23:27">
      <c r="W47438" s="288"/>
      <c r="X47438" s="287"/>
      <c r="AA47438" s="289"/>
    </row>
    <row r="47439" spans="23:27">
      <c r="W47439" s="288"/>
      <c r="X47439" s="287"/>
      <c r="AA47439" s="289"/>
    </row>
    <row r="47440" spans="23:27">
      <c r="W47440" s="288"/>
      <c r="X47440" s="287"/>
      <c r="AA47440" s="289"/>
    </row>
    <row r="47441" spans="23:27">
      <c r="W47441" s="288"/>
      <c r="X47441" s="287"/>
      <c r="AA47441" s="289"/>
    </row>
    <row r="47442" spans="23:27">
      <c r="W47442" s="288"/>
      <c r="X47442" s="287"/>
      <c r="AA47442" s="289"/>
    </row>
    <row r="47443" spans="23:27">
      <c r="W47443" s="288"/>
      <c r="X47443" s="287"/>
      <c r="AA47443" s="289"/>
    </row>
    <row r="47444" spans="23:27">
      <c r="W47444" s="288"/>
      <c r="X47444" s="287"/>
      <c r="AA47444" s="289"/>
    </row>
    <row r="47445" spans="23:27">
      <c r="W47445" s="288"/>
      <c r="X47445" s="287"/>
      <c r="AA47445" s="289"/>
    </row>
    <row r="47446" spans="23:27">
      <c r="W47446" s="288"/>
      <c r="X47446" s="287"/>
      <c r="AA47446" s="289"/>
    </row>
    <row r="47447" spans="23:27">
      <c r="W47447" s="288"/>
      <c r="X47447" s="287"/>
      <c r="AA47447" s="289"/>
    </row>
    <row r="47448" spans="23:27">
      <c r="W47448" s="288"/>
      <c r="X47448" s="287"/>
      <c r="AA47448" s="289"/>
    </row>
    <row r="47449" spans="23:27">
      <c r="W47449" s="288"/>
      <c r="X47449" s="287"/>
      <c r="AA47449" s="289"/>
    </row>
    <row r="47450" spans="23:27">
      <c r="W47450" s="288"/>
      <c r="X47450" s="287"/>
      <c r="AA47450" s="289"/>
    </row>
    <row r="47451" spans="23:27">
      <c r="W47451" s="288"/>
      <c r="X47451" s="287"/>
      <c r="AA47451" s="289"/>
    </row>
    <row r="47452" spans="23:27">
      <c r="W47452" s="288"/>
      <c r="X47452" s="287"/>
      <c r="AA47452" s="289"/>
    </row>
    <row r="47453" spans="23:27">
      <c r="W47453" s="288"/>
      <c r="X47453" s="287"/>
      <c r="AA47453" s="289"/>
    </row>
    <row r="47454" spans="23:27">
      <c r="W47454" s="288"/>
      <c r="X47454" s="287"/>
      <c r="AA47454" s="289"/>
    </row>
    <row r="47455" spans="23:27">
      <c r="W47455" s="288"/>
      <c r="X47455" s="287"/>
      <c r="AA47455" s="289"/>
    </row>
    <row r="47456" spans="23:27">
      <c r="W47456" s="288"/>
      <c r="X47456" s="287"/>
      <c r="AA47456" s="289"/>
    </row>
    <row r="47457" spans="23:27">
      <c r="W47457" s="288"/>
      <c r="X47457" s="287"/>
      <c r="AA47457" s="289"/>
    </row>
    <row r="47458" spans="23:27">
      <c r="W47458" s="288"/>
      <c r="X47458" s="287"/>
      <c r="AA47458" s="289"/>
    </row>
    <row r="47459" spans="23:27">
      <c r="W47459" s="288"/>
      <c r="X47459" s="287"/>
      <c r="AA47459" s="289"/>
    </row>
    <row r="47460" spans="23:27">
      <c r="W47460" s="288"/>
      <c r="X47460" s="287"/>
      <c r="AA47460" s="289"/>
    </row>
    <row r="47461" spans="23:27">
      <c r="W47461" s="288"/>
      <c r="X47461" s="287"/>
      <c r="AA47461" s="289"/>
    </row>
    <row r="47462" spans="23:27">
      <c r="W47462" s="288"/>
      <c r="X47462" s="287"/>
      <c r="AA47462" s="289"/>
    </row>
    <row r="47463" spans="23:27">
      <c r="W47463" s="288"/>
      <c r="X47463" s="287"/>
      <c r="AA47463" s="289"/>
    </row>
    <row r="47464" spans="23:27">
      <c r="W47464" s="288"/>
      <c r="X47464" s="287"/>
      <c r="AA47464" s="289"/>
    </row>
    <row r="47465" spans="23:27">
      <c r="W47465" s="288"/>
      <c r="X47465" s="287"/>
      <c r="AA47465" s="289"/>
    </row>
    <row r="47466" spans="23:27">
      <c r="W47466" s="288"/>
      <c r="X47466" s="287"/>
      <c r="AA47466" s="289"/>
    </row>
    <row r="47467" spans="23:27">
      <c r="W47467" s="288"/>
      <c r="X47467" s="287"/>
      <c r="AA47467" s="289"/>
    </row>
    <row r="47468" spans="23:27">
      <c r="W47468" s="288"/>
      <c r="X47468" s="287"/>
      <c r="AA47468" s="289"/>
    </row>
    <row r="47469" spans="23:27">
      <c r="W47469" s="288"/>
      <c r="X47469" s="287"/>
      <c r="AA47469" s="289"/>
    </row>
    <row r="47470" spans="23:27">
      <c r="W47470" s="288"/>
      <c r="X47470" s="287"/>
      <c r="AA47470" s="289"/>
    </row>
    <row r="47471" spans="23:27">
      <c r="W47471" s="288"/>
      <c r="X47471" s="287"/>
      <c r="AA47471" s="289"/>
    </row>
    <row r="47472" spans="23:27">
      <c r="W47472" s="288"/>
      <c r="X47472" s="287"/>
      <c r="AA47472" s="289"/>
    </row>
    <row r="47473" spans="23:27">
      <c r="W47473" s="288"/>
      <c r="X47473" s="287"/>
      <c r="AA47473" s="289"/>
    </row>
    <row r="47474" spans="23:27">
      <c r="W47474" s="288"/>
      <c r="X47474" s="287"/>
      <c r="AA47474" s="289"/>
    </row>
    <row r="47475" spans="23:27">
      <c r="W47475" s="288"/>
      <c r="X47475" s="287"/>
      <c r="AA47475" s="289"/>
    </row>
    <row r="47476" spans="23:27">
      <c r="W47476" s="288"/>
      <c r="X47476" s="287"/>
      <c r="AA47476" s="289"/>
    </row>
    <row r="47477" spans="23:27">
      <c r="W47477" s="288"/>
      <c r="X47477" s="287"/>
      <c r="AA47477" s="289"/>
    </row>
    <row r="47478" spans="23:27">
      <c r="W47478" s="288"/>
      <c r="X47478" s="287"/>
      <c r="AA47478" s="289"/>
    </row>
    <row r="47479" spans="23:27">
      <c r="W47479" s="288"/>
      <c r="X47479" s="287"/>
      <c r="AA47479" s="289"/>
    </row>
    <row r="47480" spans="23:27">
      <c r="W47480" s="288"/>
      <c r="X47480" s="287"/>
      <c r="AA47480" s="289"/>
    </row>
    <row r="47481" spans="23:27">
      <c r="W47481" s="288"/>
      <c r="X47481" s="287"/>
      <c r="AA47481" s="289"/>
    </row>
    <row r="47482" spans="23:27">
      <c r="W47482" s="288"/>
      <c r="X47482" s="287"/>
      <c r="AA47482" s="289"/>
    </row>
    <row r="47483" spans="23:27">
      <c r="W47483" s="288"/>
      <c r="X47483" s="287"/>
      <c r="AA47483" s="289"/>
    </row>
    <row r="47484" spans="23:27">
      <c r="W47484" s="288"/>
      <c r="X47484" s="287"/>
      <c r="AA47484" s="289"/>
    </row>
    <row r="47485" spans="23:27">
      <c r="W47485" s="288"/>
      <c r="X47485" s="287"/>
      <c r="AA47485" s="289"/>
    </row>
    <row r="47486" spans="23:27">
      <c r="W47486" s="288"/>
      <c r="X47486" s="287"/>
      <c r="AA47486" s="289"/>
    </row>
    <row r="47487" spans="23:27">
      <c r="W47487" s="288"/>
      <c r="X47487" s="287"/>
      <c r="AA47487" s="289"/>
    </row>
    <row r="47488" spans="23:27">
      <c r="W47488" s="288"/>
      <c r="X47488" s="287"/>
      <c r="AA47488" s="289"/>
    </row>
    <row r="47489" spans="23:27">
      <c r="W47489" s="288"/>
      <c r="X47489" s="287"/>
      <c r="AA47489" s="289"/>
    </row>
    <row r="47490" spans="23:27">
      <c r="W47490" s="288"/>
      <c r="X47490" s="287"/>
      <c r="AA47490" s="289"/>
    </row>
    <row r="47491" spans="23:27">
      <c r="W47491" s="288"/>
      <c r="X47491" s="287"/>
      <c r="AA47491" s="289"/>
    </row>
    <row r="47492" spans="23:27">
      <c r="W47492" s="288"/>
      <c r="X47492" s="287"/>
      <c r="AA47492" s="289"/>
    </row>
    <row r="47493" spans="23:27">
      <c r="W47493" s="288"/>
      <c r="X47493" s="287"/>
      <c r="AA47493" s="289"/>
    </row>
    <row r="47494" spans="23:27">
      <c r="W47494" s="288"/>
      <c r="X47494" s="287"/>
      <c r="AA47494" s="289"/>
    </row>
    <row r="47495" spans="23:27">
      <c r="W47495" s="288"/>
      <c r="X47495" s="287"/>
      <c r="AA47495" s="289"/>
    </row>
    <row r="47496" spans="23:27">
      <c r="W47496" s="288"/>
      <c r="X47496" s="287"/>
      <c r="AA47496" s="289"/>
    </row>
    <row r="47497" spans="23:27">
      <c r="W47497" s="288"/>
      <c r="X47497" s="287"/>
      <c r="AA47497" s="289"/>
    </row>
    <row r="47498" spans="23:27">
      <c r="W47498" s="288"/>
      <c r="X47498" s="287"/>
      <c r="AA47498" s="289"/>
    </row>
    <row r="47499" spans="23:27">
      <c r="W47499" s="288"/>
      <c r="X47499" s="287"/>
      <c r="AA47499" s="289"/>
    </row>
    <row r="47500" spans="23:27">
      <c r="W47500" s="288"/>
      <c r="X47500" s="287"/>
      <c r="AA47500" s="289"/>
    </row>
    <row r="47501" spans="23:27">
      <c r="W47501" s="288"/>
      <c r="X47501" s="287"/>
      <c r="AA47501" s="289"/>
    </row>
    <row r="47502" spans="23:27">
      <c r="W47502" s="288"/>
      <c r="X47502" s="287"/>
      <c r="AA47502" s="289"/>
    </row>
    <row r="47503" spans="23:27">
      <c r="W47503" s="288"/>
      <c r="X47503" s="287"/>
      <c r="AA47503" s="289"/>
    </row>
    <row r="47504" spans="23:27">
      <c r="W47504" s="288"/>
      <c r="X47504" s="287"/>
      <c r="AA47504" s="289"/>
    </row>
    <row r="47505" spans="23:27">
      <c r="W47505" s="288"/>
      <c r="X47505" s="287"/>
      <c r="AA47505" s="289"/>
    </row>
    <row r="47506" spans="23:27">
      <c r="W47506" s="288"/>
      <c r="X47506" s="287"/>
      <c r="AA47506" s="289"/>
    </row>
    <row r="47507" spans="23:27">
      <c r="W47507" s="288"/>
      <c r="X47507" s="287"/>
      <c r="AA47507" s="289"/>
    </row>
    <row r="47508" spans="23:27">
      <c r="W47508" s="288"/>
      <c r="X47508" s="287"/>
      <c r="AA47508" s="289"/>
    </row>
    <row r="47509" spans="23:27">
      <c r="W47509" s="288"/>
      <c r="X47509" s="287"/>
      <c r="AA47509" s="289"/>
    </row>
    <row r="47510" spans="23:27">
      <c r="W47510" s="288"/>
      <c r="X47510" s="287"/>
      <c r="AA47510" s="289"/>
    </row>
    <row r="47511" spans="23:27">
      <c r="W47511" s="288"/>
      <c r="X47511" s="287"/>
      <c r="AA47511" s="289"/>
    </row>
    <row r="47512" spans="23:27">
      <c r="W47512" s="288"/>
      <c r="X47512" s="287"/>
      <c r="AA47512" s="289"/>
    </row>
    <row r="47513" spans="23:27">
      <c r="W47513" s="288"/>
      <c r="X47513" s="287"/>
      <c r="AA47513" s="289"/>
    </row>
    <row r="47514" spans="23:27">
      <c r="W47514" s="288"/>
      <c r="X47514" s="287"/>
      <c r="AA47514" s="289"/>
    </row>
    <row r="47515" spans="23:27">
      <c r="W47515" s="288"/>
      <c r="X47515" s="287"/>
      <c r="AA47515" s="289"/>
    </row>
    <row r="47516" spans="23:27">
      <c r="W47516" s="288"/>
      <c r="X47516" s="287"/>
      <c r="AA47516" s="289"/>
    </row>
    <row r="47517" spans="23:27">
      <c r="W47517" s="288"/>
      <c r="X47517" s="287"/>
      <c r="AA47517" s="289"/>
    </row>
    <row r="47518" spans="23:27">
      <c r="W47518" s="288"/>
      <c r="X47518" s="287"/>
      <c r="AA47518" s="289"/>
    </row>
    <row r="47519" spans="23:27">
      <c r="W47519" s="288"/>
      <c r="X47519" s="287"/>
      <c r="AA47519" s="289"/>
    </row>
    <row r="47520" spans="23:27">
      <c r="W47520" s="288"/>
      <c r="X47520" s="287"/>
      <c r="AA47520" s="289"/>
    </row>
    <row r="47521" spans="23:27">
      <c r="W47521" s="288"/>
      <c r="X47521" s="287"/>
      <c r="AA47521" s="289"/>
    </row>
    <row r="47522" spans="23:27">
      <c r="W47522" s="288"/>
      <c r="X47522" s="287"/>
      <c r="AA47522" s="289"/>
    </row>
    <row r="47523" spans="23:27">
      <c r="W47523" s="288"/>
      <c r="X47523" s="287"/>
      <c r="AA47523" s="289"/>
    </row>
    <row r="47524" spans="23:27">
      <c r="W47524" s="288"/>
      <c r="X47524" s="287"/>
      <c r="AA47524" s="289"/>
    </row>
    <row r="47525" spans="23:27">
      <c r="W47525" s="288"/>
      <c r="X47525" s="287"/>
      <c r="AA47525" s="289"/>
    </row>
    <row r="47526" spans="23:27">
      <c r="W47526" s="288"/>
      <c r="X47526" s="287"/>
      <c r="AA47526" s="289"/>
    </row>
    <row r="47527" spans="23:27">
      <c r="W47527" s="288"/>
      <c r="X47527" s="287"/>
      <c r="AA47527" s="289"/>
    </row>
    <row r="47528" spans="23:27">
      <c r="W47528" s="288"/>
      <c r="X47528" s="287"/>
      <c r="AA47528" s="289"/>
    </row>
    <row r="47529" spans="23:27">
      <c r="W47529" s="288"/>
      <c r="X47529" s="287"/>
      <c r="AA47529" s="289"/>
    </row>
    <row r="47530" spans="23:27">
      <c r="W47530" s="288"/>
      <c r="X47530" s="287"/>
      <c r="AA47530" s="289"/>
    </row>
    <row r="47531" spans="23:27">
      <c r="W47531" s="288"/>
      <c r="X47531" s="287"/>
      <c r="AA47531" s="289"/>
    </row>
    <row r="47532" spans="23:27">
      <c r="W47532" s="288"/>
      <c r="X47532" s="287"/>
      <c r="AA47532" s="289"/>
    </row>
    <row r="47533" spans="23:27">
      <c r="W47533" s="288"/>
      <c r="X47533" s="287"/>
      <c r="AA47533" s="289"/>
    </row>
    <row r="47534" spans="23:27">
      <c r="W47534" s="288"/>
      <c r="X47534" s="287"/>
      <c r="AA47534" s="289"/>
    </row>
    <row r="47535" spans="23:27">
      <c r="W47535" s="288"/>
      <c r="X47535" s="287"/>
      <c r="AA47535" s="289"/>
    </row>
    <row r="47536" spans="23:27">
      <c r="W47536" s="288"/>
      <c r="X47536" s="287"/>
      <c r="AA47536" s="289"/>
    </row>
    <row r="47537" spans="23:27">
      <c r="W47537" s="288"/>
      <c r="X47537" s="287"/>
      <c r="AA47537" s="289"/>
    </row>
    <row r="47538" spans="23:27">
      <c r="W47538" s="288"/>
      <c r="X47538" s="287"/>
      <c r="AA47538" s="289"/>
    </row>
    <row r="47539" spans="23:27">
      <c r="W47539" s="288"/>
      <c r="X47539" s="287"/>
      <c r="AA47539" s="289"/>
    </row>
    <row r="47540" spans="23:27">
      <c r="W47540" s="288"/>
      <c r="X47540" s="287"/>
      <c r="AA47540" s="289"/>
    </row>
    <row r="47541" spans="23:27">
      <c r="W47541" s="288"/>
      <c r="X47541" s="287"/>
      <c r="AA47541" s="289"/>
    </row>
    <row r="47542" spans="23:27">
      <c r="W47542" s="288"/>
      <c r="X47542" s="287"/>
      <c r="AA47542" s="289"/>
    </row>
    <row r="47543" spans="23:27">
      <c r="W47543" s="288"/>
      <c r="X47543" s="287"/>
      <c r="AA47543" s="289"/>
    </row>
    <row r="47544" spans="23:27">
      <c r="W47544" s="288"/>
      <c r="X47544" s="287"/>
      <c r="AA47544" s="289"/>
    </row>
    <row r="47545" spans="23:27">
      <c r="W47545" s="288"/>
      <c r="X47545" s="287"/>
      <c r="AA47545" s="289"/>
    </row>
    <row r="47546" spans="23:27">
      <c r="W47546" s="288"/>
      <c r="X47546" s="287"/>
      <c r="AA47546" s="289"/>
    </row>
    <row r="47547" spans="23:27">
      <c r="W47547" s="288"/>
      <c r="X47547" s="287"/>
      <c r="AA47547" s="289"/>
    </row>
    <row r="47548" spans="23:27">
      <c r="W47548" s="288"/>
      <c r="X47548" s="287"/>
      <c r="AA47548" s="289"/>
    </row>
    <row r="47549" spans="23:27">
      <c r="W47549" s="288"/>
      <c r="X47549" s="287"/>
      <c r="AA47549" s="289"/>
    </row>
    <row r="47550" spans="23:27">
      <c r="W47550" s="288"/>
      <c r="X47550" s="287"/>
      <c r="AA47550" s="289"/>
    </row>
    <row r="47551" spans="23:27">
      <c r="W47551" s="288"/>
      <c r="X47551" s="287"/>
      <c r="AA47551" s="289"/>
    </row>
    <row r="47552" spans="23:27">
      <c r="W47552" s="288"/>
      <c r="X47552" s="287"/>
      <c r="AA47552" s="289"/>
    </row>
    <row r="47553" spans="23:27">
      <c r="W47553" s="288"/>
      <c r="X47553" s="287"/>
      <c r="AA47553" s="289"/>
    </row>
    <row r="47554" spans="23:27">
      <c r="W47554" s="288"/>
      <c r="X47554" s="287"/>
      <c r="AA47554" s="289"/>
    </row>
    <row r="47555" spans="23:27">
      <c r="W47555" s="288"/>
      <c r="X47555" s="287"/>
      <c r="AA47555" s="289"/>
    </row>
    <row r="47556" spans="23:27">
      <c r="W47556" s="288"/>
      <c r="X47556" s="287"/>
      <c r="AA47556" s="289"/>
    </row>
    <row r="47557" spans="23:27">
      <c r="W47557" s="288"/>
      <c r="X47557" s="287"/>
      <c r="AA47557" s="289"/>
    </row>
    <row r="47558" spans="23:27">
      <c r="W47558" s="288"/>
      <c r="X47558" s="287"/>
      <c r="AA47558" s="289"/>
    </row>
    <row r="47559" spans="23:27">
      <c r="W47559" s="288"/>
      <c r="X47559" s="287"/>
      <c r="AA47559" s="289"/>
    </row>
    <row r="47560" spans="23:27">
      <c r="W47560" s="288"/>
      <c r="X47560" s="287"/>
      <c r="AA47560" s="289"/>
    </row>
    <row r="47561" spans="23:27">
      <c r="W47561" s="288"/>
      <c r="X47561" s="287"/>
      <c r="AA47561" s="289"/>
    </row>
    <row r="47562" spans="23:27">
      <c r="W47562" s="288"/>
      <c r="X47562" s="287"/>
      <c r="AA47562" s="289"/>
    </row>
    <row r="47563" spans="23:27">
      <c r="W47563" s="288"/>
      <c r="X47563" s="287"/>
      <c r="AA47563" s="289"/>
    </row>
    <row r="47564" spans="23:27">
      <c r="W47564" s="288"/>
      <c r="X47564" s="287"/>
      <c r="AA47564" s="289"/>
    </row>
    <row r="47565" spans="23:27">
      <c r="W47565" s="288"/>
      <c r="X47565" s="287"/>
      <c r="AA47565" s="289"/>
    </row>
    <row r="47566" spans="23:27">
      <c r="W47566" s="288"/>
      <c r="X47566" s="287"/>
      <c r="AA47566" s="289"/>
    </row>
    <row r="47567" spans="23:27">
      <c r="W47567" s="288"/>
      <c r="X47567" s="287"/>
      <c r="AA47567" s="289"/>
    </row>
    <row r="47568" spans="23:27">
      <c r="W47568" s="288"/>
      <c r="X47568" s="287"/>
      <c r="AA47568" s="289"/>
    </row>
    <row r="47569" spans="23:27">
      <c r="W47569" s="288"/>
      <c r="X47569" s="287"/>
      <c r="AA47569" s="289"/>
    </row>
    <row r="47570" spans="23:27">
      <c r="W47570" s="288"/>
      <c r="X47570" s="287"/>
      <c r="AA47570" s="289"/>
    </row>
    <row r="47571" spans="23:27">
      <c r="W47571" s="288"/>
      <c r="X47571" s="287"/>
      <c r="AA47571" s="289"/>
    </row>
    <row r="47572" spans="23:27">
      <c r="W47572" s="288"/>
      <c r="X47572" s="287"/>
      <c r="AA47572" s="289"/>
    </row>
    <row r="47573" spans="23:27">
      <c r="W47573" s="288"/>
      <c r="X47573" s="287"/>
      <c r="AA47573" s="289"/>
    </row>
    <row r="47574" spans="23:27">
      <c r="W47574" s="288"/>
      <c r="X47574" s="287"/>
      <c r="AA47574" s="289"/>
    </row>
    <row r="47575" spans="23:27">
      <c r="W47575" s="288"/>
      <c r="X47575" s="287"/>
      <c r="AA47575" s="289"/>
    </row>
    <row r="47576" spans="23:27">
      <c r="W47576" s="288"/>
      <c r="X47576" s="287"/>
      <c r="AA47576" s="289"/>
    </row>
    <row r="47577" spans="23:27">
      <c r="W47577" s="288"/>
      <c r="X47577" s="287"/>
      <c r="AA47577" s="289"/>
    </row>
    <row r="47578" spans="23:27">
      <c r="W47578" s="288"/>
      <c r="X47578" s="287"/>
      <c r="AA47578" s="289"/>
    </row>
    <row r="47579" spans="23:27">
      <c r="W47579" s="288"/>
      <c r="X47579" s="287"/>
      <c r="AA47579" s="289"/>
    </row>
    <row r="47580" spans="23:27">
      <c r="W47580" s="288"/>
      <c r="X47580" s="287"/>
      <c r="AA47580" s="289"/>
    </row>
    <row r="47581" spans="23:27">
      <c r="W47581" s="288"/>
      <c r="X47581" s="287"/>
      <c r="AA47581" s="289"/>
    </row>
    <row r="47582" spans="23:27">
      <c r="W47582" s="288"/>
      <c r="X47582" s="287"/>
      <c r="AA47582" s="289"/>
    </row>
    <row r="47583" spans="23:27">
      <c r="W47583" s="288"/>
      <c r="X47583" s="287"/>
      <c r="AA47583" s="289"/>
    </row>
    <row r="47584" spans="23:27">
      <c r="W47584" s="288"/>
      <c r="X47584" s="287"/>
      <c r="AA47584" s="289"/>
    </row>
    <row r="47585" spans="23:27">
      <c r="W47585" s="288"/>
      <c r="X47585" s="287"/>
      <c r="AA47585" s="289"/>
    </row>
    <row r="47586" spans="23:27">
      <c r="W47586" s="288"/>
      <c r="X47586" s="287"/>
      <c r="AA47586" s="289"/>
    </row>
    <row r="47587" spans="23:27">
      <c r="W47587" s="288"/>
      <c r="X47587" s="287"/>
      <c r="AA47587" s="289"/>
    </row>
    <row r="47588" spans="23:27">
      <c r="W47588" s="288"/>
      <c r="X47588" s="287"/>
      <c r="AA47588" s="289"/>
    </row>
    <row r="47589" spans="23:27">
      <c r="W47589" s="288"/>
      <c r="X47589" s="287"/>
      <c r="AA47589" s="289"/>
    </row>
    <row r="47590" spans="23:27">
      <c r="W47590" s="288"/>
      <c r="X47590" s="287"/>
      <c r="AA47590" s="289"/>
    </row>
    <row r="47591" spans="23:27">
      <c r="W47591" s="288"/>
      <c r="X47591" s="287"/>
      <c r="AA47591" s="289"/>
    </row>
    <row r="47592" spans="23:27">
      <c r="W47592" s="288"/>
      <c r="X47592" s="287"/>
      <c r="AA47592" s="289"/>
    </row>
    <row r="47593" spans="23:27">
      <c r="W47593" s="288"/>
      <c r="X47593" s="287"/>
      <c r="AA47593" s="289"/>
    </row>
    <row r="47594" spans="23:27">
      <c r="W47594" s="288"/>
      <c r="X47594" s="287"/>
      <c r="AA47594" s="289"/>
    </row>
    <row r="47595" spans="23:27">
      <c r="W47595" s="288"/>
      <c r="X47595" s="287"/>
      <c r="AA47595" s="289"/>
    </row>
    <row r="47596" spans="23:27">
      <c r="W47596" s="288"/>
      <c r="X47596" s="287"/>
      <c r="AA47596" s="289"/>
    </row>
    <row r="47597" spans="23:27">
      <c r="W47597" s="288"/>
      <c r="X47597" s="287"/>
      <c r="AA47597" s="289"/>
    </row>
    <row r="47598" spans="23:27">
      <c r="W47598" s="288"/>
      <c r="X47598" s="287"/>
      <c r="AA47598" s="289"/>
    </row>
    <row r="47599" spans="23:27">
      <c r="W47599" s="288"/>
      <c r="X47599" s="287"/>
      <c r="AA47599" s="289"/>
    </row>
    <row r="47600" spans="23:27">
      <c r="W47600" s="288"/>
      <c r="X47600" s="287"/>
      <c r="AA47600" s="289"/>
    </row>
    <row r="47601" spans="23:27">
      <c r="W47601" s="288"/>
      <c r="X47601" s="287"/>
      <c r="AA47601" s="289"/>
    </row>
    <row r="47602" spans="23:27">
      <c r="W47602" s="288"/>
      <c r="X47602" s="287"/>
      <c r="AA47602" s="289"/>
    </row>
    <row r="47603" spans="23:27">
      <c r="W47603" s="288"/>
      <c r="X47603" s="287"/>
      <c r="AA47603" s="289"/>
    </row>
    <row r="47604" spans="23:27">
      <c r="W47604" s="288"/>
      <c r="X47604" s="287"/>
      <c r="AA47604" s="289"/>
    </row>
    <row r="47605" spans="23:27">
      <c r="W47605" s="288"/>
      <c r="X47605" s="287"/>
      <c r="AA47605" s="289"/>
    </row>
    <row r="47606" spans="23:27">
      <c r="W47606" s="288"/>
      <c r="X47606" s="287"/>
      <c r="AA47606" s="289"/>
    </row>
    <row r="47607" spans="23:27">
      <c r="W47607" s="288"/>
      <c r="X47607" s="287"/>
      <c r="AA47607" s="289"/>
    </row>
    <row r="47608" spans="23:27">
      <c r="W47608" s="288"/>
      <c r="X47608" s="287"/>
      <c r="AA47608" s="289"/>
    </row>
    <row r="47609" spans="23:27">
      <c r="W47609" s="288"/>
      <c r="X47609" s="287"/>
      <c r="AA47609" s="289"/>
    </row>
    <row r="47610" spans="23:27">
      <c r="W47610" s="288"/>
      <c r="X47610" s="287"/>
      <c r="AA47610" s="289"/>
    </row>
    <row r="47611" spans="23:27">
      <c r="W47611" s="288"/>
      <c r="X47611" s="287"/>
      <c r="AA47611" s="289"/>
    </row>
    <row r="47612" spans="23:27">
      <c r="W47612" s="288"/>
      <c r="X47612" s="287"/>
      <c r="AA47612" s="289"/>
    </row>
    <row r="47613" spans="23:27">
      <c r="W47613" s="288"/>
      <c r="X47613" s="287"/>
      <c r="AA47613" s="289"/>
    </row>
    <row r="47614" spans="23:27">
      <c r="W47614" s="288"/>
      <c r="X47614" s="287"/>
      <c r="AA47614" s="289"/>
    </row>
    <row r="47615" spans="23:27">
      <c r="W47615" s="288"/>
      <c r="X47615" s="287"/>
      <c r="AA47615" s="289"/>
    </row>
    <row r="47616" spans="23:27">
      <c r="W47616" s="288"/>
      <c r="X47616" s="287"/>
      <c r="AA47616" s="289"/>
    </row>
    <row r="47617" spans="23:27">
      <c r="W47617" s="288"/>
      <c r="X47617" s="287"/>
      <c r="AA47617" s="289"/>
    </row>
    <row r="47618" spans="23:27">
      <c r="W47618" s="288"/>
      <c r="X47618" s="287"/>
      <c r="AA47618" s="289"/>
    </row>
    <row r="47619" spans="23:27">
      <c r="W47619" s="288"/>
      <c r="X47619" s="287"/>
      <c r="AA47619" s="289"/>
    </row>
    <row r="47620" spans="23:27">
      <c r="W47620" s="288"/>
      <c r="X47620" s="287"/>
      <c r="AA47620" s="289"/>
    </row>
    <row r="47621" spans="23:27">
      <c r="W47621" s="288"/>
      <c r="X47621" s="287"/>
      <c r="AA47621" s="289"/>
    </row>
    <row r="47622" spans="23:27">
      <c r="W47622" s="288"/>
      <c r="X47622" s="287"/>
      <c r="AA47622" s="289"/>
    </row>
    <row r="47623" spans="23:27">
      <c r="W47623" s="288"/>
      <c r="X47623" s="287"/>
      <c r="AA47623" s="289"/>
    </row>
    <row r="47624" spans="23:27">
      <c r="W47624" s="288"/>
      <c r="X47624" s="287"/>
      <c r="AA47624" s="289"/>
    </row>
    <row r="47625" spans="23:27">
      <c r="W47625" s="288"/>
      <c r="X47625" s="287"/>
      <c r="AA47625" s="289"/>
    </row>
    <row r="47626" spans="23:27">
      <c r="W47626" s="288"/>
      <c r="X47626" s="287"/>
      <c r="AA47626" s="289"/>
    </row>
    <row r="47627" spans="23:27">
      <c r="W47627" s="288"/>
      <c r="X47627" s="287"/>
      <c r="AA47627" s="289"/>
    </row>
    <row r="47628" spans="23:27">
      <c r="W47628" s="288"/>
      <c r="X47628" s="287"/>
      <c r="AA47628" s="289"/>
    </row>
    <row r="47629" spans="23:27">
      <c r="W47629" s="288"/>
      <c r="X47629" s="287"/>
      <c r="AA47629" s="289"/>
    </row>
    <row r="47630" spans="23:27">
      <c r="W47630" s="288"/>
      <c r="X47630" s="287"/>
      <c r="AA47630" s="289"/>
    </row>
    <row r="47631" spans="23:27">
      <c r="W47631" s="288"/>
      <c r="X47631" s="287"/>
      <c r="AA47631" s="289"/>
    </row>
    <row r="47632" spans="23:27">
      <c r="W47632" s="288"/>
      <c r="X47632" s="287"/>
      <c r="AA47632" s="289"/>
    </row>
    <row r="47633" spans="23:27">
      <c r="W47633" s="288"/>
      <c r="X47633" s="287"/>
      <c r="AA47633" s="289"/>
    </row>
    <row r="47634" spans="23:27">
      <c r="W47634" s="288"/>
      <c r="X47634" s="287"/>
      <c r="AA47634" s="289"/>
    </row>
    <row r="47635" spans="23:27">
      <c r="W47635" s="288"/>
      <c r="X47635" s="287"/>
      <c r="AA47635" s="289"/>
    </row>
    <row r="47636" spans="23:27">
      <c r="W47636" s="288"/>
      <c r="X47636" s="287"/>
      <c r="AA47636" s="289"/>
    </row>
    <row r="47637" spans="23:27">
      <c r="W47637" s="288"/>
      <c r="X47637" s="287"/>
      <c r="AA47637" s="289"/>
    </row>
    <row r="47638" spans="23:27">
      <c r="W47638" s="288"/>
      <c r="X47638" s="287"/>
      <c r="AA47638" s="289"/>
    </row>
    <row r="47639" spans="23:27">
      <c r="W47639" s="288"/>
      <c r="X47639" s="287"/>
      <c r="AA47639" s="289"/>
    </row>
    <row r="47640" spans="23:27">
      <c r="W47640" s="288"/>
      <c r="X47640" s="287"/>
      <c r="AA47640" s="289"/>
    </row>
    <row r="47641" spans="23:27">
      <c r="W47641" s="288"/>
      <c r="X47641" s="287"/>
      <c r="AA47641" s="289"/>
    </row>
    <row r="47642" spans="23:27">
      <c r="W47642" s="288"/>
      <c r="X47642" s="287"/>
      <c r="AA47642" s="289"/>
    </row>
    <row r="47643" spans="23:27">
      <c r="W47643" s="288"/>
      <c r="X47643" s="287"/>
      <c r="AA47643" s="289"/>
    </row>
    <row r="47644" spans="23:27">
      <c r="W47644" s="288"/>
      <c r="X47644" s="287"/>
      <c r="AA47644" s="289"/>
    </row>
    <row r="47645" spans="23:27">
      <c r="W47645" s="288"/>
      <c r="X47645" s="287"/>
      <c r="AA47645" s="289"/>
    </row>
    <row r="47646" spans="23:27">
      <c r="W47646" s="288"/>
      <c r="X47646" s="287"/>
      <c r="AA47646" s="289"/>
    </row>
    <row r="47647" spans="23:27">
      <c r="W47647" s="288"/>
      <c r="X47647" s="287"/>
      <c r="AA47647" s="289"/>
    </row>
    <row r="47648" spans="23:27">
      <c r="W47648" s="288"/>
      <c r="X47648" s="287"/>
      <c r="AA47648" s="289"/>
    </row>
    <row r="47649" spans="23:27">
      <c r="W47649" s="288"/>
      <c r="X47649" s="287"/>
      <c r="AA47649" s="289"/>
    </row>
    <row r="47650" spans="23:27">
      <c r="W47650" s="288"/>
      <c r="X47650" s="287"/>
      <c r="AA47650" s="289"/>
    </row>
    <row r="47651" spans="23:27">
      <c r="W47651" s="288"/>
      <c r="X47651" s="287"/>
      <c r="AA47651" s="289"/>
    </row>
    <row r="47652" spans="23:27">
      <c r="W47652" s="288"/>
      <c r="X47652" s="287"/>
      <c r="AA47652" s="289"/>
    </row>
    <row r="47653" spans="23:27">
      <c r="W47653" s="288"/>
      <c r="X47653" s="287"/>
      <c r="AA47653" s="289"/>
    </row>
    <row r="47654" spans="23:27">
      <c r="W47654" s="288"/>
      <c r="X47654" s="287"/>
      <c r="AA47654" s="289"/>
    </row>
    <row r="47655" spans="23:27">
      <c r="W47655" s="288"/>
      <c r="X47655" s="287"/>
      <c r="AA47655" s="289"/>
    </row>
    <row r="47656" spans="23:27">
      <c r="W47656" s="288"/>
      <c r="X47656" s="287"/>
      <c r="AA47656" s="289"/>
    </row>
    <row r="47657" spans="23:27">
      <c r="W47657" s="288"/>
      <c r="X47657" s="287"/>
      <c r="AA47657" s="289"/>
    </row>
    <row r="47658" spans="23:27">
      <c r="W47658" s="288"/>
      <c r="X47658" s="287"/>
      <c r="AA47658" s="289"/>
    </row>
    <row r="47659" spans="23:27">
      <c r="W47659" s="288"/>
      <c r="X47659" s="287"/>
      <c r="AA47659" s="289"/>
    </row>
    <row r="47660" spans="23:27">
      <c r="W47660" s="288"/>
      <c r="X47660" s="287"/>
      <c r="AA47660" s="289"/>
    </row>
    <row r="47661" spans="23:27">
      <c r="W47661" s="288"/>
      <c r="X47661" s="287"/>
      <c r="AA47661" s="289"/>
    </row>
    <row r="47662" spans="23:27">
      <c r="W47662" s="288"/>
      <c r="X47662" s="287"/>
      <c r="AA47662" s="289"/>
    </row>
    <row r="47663" spans="23:27">
      <c r="W47663" s="288"/>
      <c r="X47663" s="287"/>
      <c r="AA47663" s="289"/>
    </row>
    <row r="47664" spans="23:27">
      <c r="W47664" s="288"/>
      <c r="X47664" s="287"/>
      <c r="AA47664" s="289"/>
    </row>
    <row r="47665" spans="23:27">
      <c r="W47665" s="288"/>
      <c r="X47665" s="287"/>
      <c r="AA47665" s="289"/>
    </row>
    <row r="47666" spans="23:27">
      <c r="W47666" s="288"/>
      <c r="X47666" s="287"/>
      <c r="AA47666" s="289"/>
    </row>
    <row r="47667" spans="23:27">
      <c r="W47667" s="288"/>
      <c r="X47667" s="287"/>
      <c r="AA47667" s="289"/>
    </row>
    <row r="47668" spans="23:27">
      <c r="W47668" s="288"/>
      <c r="X47668" s="287"/>
      <c r="AA47668" s="289"/>
    </row>
    <row r="47669" spans="23:27">
      <c r="W47669" s="288"/>
      <c r="X47669" s="287"/>
      <c r="AA47669" s="289"/>
    </row>
    <row r="47670" spans="23:27">
      <c r="W47670" s="288"/>
      <c r="X47670" s="287"/>
      <c r="AA47670" s="289"/>
    </row>
    <row r="47671" spans="23:27">
      <c r="W47671" s="288"/>
      <c r="X47671" s="287"/>
      <c r="AA47671" s="289"/>
    </row>
    <row r="47672" spans="23:27">
      <c r="W47672" s="288"/>
      <c r="X47672" s="287"/>
      <c r="AA47672" s="289"/>
    </row>
    <row r="47673" spans="23:27">
      <c r="W47673" s="288"/>
      <c r="X47673" s="287"/>
      <c r="AA47673" s="289"/>
    </row>
    <row r="47674" spans="23:27">
      <c r="W47674" s="288"/>
      <c r="X47674" s="287"/>
      <c r="AA47674" s="289"/>
    </row>
    <row r="47675" spans="23:27">
      <c r="W47675" s="288"/>
      <c r="X47675" s="287"/>
      <c r="AA47675" s="289"/>
    </row>
    <row r="47676" spans="23:27">
      <c r="W47676" s="288"/>
      <c r="X47676" s="287"/>
      <c r="AA47676" s="289"/>
    </row>
    <row r="47677" spans="23:27">
      <c r="W47677" s="288"/>
      <c r="X47677" s="287"/>
      <c r="AA47677" s="289"/>
    </row>
    <row r="47678" spans="23:27">
      <c r="W47678" s="288"/>
      <c r="X47678" s="287"/>
      <c r="AA47678" s="289"/>
    </row>
    <row r="47679" spans="23:27">
      <c r="W47679" s="288"/>
      <c r="X47679" s="287"/>
      <c r="AA47679" s="289"/>
    </row>
    <row r="47680" spans="23:27">
      <c r="W47680" s="288"/>
      <c r="X47680" s="287"/>
      <c r="AA47680" s="289"/>
    </row>
    <row r="47681" spans="23:27">
      <c r="W47681" s="288"/>
      <c r="X47681" s="287"/>
      <c r="AA47681" s="289"/>
    </row>
    <row r="47682" spans="23:27">
      <c r="W47682" s="288"/>
      <c r="X47682" s="287"/>
      <c r="AA47682" s="289"/>
    </row>
    <row r="47683" spans="23:27">
      <c r="W47683" s="288"/>
      <c r="X47683" s="287"/>
      <c r="AA47683" s="289"/>
    </row>
    <row r="47684" spans="23:27">
      <c r="W47684" s="288"/>
      <c r="X47684" s="287"/>
      <c r="AA47684" s="289"/>
    </row>
    <row r="47685" spans="23:27">
      <c r="W47685" s="288"/>
      <c r="X47685" s="287"/>
      <c r="AA47685" s="289"/>
    </row>
    <row r="47686" spans="23:27">
      <c r="W47686" s="288"/>
      <c r="X47686" s="287"/>
      <c r="AA47686" s="289"/>
    </row>
    <row r="47687" spans="23:27">
      <c r="W47687" s="288"/>
      <c r="X47687" s="287"/>
      <c r="AA47687" s="289"/>
    </row>
    <row r="47688" spans="23:27">
      <c r="W47688" s="288"/>
      <c r="X47688" s="287"/>
      <c r="AA47688" s="289"/>
    </row>
    <row r="47689" spans="23:27">
      <c r="W47689" s="288"/>
      <c r="X47689" s="287"/>
      <c r="AA47689" s="289"/>
    </row>
    <row r="47690" spans="23:27">
      <c r="W47690" s="288"/>
      <c r="X47690" s="287"/>
      <c r="AA47690" s="289"/>
    </row>
    <row r="47691" spans="23:27">
      <c r="W47691" s="288"/>
      <c r="X47691" s="287"/>
      <c r="AA47691" s="289"/>
    </row>
    <row r="47692" spans="23:27">
      <c r="W47692" s="288"/>
      <c r="X47692" s="287"/>
      <c r="AA47692" s="289"/>
    </row>
    <row r="47693" spans="23:27">
      <c r="W47693" s="288"/>
      <c r="X47693" s="287"/>
      <c r="AA47693" s="289"/>
    </row>
    <row r="47694" spans="23:27">
      <c r="W47694" s="288"/>
      <c r="X47694" s="287"/>
      <c r="AA47694" s="289"/>
    </row>
    <row r="47695" spans="23:27">
      <c r="W47695" s="288"/>
      <c r="X47695" s="287"/>
      <c r="AA47695" s="289"/>
    </row>
    <row r="47696" spans="23:27">
      <c r="W47696" s="288"/>
      <c r="X47696" s="287"/>
      <c r="AA47696" s="289"/>
    </row>
    <row r="47697" spans="23:27">
      <c r="W47697" s="288"/>
      <c r="X47697" s="287"/>
      <c r="AA47697" s="289"/>
    </row>
    <row r="47698" spans="23:27">
      <c r="W47698" s="288"/>
      <c r="X47698" s="287"/>
      <c r="AA47698" s="289"/>
    </row>
    <row r="47699" spans="23:27">
      <c r="W47699" s="288"/>
      <c r="X47699" s="287"/>
      <c r="AA47699" s="289"/>
    </row>
    <row r="47700" spans="23:27">
      <c r="W47700" s="288"/>
      <c r="X47700" s="287"/>
      <c r="AA47700" s="289"/>
    </row>
    <row r="47701" spans="23:27">
      <c r="W47701" s="288"/>
      <c r="X47701" s="287"/>
      <c r="AA47701" s="289"/>
    </row>
    <row r="47702" spans="23:27">
      <c r="W47702" s="288"/>
      <c r="X47702" s="287"/>
      <c r="AA47702" s="289"/>
    </row>
    <row r="47703" spans="23:27">
      <c r="W47703" s="288"/>
      <c r="X47703" s="287"/>
      <c r="AA47703" s="289"/>
    </row>
    <row r="47704" spans="23:27">
      <c r="W47704" s="288"/>
      <c r="X47704" s="287"/>
      <c r="AA47704" s="289"/>
    </row>
    <row r="47705" spans="23:27">
      <c r="W47705" s="288"/>
      <c r="X47705" s="287"/>
      <c r="AA47705" s="289"/>
    </row>
    <row r="47706" spans="23:27">
      <c r="W47706" s="288"/>
      <c r="X47706" s="287"/>
      <c r="AA47706" s="289"/>
    </row>
    <row r="47707" spans="23:27">
      <c r="W47707" s="288"/>
      <c r="X47707" s="287"/>
      <c r="AA47707" s="289"/>
    </row>
    <row r="47708" spans="23:27">
      <c r="W47708" s="288"/>
      <c r="X47708" s="287"/>
      <c r="AA47708" s="289"/>
    </row>
    <row r="47709" spans="23:27">
      <c r="W47709" s="288"/>
      <c r="X47709" s="287"/>
      <c r="AA47709" s="289"/>
    </row>
    <row r="47710" spans="23:27">
      <c r="W47710" s="288"/>
      <c r="X47710" s="287"/>
      <c r="AA47710" s="289"/>
    </row>
    <row r="47711" spans="23:27">
      <c r="W47711" s="288"/>
      <c r="X47711" s="287"/>
      <c r="AA47711" s="289"/>
    </row>
    <row r="47712" spans="23:27">
      <c r="W47712" s="288"/>
      <c r="X47712" s="287"/>
      <c r="AA47712" s="289"/>
    </row>
    <row r="47713" spans="23:27">
      <c r="W47713" s="288"/>
      <c r="X47713" s="287"/>
      <c r="AA47713" s="289"/>
    </row>
    <row r="47714" spans="23:27">
      <c r="W47714" s="288"/>
      <c r="X47714" s="287"/>
      <c r="AA47714" s="289"/>
    </row>
    <row r="47715" spans="23:27">
      <c r="W47715" s="288"/>
      <c r="X47715" s="287"/>
      <c r="AA47715" s="289"/>
    </row>
    <row r="47716" spans="23:27">
      <c r="W47716" s="288"/>
      <c r="X47716" s="287"/>
      <c r="AA47716" s="289"/>
    </row>
    <row r="47717" spans="23:27">
      <c r="W47717" s="288"/>
      <c r="X47717" s="287"/>
      <c r="AA47717" s="289"/>
    </row>
    <row r="47718" spans="23:27">
      <c r="W47718" s="288"/>
      <c r="X47718" s="287"/>
      <c r="AA47718" s="289"/>
    </row>
    <row r="47719" spans="23:27">
      <c r="W47719" s="288"/>
      <c r="X47719" s="287"/>
      <c r="AA47719" s="289"/>
    </row>
    <row r="47720" spans="23:27">
      <c r="W47720" s="288"/>
      <c r="X47720" s="287"/>
      <c r="AA47720" s="289"/>
    </row>
    <row r="47721" spans="23:27">
      <c r="W47721" s="288"/>
      <c r="X47721" s="287"/>
      <c r="AA47721" s="289"/>
    </row>
    <row r="47722" spans="23:27">
      <c r="W47722" s="288"/>
      <c r="X47722" s="287"/>
      <c r="AA47722" s="289"/>
    </row>
    <row r="47723" spans="23:27">
      <c r="W47723" s="288"/>
      <c r="X47723" s="287"/>
      <c r="AA47723" s="289"/>
    </row>
    <row r="47724" spans="23:27">
      <c r="W47724" s="288"/>
      <c r="X47724" s="287"/>
      <c r="AA47724" s="289"/>
    </row>
    <row r="47725" spans="23:27">
      <c r="W47725" s="288"/>
      <c r="X47725" s="287"/>
      <c r="AA47725" s="289"/>
    </row>
    <row r="47726" spans="23:27">
      <c r="W47726" s="288"/>
      <c r="X47726" s="287"/>
      <c r="AA47726" s="289"/>
    </row>
    <row r="47727" spans="23:27">
      <c r="W47727" s="288"/>
      <c r="X47727" s="287"/>
      <c r="AA47727" s="289"/>
    </row>
    <row r="47728" spans="23:27">
      <c r="W47728" s="288"/>
      <c r="X47728" s="287"/>
      <c r="AA47728" s="289"/>
    </row>
    <row r="47729" spans="23:27">
      <c r="W47729" s="288"/>
      <c r="X47729" s="287"/>
      <c r="AA47729" s="289"/>
    </row>
    <row r="47730" spans="23:27">
      <c r="W47730" s="288"/>
      <c r="X47730" s="287"/>
      <c r="AA47730" s="289"/>
    </row>
    <row r="47731" spans="23:27">
      <c r="W47731" s="288"/>
      <c r="X47731" s="287"/>
      <c r="AA47731" s="289"/>
    </row>
    <row r="47732" spans="23:27">
      <c r="W47732" s="288"/>
      <c r="X47732" s="287"/>
      <c r="AA47732" s="289"/>
    </row>
    <row r="47733" spans="23:27">
      <c r="W47733" s="288"/>
      <c r="X47733" s="287"/>
      <c r="AA47733" s="289"/>
    </row>
    <row r="47734" spans="23:27">
      <c r="W47734" s="288"/>
      <c r="X47734" s="287"/>
      <c r="AA47734" s="289"/>
    </row>
    <row r="47735" spans="23:27">
      <c r="W47735" s="288"/>
      <c r="X47735" s="287"/>
      <c r="AA47735" s="289"/>
    </row>
    <row r="47736" spans="23:27">
      <c r="W47736" s="288"/>
      <c r="X47736" s="287"/>
      <c r="AA47736" s="289"/>
    </row>
    <row r="47737" spans="23:27">
      <c r="W47737" s="288"/>
      <c r="X47737" s="287"/>
      <c r="AA47737" s="289"/>
    </row>
    <row r="47738" spans="23:27">
      <c r="W47738" s="288"/>
      <c r="X47738" s="287"/>
      <c r="AA47738" s="289"/>
    </row>
    <row r="47739" spans="23:27">
      <c r="W47739" s="288"/>
      <c r="X47739" s="287"/>
      <c r="AA47739" s="289"/>
    </row>
    <row r="47740" spans="23:27">
      <c r="W47740" s="288"/>
      <c r="X47740" s="287"/>
      <c r="AA47740" s="289"/>
    </row>
    <row r="47741" spans="23:27">
      <c r="W47741" s="288"/>
      <c r="X47741" s="287"/>
      <c r="AA47741" s="289"/>
    </row>
    <row r="47742" spans="23:27">
      <c r="W47742" s="288"/>
      <c r="X47742" s="287"/>
      <c r="AA47742" s="289"/>
    </row>
    <row r="47743" spans="23:27">
      <c r="W47743" s="288"/>
      <c r="X47743" s="287"/>
      <c r="AA47743" s="289"/>
    </row>
    <row r="47744" spans="23:27">
      <c r="W47744" s="288"/>
      <c r="X47744" s="287"/>
      <c r="AA47744" s="289"/>
    </row>
    <row r="47745" spans="23:27">
      <c r="W47745" s="288"/>
      <c r="X47745" s="287"/>
      <c r="AA47745" s="289"/>
    </row>
    <row r="47746" spans="23:27">
      <c r="W47746" s="288"/>
      <c r="X47746" s="287"/>
      <c r="AA47746" s="289"/>
    </row>
    <row r="47747" spans="23:27">
      <c r="W47747" s="288"/>
      <c r="X47747" s="287"/>
      <c r="AA47747" s="289"/>
    </row>
    <row r="47748" spans="23:27">
      <c r="W47748" s="288"/>
      <c r="X47748" s="287"/>
      <c r="AA47748" s="289"/>
    </row>
    <row r="47749" spans="23:27">
      <c r="W47749" s="288"/>
      <c r="X47749" s="287"/>
      <c r="AA47749" s="289"/>
    </row>
    <row r="47750" spans="23:27">
      <c r="W47750" s="288"/>
      <c r="X47750" s="287"/>
      <c r="AA47750" s="289"/>
    </row>
    <row r="47751" spans="23:27">
      <c r="W47751" s="288"/>
      <c r="X47751" s="287"/>
      <c r="AA47751" s="289"/>
    </row>
    <row r="47752" spans="23:27">
      <c r="W47752" s="288"/>
      <c r="X47752" s="287"/>
      <c r="AA47752" s="289"/>
    </row>
    <row r="47753" spans="23:27">
      <c r="W47753" s="288"/>
      <c r="X47753" s="287"/>
      <c r="AA47753" s="289"/>
    </row>
    <row r="47754" spans="23:27">
      <c r="W47754" s="288"/>
      <c r="X47754" s="287"/>
      <c r="AA47754" s="289"/>
    </row>
    <row r="47755" spans="23:27">
      <c r="W47755" s="288"/>
      <c r="X47755" s="287"/>
      <c r="AA47755" s="289"/>
    </row>
    <row r="47756" spans="23:27">
      <c r="W47756" s="288"/>
      <c r="X47756" s="287"/>
      <c r="AA47756" s="289"/>
    </row>
    <row r="47757" spans="23:27">
      <c r="W47757" s="288"/>
      <c r="X47757" s="287"/>
      <c r="AA47757" s="289"/>
    </row>
    <row r="47758" spans="23:27">
      <c r="W47758" s="288"/>
      <c r="X47758" s="287"/>
      <c r="AA47758" s="289"/>
    </row>
    <row r="47759" spans="23:27">
      <c r="W47759" s="288"/>
      <c r="X47759" s="287"/>
      <c r="AA47759" s="289"/>
    </row>
    <row r="47760" spans="23:27">
      <c r="W47760" s="288"/>
      <c r="X47760" s="287"/>
      <c r="AA47760" s="289"/>
    </row>
    <row r="47761" spans="23:27">
      <c r="W47761" s="288"/>
      <c r="X47761" s="287"/>
      <c r="AA47761" s="289"/>
    </row>
    <row r="47762" spans="23:27">
      <c r="W47762" s="288"/>
      <c r="X47762" s="287"/>
      <c r="AA47762" s="289"/>
    </row>
    <row r="47763" spans="23:27">
      <c r="W47763" s="288"/>
      <c r="X47763" s="287"/>
      <c r="AA47763" s="289"/>
    </row>
    <row r="47764" spans="23:27">
      <c r="W47764" s="288"/>
      <c r="X47764" s="287"/>
      <c r="AA47764" s="289"/>
    </row>
    <row r="47765" spans="23:27">
      <c r="W47765" s="288"/>
      <c r="X47765" s="287"/>
      <c r="AA47765" s="289"/>
    </row>
    <row r="47766" spans="23:27">
      <c r="W47766" s="288"/>
      <c r="X47766" s="287"/>
      <c r="AA47766" s="289"/>
    </row>
    <row r="47767" spans="23:27">
      <c r="W47767" s="288"/>
      <c r="X47767" s="287"/>
      <c r="AA47767" s="289"/>
    </row>
    <row r="47768" spans="23:27">
      <c r="W47768" s="288"/>
      <c r="X47768" s="287"/>
      <c r="AA47768" s="289"/>
    </row>
    <row r="47769" spans="23:27">
      <c r="W47769" s="288"/>
      <c r="X47769" s="287"/>
      <c r="AA47769" s="289"/>
    </row>
    <row r="47770" spans="23:27">
      <c r="W47770" s="288"/>
      <c r="X47770" s="287"/>
      <c r="AA47770" s="289"/>
    </row>
    <row r="47771" spans="23:27">
      <c r="W47771" s="288"/>
      <c r="X47771" s="287"/>
      <c r="AA47771" s="289"/>
    </row>
    <row r="47772" spans="23:27">
      <c r="W47772" s="288"/>
      <c r="X47772" s="287"/>
      <c r="AA47772" s="289"/>
    </row>
    <row r="47773" spans="23:27">
      <c r="W47773" s="288"/>
      <c r="X47773" s="287"/>
      <c r="AA47773" s="289"/>
    </row>
    <row r="47774" spans="23:27">
      <c r="W47774" s="288"/>
      <c r="X47774" s="287"/>
      <c r="AA47774" s="289"/>
    </row>
    <row r="47775" spans="23:27">
      <c r="W47775" s="288"/>
      <c r="X47775" s="287"/>
      <c r="AA47775" s="289"/>
    </row>
    <row r="47776" spans="23:27">
      <c r="W47776" s="288"/>
      <c r="X47776" s="287"/>
      <c r="AA47776" s="289"/>
    </row>
    <row r="47777" spans="23:27">
      <c r="W47777" s="288"/>
      <c r="X47777" s="287"/>
      <c r="AA47777" s="289"/>
    </row>
    <row r="47778" spans="23:27">
      <c r="W47778" s="288"/>
      <c r="X47778" s="287"/>
      <c r="AA47778" s="289"/>
    </row>
    <row r="47779" spans="23:27">
      <c r="W47779" s="288"/>
      <c r="X47779" s="287"/>
      <c r="AA47779" s="289"/>
    </row>
    <row r="47780" spans="23:27">
      <c r="W47780" s="288"/>
      <c r="X47780" s="287"/>
      <c r="AA47780" s="289"/>
    </row>
    <row r="47781" spans="23:27">
      <c r="W47781" s="288"/>
      <c r="X47781" s="287"/>
      <c r="AA47781" s="289"/>
    </row>
    <row r="47782" spans="23:27">
      <c r="W47782" s="288"/>
      <c r="X47782" s="287"/>
      <c r="AA47782" s="289"/>
    </row>
    <row r="47783" spans="23:27">
      <c r="W47783" s="288"/>
      <c r="X47783" s="287"/>
      <c r="AA47783" s="289"/>
    </row>
    <row r="47784" spans="23:27">
      <c r="W47784" s="288"/>
      <c r="X47784" s="287"/>
      <c r="AA47784" s="289"/>
    </row>
    <row r="47785" spans="23:27">
      <c r="W47785" s="288"/>
      <c r="X47785" s="287"/>
      <c r="AA47785" s="289"/>
    </row>
    <row r="47786" spans="23:27">
      <c r="W47786" s="288"/>
      <c r="X47786" s="287"/>
      <c r="AA47786" s="289"/>
    </row>
    <row r="47787" spans="23:27">
      <c r="W47787" s="288"/>
      <c r="X47787" s="287"/>
      <c r="AA47787" s="289"/>
    </row>
    <row r="47788" spans="23:27">
      <c r="W47788" s="288"/>
      <c r="X47788" s="287"/>
      <c r="AA47788" s="289"/>
    </row>
    <row r="47789" spans="23:27">
      <c r="W47789" s="288"/>
      <c r="X47789" s="287"/>
      <c r="AA47789" s="289"/>
    </row>
    <row r="47790" spans="23:27">
      <c r="W47790" s="288"/>
      <c r="X47790" s="287"/>
      <c r="AA47790" s="289"/>
    </row>
    <row r="47791" spans="23:27">
      <c r="W47791" s="288"/>
      <c r="X47791" s="287"/>
      <c r="AA47791" s="289"/>
    </row>
    <row r="47792" spans="23:27">
      <c r="W47792" s="288"/>
      <c r="X47792" s="287"/>
      <c r="AA47792" s="289"/>
    </row>
    <row r="47793" spans="23:27">
      <c r="W47793" s="288"/>
      <c r="X47793" s="287"/>
      <c r="AA47793" s="289"/>
    </row>
    <row r="47794" spans="23:27">
      <c r="W47794" s="288"/>
      <c r="X47794" s="287"/>
      <c r="AA47794" s="289"/>
    </row>
    <row r="47795" spans="23:27">
      <c r="W47795" s="288"/>
      <c r="X47795" s="287"/>
      <c r="AA47795" s="289"/>
    </row>
    <row r="47796" spans="23:27">
      <c r="W47796" s="288"/>
      <c r="X47796" s="287"/>
      <c r="AA47796" s="289"/>
    </row>
    <row r="47797" spans="23:27">
      <c r="W47797" s="288"/>
      <c r="X47797" s="287"/>
      <c r="AA47797" s="289"/>
    </row>
    <row r="47798" spans="23:27">
      <c r="W47798" s="288"/>
      <c r="X47798" s="287"/>
      <c r="AA47798" s="289"/>
    </row>
    <row r="47799" spans="23:27">
      <c r="W47799" s="288"/>
      <c r="X47799" s="287"/>
      <c r="AA47799" s="289"/>
    </row>
    <row r="47800" spans="23:27">
      <c r="W47800" s="288"/>
      <c r="X47800" s="287"/>
      <c r="AA47800" s="289"/>
    </row>
    <row r="47801" spans="23:27">
      <c r="W47801" s="288"/>
      <c r="X47801" s="287"/>
      <c r="AA47801" s="289"/>
    </row>
    <row r="47802" spans="23:27">
      <c r="W47802" s="288"/>
      <c r="X47802" s="287"/>
      <c r="AA47802" s="289"/>
    </row>
    <row r="47803" spans="23:27">
      <c r="W47803" s="288"/>
      <c r="X47803" s="287"/>
      <c r="AA47803" s="289"/>
    </row>
    <row r="47804" spans="23:27">
      <c r="W47804" s="288"/>
      <c r="X47804" s="287"/>
      <c r="AA47804" s="289"/>
    </row>
    <row r="47805" spans="23:27">
      <c r="W47805" s="288"/>
      <c r="X47805" s="287"/>
      <c r="AA47805" s="289"/>
    </row>
    <row r="47806" spans="23:27">
      <c r="W47806" s="288"/>
      <c r="X47806" s="287"/>
      <c r="AA47806" s="289"/>
    </row>
    <row r="47807" spans="23:27">
      <c r="W47807" s="288"/>
      <c r="X47807" s="287"/>
      <c r="AA47807" s="289"/>
    </row>
    <row r="47808" spans="23:27">
      <c r="W47808" s="288"/>
      <c r="X47808" s="287"/>
      <c r="AA47808" s="289"/>
    </row>
    <row r="47809" spans="23:27">
      <c r="W47809" s="288"/>
      <c r="X47809" s="287"/>
      <c r="AA47809" s="289"/>
    </row>
    <row r="47810" spans="23:27">
      <c r="W47810" s="288"/>
      <c r="X47810" s="287"/>
      <c r="AA47810" s="289"/>
    </row>
    <row r="47811" spans="23:27">
      <c r="W47811" s="288"/>
      <c r="X47811" s="287"/>
      <c r="AA47811" s="289"/>
    </row>
    <row r="47812" spans="23:27">
      <c r="W47812" s="288"/>
      <c r="X47812" s="287"/>
      <c r="AA47812" s="289"/>
    </row>
    <row r="47813" spans="23:27">
      <c r="W47813" s="288"/>
      <c r="X47813" s="287"/>
      <c r="AA47813" s="289"/>
    </row>
    <row r="47814" spans="23:27">
      <c r="W47814" s="288"/>
      <c r="X47814" s="287"/>
      <c r="AA47814" s="289"/>
    </row>
    <row r="47815" spans="23:27">
      <c r="W47815" s="288"/>
      <c r="X47815" s="287"/>
      <c r="AA47815" s="289"/>
    </row>
    <row r="47816" spans="23:27">
      <c r="W47816" s="288"/>
      <c r="X47816" s="287"/>
      <c r="AA47816" s="289"/>
    </row>
    <row r="47817" spans="23:27">
      <c r="W47817" s="288"/>
      <c r="X47817" s="287"/>
      <c r="AA47817" s="289"/>
    </row>
    <row r="47818" spans="23:27">
      <c r="W47818" s="288"/>
      <c r="X47818" s="287"/>
      <c r="AA47818" s="289"/>
    </row>
    <row r="47819" spans="23:27">
      <c r="W47819" s="288"/>
      <c r="X47819" s="287"/>
      <c r="AA47819" s="289"/>
    </row>
    <row r="47820" spans="23:27">
      <c r="W47820" s="288"/>
      <c r="X47820" s="287"/>
      <c r="AA47820" s="289"/>
    </row>
    <row r="47821" spans="23:27">
      <c r="W47821" s="288"/>
      <c r="X47821" s="287"/>
      <c r="AA47821" s="289"/>
    </row>
    <row r="47822" spans="23:27">
      <c r="W47822" s="288"/>
      <c r="X47822" s="287"/>
      <c r="AA47822" s="289"/>
    </row>
    <row r="47823" spans="23:27">
      <c r="W47823" s="288"/>
      <c r="X47823" s="287"/>
      <c r="AA47823" s="289"/>
    </row>
    <row r="47824" spans="23:27">
      <c r="W47824" s="288"/>
      <c r="X47824" s="287"/>
      <c r="AA47824" s="289"/>
    </row>
    <row r="47825" spans="23:27">
      <c r="W47825" s="288"/>
      <c r="X47825" s="287"/>
      <c r="AA47825" s="289"/>
    </row>
    <row r="47826" spans="23:27">
      <c r="W47826" s="288"/>
      <c r="X47826" s="287"/>
      <c r="AA47826" s="289"/>
    </row>
    <row r="47827" spans="23:27">
      <c r="W47827" s="288"/>
      <c r="X47827" s="287"/>
      <c r="AA47827" s="289"/>
    </row>
    <row r="47828" spans="23:27">
      <c r="W47828" s="288"/>
      <c r="X47828" s="287"/>
      <c r="AA47828" s="289"/>
    </row>
    <row r="47829" spans="23:27">
      <c r="W47829" s="288"/>
      <c r="X47829" s="287"/>
      <c r="AA47829" s="289"/>
    </row>
    <row r="47830" spans="23:27">
      <c r="W47830" s="288"/>
      <c r="X47830" s="287"/>
      <c r="AA47830" s="289"/>
    </row>
    <row r="47831" spans="23:27">
      <c r="W47831" s="288"/>
      <c r="X47831" s="287"/>
      <c r="AA47831" s="289"/>
    </row>
    <row r="47832" spans="23:27">
      <c r="W47832" s="288"/>
      <c r="X47832" s="287"/>
      <c r="AA47832" s="289"/>
    </row>
    <row r="47833" spans="23:27">
      <c r="W47833" s="288"/>
      <c r="X47833" s="287"/>
      <c r="AA47833" s="289"/>
    </row>
    <row r="47834" spans="23:27">
      <c r="W47834" s="288"/>
      <c r="X47834" s="287"/>
      <c r="AA47834" s="289"/>
    </row>
    <row r="47835" spans="23:27">
      <c r="W47835" s="288"/>
      <c r="X47835" s="287"/>
      <c r="AA47835" s="289"/>
    </row>
    <row r="47836" spans="23:27">
      <c r="W47836" s="288"/>
      <c r="X47836" s="287"/>
      <c r="AA47836" s="289"/>
    </row>
    <row r="47837" spans="23:27">
      <c r="W47837" s="288"/>
      <c r="X47837" s="287"/>
      <c r="AA47837" s="289"/>
    </row>
    <row r="47838" spans="23:27">
      <c r="W47838" s="288"/>
      <c r="X47838" s="287"/>
      <c r="AA47838" s="289"/>
    </row>
    <row r="47839" spans="23:27">
      <c r="W47839" s="288"/>
      <c r="X47839" s="287"/>
      <c r="AA47839" s="289"/>
    </row>
    <row r="47840" spans="23:27">
      <c r="W47840" s="288"/>
      <c r="X47840" s="287"/>
      <c r="AA47840" s="289"/>
    </row>
    <row r="47841" spans="23:27">
      <c r="W47841" s="288"/>
      <c r="X47841" s="287"/>
      <c r="AA47841" s="289"/>
    </row>
    <row r="47842" spans="23:27">
      <c r="W47842" s="288"/>
      <c r="X47842" s="287"/>
      <c r="AA47842" s="289"/>
    </row>
    <row r="47843" spans="23:27">
      <c r="W47843" s="288"/>
      <c r="X47843" s="287"/>
      <c r="AA47843" s="289"/>
    </row>
    <row r="47844" spans="23:27">
      <c r="W47844" s="288"/>
      <c r="X47844" s="287"/>
      <c r="AA47844" s="289"/>
    </row>
    <row r="47845" spans="23:27">
      <c r="W47845" s="288"/>
      <c r="X47845" s="287"/>
      <c r="AA47845" s="289"/>
    </row>
    <row r="47846" spans="23:27">
      <c r="W47846" s="288"/>
      <c r="X47846" s="287"/>
      <c r="AA47846" s="289"/>
    </row>
    <row r="47847" spans="23:27">
      <c r="W47847" s="288"/>
      <c r="X47847" s="287"/>
      <c r="AA47847" s="289"/>
    </row>
    <row r="47848" spans="23:27">
      <c r="W47848" s="288"/>
      <c r="X47848" s="287"/>
      <c r="AA47848" s="289"/>
    </row>
    <row r="47849" spans="23:27">
      <c r="W47849" s="288"/>
      <c r="X47849" s="287"/>
      <c r="AA47849" s="289"/>
    </row>
    <row r="47850" spans="23:27">
      <c r="W47850" s="288"/>
      <c r="X47850" s="287"/>
      <c r="AA47850" s="289"/>
    </row>
    <row r="47851" spans="23:27">
      <c r="W47851" s="288"/>
      <c r="X47851" s="287"/>
      <c r="AA47851" s="289"/>
    </row>
    <row r="47852" spans="23:27">
      <c r="W47852" s="288"/>
      <c r="X47852" s="287"/>
      <c r="AA47852" s="289"/>
    </row>
    <row r="47853" spans="23:27">
      <c r="W47853" s="288"/>
      <c r="X47853" s="287"/>
      <c r="AA47853" s="289"/>
    </row>
    <row r="47854" spans="23:27">
      <c r="W47854" s="288"/>
      <c r="X47854" s="287"/>
      <c r="AA47854" s="289"/>
    </row>
    <row r="47855" spans="23:27">
      <c r="W47855" s="288"/>
      <c r="X47855" s="287"/>
      <c r="AA47855" s="289"/>
    </row>
    <row r="47856" spans="23:27">
      <c r="W47856" s="288"/>
      <c r="X47856" s="287"/>
      <c r="AA47856" s="289"/>
    </row>
    <row r="47857" spans="23:27">
      <c r="W47857" s="288"/>
      <c r="X47857" s="287"/>
      <c r="AA47857" s="289"/>
    </row>
    <row r="47858" spans="23:27">
      <c r="W47858" s="288"/>
      <c r="X47858" s="287"/>
      <c r="AA47858" s="289"/>
    </row>
    <row r="47859" spans="23:27">
      <c r="W47859" s="288"/>
      <c r="X47859" s="287"/>
      <c r="AA47859" s="289"/>
    </row>
    <row r="47860" spans="23:27">
      <c r="W47860" s="288"/>
      <c r="X47860" s="287"/>
      <c r="AA47860" s="289"/>
    </row>
    <row r="47861" spans="23:27">
      <c r="W47861" s="288"/>
      <c r="X47861" s="287"/>
      <c r="AA47861" s="289"/>
    </row>
    <row r="47862" spans="23:27">
      <c r="W47862" s="288"/>
      <c r="X47862" s="287"/>
      <c r="AA47862" s="289"/>
    </row>
    <row r="47863" spans="23:27">
      <c r="W47863" s="288"/>
      <c r="X47863" s="287"/>
      <c r="AA47863" s="289"/>
    </row>
    <row r="47864" spans="23:27">
      <c r="W47864" s="288"/>
      <c r="X47864" s="287"/>
      <c r="AA47864" s="289"/>
    </row>
    <row r="47865" spans="23:27">
      <c r="W47865" s="288"/>
      <c r="X47865" s="287"/>
      <c r="AA47865" s="289"/>
    </row>
    <row r="47866" spans="23:27">
      <c r="W47866" s="288"/>
      <c r="X47866" s="287"/>
      <c r="AA47866" s="289"/>
    </row>
    <row r="47867" spans="23:27">
      <c r="W47867" s="288"/>
      <c r="X47867" s="287"/>
      <c r="AA47867" s="289"/>
    </row>
    <row r="47868" spans="23:27">
      <c r="W47868" s="288"/>
      <c r="X47868" s="287"/>
      <c r="AA47868" s="289"/>
    </row>
    <row r="47869" spans="23:27">
      <c r="W47869" s="288"/>
      <c r="X47869" s="287"/>
      <c r="AA47869" s="289"/>
    </row>
    <row r="47870" spans="23:27">
      <c r="W47870" s="288"/>
      <c r="X47870" s="287"/>
      <c r="AA47870" s="289"/>
    </row>
    <row r="47871" spans="23:27">
      <c r="W47871" s="288"/>
      <c r="X47871" s="287"/>
      <c r="AA47871" s="289"/>
    </row>
    <row r="47872" spans="23:27">
      <c r="W47872" s="288"/>
      <c r="X47872" s="287"/>
      <c r="AA47872" s="289"/>
    </row>
    <row r="47873" spans="23:27">
      <c r="W47873" s="288"/>
      <c r="X47873" s="287"/>
      <c r="AA47873" s="289"/>
    </row>
    <row r="47874" spans="23:27">
      <c r="W47874" s="288"/>
      <c r="X47874" s="287"/>
      <c r="AA47874" s="289"/>
    </row>
    <row r="47875" spans="23:27">
      <c r="W47875" s="288"/>
      <c r="X47875" s="287"/>
      <c r="AA47875" s="289"/>
    </row>
    <row r="47876" spans="23:27">
      <c r="W47876" s="288"/>
      <c r="X47876" s="287"/>
      <c r="AA47876" s="289"/>
    </row>
    <row r="47877" spans="23:27">
      <c r="W47877" s="288"/>
      <c r="X47877" s="287"/>
      <c r="AA47877" s="289"/>
    </row>
    <row r="47878" spans="23:27">
      <c r="W47878" s="288"/>
      <c r="X47878" s="287"/>
      <c r="AA47878" s="289"/>
    </row>
    <row r="47879" spans="23:27">
      <c r="W47879" s="288"/>
      <c r="X47879" s="287"/>
      <c r="AA47879" s="289"/>
    </row>
    <row r="47880" spans="23:27">
      <c r="W47880" s="288"/>
      <c r="X47880" s="287"/>
      <c r="AA47880" s="289"/>
    </row>
    <row r="47881" spans="23:27">
      <c r="W47881" s="288"/>
      <c r="X47881" s="287"/>
      <c r="AA47881" s="289"/>
    </row>
    <row r="47882" spans="23:27">
      <c r="W47882" s="288"/>
      <c r="X47882" s="287"/>
      <c r="AA47882" s="289"/>
    </row>
    <row r="47883" spans="23:27">
      <c r="W47883" s="288"/>
      <c r="X47883" s="287"/>
      <c r="AA47883" s="289"/>
    </row>
    <row r="47884" spans="23:27">
      <c r="W47884" s="288"/>
      <c r="X47884" s="287"/>
      <c r="AA47884" s="289"/>
    </row>
    <row r="47885" spans="23:27">
      <c r="W47885" s="288"/>
      <c r="X47885" s="287"/>
      <c r="AA47885" s="289"/>
    </row>
    <row r="47886" spans="23:27">
      <c r="W47886" s="288"/>
      <c r="X47886" s="287"/>
      <c r="AA47886" s="289"/>
    </row>
    <row r="47887" spans="23:27">
      <c r="W47887" s="288"/>
      <c r="X47887" s="287"/>
      <c r="AA47887" s="289"/>
    </row>
    <row r="47888" spans="23:27">
      <c r="W47888" s="288"/>
      <c r="X47888" s="287"/>
      <c r="AA47888" s="289"/>
    </row>
    <row r="47889" spans="23:27">
      <c r="W47889" s="288"/>
      <c r="X47889" s="287"/>
      <c r="AA47889" s="289"/>
    </row>
    <row r="47890" spans="23:27">
      <c r="W47890" s="288"/>
      <c r="X47890" s="287"/>
      <c r="AA47890" s="289"/>
    </row>
    <row r="47891" spans="23:27">
      <c r="W47891" s="288"/>
      <c r="X47891" s="287"/>
      <c r="AA47891" s="289"/>
    </row>
    <row r="47892" spans="23:27">
      <c r="W47892" s="288"/>
      <c r="X47892" s="287"/>
      <c r="AA47892" s="289"/>
    </row>
    <row r="47893" spans="23:27">
      <c r="W47893" s="288"/>
      <c r="X47893" s="287"/>
      <c r="AA47893" s="289"/>
    </row>
    <row r="47894" spans="23:27">
      <c r="W47894" s="288"/>
      <c r="X47894" s="287"/>
      <c r="AA47894" s="289"/>
    </row>
    <row r="47895" spans="23:27">
      <c r="W47895" s="288"/>
      <c r="X47895" s="287"/>
      <c r="AA47895" s="289"/>
    </row>
    <row r="47896" spans="23:27">
      <c r="W47896" s="288"/>
      <c r="X47896" s="287"/>
      <c r="AA47896" s="289"/>
    </row>
    <row r="47897" spans="23:27">
      <c r="W47897" s="288"/>
      <c r="X47897" s="287"/>
      <c r="AA47897" s="289"/>
    </row>
    <row r="47898" spans="23:27">
      <c r="W47898" s="288"/>
      <c r="X47898" s="287"/>
      <c r="AA47898" s="289"/>
    </row>
    <row r="47899" spans="23:27">
      <c r="W47899" s="288"/>
      <c r="X47899" s="287"/>
      <c r="AA47899" s="289"/>
    </row>
    <row r="47900" spans="23:27">
      <c r="W47900" s="288"/>
      <c r="X47900" s="287"/>
      <c r="AA47900" s="289"/>
    </row>
    <row r="47901" spans="23:27">
      <c r="W47901" s="288"/>
      <c r="X47901" s="287"/>
      <c r="AA47901" s="289"/>
    </row>
    <row r="47902" spans="23:27">
      <c r="W47902" s="288"/>
      <c r="X47902" s="287"/>
      <c r="AA47902" s="289"/>
    </row>
    <row r="47903" spans="23:27">
      <c r="W47903" s="288"/>
      <c r="X47903" s="287"/>
      <c r="AA47903" s="289"/>
    </row>
    <row r="47904" spans="23:27">
      <c r="W47904" s="288"/>
      <c r="X47904" s="287"/>
      <c r="AA47904" s="289"/>
    </row>
    <row r="47905" spans="23:27">
      <c r="W47905" s="288"/>
      <c r="X47905" s="287"/>
      <c r="AA47905" s="289"/>
    </row>
    <row r="47906" spans="23:27">
      <c r="W47906" s="288"/>
      <c r="X47906" s="287"/>
      <c r="AA47906" s="289"/>
    </row>
    <row r="47907" spans="23:27">
      <c r="W47907" s="288"/>
      <c r="X47907" s="287"/>
      <c r="AA47907" s="289"/>
    </row>
    <row r="47908" spans="23:27">
      <c r="W47908" s="288"/>
      <c r="X47908" s="287"/>
      <c r="AA47908" s="289"/>
    </row>
    <row r="47909" spans="23:27">
      <c r="W47909" s="288"/>
      <c r="X47909" s="287"/>
      <c r="AA47909" s="289"/>
    </row>
    <row r="47910" spans="23:27">
      <c r="W47910" s="288"/>
      <c r="X47910" s="287"/>
      <c r="AA47910" s="289"/>
    </row>
    <row r="47911" spans="23:27">
      <c r="W47911" s="288"/>
      <c r="X47911" s="287"/>
      <c r="AA47911" s="289"/>
    </row>
    <row r="47912" spans="23:27">
      <c r="W47912" s="288"/>
      <c r="X47912" s="287"/>
      <c r="AA47912" s="289"/>
    </row>
    <row r="47913" spans="23:27">
      <c r="W47913" s="288"/>
      <c r="X47913" s="287"/>
      <c r="AA47913" s="289"/>
    </row>
    <row r="47914" spans="23:27">
      <c r="W47914" s="288"/>
      <c r="X47914" s="287"/>
      <c r="AA47914" s="289"/>
    </row>
    <row r="47915" spans="23:27">
      <c r="W47915" s="288"/>
      <c r="X47915" s="287"/>
      <c r="AA47915" s="289"/>
    </row>
    <row r="47916" spans="23:27">
      <c r="W47916" s="288"/>
      <c r="X47916" s="287"/>
      <c r="AA47916" s="289"/>
    </row>
    <row r="47917" spans="23:27">
      <c r="W47917" s="288"/>
      <c r="X47917" s="287"/>
      <c r="AA47917" s="289"/>
    </row>
    <row r="47918" spans="23:27">
      <c r="W47918" s="288"/>
      <c r="X47918" s="287"/>
      <c r="AA47918" s="289"/>
    </row>
    <row r="47919" spans="23:27">
      <c r="W47919" s="288"/>
      <c r="X47919" s="287"/>
      <c r="AA47919" s="289"/>
    </row>
    <row r="47920" spans="23:27">
      <c r="W47920" s="288"/>
      <c r="X47920" s="287"/>
      <c r="AA47920" s="289"/>
    </row>
    <row r="47921" spans="23:27">
      <c r="W47921" s="288"/>
      <c r="X47921" s="287"/>
      <c r="AA47921" s="289"/>
    </row>
    <row r="47922" spans="23:27">
      <c r="W47922" s="288"/>
      <c r="X47922" s="287"/>
      <c r="AA47922" s="289"/>
    </row>
    <row r="47923" spans="23:27">
      <c r="W47923" s="288"/>
      <c r="X47923" s="287"/>
      <c r="AA47923" s="289"/>
    </row>
    <row r="47924" spans="23:27">
      <c r="W47924" s="288"/>
      <c r="X47924" s="287"/>
      <c r="AA47924" s="289"/>
    </row>
    <row r="47925" spans="23:27">
      <c r="W47925" s="288"/>
      <c r="X47925" s="287"/>
      <c r="AA47925" s="289"/>
    </row>
    <row r="47926" spans="23:27">
      <c r="W47926" s="288"/>
      <c r="X47926" s="287"/>
      <c r="AA47926" s="289"/>
    </row>
    <row r="47927" spans="23:27">
      <c r="W47927" s="288"/>
      <c r="X47927" s="287"/>
      <c r="AA47927" s="289"/>
    </row>
    <row r="47928" spans="23:27">
      <c r="W47928" s="288"/>
      <c r="X47928" s="287"/>
      <c r="AA47928" s="289"/>
    </row>
    <row r="47929" spans="23:27">
      <c r="W47929" s="288"/>
      <c r="X47929" s="287"/>
      <c r="AA47929" s="289"/>
    </row>
    <row r="47930" spans="23:27">
      <c r="W47930" s="288"/>
      <c r="X47930" s="287"/>
      <c r="AA47930" s="289"/>
    </row>
    <row r="47931" spans="23:27">
      <c r="W47931" s="288"/>
      <c r="X47931" s="287"/>
      <c r="AA47931" s="289"/>
    </row>
    <row r="47932" spans="23:27">
      <c r="W47932" s="288"/>
      <c r="X47932" s="287"/>
      <c r="AA47932" s="289"/>
    </row>
    <row r="47933" spans="23:27">
      <c r="W47933" s="288"/>
      <c r="X47933" s="287"/>
      <c r="AA47933" s="289"/>
    </row>
    <row r="47934" spans="23:27">
      <c r="W47934" s="288"/>
      <c r="X47934" s="287"/>
      <c r="AA47934" s="289"/>
    </row>
    <row r="47935" spans="23:27">
      <c r="W47935" s="288"/>
      <c r="X47935" s="287"/>
      <c r="AA47935" s="289"/>
    </row>
    <row r="47936" spans="23:27">
      <c r="W47936" s="288"/>
      <c r="X47936" s="287"/>
      <c r="AA47936" s="289"/>
    </row>
    <row r="47937" spans="23:27">
      <c r="W47937" s="288"/>
      <c r="X47937" s="287"/>
      <c r="AA47937" s="289"/>
    </row>
    <row r="47938" spans="23:27">
      <c r="W47938" s="288"/>
      <c r="X47938" s="287"/>
      <c r="AA47938" s="289"/>
    </row>
    <row r="47939" spans="23:27">
      <c r="W47939" s="288"/>
      <c r="X47939" s="287"/>
      <c r="AA47939" s="289"/>
    </row>
    <row r="47940" spans="23:27">
      <c r="W47940" s="288"/>
      <c r="X47940" s="287"/>
      <c r="AA47940" s="289"/>
    </row>
    <row r="47941" spans="23:27">
      <c r="W47941" s="288"/>
      <c r="X47941" s="287"/>
      <c r="AA47941" s="289"/>
    </row>
    <row r="47942" spans="23:27">
      <c r="W47942" s="288"/>
      <c r="X47942" s="287"/>
      <c r="AA47942" s="289"/>
    </row>
    <row r="47943" spans="23:27">
      <c r="W47943" s="288"/>
      <c r="X47943" s="287"/>
      <c r="AA47943" s="289"/>
    </row>
    <row r="47944" spans="23:27">
      <c r="W47944" s="288"/>
      <c r="X47944" s="287"/>
      <c r="AA47944" s="289"/>
    </row>
    <row r="47945" spans="23:27">
      <c r="W47945" s="288"/>
      <c r="X47945" s="287"/>
      <c r="AA47945" s="289"/>
    </row>
    <row r="47946" spans="23:27">
      <c r="W47946" s="288"/>
      <c r="X47946" s="287"/>
      <c r="AA47946" s="289"/>
    </row>
    <row r="47947" spans="23:27">
      <c r="W47947" s="288"/>
      <c r="X47947" s="287"/>
      <c r="AA47947" s="289"/>
    </row>
    <row r="47948" spans="23:27">
      <c r="W47948" s="288"/>
      <c r="X47948" s="287"/>
      <c r="AA47948" s="289"/>
    </row>
    <row r="47949" spans="23:27">
      <c r="W47949" s="288"/>
      <c r="X47949" s="287"/>
      <c r="AA47949" s="289"/>
    </row>
    <row r="47950" spans="23:27">
      <c r="W47950" s="288"/>
      <c r="X47950" s="287"/>
      <c r="AA47950" s="289"/>
    </row>
    <row r="47951" spans="23:27">
      <c r="W47951" s="288"/>
      <c r="X47951" s="287"/>
      <c r="AA47951" s="289"/>
    </row>
    <row r="47952" spans="23:27">
      <c r="W47952" s="288"/>
      <c r="X47952" s="287"/>
      <c r="AA47952" s="289"/>
    </row>
    <row r="47953" spans="23:27">
      <c r="W47953" s="288"/>
      <c r="X47953" s="287"/>
      <c r="AA47953" s="289"/>
    </row>
    <row r="47954" spans="23:27">
      <c r="W47954" s="288"/>
      <c r="X47954" s="287"/>
      <c r="AA47954" s="289"/>
    </row>
    <row r="47955" spans="23:27">
      <c r="W47955" s="288"/>
      <c r="X47955" s="287"/>
      <c r="AA47955" s="289"/>
    </row>
    <row r="47956" spans="23:27">
      <c r="W47956" s="288"/>
      <c r="X47956" s="287"/>
      <c r="AA47956" s="289"/>
    </row>
    <row r="47957" spans="23:27">
      <c r="W47957" s="288"/>
      <c r="X47957" s="287"/>
      <c r="AA47957" s="289"/>
    </row>
    <row r="47958" spans="23:27">
      <c r="W47958" s="288"/>
      <c r="X47958" s="287"/>
      <c r="AA47958" s="289"/>
    </row>
    <row r="47959" spans="23:27">
      <c r="W47959" s="288"/>
      <c r="X47959" s="287"/>
      <c r="AA47959" s="289"/>
    </row>
    <row r="47960" spans="23:27">
      <c r="W47960" s="288"/>
      <c r="X47960" s="287"/>
      <c r="AA47960" s="289"/>
    </row>
    <row r="47961" spans="23:27">
      <c r="W47961" s="288"/>
      <c r="X47961" s="287"/>
      <c r="AA47961" s="289"/>
    </row>
    <row r="47962" spans="23:27">
      <c r="W47962" s="288"/>
      <c r="X47962" s="287"/>
      <c r="AA47962" s="289"/>
    </row>
    <row r="47963" spans="23:27">
      <c r="W47963" s="288"/>
      <c r="X47963" s="287"/>
      <c r="AA47963" s="289"/>
    </row>
    <row r="47964" spans="23:27">
      <c r="W47964" s="288"/>
      <c r="X47964" s="287"/>
      <c r="AA47964" s="289"/>
    </row>
    <row r="47965" spans="23:27">
      <c r="W47965" s="288"/>
      <c r="X47965" s="287"/>
      <c r="AA47965" s="289"/>
    </row>
    <row r="47966" spans="23:27">
      <c r="W47966" s="288"/>
      <c r="X47966" s="287"/>
      <c r="AA47966" s="289"/>
    </row>
    <row r="47967" spans="23:27">
      <c r="W47967" s="288"/>
      <c r="X47967" s="287"/>
      <c r="AA47967" s="289"/>
    </row>
    <row r="47968" spans="23:27">
      <c r="W47968" s="288"/>
      <c r="X47968" s="287"/>
      <c r="AA47968" s="289"/>
    </row>
    <row r="47969" spans="23:27">
      <c r="W47969" s="288"/>
      <c r="X47969" s="287"/>
      <c r="AA47969" s="289"/>
    </row>
    <row r="47970" spans="23:27">
      <c r="W47970" s="288"/>
      <c r="X47970" s="287"/>
      <c r="AA47970" s="289"/>
    </row>
    <row r="47971" spans="23:27">
      <c r="W47971" s="288"/>
      <c r="X47971" s="287"/>
      <c r="AA47971" s="289"/>
    </row>
    <row r="47972" spans="23:27">
      <c r="W47972" s="288"/>
      <c r="X47972" s="287"/>
      <c r="AA47972" s="289"/>
    </row>
    <row r="47973" spans="23:27">
      <c r="W47973" s="288"/>
      <c r="X47973" s="287"/>
      <c r="AA47973" s="289"/>
    </row>
    <row r="47974" spans="23:27">
      <c r="W47974" s="288"/>
      <c r="X47974" s="287"/>
      <c r="AA47974" s="289"/>
    </row>
    <row r="47975" spans="23:27">
      <c r="W47975" s="288"/>
      <c r="X47975" s="287"/>
      <c r="AA47975" s="289"/>
    </row>
    <row r="47976" spans="23:27">
      <c r="W47976" s="288"/>
      <c r="X47976" s="287"/>
      <c r="AA47976" s="289"/>
    </row>
    <row r="47977" spans="23:27">
      <c r="W47977" s="288"/>
      <c r="X47977" s="287"/>
      <c r="AA47977" s="289"/>
    </row>
    <row r="47978" spans="23:27">
      <c r="W47978" s="288"/>
      <c r="X47978" s="287"/>
      <c r="AA47978" s="289"/>
    </row>
    <row r="47979" spans="23:27">
      <c r="W47979" s="288"/>
      <c r="X47979" s="287"/>
      <c r="AA47979" s="289"/>
    </row>
    <row r="47980" spans="23:27">
      <c r="W47980" s="288"/>
      <c r="X47980" s="287"/>
      <c r="AA47980" s="289"/>
    </row>
    <row r="47981" spans="23:27">
      <c r="W47981" s="288"/>
      <c r="X47981" s="287"/>
      <c r="AA47981" s="289"/>
    </row>
    <row r="47982" spans="23:27">
      <c r="W47982" s="288"/>
      <c r="X47982" s="287"/>
      <c r="AA47982" s="289"/>
    </row>
    <row r="47983" spans="23:27">
      <c r="W47983" s="288"/>
      <c r="X47983" s="287"/>
      <c r="AA47983" s="289"/>
    </row>
    <row r="47984" spans="23:27">
      <c r="W47984" s="288"/>
      <c r="X47984" s="287"/>
      <c r="AA47984" s="289"/>
    </row>
    <row r="47985" spans="23:27">
      <c r="W47985" s="288"/>
      <c r="X47985" s="287"/>
      <c r="AA47985" s="289"/>
    </row>
    <row r="47986" spans="23:27">
      <c r="W47986" s="288"/>
      <c r="X47986" s="287"/>
      <c r="AA47986" s="289"/>
    </row>
    <row r="47987" spans="23:27">
      <c r="W47987" s="288"/>
      <c r="X47987" s="287"/>
      <c r="AA47987" s="289"/>
    </row>
    <row r="47988" spans="23:27">
      <c r="W47988" s="288"/>
      <c r="X47988" s="287"/>
      <c r="AA47988" s="289"/>
    </row>
    <row r="47989" spans="23:27">
      <c r="W47989" s="288"/>
      <c r="X47989" s="287"/>
      <c r="AA47989" s="289"/>
    </row>
    <row r="47990" spans="23:27">
      <c r="W47990" s="288"/>
      <c r="X47990" s="287"/>
      <c r="AA47990" s="289"/>
    </row>
    <row r="47991" spans="23:27">
      <c r="W47991" s="288"/>
      <c r="X47991" s="287"/>
      <c r="AA47991" s="289"/>
    </row>
    <row r="47992" spans="23:27">
      <c r="W47992" s="288"/>
      <c r="X47992" s="287"/>
      <c r="AA47992" s="289"/>
    </row>
    <row r="47993" spans="23:27">
      <c r="W47993" s="288"/>
      <c r="X47993" s="287"/>
      <c r="AA47993" s="289"/>
    </row>
    <row r="47994" spans="23:27">
      <c r="W47994" s="288"/>
      <c r="X47994" s="287"/>
      <c r="AA47994" s="289"/>
    </row>
    <row r="47995" spans="23:27">
      <c r="W47995" s="288"/>
      <c r="X47995" s="287"/>
      <c r="AA47995" s="289"/>
    </row>
    <row r="47996" spans="23:27">
      <c r="W47996" s="288"/>
      <c r="X47996" s="287"/>
      <c r="AA47996" s="289"/>
    </row>
    <row r="47997" spans="23:27">
      <c r="W47997" s="288"/>
      <c r="X47997" s="287"/>
      <c r="AA47997" s="289"/>
    </row>
    <row r="47998" spans="23:27">
      <c r="W47998" s="288"/>
      <c r="X47998" s="287"/>
      <c r="AA47998" s="289"/>
    </row>
    <row r="47999" spans="23:27">
      <c r="W47999" s="288"/>
      <c r="X47999" s="287"/>
      <c r="AA47999" s="289"/>
    </row>
    <row r="48000" spans="23:27">
      <c r="W48000" s="288"/>
      <c r="X48000" s="287"/>
      <c r="AA48000" s="289"/>
    </row>
    <row r="48001" spans="23:27">
      <c r="W48001" s="288"/>
      <c r="X48001" s="287"/>
      <c r="AA48001" s="289"/>
    </row>
    <row r="48002" spans="23:27">
      <c r="W48002" s="288"/>
      <c r="X48002" s="287"/>
      <c r="AA48002" s="289"/>
    </row>
    <row r="48003" spans="23:27">
      <c r="W48003" s="288"/>
      <c r="X48003" s="287"/>
      <c r="AA48003" s="289"/>
    </row>
    <row r="48004" spans="23:27">
      <c r="W48004" s="288"/>
      <c r="X48004" s="287"/>
      <c r="AA48004" s="289"/>
    </row>
    <row r="48005" spans="23:27">
      <c r="W48005" s="288"/>
      <c r="X48005" s="287"/>
      <c r="AA48005" s="289"/>
    </row>
    <row r="48006" spans="23:27">
      <c r="W48006" s="288"/>
      <c r="X48006" s="287"/>
      <c r="AA48006" s="289"/>
    </row>
    <row r="48007" spans="23:27">
      <c r="W48007" s="288"/>
      <c r="X48007" s="287"/>
      <c r="AA48007" s="289"/>
    </row>
    <row r="48008" spans="23:27">
      <c r="W48008" s="288"/>
      <c r="X48008" s="287"/>
      <c r="AA48008" s="289"/>
    </row>
    <row r="48009" spans="23:27">
      <c r="W48009" s="288"/>
      <c r="X48009" s="287"/>
      <c r="AA48009" s="289"/>
    </row>
    <row r="48010" spans="23:27">
      <c r="W48010" s="288"/>
      <c r="X48010" s="287"/>
      <c r="AA48010" s="289"/>
    </row>
    <row r="48011" spans="23:27">
      <c r="W48011" s="288"/>
      <c r="X48011" s="287"/>
      <c r="AA48011" s="289"/>
    </row>
    <row r="48012" spans="23:27">
      <c r="W48012" s="288"/>
      <c r="X48012" s="287"/>
      <c r="AA48012" s="289"/>
    </row>
    <row r="48013" spans="23:27">
      <c r="W48013" s="288"/>
      <c r="X48013" s="287"/>
      <c r="AA48013" s="289"/>
    </row>
    <row r="48014" spans="23:27">
      <c r="W48014" s="288"/>
      <c r="X48014" s="287"/>
      <c r="AA48014" s="289"/>
    </row>
    <row r="48015" spans="23:27">
      <c r="W48015" s="288"/>
      <c r="X48015" s="287"/>
      <c r="AA48015" s="289"/>
    </row>
    <row r="48016" spans="23:27">
      <c r="W48016" s="288"/>
      <c r="X48016" s="287"/>
      <c r="AA48016" s="289"/>
    </row>
    <row r="48017" spans="23:27">
      <c r="W48017" s="288"/>
      <c r="X48017" s="287"/>
      <c r="AA48017" s="289"/>
    </row>
    <row r="48018" spans="23:27">
      <c r="W48018" s="288"/>
      <c r="X48018" s="287"/>
      <c r="AA48018" s="289"/>
    </row>
    <row r="48019" spans="23:27">
      <c r="W48019" s="288"/>
      <c r="X48019" s="287"/>
      <c r="AA48019" s="289"/>
    </row>
    <row r="48020" spans="23:27">
      <c r="W48020" s="288"/>
      <c r="X48020" s="287"/>
      <c r="AA48020" s="289"/>
    </row>
    <row r="48021" spans="23:27">
      <c r="W48021" s="288"/>
      <c r="X48021" s="287"/>
      <c r="AA48021" s="289"/>
    </row>
    <row r="48022" spans="23:27">
      <c r="W48022" s="288"/>
      <c r="X48022" s="287"/>
      <c r="AA48022" s="289"/>
    </row>
    <row r="48023" spans="23:27">
      <c r="W48023" s="288"/>
      <c r="X48023" s="287"/>
      <c r="AA48023" s="289"/>
    </row>
    <row r="48024" spans="23:27">
      <c r="W48024" s="288"/>
      <c r="X48024" s="287"/>
      <c r="AA48024" s="289"/>
    </row>
    <row r="48025" spans="23:27">
      <c r="W48025" s="288"/>
      <c r="X48025" s="287"/>
      <c r="AA48025" s="289"/>
    </row>
    <row r="48026" spans="23:27">
      <c r="W48026" s="288"/>
      <c r="X48026" s="287"/>
      <c r="AA48026" s="289"/>
    </row>
    <row r="48027" spans="23:27">
      <c r="W48027" s="288"/>
      <c r="X48027" s="287"/>
      <c r="AA48027" s="289"/>
    </row>
    <row r="48028" spans="23:27">
      <c r="W48028" s="288"/>
      <c r="X48028" s="287"/>
      <c r="AA48028" s="289"/>
    </row>
    <row r="48029" spans="23:27">
      <c r="W48029" s="288"/>
      <c r="X48029" s="287"/>
      <c r="AA48029" s="289"/>
    </row>
    <row r="48030" spans="23:27">
      <c r="W48030" s="288"/>
      <c r="X48030" s="287"/>
      <c r="AA48030" s="289"/>
    </row>
    <row r="48031" spans="23:27">
      <c r="W48031" s="288"/>
      <c r="X48031" s="287"/>
      <c r="AA48031" s="289"/>
    </row>
    <row r="48032" spans="23:27">
      <c r="W48032" s="288"/>
      <c r="X48032" s="287"/>
      <c r="AA48032" s="289"/>
    </row>
    <row r="48033" spans="23:27">
      <c r="W48033" s="288"/>
      <c r="X48033" s="287"/>
      <c r="AA48033" s="289"/>
    </row>
    <row r="48034" spans="23:27">
      <c r="W48034" s="288"/>
      <c r="X48034" s="287"/>
      <c r="AA48034" s="289"/>
    </row>
    <row r="48035" spans="23:27">
      <c r="W48035" s="288"/>
      <c r="X48035" s="287"/>
      <c r="AA48035" s="289"/>
    </row>
    <row r="48036" spans="23:27">
      <c r="W48036" s="288"/>
      <c r="X48036" s="287"/>
      <c r="AA48036" s="289"/>
    </row>
    <row r="48037" spans="23:27">
      <c r="W48037" s="288"/>
      <c r="X48037" s="287"/>
      <c r="AA48037" s="289"/>
    </row>
    <row r="48038" spans="23:27">
      <c r="W48038" s="288"/>
      <c r="X48038" s="287"/>
      <c r="AA48038" s="289"/>
    </row>
    <row r="48039" spans="23:27">
      <c r="W48039" s="288"/>
      <c r="X48039" s="287"/>
      <c r="AA48039" s="289"/>
    </row>
    <row r="48040" spans="23:27">
      <c r="W48040" s="288"/>
      <c r="X48040" s="287"/>
      <c r="AA48040" s="289"/>
    </row>
    <row r="48041" spans="23:27">
      <c r="W48041" s="288"/>
      <c r="X48041" s="287"/>
      <c r="AA48041" s="289"/>
    </row>
    <row r="48042" spans="23:27">
      <c r="W48042" s="288"/>
      <c r="X48042" s="287"/>
      <c r="AA48042" s="289"/>
    </row>
    <row r="48043" spans="23:27">
      <c r="W48043" s="288"/>
      <c r="X48043" s="287"/>
      <c r="AA48043" s="289"/>
    </row>
    <row r="48044" spans="23:27">
      <c r="W48044" s="288"/>
      <c r="X48044" s="287"/>
      <c r="AA48044" s="289"/>
    </row>
    <row r="48045" spans="23:27">
      <c r="W48045" s="288"/>
      <c r="X48045" s="287"/>
      <c r="AA48045" s="289"/>
    </row>
    <row r="48046" spans="23:27">
      <c r="W48046" s="288"/>
      <c r="X48046" s="287"/>
      <c r="AA48046" s="289"/>
    </row>
    <row r="48047" spans="23:27">
      <c r="W48047" s="288"/>
      <c r="X48047" s="287"/>
      <c r="AA48047" s="289"/>
    </row>
    <row r="48048" spans="23:27">
      <c r="W48048" s="288"/>
      <c r="X48048" s="287"/>
      <c r="AA48048" s="289"/>
    </row>
    <row r="48049" spans="23:27">
      <c r="W48049" s="288"/>
      <c r="X48049" s="287"/>
      <c r="AA48049" s="289"/>
    </row>
    <row r="48050" spans="23:27">
      <c r="W48050" s="288"/>
      <c r="X48050" s="287"/>
      <c r="AA48050" s="289"/>
    </row>
    <row r="48051" spans="23:27">
      <c r="W48051" s="288"/>
      <c r="X48051" s="287"/>
      <c r="AA48051" s="289"/>
    </row>
    <row r="48052" spans="23:27">
      <c r="W48052" s="288"/>
      <c r="X48052" s="287"/>
      <c r="AA48052" s="289"/>
    </row>
    <row r="48053" spans="23:27">
      <c r="W48053" s="288"/>
      <c r="X48053" s="287"/>
      <c r="AA48053" s="289"/>
    </row>
    <row r="48054" spans="23:27">
      <c r="W48054" s="288"/>
      <c r="X48054" s="287"/>
      <c r="AA48054" s="289"/>
    </row>
    <row r="48055" spans="23:27">
      <c r="W48055" s="288"/>
      <c r="X48055" s="287"/>
      <c r="AA48055" s="289"/>
    </row>
    <row r="48056" spans="23:27">
      <c r="W48056" s="288"/>
      <c r="X48056" s="287"/>
      <c r="AA48056" s="289"/>
    </row>
    <row r="48057" spans="23:27">
      <c r="W48057" s="288"/>
      <c r="X48057" s="287"/>
      <c r="AA48057" s="289"/>
    </row>
    <row r="48058" spans="23:27">
      <c r="W48058" s="288"/>
      <c r="X48058" s="287"/>
      <c r="AA48058" s="289"/>
    </row>
    <row r="48059" spans="23:27">
      <c r="W48059" s="288"/>
      <c r="X48059" s="287"/>
      <c r="AA48059" s="289"/>
    </row>
    <row r="48060" spans="23:27">
      <c r="W48060" s="288"/>
      <c r="X48060" s="287"/>
      <c r="AA48060" s="289"/>
    </row>
    <row r="48061" spans="23:27">
      <c r="W48061" s="288"/>
      <c r="X48061" s="287"/>
      <c r="AA48061" s="289"/>
    </row>
    <row r="48062" spans="23:27">
      <c r="W48062" s="288"/>
      <c r="X48062" s="287"/>
      <c r="AA48062" s="289"/>
    </row>
    <row r="48063" spans="23:27">
      <c r="W48063" s="288"/>
      <c r="X48063" s="287"/>
      <c r="AA48063" s="289"/>
    </row>
    <row r="48064" spans="23:27">
      <c r="W48064" s="288"/>
      <c r="X48064" s="287"/>
      <c r="AA48064" s="289"/>
    </row>
    <row r="48065" spans="23:27">
      <c r="W48065" s="288"/>
      <c r="X48065" s="287"/>
      <c r="AA48065" s="289"/>
    </row>
    <row r="48066" spans="23:27">
      <c r="W48066" s="288"/>
      <c r="X48066" s="287"/>
      <c r="AA48066" s="289"/>
    </row>
    <row r="48067" spans="23:27">
      <c r="W48067" s="288"/>
      <c r="X48067" s="287"/>
      <c r="AA48067" s="289"/>
    </row>
    <row r="48068" spans="23:27">
      <c r="W48068" s="288"/>
      <c r="X48068" s="287"/>
      <c r="AA48068" s="289"/>
    </row>
    <row r="48069" spans="23:27">
      <c r="W48069" s="288"/>
      <c r="X48069" s="287"/>
      <c r="AA48069" s="289"/>
    </row>
    <row r="48070" spans="23:27">
      <c r="W48070" s="288"/>
      <c r="X48070" s="287"/>
      <c r="AA48070" s="289"/>
    </row>
    <row r="48071" spans="23:27">
      <c r="W48071" s="288"/>
      <c r="X48071" s="287"/>
      <c r="AA48071" s="289"/>
    </row>
    <row r="48072" spans="23:27">
      <c r="W48072" s="288"/>
      <c r="X48072" s="287"/>
      <c r="AA48072" s="289"/>
    </row>
    <row r="48073" spans="23:27">
      <c r="W48073" s="288"/>
      <c r="X48073" s="287"/>
      <c r="AA48073" s="289"/>
    </row>
    <row r="48074" spans="23:27">
      <c r="W48074" s="288"/>
      <c r="X48074" s="287"/>
      <c r="AA48074" s="289"/>
    </row>
    <row r="48075" spans="23:27">
      <c r="W48075" s="288"/>
      <c r="X48075" s="287"/>
      <c r="AA48075" s="289"/>
    </row>
    <row r="48076" spans="23:27">
      <c r="W48076" s="288"/>
      <c r="X48076" s="287"/>
      <c r="AA48076" s="289"/>
    </row>
    <row r="48077" spans="23:27">
      <c r="W48077" s="288"/>
      <c r="X48077" s="287"/>
      <c r="AA48077" s="289"/>
    </row>
    <row r="48078" spans="23:27">
      <c r="W48078" s="288"/>
      <c r="X48078" s="287"/>
      <c r="AA48078" s="289"/>
    </row>
    <row r="48079" spans="23:27">
      <c r="W48079" s="288"/>
      <c r="X48079" s="287"/>
      <c r="AA48079" s="289"/>
    </row>
    <row r="48080" spans="23:27">
      <c r="W48080" s="288"/>
      <c r="X48080" s="287"/>
      <c r="AA48080" s="289"/>
    </row>
    <row r="48081" spans="23:27">
      <c r="W48081" s="288"/>
      <c r="X48081" s="287"/>
      <c r="AA48081" s="289"/>
    </row>
    <row r="48082" spans="23:27">
      <c r="W48082" s="288"/>
      <c r="X48082" s="287"/>
      <c r="AA48082" s="289"/>
    </row>
    <row r="48083" spans="23:27">
      <c r="W48083" s="288"/>
      <c r="X48083" s="287"/>
      <c r="AA48083" s="289"/>
    </row>
    <row r="48084" spans="23:27">
      <c r="W48084" s="288"/>
      <c r="X48084" s="287"/>
      <c r="AA48084" s="289"/>
    </row>
    <row r="48085" spans="23:27">
      <c r="W48085" s="288"/>
      <c r="X48085" s="287"/>
      <c r="AA48085" s="289"/>
    </row>
    <row r="48086" spans="23:27">
      <c r="W48086" s="288"/>
      <c r="X48086" s="287"/>
      <c r="AA48086" s="289"/>
    </row>
    <row r="48087" spans="23:27">
      <c r="W48087" s="288"/>
      <c r="X48087" s="287"/>
      <c r="AA48087" s="289"/>
    </row>
    <row r="48088" spans="23:27">
      <c r="W48088" s="288"/>
      <c r="X48088" s="287"/>
      <c r="AA48088" s="289"/>
    </row>
    <row r="48089" spans="23:27">
      <c r="W48089" s="288"/>
      <c r="X48089" s="287"/>
      <c r="AA48089" s="289"/>
    </row>
    <row r="48090" spans="23:27">
      <c r="W48090" s="288"/>
      <c r="X48090" s="287"/>
      <c r="AA48090" s="289"/>
    </row>
    <row r="48091" spans="23:27">
      <c r="W48091" s="288"/>
      <c r="X48091" s="287"/>
      <c r="AA48091" s="289"/>
    </row>
    <row r="48092" spans="23:27">
      <c r="W48092" s="288"/>
      <c r="X48092" s="287"/>
      <c r="AA48092" s="289"/>
    </row>
    <row r="48093" spans="23:27">
      <c r="W48093" s="288"/>
      <c r="X48093" s="287"/>
      <c r="AA48093" s="289"/>
    </row>
    <row r="48094" spans="23:27">
      <c r="W48094" s="288"/>
      <c r="X48094" s="287"/>
      <c r="AA48094" s="289"/>
    </row>
    <row r="48095" spans="23:27">
      <c r="W48095" s="288"/>
      <c r="X48095" s="287"/>
      <c r="AA48095" s="289"/>
    </row>
    <row r="48096" spans="23:27">
      <c r="W48096" s="288"/>
      <c r="X48096" s="287"/>
      <c r="AA48096" s="289"/>
    </row>
    <row r="48097" spans="23:27">
      <c r="W48097" s="288"/>
      <c r="X48097" s="287"/>
      <c r="AA48097" s="289"/>
    </row>
    <row r="48098" spans="23:27">
      <c r="W48098" s="288"/>
      <c r="X48098" s="287"/>
      <c r="AA48098" s="289"/>
    </row>
    <row r="48099" spans="23:27">
      <c r="W48099" s="288"/>
      <c r="X48099" s="287"/>
      <c r="AA48099" s="289"/>
    </row>
    <row r="48100" spans="23:27">
      <c r="W48100" s="288"/>
      <c r="X48100" s="287"/>
      <c r="AA48100" s="289"/>
    </row>
    <row r="48101" spans="23:27">
      <c r="W48101" s="288"/>
      <c r="X48101" s="287"/>
      <c r="AA48101" s="289"/>
    </row>
    <row r="48102" spans="23:27">
      <c r="W48102" s="288"/>
      <c r="X48102" s="287"/>
      <c r="AA48102" s="289"/>
    </row>
    <row r="48103" spans="23:27">
      <c r="W48103" s="288"/>
      <c r="X48103" s="287"/>
      <c r="AA48103" s="289"/>
    </row>
    <row r="48104" spans="23:27">
      <c r="W48104" s="288"/>
      <c r="X48104" s="287"/>
      <c r="AA48104" s="289"/>
    </row>
    <row r="48105" spans="23:27">
      <c r="W48105" s="288"/>
      <c r="X48105" s="287"/>
      <c r="AA48105" s="289"/>
    </row>
    <row r="48106" spans="23:27">
      <c r="W48106" s="288"/>
      <c r="X48106" s="287"/>
      <c r="AA48106" s="289"/>
    </row>
    <row r="48107" spans="23:27">
      <c r="W48107" s="288"/>
      <c r="X48107" s="287"/>
      <c r="AA48107" s="289"/>
    </row>
    <row r="48108" spans="23:27">
      <c r="W48108" s="288"/>
      <c r="X48108" s="287"/>
      <c r="AA48108" s="289"/>
    </row>
    <row r="48109" spans="23:27">
      <c r="W48109" s="288"/>
      <c r="X48109" s="287"/>
      <c r="AA48109" s="289"/>
    </row>
    <row r="48110" spans="23:27">
      <c r="W48110" s="288"/>
      <c r="X48110" s="287"/>
      <c r="AA48110" s="289"/>
    </row>
    <row r="48111" spans="23:27">
      <c r="W48111" s="288"/>
      <c r="X48111" s="287"/>
      <c r="AA48111" s="289"/>
    </row>
    <row r="48112" spans="23:27">
      <c r="W48112" s="288"/>
      <c r="X48112" s="287"/>
      <c r="AA48112" s="289"/>
    </row>
    <row r="48113" spans="23:27">
      <c r="W48113" s="288"/>
      <c r="X48113" s="287"/>
      <c r="AA48113" s="289"/>
    </row>
    <row r="48114" spans="23:27">
      <c r="W48114" s="288"/>
      <c r="X48114" s="287"/>
      <c r="AA48114" s="289"/>
    </row>
    <row r="48115" spans="23:27">
      <c r="W48115" s="288"/>
      <c r="X48115" s="287"/>
      <c r="AA48115" s="289"/>
    </row>
    <row r="48116" spans="23:27">
      <c r="W48116" s="288"/>
      <c r="X48116" s="287"/>
      <c r="AA48116" s="289"/>
    </row>
    <row r="48117" spans="23:27">
      <c r="W48117" s="288"/>
      <c r="X48117" s="287"/>
      <c r="AA48117" s="289"/>
    </row>
    <row r="48118" spans="23:27">
      <c r="W48118" s="288"/>
      <c r="X48118" s="287"/>
      <c r="AA48118" s="289"/>
    </row>
    <row r="48119" spans="23:27">
      <c r="W48119" s="288"/>
      <c r="X48119" s="287"/>
      <c r="AA48119" s="289"/>
    </row>
    <row r="48120" spans="23:27">
      <c r="W48120" s="288"/>
      <c r="X48120" s="287"/>
      <c r="AA48120" s="289"/>
    </row>
    <row r="48121" spans="23:27">
      <c r="W48121" s="288"/>
      <c r="X48121" s="287"/>
      <c r="AA48121" s="289"/>
    </row>
    <row r="48122" spans="23:27">
      <c r="W48122" s="288"/>
      <c r="X48122" s="287"/>
      <c r="AA48122" s="289"/>
    </row>
    <row r="48123" spans="23:27">
      <c r="W48123" s="288"/>
      <c r="X48123" s="287"/>
      <c r="AA48123" s="289"/>
    </row>
    <row r="48124" spans="23:27">
      <c r="W48124" s="288"/>
      <c r="X48124" s="287"/>
      <c r="AA48124" s="289"/>
    </row>
    <row r="48125" spans="23:27">
      <c r="W48125" s="288"/>
      <c r="X48125" s="287"/>
      <c r="AA48125" s="289"/>
    </row>
    <row r="48126" spans="23:27">
      <c r="W48126" s="288"/>
      <c r="X48126" s="287"/>
      <c r="AA48126" s="289"/>
    </row>
    <row r="48127" spans="23:27">
      <c r="W48127" s="288"/>
      <c r="X48127" s="287"/>
      <c r="AA48127" s="289"/>
    </row>
    <row r="48128" spans="23:27">
      <c r="W48128" s="288"/>
      <c r="X48128" s="287"/>
      <c r="AA48128" s="289"/>
    </row>
    <row r="48129" spans="23:27">
      <c r="W48129" s="288"/>
      <c r="X48129" s="287"/>
      <c r="AA48129" s="289"/>
    </row>
    <row r="48130" spans="23:27">
      <c r="W48130" s="288"/>
      <c r="X48130" s="287"/>
      <c r="AA48130" s="289"/>
    </row>
    <row r="48131" spans="23:27">
      <c r="W48131" s="288"/>
      <c r="X48131" s="287"/>
      <c r="AA48131" s="289"/>
    </row>
    <row r="48132" spans="23:27">
      <c r="W48132" s="288"/>
      <c r="X48132" s="287"/>
      <c r="AA48132" s="289"/>
    </row>
    <row r="48133" spans="23:27">
      <c r="W48133" s="288"/>
      <c r="X48133" s="287"/>
      <c r="AA48133" s="289"/>
    </row>
    <row r="48134" spans="23:27">
      <c r="W48134" s="288"/>
      <c r="X48134" s="287"/>
      <c r="AA48134" s="289"/>
    </row>
    <row r="48135" spans="23:27">
      <c r="W48135" s="288"/>
      <c r="X48135" s="287"/>
      <c r="AA48135" s="289"/>
    </row>
    <row r="48136" spans="23:27">
      <c r="W48136" s="288"/>
      <c r="X48136" s="287"/>
      <c r="AA48136" s="289"/>
    </row>
    <row r="48137" spans="23:27">
      <c r="W48137" s="288"/>
      <c r="X48137" s="287"/>
      <c r="AA48137" s="289"/>
    </row>
    <row r="48138" spans="23:27">
      <c r="W48138" s="288"/>
      <c r="X48138" s="287"/>
      <c r="AA48138" s="289"/>
    </row>
    <row r="48139" spans="23:27">
      <c r="W48139" s="288"/>
      <c r="X48139" s="287"/>
      <c r="AA48139" s="289"/>
    </row>
    <row r="48140" spans="23:27">
      <c r="W48140" s="288"/>
      <c r="X48140" s="287"/>
      <c r="AA48140" s="289"/>
    </row>
    <row r="48141" spans="23:27">
      <c r="W48141" s="288"/>
      <c r="X48141" s="287"/>
      <c r="AA48141" s="289"/>
    </row>
    <row r="48142" spans="23:27">
      <c r="W48142" s="288"/>
      <c r="X48142" s="287"/>
      <c r="AA48142" s="289"/>
    </row>
    <row r="48143" spans="23:27">
      <c r="W48143" s="288"/>
      <c r="X48143" s="287"/>
      <c r="AA48143" s="289"/>
    </row>
    <row r="48144" spans="23:27">
      <c r="W48144" s="288"/>
      <c r="X48144" s="287"/>
      <c r="AA48144" s="289"/>
    </row>
    <row r="48145" spans="23:27">
      <c r="W48145" s="288"/>
      <c r="X48145" s="287"/>
      <c r="AA48145" s="289"/>
    </row>
    <row r="48146" spans="23:27">
      <c r="W48146" s="288"/>
      <c r="X48146" s="287"/>
      <c r="AA48146" s="289"/>
    </row>
    <row r="48147" spans="23:27">
      <c r="W48147" s="288"/>
      <c r="X48147" s="287"/>
      <c r="AA48147" s="289"/>
    </row>
    <row r="48148" spans="23:27">
      <c r="W48148" s="288"/>
      <c r="X48148" s="287"/>
      <c r="AA48148" s="289"/>
    </row>
    <row r="48149" spans="23:27">
      <c r="W48149" s="288"/>
      <c r="X48149" s="287"/>
      <c r="AA48149" s="289"/>
    </row>
    <row r="48150" spans="23:27">
      <c r="W48150" s="288"/>
      <c r="X48150" s="287"/>
      <c r="AA48150" s="289"/>
    </row>
    <row r="48151" spans="23:27">
      <c r="W48151" s="288"/>
      <c r="X48151" s="287"/>
      <c r="AA48151" s="289"/>
    </row>
    <row r="48152" spans="23:27">
      <c r="W48152" s="288"/>
      <c r="X48152" s="287"/>
      <c r="AA48152" s="289"/>
    </row>
    <row r="48153" spans="23:27">
      <c r="W48153" s="288"/>
      <c r="X48153" s="287"/>
      <c r="AA48153" s="289"/>
    </row>
    <row r="48154" spans="23:27">
      <c r="W48154" s="288"/>
      <c r="X48154" s="287"/>
      <c r="AA48154" s="289"/>
    </row>
    <row r="48155" spans="23:27">
      <c r="W48155" s="288"/>
      <c r="X48155" s="287"/>
      <c r="AA48155" s="289"/>
    </row>
    <row r="48156" spans="23:27">
      <c r="W48156" s="288"/>
      <c r="X48156" s="287"/>
      <c r="AA48156" s="289"/>
    </row>
    <row r="48157" spans="23:27">
      <c r="W48157" s="288"/>
      <c r="X48157" s="287"/>
      <c r="AA48157" s="289"/>
    </row>
    <row r="48158" spans="23:27">
      <c r="W48158" s="288"/>
      <c r="X48158" s="287"/>
      <c r="AA48158" s="289"/>
    </row>
    <row r="48159" spans="23:27">
      <c r="W48159" s="288"/>
      <c r="X48159" s="287"/>
      <c r="AA48159" s="289"/>
    </row>
    <row r="48160" spans="23:27">
      <c r="W48160" s="288"/>
      <c r="X48160" s="287"/>
      <c r="AA48160" s="289"/>
    </row>
    <row r="48161" spans="23:27">
      <c r="W48161" s="288"/>
      <c r="X48161" s="287"/>
      <c r="AA48161" s="289"/>
    </row>
    <row r="48162" spans="23:27">
      <c r="W48162" s="288"/>
      <c r="X48162" s="287"/>
      <c r="AA48162" s="289"/>
    </row>
    <row r="48163" spans="23:27">
      <c r="W48163" s="288"/>
      <c r="X48163" s="287"/>
      <c r="AA48163" s="289"/>
    </row>
    <row r="48164" spans="23:27">
      <c r="W48164" s="288"/>
      <c r="X48164" s="287"/>
      <c r="AA48164" s="289"/>
    </row>
    <row r="48165" spans="23:27">
      <c r="W48165" s="288"/>
      <c r="X48165" s="287"/>
      <c r="AA48165" s="289"/>
    </row>
    <row r="48166" spans="23:27">
      <c r="W48166" s="288"/>
      <c r="X48166" s="287"/>
      <c r="AA48166" s="289"/>
    </row>
    <row r="48167" spans="23:27">
      <c r="W48167" s="288"/>
      <c r="X48167" s="287"/>
      <c r="AA48167" s="289"/>
    </row>
    <row r="48168" spans="23:27">
      <c r="W48168" s="288"/>
      <c r="X48168" s="287"/>
      <c r="AA48168" s="289"/>
    </row>
    <row r="48169" spans="23:27">
      <c r="W48169" s="288"/>
      <c r="X48169" s="287"/>
      <c r="AA48169" s="289"/>
    </row>
    <row r="48170" spans="23:27">
      <c r="W48170" s="288"/>
      <c r="X48170" s="287"/>
      <c r="AA48170" s="289"/>
    </row>
    <row r="48171" spans="23:27">
      <c r="W48171" s="288"/>
      <c r="X48171" s="287"/>
      <c r="AA48171" s="289"/>
    </row>
    <row r="48172" spans="23:27">
      <c r="W48172" s="288"/>
      <c r="X48172" s="287"/>
      <c r="AA48172" s="289"/>
    </row>
    <row r="48173" spans="23:27">
      <c r="W48173" s="288"/>
      <c r="X48173" s="287"/>
      <c r="AA48173" s="289"/>
    </row>
    <row r="48174" spans="23:27">
      <c r="W48174" s="288"/>
      <c r="X48174" s="287"/>
      <c r="AA48174" s="289"/>
    </row>
    <row r="48175" spans="23:27">
      <c r="W48175" s="288"/>
      <c r="X48175" s="287"/>
      <c r="AA48175" s="289"/>
    </row>
    <row r="48176" spans="23:27">
      <c r="W48176" s="288"/>
      <c r="X48176" s="287"/>
      <c r="AA48176" s="289"/>
    </row>
    <row r="48177" spans="23:27">
      <c r="W48177" s="288"/>
      <c r="X48177" s="287"/>
      <c r="AA48177" s="289"/>
    </row>
    <row r="48178" spans="23:27">
      <c r="W48178" s="288"/>
      <c r="X48178" s="287"/>
      <c r="AA48178" s="289"/>
    </row>
    <row r="48179" spans="23:27">
      <c r="W48179" s="288"/>
      <c r="X48179" s="287"/>
      <c r="AA48179" s="289"/>
    </row>
    <row r="48180" spans="23:27">
      <c r="W48180" s="288"/>
      <c r="X48180" s="287"/>
      <c r="AA48180" s="289"/>
    </row>
    <row r="48181" spans="23:27">
      <c r="W48181" s="288"/>
      <c r="X48181" s="287"/>
      <c r="AA48181" s="289"/>
    </row>
    <row r="48182" spans="23:27">
      <c r="W48182" s="288"/>
      <c r="X48182" s="287"/>
      <c r="AA48182" s="289"/>
    </row>
    <row r="48183" spans="23:27">
      <c r="W48183" s="288"/>
      <c r="X48183" s="287"/>
      <c r="AA48183" s="289"/>
    </row>
    <row r="48184" spans="23:27">
      <c r="W48184" s="288"/>
      <c r="X48184" s="287"/>
      <c r="AA48184" s="289"/>
    </row>
    <row r="48185" spans="23:27">
      <c r="W48185" s="288"/>
      <c r="X48185" s="287"/>
      <c r="AA48185" s="289"/>
    </row>
    <row r="48186" spans="23:27">
      <c r="W48186" s="288"/>
      <c r="X48186" s="287"/>
      <c r="AA48186" s="289"/>
    </row>
    <row r="48187" spans="23:27">
      <c r="W48187" s="288"/>
      <c r="X48187" s="287"/>
      <c r="AA48187" s="289"/>
    </row>
    <row r="48188" spans="23:27">
      <c r="W48188" s="288"/>
      <c r="X48188" s="287"/>
      <c r="AA48188" s="289"/>
    </row>
    <row r="48189" spans="23:27">
      <c r="W48189" s="288"/>
      <c r="X48189" s="287"/>
      <c r="AA48189" s="289"/>
    </row>
    <row r="48190" spans="23:27">
      <c r="W48190" s="288"/>
      <c r="X48190" s="287"/>
      <c r="AA48190" s="289"/>
    </row>
    <row r="48191" spans="23:27">
      <c r="W48191" s="288"/>
      <c r="X48191" s="287"/>
      <c r="AA48191" s="289"/>
    </row>
    <row r="48192" spans="23:27">
      <c r="W48192" s="288"/>
      <c r="X48192" s="287"/>
      <c r="AA48192" s="289"/>
    </row>
    <row r="48193" spans="23:27">
      <c r="W48193" s="288"/>
      <c r="X48193" s="287"/>
      <c r="AA48193" s="289"/>
    </row>
    <row r="48194" spans="23:27">
      <c r="W48194" s="288"/>
      <c r="X48194" s="287"/>
      <c r="AA48194" s="289"/>
    </row>
    <row r="48195" spans="23:27">
      <c r="W48195" s="288"/>
      <c r="X48195" s="287"/>
      <c r="AA48195" s="289"/>
    </row>
    <row r="48196" spans="23:27">
      <c r="W48196" s="288"/>
      <c r="X48196" s="287"/>
      <c r="AA48196" s="289"/>
    </row>
    <row r="48197" spans="23:27">
      <c r="W48197" s="288"/>
      <c r="X48197" s="287"/>
      <c r="AA48197" s="289"/>
    </row>
    <row r="48198" spans="23:27">
      <c r="W48198" s="288"/>
      <c r="X48198" s="287"/>
      <c r="AA48198" s="289"/>
    </row>
    <row r="48199" spans="23:27">
      <c r="W48199" s="288"/>
      <c r="X48199" s="287"/>
      <c r="AA48199" s="289"/>
    </row>
    <row r="48200" spans="23:27">
      <c r="W48200" s="288"/>
      <c r="X48200" s="287"/>
      <c r="AA48200" s="289"/>
    </row>
    <row r="48201" spans="23:27">
      <c r="W48201" s="288"/>
      <c r="X48201" s="287"/>
      <c r="AA48201" s="289"/>
    </row>
    <row r="48202" spans="23:27">
      <c r="W48202" s="288"/>
      <c r="X48202" s="287"/>
      <c r="AA48202" s="289"/>
    </row>
    <row r="48203" spans="23:27">
      <c r="W48203" s="288"/>
      <c r="X48203" s="287"/>
      <c r="AA48203" s="289"/>
    </row>
    <row r="48204" spans="23:27">
      <c r="W48204" s="288"/>
      <c r="X48204" s="287"/>
      <c r="AA48204" s="289"/>
    </row>
    <row r="48205" spans="23:27">
      <c r="W48205" s="288"/>
      <c r="X48205" s="287"/>
      <c r="AA48205" s="289"/>
    </row>
    <row r="48206" spans="23:27">
      <c r="W48206" s="288"/>
      <c r="X48206" s="287"/>
      <c r="AA48206" s="289"/>
    </row>
    <row r="48207" spans="23:27">
      <c r="W48207" s="288"/>
      <c r="X48207" s="287"/>
      <c r="AA48207" s="289"/>
    </row>
    <row r="48208" spans="23:27">
      <c r="W48208" s="288"/>
      <c r="X48208" s="287"/>
      <c r="AA48208" s="289"/>
    </row>
    <row r="48209" spans="23:27">
      <c r="W48209" s="288"/>
      <c r="X48209" s="287"/>
      <c r="AA48209" s="289"/>
    </row>
    <row r="48210" spans="23:27">
      <c r="W48210" s="288"/>
      <c r="X48210" s="287"/>
      <c r="AA48210" s="289"/>
    </row>
    <row r="48211" spans="23:27">
      <c r="W48211" s="288"/>
      <c r="X48211" s="287"/>
      <c r="AA48211" s="289"/>
    </row>
    <row r="48212" spans="23:27">
      <c r="W48212" s="288"/>
      <c r="X48212" s="287"/>
      <c r="AA48212" s="289"/>
    </row>
    <row r="48213" spans="23:27">
      <c r="W48213" s="288"/>
      <c r="X48213" s="287"/>
      <c r="AA48213" s="289"/>
    </row>
    <row r="48214" spans="23:27">
      <c r="W48214" s="288"/>
      <c r="X48214" s="287"/>
      <c r="AA48214" s="289"/>
    </row>
    <row r="48215" spans="23:27">
      <c r="W48215" s="288"/>
      <c r="X48215" s="287"/>
      <c r="AA48215" s="289"/>
    </row>
    <row r="48216" spans="23:27">
      <c r="W48216" s="288"/>
      <c r="X48216" s="287"/>
      <c r="AA48216" s="289"/>
    </row>
    <row r="48217" spans="23:27">
      <c r="W48217" s="288"/>
      <c r="X48217" s="287"/>
      <c r="AA48217" s="289"/>
    </row>
    <row r="48218" spans="23:27">
      <c r="W48218" s="288"/>
      <c r="X48218" s="287"/>
      <c r="AA48218" s="289"/>
    </row>
    <row r="48219" spans="23:27">
      <c r="W48219" s="288"/>
      <c r="X48219" s="287"/>
      <c r="AA48219" s="289"/>
    </row>
    <row r="48220" spans="23:27">
      <c r="W48220" s="288"/>
      <c r="X48220" s="287"/>
      <c r="AA48220" s="289"/>
    </row>
    <row r="48221" spans="23:27">
      <c r="W48221" s="288"/>
      <c r="X48221" s="287"/>
      <c r="AA48221" s="289"/>
    </row>
    <row r="48222" spans="23:27">
      <c r="W48222" s="288"/>
      <c r="X48222" s="287"/>
      <c r="AA48222" s="289"/>
    </row>
    <row r="48223" spans="23:27">
      <c r="W48223" s="288"/>
      <c r="X48223" s="287"/>
      <c r="AA48223" s="289"/>
    </row>
    <row r="48224" spans="23:27">
      <c r="W48224" s="288"/>
      <c r="X48224" s="287"/>
      <c r="AA48224" s="289"/>
    </row>
    <row r="48225" spans="23:27">
      <c r="W48225" s="288"/>
      <c r="X48225" s="287"/>
      <c r="AA48225" s="289"/>
    </row>
    <row r="48226" spans="23:27">
      <c r="W48226" s="288"/>
      <c r="X48226" s="287"/>
      <c r="AA48226" s="289"/>
    </row>
    <row r="48227" spans="23:27">
      <c r="W48227" s="288"/>
      <c r="X48227" s="287"/>
      <c r="AA48227" s="289"/>
    </row>
    <row r="48228" spans="23:27">
      <c r="W48228" s="288"/>
      <c r="X48228" s="287"/>
      <c r="AA48228" s="289"/>
    </row>
    <row r="48229" spans="23:27">
      <c r="W48229" s="288"/>
      <c r="X48229" s="287"/>
      <c r="AA48229" s="289"/>
    </row>
    <row r="48230" spans="23:27">
      <c r="W48230" s="288"/>
      <c r="X48230" s="287"/>
      <c r="AA48230" s="289"/>
    </row>
    <row r="48231" spans="23:27">
      <c r="W48231" s="288"/>
      <c r="X48231" s="287"/>
      <c r="AA48231" s="289"/>
    </row>
    <row r="48232" spans="23:27">
      <c r="W48232" s="288"/>
      <c r="X48232" s="287"/>
      <c r="AA48232" s="289"/>
    </row>
    <row r="48233" spans="23:27">
      <c r="W48233" s="288"/>
      <c r="X48233" s="287"/>
      <c r="AA48233" s="289"/>
    </row>
    <row r="48234" spans="23:27">
      <c r="W48234" s="288"/>
      <c r="X48234" s="287"/>
      <c r="AA48234" s="289"/>
    </row>
    <row r="48235" spans="23:27">
      <c r="W48235" s="288"/>
      <c r="X48235" s="287"/>
      <c r="AA48235" s="289"/>
    </row>
    <row r="48236" spans="23:27">
      <c r="W48236" s="288"/>
      <c r="X48236" s="287"/>
      <c r="AA48236" s="289"/>
    </row>
    <row r="48237" spans="23:27">
      <c r="W48237" s="288"/>
      <c r="X48237" s="287"/>
      <c r="AA48237" s="289"/>
    </row>
    <row r="48238" spans="23:27">
      <c r="W48238" s="288"/>
      <c r="X48238" s="287"/>
      <c r="AA48238" s="289"/>
    </row>
    <row r="48239" spans="23:27">
      <c r="W48239" s="288"/>
      <c r="X48239" s="287"/>
      <c r="AA48239" s="289"/>
    </row>
    <row r="48240" spans="23:27">
      <c r="W48240" s="288"/>
      <c r="X48240" s="287"/>
      <c r="AA48240" s="289"/>
    </row>
    <row r="48241" spans="23:27">
      <c r="W48241" s="288"/>
      <c r="X48241" s="287"/>
      <c r="AA48241" s="289"/>
    </row>
    <row r="48242" spans="23:27">
      <c r="W48242" s="288"/>
      <c r="X48242" s="287"/>
      <c r="AA48242" s="289"/>
    </row>
    <row r="48243" spans="23:27">
      <c r="W48243" s="288"/>
      <c r="X48243" s="287"/>
      <c r="AA48243" s="289"/>
    </row>
    <row r="48244" spans="23:27">
      <c r="W48244" s="288"/>
      <c r="X48244" s="287"/>
      <c r="AA48244" s="289"/>
    </row>
    <row r="48245" spans="23:27">
      <c r="W48245" s="288"/>
      <c r="X48245" s="287"/>
      <c r="AA48245" s="289"/>
    </row>
    <row r="48246" spans="23:27">
      <c r="W48246" s="288"/>
      <c r="X48246" s="287"/>
      <c r="AA48246" s="289"/>
    </row>
    <row r="48247" spans="23:27">
      <c r="W48247" s="288"/>
      <c r="X48247" s="287"/>
      <c r="AA48247" s="289"/>
    </row>
    <row r="48248" spans="23:27">
      <c r="W48248" s="288"/>
      <c r="X48248" s="287"/>
      <c r="AA48248" s="289"/>
    </row>
    <row r="48249" spans="23:27">
      <c r="W48249" s="288"/>
      <c r="X48249" s="287"/>
      <c r="AA48249" s="289"/>
    </row>
    <row r="48250" spans="23:27">
      <c r="W48250" s="288"/>
      <c r="X48250" s="287"/>
      <c r="AA48250" s="289"/>
    </row>
    <row r="48251" spans="23:27">
      <c r="W48251" s="288"/>
      <c r="X48251" s="287"/>
      <c r="AA48251" s="289"/>
    </row>
    <row r="48252" spans="23:27">
      <c r="W48252" s="288"/>
      <c r="X48252" s="287"/>
      <c r="AA48252" s="289"/>
    </row>
    <row r="48253" spans="23:27">
      <c r="W48253" s="288"/>
      <c r="X48253" s="287"/>
      <c r="AA48253" s="289"/>
    </row>
    <row r="48254" spans="23:27">
      <c r="W48254" s="288"/>
      <c r="X48254" s="287"/>
      <c r="AA48254" s="289"/>
    </row>
    <row r="48255" spans="23:27">
      <c r="W48255" s="288"/>
      <c r="X48255" s="287"/>
      <c r="AA48255" s="289"/>
    </row>
    <row r="48256" spans="23:27">
      <c r="W48256" s="288"/>
      <c r="X48256" s="287"/>
      <c r="AA48256" s="289"/>
    </row>
    <row r="48257" spans="23:27">
      <c r="W48257" s="288"/>
      <c r="X48257" s="287"/>
      <c r="AA48257" s="289"/>
    </row>
    <row r="48258" spans="23:27">
      <c r="W48258" s="288"/>
      <c r="X48258" s="287"/>
      <c r="AA48258" s="289"/>
    </row>
    <row r="48259" spans="23:27">
      <c r="W48259" s="288"/>
      <c r="X48259" s="287"/>
      <c r="AA48259" s="289"/>
    </row>
    <row r="48260" spans="23:27">
      <c r="W48260" s="288"/>
      <c r="X48260" s="287"/>
      <c r="AA48260" s="289"/>
    </row>
    <row r="48261" spans="23:27">
      <c r="W48261" s="288"/>
      <c r="X48261" s="287"/>
      <c r="AA48261" s="289"/>
    </row>
    <row r="48262" spans="23:27">
      <c r="W48262" s="288"/>
      <c r="X48262" s="287"/>
      <c r="AA48262" s="289"/>
    </row>
    <row r="48263" spans="23:27">
      <c r="W48263" s="288"/>
      <c r="X48263" s="287"/>
      <c r="AA48263" s="289"/>
    </row>
    <row r="48264" spans="23:27">
      <c r="W48264" s="288"/>
      <c r="X48264" s="287"/>
      <c r="AA48264" s="289"/>
    </row>
    <row r="48265" spans="23:27">
      <c r="W48265" s="288"/>
      <c r="X48265" s="287"/>
      <c r="AA48265" s="289"/>
    </row>
    <row r="48266" spans="23:27">
      <c r="W48266" s="288"/>
      <c r="X48266" s="287"/>
      <c r="AA48266" s="289"/>
    </row>
    <row r="48267" spans="23:27">
      <c r="W48267" s="288"/>
      <c r="X48267" s="287"/>
      <c r="AA48267" s="289"/>
    </row>
    <row r="48268" spans="23:27">
      <c r="W48268" s="288"/>
      <c r="X48268" s="287"/>
      <c r="AA48268" s="289"/>
    </row>
    <row r="48269" spans="23:27">
      <c r="W48269" s="288"/>
      <c r="X48269" s="287"/>
      <c r="AA48269" s="289"/>
    </row>
    <row r="48270" spans="23:27">
      <c r="W48270" s="288"/>
      <c r="X48270" s="287"/>
      <c r="AA48270" s="289"/>
    </row>
    <row r="48271" spans="23:27">
      <c r="W48271" s="288"/>
      <c r="X48271" s="287"/>
      <c r="AA48271" s="289"/>
    </row>
    <row r="48272" spans="23:27">
      <c r="W48272" s="288"/>
      <c r="X48272" s="287"/>
      <c r="AA48272" s="289"/>
    </row>
    <row r="48273" spans="23:27">
      <c r="W48273" s="288"/>
      <c r="X48273" s="287"/>
      <c r="AA48273" s="289"/>
    </row>
    <row r="48274" spans="23:27">
      <c r="W48274" s="288"/>
      <c r="X48274" s="287"/>
      <c r="AA48274" s="289"/>
    </row>
    <row r="48275" spans="23:27">
      <c r="W48275" s="288"/>
      <c r="X48275" s="287"/>
      <c r="AA48275" s="289"/>
    </row>
    <row r="48276" spans="23:27">
      <c r="W48276" s="288"/>
      <c r="X48276" s="287"/>
      <c r="AA48276" s="289"/>
    </row>
    <row r="48277" spans="23:27">
      <c r="W48277" s="288"/>
      <c r="X48277" s="287"/>
      <c r="AA48277" s="289"/>
    </row>
    <row r="48278" spans="23:27">
      <c r="W48278" s="288"/>
      <c r="X48278" s="287"/>
      <c r="AA48278" s="289"/>
    </row>
    <row r="48279" spans="23:27">
      <c r="W48279" s="288"/>
      <c r="X48279" s="287"/>
      <c r="AA48279" s="289"/>
    </row>
    <row r="48280" spans="23:27">
      <c r="W48280" s="288"/>
      <c r="X48280" s="287"/>
      <c r="AA48280" s="289"/>
    </row>
    <row r="48281" spans="23:27">
      <c r="W48281" s="288"/>
      <c r="X48281" s="287"/>
      <c r="AA48281" s="289"/>
    </row>
    <row r="48282" spans="23:27">
      <c r="W48282" s="288"/>
      <c r="X48282" s="287"/>
      <c r="AA48282" s="289"/>
    </row>
    <row r="48283" spans="23:27">
      <c r="W48283" s="288"/>
      <c r="X48283" s="287"/>
      <c r="AA48283" s="289"/>
    </row>
    <row r="48284" spans="23:27">
      <c r="W48284" s="288"/>
      <c r="X48284" s="287"/>
      <c r="AA48284" s="289"/>
    </row>
    <row r="48285" spans="23:27">
      <c r="W48285" s="288"/>
      <c r="X48285" s="287"/>
      <c r="AA48285" s="289"/>
    </row>
    <row r="48286" spans="23:27">
      <c r="W48286" s="288"/>
      <c r="X48286" s="287"/>
      <c r="AA48286" s="289"/>
    </row>
    <row r="48287" spans="23:27">
      <c r="W48287" s="288"/>
      <c r="X48287" s="287"/>
      <c r="AA48287" s="289"/>
    </row>
    <row r="48288" spans="23:27">
      <c r="W48288" s="288"/>
      <c r="X48288" s="287"/>
      <c r="AA48288" s="289"/>
    </row>
    <row r="48289" spans="23:27">
      <c r="W48289" s="288"/>
      <c r="X48289" s="287"/>
      <c r="AA48289" s="289"/>
    </row>
    <row r="48290" spans="23:27">
      <c r="W48290" s="288"/>
      <c r="X48290" s="287"/>
      <c r="AA48290" s="289"/>
    </row>
    <row r="48291" spans="23:27">
      <c r="W48291" s="288"/>
      <c r="X48291" s="287"/>
      <c r="AA48291" s="289"/>
    </row>
    <row r="48292" spans="23:27">
      <c r="W48292" s="288"/>
      <c r="X48292" s="287"/>
      <c r="AA48292" s="289"/>
    </row>
    <row r="48293" spans="23:27">
      <c r="W48293" s="288"/>
      <c r="X48293" s="287"/>
      <c r="AA48293" s="289"/>
    </row>
    <row r="48294" spans="23:27">
      <c r="W48294" s="288"/>
      <c r="X48294" s="287"/>
      <c r="AA48294" s="289"/>
    </row>
    <row r="48295" spans="23:27">
      <c r="W48295" s="288"/>
      <c r="X48295" s="287"/>
      <c r="AA48295" s="289"/>
    </row>
    <row r="48296" spans="23:27">
      <c r="W48296" s="288"/>
      <c r="X48296" s="287"/>
      <c r="AA48296" s="289"/>
    </row>
    <row r="48297" spans="23:27">
      <c r="W48297" s="288"/>
      <c r="X48297" s="287"/>
      <c r="AA48297" s="289"/>
    </row>
    <row r="48298" spans="23:27">
      <c r="W48298" s="288"/>
      <c r="X48298" s="287"/>
      <c r="AA48298" s="289"/>
    </row>
    <row r="48299" spans="23:27">
      <c r="W48299" s="288"/>
      <c r="X48299" s="287"/>
      <c r="AA48299" s="289"/>
    </row>
    <row r="48300" spans="23:27">
      <c r="W48300" s="288"/>
      <c r="X48300" s="287"/>
      <c r="AA48300" s="289"/>
    </row>
    <row r="48301" spans="23:27">
      <c r="W48301" s="288"/>
      <c r="X48301" s="287"/>
      <c r="AA48301" s="289"/>
    </row>
    <row r="48302" spans="23:27">
      <c r="W48302" s="288"/>
      <c r="X48302" s="287"/>
      <c r="AA48302" s="289"/>
    </row>
    <row r="48303" spans="23:27">
      <c r="W48303" s="288"/>
      <c r="X48303" s="287"/>
      <c r="AA48303" s="289"/>
    </row>
    <row r="48304" spans="23:27">
      <c r="W48304" s="288"/>
      <c r="X48304" s="287"/>
      <c r="AA48304" s="289"/>
    </row>
    <row r="48305" spans="23:27">
      <c r="W48305" s="288"/>
      <c r="X48305" s="287"/>
      <c r="AA48305" s="289"/>
    </row>
    <row r="48306" spans="23:27">
      <c r="W48306" s="288"/>
      <c r="X48306" s="287"/>
      <c r="AA48306" s="289"/>
    </row>
    <row r="48307" spans="23:27">
      <c r="W48307" s="288"/>
      <c r="X48307" s="287"/>
      <c r="AA48307" s="289"/>
    </row>
    <row r="48308" spans="23:27">
      <c r="W48308" s="288"/>
      <c r="X48308" s="287"/>
      <c r="AA48308" s="289"/>
    </row>
    <row r="48309" spans="23:27">
      <c r="W48309" s="288"/>
      <c r="X48309" s="287"/>
      <c r="AA48309" s="289"/>
    </row>
    <row r="48310" spans="23:27">
      <c r="W48310" s="288"/>
      <c r="X48310" s="287"/>
      <c r="AA48310" s="289"/>
    </row>
    <row r="48311" spans="23:27">
      <c r="W48311" s="288"/>
      <c r="X48311" s="287"/>
      <c r="AA48311" s="289"/>
    </row>
    <row r="48312" spans="23:27">
      <c r="W48312" s="288"/>
      <c r="X48312" s="287"/>
      <c r="AA48312" s="289"/>
    </row>
    <row r="48313" spans="23:27">
      <c r="W48313" s="288"/>
      <c r="X48313" s="287"/>
      <c r="AA48313" s="289"/>
    </row>
    <row r="48314" spans="23:27">
      <c r="W48314" s="288"/>
      <c r="X48314" s="287"/>
      <c r="AA48314" s="289"/>
    </row>
    <row r="48315" spans="23:27">
      <c r="W48315" s="288"/>
      <c r="X48315" s="287"/>
      <c r="AA48315" s="289"/>
    </row>
    <row r="48316" spans="23:27">
      <c r="W48316" s="288"/>
      <c r="X48316" s="287"/>
      <c r="AA48316" s="289"/>
    </row>
    <row r="48317" spans="23:27">
      <c r="W48317" s="288"/>
      <c r="X48317" s="287"/>
      <c r="AA48317" s="289"/>
    </row>
    <row r="48318" spans="23:27">
      <c r="W48318" s="288"/>
      <c r="X48318" s="287"/>
      <c r="AA48318" s="289"/>
    </row>
    <row r="48319" spans="23:27">
      <c r="W48319" s="288"/>
      <c r="X48319" s="287"/>
      <c r="AA48319" s="289"/>
    </row>
    <row r="48320" spans="23:27">
      <c r="W48320" s="288"/>
      <c r="X48320" s="287"/>
      <c r="AA48320" s="289"/>
    </row>
    <row r="48321" spans="23:27">
      <c r="W48321" s="288"/>
      <c r="X48321" s="287"/>
      <c r="AA48321" s="289"/>
    </row>
    <row r="48322" spans="23:27">
      <c r="W48322" s="288"/>
      <c r="X48322" s="287"/>
      <c r="AA48322" s="289"/>
    </row>
    <row r="48323" spans="23:27">
      <c r="W48323" s="288"/>
      <c r="X48323" s="287"/>
      <c r="AA48323" s="289"/>
    </row>
    <row r="48324" spans="23:27">
      <c r="W48324" s="288"/>
      <c r="X48324" s="287"/>
      <c r="AA48324" s="289"/>
    </row>
    <row r="48325" spans="23:27">
      <c r="W48325" s="288"/>
      <c r="X48325" s="287"/>
      <c r="AA48325" s="289"/>
    </row>
    <row r="48326" spans="23:27">
      <c r="W48326" s="288"/>
      <c r="X48326" s="287"/>
      <c r="AA48326" s="289"/>
    </row>
    <row r="48327" spans="23:27">
      <c r="W48327" s="288"/>
      <c r="X48327" s="287"/>
      <c r="AA48327" s="289"/>
    </row>
    <row r="48328" spans="23:27">
      <c r="W48328" s="288"/>
      <c r="X48328" s="287"/>
      <c r="AA48328" s="289"/>
    </row>
    <row r="48329" spans="23:27">
      <c r="W48329" s="288"/>
      <c r="X48329" s="287"/>
      <c r="AA48329" s="289"/>
    </row>
    <row r="48330" spans="23:27">
      <c r="W48330" s="288"/>
      <c r="X48330" s="287"/>
      <c r="AA48330" s="289"/>
    </row>
    <row r="48331" spans="23:27">
      <c r="W48331" s="288"/>
      <c r="X48331" s="287"/>
      <c r="AA48331" s="289"/>
    </row>
    <row r="48332" spans="23:27">
      <c r="W48332" s="288"/>
      <c r="X48332" s="287"/>
      <c r="AA48332" s="289"/>
    </row>
    <row r="48333" spans="23:27">
      <c r="W48333" s="288"/>
      <c r="X48333" s="287"/>
      <c r="AA48333" s="289"/>
    </row>
    <row r="48334" spans="23:27">
      <c r="W48334" s="288"/>
      <c r="X48334" s="287"/>
      <c r="AA48334" s="289"/>
    </row>
    <row r="48335" spans="23:27">
      <c r="W48335" s="288"/>
      <c r="X48335" s="287"/>
      <c r="AA48335" s="289"/>
    </row>
    <row r="48336" spans="23:27">
      <c r="W48336" s="288"/>
      <c r="X48336" s="287"/>
      <c r="AA48336" s="289"/>
    </row>
    <row r="48337" spans="23:27">
      <c r="W48337" s="288"/>
      <c r="X48337" s="287"/>
      <c r="AA48337" s="289"/>
    </row>
    <row r="48338" spans="23:27">
      <c r="W48338" s="288"/>
      <c r="X48338" s="287"/>
      <c r="AA48338" s="289"/>
    </row>
    <row r="48339" spans="23:27">
      <c r="W48339" s="288"/>
      <c r="X48339" s="287"/>
      <c r="AA48339" s="289"/>
    </row>
    <row r="48340" spans="23:27">
      <c r="W48340" s="288"/>
      <c r="X48340" s="287"/>
      <c r="AA48340" s="289"/>
    </row>
    <row r="48341" spans="23:27">
      <c r="W48341" s="288"/>
      <c r="X48341" s="287"/>
      <c r="AA48341" s="289"/>
    </row>
    <row r="48342" spans="23:27">
      <c r="W48342" s="288"/>
      <c r="X48342" s="287"/>
      <c r="AA48342" s="289"/>
    </row>
    <row r="48343" spans="23:27">
      <c r="W48343" s="288"/>
      <c r="X48343" s="287"/>
      <c r="AA48343" s="289"/>
    </row>
    <row r="48344" spans="23:27">
      <c r="W48344" s="288"/>
      <c r="X48344" s="287"/>
      <c r="AA48344" s="289"/>
    </row>
    <row r="48345" spans="23:27">
      <c r="W48345" s="288"/>
      <c r="X48345" s="287"/>
      <c r="AA48345" s="289"/>
    </row>
    <row r="48346" spans="23:27">
      <c r="W48346" s="288"/>
      <c r="X48346" s="287"/>
      <c r="AA48346" s="289"/>
    </row>
    <row r="48347" spans="23:27">
      <c r="W48347" s="288"/>
      <c r="X48347" s="287"/>
      <c r="AA48347" s="289"/>
    </row>
    <row r="48348" spans="23:27">
      <c r="W48348" s="288"/>
      <c r="X48348" s="287"/>
      <c r="AA48348" s="289"/>
    </row>
    <row r="48349" spans="23:27">
      <c r="W48349" s="288"/>
      <c r="X48349" s="287"/>
      <c r="AA48349" s="289"/>
    </row>
    <row r="48350" spans="23:27">
      <c r="W48350" s="288"/>
      <c r="X48350" s="287"/>
      <c r="AA48350" s="289"/>
    </row>
    <row r="48351" spans="23:27">
      <c r="W48351" s="288"/>
      <c r="X48351" s="287"/>
      <c r="AA48351" s="289"/>
    </row>
    <row r="48352" spans="23:27">
      <c r="W48352" s="288"/>
      <c r="X48352" s="287"/>
      <c r="AA48352" s="289"/>
    </row>
    <row r="48353" spans="23:27">
      <c r="W48353" s="288"/>
      <c r="X48353" s="287"/>
      <c r="AA48353" s="289"/>
    </row>
    <row r="48354" spans="23:27">
      <c r="W48354" s="288"/>
      <c r="X48354" s="287"/>
      <c r="AA48354" s="289"/>
    </row>
    <row r="48355" spans="23:27">
      <c r="W48355" s="288"/>
      <c r="X48355" s="287"/>
      <c r="AA48355" s="289"/>
    </row>
    <row r="48356" spans="23:27">
      <c r="W48356" s="288"/>
      <c r="X48356" s="287"/>
      <c r="AA48356" s="289"/>
    </row>
    <row r="48357" spans="23:27">
      <c r="W48357" s="288"/>
      <c r="X48357" s="287"/>
      <c r="AA48357" s="289"/>
    </row>
    <row r="48358" spans="23:27">
      <c r="W48358" s="288"/>
      <c r="X48358" s="287"/>
      <c r="AA48358" s="289"/>
    </row>
    <row r="48359" spans="23:27">
      <c r="W48359" s="288"/>
      <c r="X48359" s="287"/>
      <c r="AA48359" s="289"/>
    </row>
    <row r="48360" spans="23:27">
      <c r="W48360" s="288"/>
      <c r="X48360" s="287"/>
      <c r="AA48360" s="289"/>
    </row>
    <row r="48361" spans="23:27">
      <c r="W48361" s="288"/>
      <c r="X48361" s="287"/>
      <c r="AA48361" s="289"/>
    </row>
    <row r="48362" spans="23:27">
      <c r="W48362" s="288"/>
      <c r="X48362" s="287"/>
      <c r="AA48362" s="289"/>
    </row>
    <row r="48363" spans="23:27">
      <c r="W48363" s="288"/>
      <c r="X48363" s="287"/>
      <c r="AA48363" s="289"/>
    </row>
    <row r="48364" spans="23:27">
      <c r="W48364" s="288"/>
      <c r="X48364" s="287"/>
      <c r="AA48364" s="289"/>
    </row>
    <row r="48365" spans="23:27">
      <c r="W48365" s="288"/>
      <c r="X48365" s="287"/>
      <c r="AA48365" s="289"/>
    </row>
    <row r="48366" spans="23:27">
      <c r="W48366" s="288"/>
      <c r="X48366" s="287"/>
      <c r="AA48366" s="289"/>
    </row>
    <row r="48367" spans="23:27">
      <c r="W48367" s="288"/>
      <c r="X48367" s="287"/>
      <c r="AA48367" s="289"/>
    </row>
    <row r="48368" spans="23:27">
      <c r="W48368" s="288"/>
      <c r="X48368" s="287"/>
      <c r="AA48368" s="289"/>
    </row>
    <row r="48369" spans="23:27">
      <c r="W48369" s="288"/>
      <c r="X48369" s="287"/>
      <c r="AA48369" s="289"/>
    </row>
    <row r="48370" spans="23:27">
      <c r="W48370" s="288"/>
      <c r="X48370" s="287"/>
      <c r="AA48370" s="289"/>
    </row>
    <row r="48371" spans="23:27">
      <c r="W48371" s="288"/>
      <c r="X48371" s="287"/>
      <c r="AA48371" s="289"/>
    </row>
    <row r="48372" spans="23:27">
      <c r="W48372" s="288"/>
      <c r="X48372" s="287"/>
      <c r="AA48372" s="289"/>
    </row>
    <row r="48373" spans="23:27">
      <c r="W48373" s="288"/>
      <c r="X48373" s="287"/>
      <c r="AA48373" s="289"/>
    </row>
    <row r="48374" spans="23:27">
      <c r="W48374" s="288"/>
      <c r="X48374" s="287"/>
      <c r="AA48374" s="289"/>
    </row>
    <row r="48375" spans="23:27">
      <c r="W48375" s="288"/>
      <c r="X48375" s="287"/>
      <c r="AA48375" s="289"/>
    </row>
    <row r="48376" spans="23:27">
      <c r="W48376" s="288"/>
      <c r="X48376" s="287"/>
      <c r="AA48376" s="289"/>
    </row>
    <row r="48377" spans="23:27">
      <c r="W48377" s="288"/>
      <c r="X48377" s="287"/>
      <c r="AA48377" s="289"/>
    </row>
    <row r="48378" spans="23:27">
      <c r="W48378" s="288"/>
      <c r="X48378" s="287"/>
      <c r="AA48378" s="289"/>
    </row>
    <row r="48379" spans="23:27">
      <c r="W48379" s="288"/>
      <c r="X48379" s="287"/>
      <c r="AA48379" s="289"/>
    </row>
    <row r="48380" spans="23:27">
      <c r="W48380" s="288"/>
      <c r="X48380" s="287"/>
      <c r="AA48380" s="289"/>
    </row>
    <row r="48381" spans="23:27">
      <c r="W48381" s="288"/>
      <c r="X48381" s="287"/>
      <c r="AA48381" s="289"/>
    </row>
    <row r="48382" spans="23:27">
      <c r="W48382" s="288"/>
      <c r="X48382" s="287"/>
      <c r="AA48382" s="289"/>
    </row>
    <row r="48383" spans="23:27">
      <c r="W48383" s="288"/>
      <c r="X48383" s="287"/>
      <c r="AA48383" s="289"/>
    </row>
    <row r="48384" spans="23:27">
      <c r="W48384" s="288"/>
      <c r="X48384" s="287"/>
      <c r="AA48384" s="289"/>
    </row>
    <row r="48385" spans="23:27">
      <c r="W48385" s="288"/>
      <c r="X48385" s="287"/>
      <c r="AA48385" s="289"/>
    </row>
    <row r="48386" spans="23:27">
      <c r="W48386" s="288"/>
      <c r="X48386" s="287"/>
      <c r="AA48386" s="289"/>
    </row>
    <row r="48387" spans="23:27">
      <c r="W48387" s="288"/>
      <c r="X48387" s="287"/>
      <c r="AA48387" s="289"/>
    </row>
    <row r="48388" spans="23:27">
      <c r="W48388" s="288"/>
      <c r="X48388" s="287"/>
      <c r="AA48388" s="289"/>
    </row>
    <row r="48389" spans="23:27">
      <c r="W48389" s="288"/>
      <c r="X48389" s="287"/>
      <c r="AA48389" s="289"/>
    </row>
    <row r="48390" spans="23:27">
      <c r="W48390" s="288"/>
      <c r="X48390" s="287"/>
      <c r="AA48390" s="289"/>
    </row>
    <row r="48391" spans="23:27">
      <c r="W48391" s="288"/>
      <c r="X48391" s="287"/>
      <c r="AA48391" s="289"/>
    </row>
    <row r="48392" spans="23:27">
      <c r="W48392" s="288"/>
      <c r="X48392" s="287"/>
      <c r="AA48392" s="289"/>
    </row>
    <row r="48393" spans="23:27">
      <c r="W48393" s="288"/>
      <c r="X48393" s="287"/>
      <c r="AA48393" s="289"/>
    </row>
    <row r="48394" spans="23:27">
      <c r="W48394" s="288"/>
      <c r="X48394" s="287"/>
      <c r="AA48394" s="289"/>
    </row>
    <row r="48395" spans="23:27">
      <c r="W48395" s="288"/>
      <c r="X48395" s="287"/>
      <c r="AA48395" s="289"/>
    </row>
    <row r="48396" spans="23:27">
      <c r="W48396" s="288"/>
      <c r="X48396" s="287"/>
      <c r="AA48396" s="289"/>
    </row>
    <row r="48397" spans="23:27">
      <c r="W48397" s="288"/>
      <c r="X48397" s="287"/>
      <c r="AA48397" s="289"/>
    </row>
    <row r="48398" spans="23:27">
      <c r="W48398" s="288"/>
      <c r="X48398" s="287"/>
      <c r="AA48398" s="289"/>
    </row>
    <row r="48399" spans="23:27">
      <c r="W48399" s="288"/>
      <c r="X48399" s="287"/>
      <c r="AA48399" s="289"/>
    </row>
    <row r="48400" spans="23:27">
      <c r="W48400" s="288"/>
      <c r="X48400" s="287"/>
      <c r="AA48400" s="289"/>
    </row>
    <row r="48401" spans="23:27">
      <c r="W48401" s="288"/>
      <c r="X48401" s="287"/>
      <c r="AA48401" s="289"/>
    </row>
    <row r="48402" spans="23:27">
      <c r="W48402" s="288"/>
      <c r="X48402" s="287"/>
      <c r="AA48402" s="289"/>
    </row>
    <row r="48403" spans="23:27">
      <c r="W48403" s="288"/>
      <c r="X48403" s="287"/>
      <c r="AA48403" s="289"/>
    </row>
    <row r="48404" spans="23:27">
      <c r="W48404" s="288"/>
      <c r="X48404" s="287"/>
      <c r="AA48404" s="289"/>
    </row>
    <row r="48405" spans="23:27">
      <c r="W48405" s="288"/>
      <c r="X48405" s="287"/>
      <c r="AA48405" s="289"/>
    </row>
    <row r="48406" spans="23:27">
      <c r="W48406" s="288"/>
      <c r="X48406" s="287"/>
      <c r="AA48406" s="289"/>
    </row>
    <row r="48407" spans="23:27">
      <c r="W48407" s="288"/>
      <c r="X48407" s="287"/>
      <c r="AA48407" s="289"/>
    </row>
    <row r="48408" spans="23:27">
      <c r="W48408" s="288"/>
      <c r="X48408" s="287"/>
      <c r="AA48408" s="289"/>
    </row>
    <row r="48409" spans="23:27">
      <c r="W48409" s="288"/>
      <c r="X48409" s="287"/>
      <c r="AA48409" s="289"/>
    </row>
    <row r="48410" spans="23:27">
      <c r="W48410" s="288"/>
      <c r="X48410" s="287"/>
      <c r="AA48410" s="289"/>
    </row>
    <row r="48411" spans="23:27">
      <c r="W48411" s="288"/>
      <c r="X48411" s="287"/>
      <c r="AA48411" s="289"/>
    </row>
    <row r="48412" spans="23:27">
      <c r="W48412" s="288"/>
      <c r="X48412" s="287"/>
      <c r="AA48412" s="289"/>
    </row>
    <row r="48413" spans="23:27">
      <c r="W48413" s="288"/>
      <c r="X48413" s="287"/>
      <c r="AA48413" s="289"/>
    </row>
    <row r="48414" spans="23:27">
      <c r="W48414" s="288"/>
      <c r="X48414" s="287"/>
      <c r="AA48414" s="289"/>
    </row>
    <row r="48415" spans="23:27">
      <c r="W48415" s="288"/>
      <c r="X48415" s="287"/>
      <c r="AA48415" s="289"/>
    </row>
    <row r="48416" spans="23:27">
      <c r="W48416" s="288"/>
      <c r="X48416" s="287"/>
      <c r="AA48416" s="289"/>
    </row>
    <row r="48417" spans="23:27">
      <c r="W48417" s="288"/>
      <c r="X48417" s="287"/>
      <c r="AA48417" s="289"/>
    </row>
    <row r="48418" spans="23:27">
      <c r="W48418" s="288"/>
      <c r="X48418" s="287"/>
      <c r="AA48418" s="289"/>
    </row>
    <row r="48419" spans="23:27">
      <c r="W48419" s="288"/>
      <c r="X48419" s="287"/>
      <c r="AA48419" s="289"/>
    </row>
    <row r="48420" spans="23:27">
      <c r="W48420" s="288"/>
      <c r="X48420" s="287"/>
      <c r="AA48420" s="289"/>
    </row>
    <row r="48421" spans="23:27">
      <c r="W48421" s="288"/>
      <c r="X48421" s="287"/>
      <c r="AA48421" s="289"/>
    </row>
    <row r="48422" spans="23:27">
      <c r="W48422" s="288"/>
      <c r="X48422" s="287"/>
      <c r="AA48422" s="289"/>
    </row>
    <row r="48423" spans="23:27">
      <c r="W48423" s="288"/>
      <c r="X48423" s="287"/>
      <c r="AA48423" s="289"/>
    </row>
    <row r="48424" spans="23:27">
      <c r="W48424" s="288"/>
      <c r="X48424" s="287"/>
      <c r="AA48424" s="289"/>
    </row>
    <row r="48425" spans="23:27">
      <c r="W48425" s="288"/>
      <c r="X48425" s="287"/>
      <c r="AA48425" s="289"/>
    </row>
    <row r="48426" spans="23:27">
      <c r="W48426" s="288"/>
      <c r="X48426" s="287"/>
      <c r="AA48426" s="289"/>
    </row>
    <row r="48427" spans="23:27">
      <c r="W48427" s="288"/>
      <c r="X48427" s="287"/>
      <c r="AA48427" s="289"/>
    </row>
    <row r="48428" spans="23:27">
      <c r="W48428" s="288"/>
      <c r="X48428" s="287"/>
      <c r="AA48428" s="289"/>
    </row>
    <row r="48429" spans="23:27">
      <c r="W48429" s="288"/>
      <c r="X48429" s="287"/>
      <c r="AA48429" s="289"/>
    </row>
    <row r="48430" spans="23:27">
      <c r="W48430" s="288"/>
      <c r="X48430" s="287"/>
      <c r="AA48430" s="289"/>
    </row>
    <row r="48431" spans="23:27">
      <c r="W48431" s="288"/>
      <c r="X48431" s="287"/>
      <c r="AA48431" s="289"/>
    </row>
    <row r="48432" spans="23:27">
      <c r="W48432" s="288"/>
      <c r="X48432" s="287"/>
      <c r="AA48432" s="289"/>
    </row>
    <row r="48433" spans="23:27">
      <c r="W48433" s="288"/>
      <c r="X48433" s="287"/>
      <c r="AA48433" s="289"/>
    </row>
    <row r="48434" spans="23:27">
      <c r="W48434" s="288"/>
      <c r="X48434" s="287"/>
      <c r="AA48434" s="289"/>
    </row>
    <row r="48435" spans="23:27">
      <c r="W48435" s="288"/>
      <c r="X48435" s="287"/>
      <c r="AA48435" s="289"/>
    </row>
    <row r="48436" spans="23:27">
      <c r="W48436" s="288"/>
      <c r="X48436" s="287"/>
      <c r="AA48436" s="289"/>
    </row>
    <row r="48437" spans="23:27">
      <c r="W48437" s="288"/>
      <c r="X48437" s="287"/>
      <c r="AA48437" s="289"/>
    </row>
    <row r="48438" spans="23:27">
      <c r="W48438" s="288"/>
      <c r="X48438" s="287"/>
      <c r="AA48438" s="289"/>
    </row>
    <row r="48439" spans="23:27">
      <c r="W48439" s="288"/>
      <c r="X48439" s="287"/>
      <c r="AA48439" s="289"/>
    </row>
    <row r="48440" spans="23:27">
      <c r="W48440" s="288"/>
      <c r="X48440" s="287"/>
      <c r="AA48440" s="289"/>
    </row>
    <row r="48441" spans="23:27">
      <c r="W48441" s="288"/>
      <c r="X48441" s="287"/>
      <c r="AA48441" s="289"/>
    </row>
    <row r="48442" spans="23:27">
      <c r="W48442" s="288"/>
      <c r="X48442" s="287"/>
      <c r="AA48442" s="289"/>
    </row>
    <row r="48443" spans="23:27">
      <c r="W48443" s="288"/>
      <c r="X48443" s="287"/>
      <c r="AA48443" s="289"/>
    </row>
    <row r="48444" spans="23:27">
      <c r="W48444" s="288"/>
      <c r="X48444" s="287"/>
      <c r="AA48444" s="289"/>
    </row>
    <row r="48445" spans="23:27">
      <c r="W48445" s="288"/>
      <c r="X48445" s="287"/>
      <c r="AA48445" s="289"/>
    </row>
    <row r="48446" spans="23:27">
      <c r="W48446" s="288"/>
      <c r="X48446" s="287"/>
      <c r="AA48446" s="289"/>
    </row>
    <row r="48447" spans="23:27">
      <c r="W48447" s="288"/>
      <c r="X48447" s="287"/>
      <c r="AA48447" s="289"/>
    </row>
    <row r="48448" spans="23:27">
      <c r="W48448" s="288"/>
      <c r="X48448" s="287"/>
      <c r="AA48448" s="289"/>
    </row>
    <row r="48449" spans="23:27">
      <c r="W48449" s="288"/>
      <c r="X48449" s="287"/>
      <c r="AA48449" s="289"/>
    </row>
    <row r="48450" spans="23:27">
      <c r="W48450" s="288"/>
      <c r="X48450" s="287"/>
      <c r="AA48450" s="289"/>
    </row>
    <row r="48451" spans="23:27">
      <c r="W48451" s="288"/>
      <c r="X48451" s="287"/>
      <c r="AA48451" s="289"/>
    </row>
    <row r="48452" spans="23:27">
      <c r="W48452" s="288"/>
      <c r="X48452" s="287"/>
      <c r="AA48452" s="289"/>
    </row>
    <row r="48453" spans="23:27">
      <c r="W48453" s="288"/>
      <c r="X48453" s="287"/>
      <c r="AA48453" s="289"/>
    </row>
    <row r="48454" spans="23:27">
      <c r="W48454" s="288"/>
      <c r="X48454" s="287"/>
      <c r="AA48454" s="289"/>
    </row>
    <row r="48455" spans="23:27">
      <c r="W48455" s="288"/>
      <c r="X48455" s="287"/>
      <c r="AA48455" s="289"/>
    </row>
    <row r="48456" spans="23:27">
      <c r="W48456" s="288"/>
      <c r="X48456" s="287"/>
      <c r="AA48456" s="289"/>
    </row>
    <row r="48457" spans="23:27">
      <c r="W48457" s="288"/>
      <c r="X48457" s="287"/>
      <c r="AA48457" s="289"/>
    </row>
    <row r="48458" spans="23:27">
      <c r="W48458" s="288"/>
      <c r="X48458" s="287"/>
      <c r="AA48458" s="289"/>
    </row>
    <row r="48459" spans="23:27">
      <c r="W48459" s="288"/>
      <c r="X48459" s="287"/>
      <c r="AA48459" s="289"/>
    </row>
    <row r="48460" spans="23:27">
      <c r="W48460" s="288"/>
      <c r="X48460" s="287"/>
      <c r="AA48460" s="289"/>
    </row>
    <row r="48461" spans="23:27">
      <c r="W48461" s="288"/>
      <c r="X48461" s="287"/>
      <c r="AA48461" s="289"/>
    </row>
    <row r="48462" spans="23:27">
      <c r="W48462" s="288"/>
      <c r="X48462" s="287"/>
      <c r="AA48462" s="289"/>
    </row>
    <row r="48463" spans="23:27">
      <c r="W48463" s="288"/>
      <c r="X48463" s="287"/>
      <c r="AA48463" s="289"/>
    </row>
    <row r="48464" spans="23:27">
      <c r="W48464" s="288"/>
      <c r="X48464" s="287"/>
      <c r="AA48464" s="289"/>
    </row>
    <row r="48465" spans="23:27">
      <c r="W48465" s="288"/>
      <c r="X48465" s="287"/>
      <c r="AA48465" s="289"/>
    </row>
    <row r="48466" spans="23:27">
      <c r="W48466" s="288"/>
      <c r="X48466" s="287"/>
      <c r="AA48466" s="289"/>
    </row>
    <row r="48467" spans="23:27">
      <c r="W48467" s="288"/>
      <c r="X48467" s="287"/>
      <c r="AA48467" s="289"/>
    </row>
    <row r="48468" spans="23:27">
      <c r="W48468" s="288"/>
      <c r="X48468" s="287"/>
      <c r="AA48468" s="289"/>
    </row>
    <row r="48469" spans="23:27">
      <c r="W48469" s="288"/>
      <c r="X48469" s="287"/>
      <c r="AA48469" s="289"/>
    </row>
    <row r="48470" spans="23:27">
      <c r="W48470" s="288"/>
      <c r="X48470" s="287"/>
      <c r="AA48470" s="289"/>
    </row>
    <row r="48471" spans="23:27">
      <c r="W48471" s="288"/>
      <c r="X48471" s="287"/>
      <c r="AA48471" s="289"/>
    </row>
    <row r="48472" spans="23:27">
      <c r="W48472" s="288"/>
      <c r="X48472" s="287"/>
      <c r="AA48472" s="289"/>
    </row>
    <row r="48473" spans="23:27">
      <c r="W48473" s="288"/>
      <c r="X48473" s="287"/>
      <c r="AA48473" s="289"/>
    </row>
    <row r="48474" spans="23:27">
      <c r="W48474" s="288"/>
      <c r="X48474" s="287"/>
      <c r="AA48474" s="289"/>
    </row>
    <row r="48475" spans="23:27">
      <c r="W48475" s="288"/>
      <c r="X48475" s="287"/>
      <c r="AA48475" s="289"/>
    </row>
    <row r="48476" spans="23:27">
      <c r="W48476" s="288"/>
      <c r="X48476" s="287"/>
      <c r="AA48476" s="289"/>
    </row>
    <row r="48477" spans="23:27">
      <c r="W48477" s="288"/>
      <c r="X48477" s="287"/>
      <c r="AA48477" s="289"/>
    </row>
    <row r="48478" spans="23:27">
      <c r="W48478" s="288"/>
      <c r="X48478" s="287"/>
      <c r="AA48478" s="289"/>
    </row>
    <row r="48479" spans="23:27">
      <c r="W48479" s="288"/>
      <c r="X48479" s="287"/>
      <c r="AA48479" s="289"/>
    </row>
    <row r="48480" spans="23:27">
      <c r="W48480" s="288"/>
      <c r="X48480" s="287"/>
      <c r="AA48480" s="289"/>
    </row>
    <row r="48481" spans="23:27">
      <c r="W48481" s="288"/>
      <c r="X48481" s="287"/>
      <c r="AA48481" s="289"/>
    </row>
    <row r="48482" spans="23:27">
      <c r="W48482" s="288"/>
      <c r="X48482" s="287"/>
      <c r="AA48482" s="289"/>
    </row>
    <row r="48483" spans="23:27">
      <c r="W48483" s="288"/>
      <c r="X48483" s="287"/>
      <c r="AA48483" s="289"/>
    </row>
    <row r="48484" spans="23:27">
      <c r="W48484" s="288"/>
      <c r="X48484" s="287"/>
      <c r="AA48484" s="289"/>
    </row>
    <row r="48485" spans="23:27">
      <c r="W48485" s="288"/>
      <c r="X48485" s="287"/>
      <c r="AA48485" s="289"/>
    </row>
    <row r="48486" spans="23:27">
      <c r="W48486" s="288"/>
      <c r="X48486" s="287"/>
      <c r="AA48486" s="289"/>
    </row>
    <row r="48487" spans="23:27">
      <c r="W48487" s="288"/>
      <c r="X48487" s="287"/>
      <c r="AA48487" s="289"/>
    </row>
    <row r="48488" spans="23:27">
      <c r="W48488" s="288"/>
      <c r="X48488" s="287"/>
      <c r="AA48488" s="289"/>
    </row>
    <row r="48489" spans="23:27">
      <c r="W48489" s="288"/>
      <c r="X48489" s="287"/>
      <c r="AA48489" s="289"/>
    </row>
    <row r="48490" spans="23:27">
      <c r="W48490" s="288"/>
      <c r="X48490" s="287"/>
      <c r="AA48490" s="289"/>
    </row>
    <row r="48491" spans="23:27">
      <c r="W48491" s="288"/>
      <c r="X48491" s="287"/>
      <c r="AA48491" s="289"/>
    </row>
    <row r="48492" spans="23:27">
      <c r="W48492" s="288"/>
      <c r="X48492" s="287"/>
      <c r="AA48492" s="289"/>
    </row>
    <row r="48493" spans="23:27">
      <c r="W48493" s="288"/>
      <c r="X48493" s="287"/>
      <c r="AA48493" s="289"/>
    </row>
    <row r="48494" spans="23:27">
      <c r="W48494" s="288"/>
      <c r="X48494" s="287"/>
      <c r="AA48494" s="289"/>
    </row>
    <row r="48495" spans="23:27">
      <c r="W48495" s="288"/>
      <c r="X48495" s="287"/>
      <c r="AA48495" s="289"/>
    </row>
    <row r="48496" spans="23:27">
      <c r="W48496" s="288"/>
      <c r="X48496" s="287"/>
      <c r="AA48496" s="289"/>
    </row>
    <row r="48497" spans="23:27">
      <c r="W48497" s="288"/>
      <c r="X48497" s="287"/>
      <c r="AA48497" s="289"/>
    </row>
    <row r="48498" spans="23:27">
      <c r="W48498" s="288"/>
      <c r="X48498" s="287"/>
      <c r="AA48498" s="289"/>
    </row>
    <row r="48499" spans="23:27">
      <c r="W48499" s="288"/>
      <c r="X48499" s="287"/>
      <c r="AA48499" s="289"/>
    </row>
    <row r="48500" spans="23:27">
      <c r="W48500" s="288"/>
      <c r="X48500" s="287"/>
      <c r="AA48500" s="289"/>
    </row>
    <row r="48501" spans="23:27">
      <c r="W48501" s="288"/>
      <c r="X48501" s="287"/>
      <c r="AA48501" s="289"/>
    </row>
    <row r="48502" spans="23:27">
      <c r="W48502" s="288"/>
      <c r="X48502" s="287"/>
      <c r="AA48502" s="289"/>
    </row>
    <row r="48503" spans="23:27">
      <c r="W48503" s="288"/>
      <c r="X48503" s="287"/>
      <c r="AA48503" s="289"/>
    </row>
    <row r="48504" spans="23:27">
      <c r="W48504" s="288"/>
      <c r="X48504" s="287"/>
      <c r="AA48504" s="289"/>
    </row>
    <row r="48505" spans="23:27">
      <c r="W48505" s="288"/>
      <c r="X48505" s="287"/>
      <c r="AA48505" s="289"/>
    </row>
    <row r="48506" spans="23:27">
      <c r="W48506" s="288"/>
      <c r="X48506" s="287"/>
      <c r="AA48506" s="289"/>
    </row>
    <row r="48507" spans="23:27">
      <c r="W48507" s="288"/>
      <c r="X48507" s="287"/>
      <c r="AA48507" s="289"/>
    </row>
    <row r="48508" spans="23:27">
      <c r="W48508" s="288"/>
      <c r="X48508" s="287"/>
      <c r="AA48508" s="289"/>
    </row>
    <row r="48509" spans="23:27">
      <c r="W48509" s="288"/>
      <c r="X48509" s="287"/>
      <c r="AA48509" s="289"/>
    </row>
    <row r="48510" spans="23:27">
      <c r="W48510" s="288"/>
      <c r="X48510" s="287"/>
      <c r="AA48510" s="289"/>
    </row>
    <row r="48511" spans="23:27">
      <c r="W48511" s="288"/>
      <c r="X48511" s="287"/>
      <c r="AA48511" s="289"/>
    </row>
    <row r="48512" spans="23:27">
      <c r="W48512" s="288"/>
      <c r="X48512" s="287"/>
      <c r="AA48512" s="289"/>
    </row>
    <row r="48513" spans="23:27">
      <c r="W48513" s="288"/>
      <c r="X48513" s="287"/>
      <c r="AA48513" s="289"/>
    </row>
    <row r="48514" spans="23:27">
      <c r="W48514" s="288"/>
      <c r="X48514" s="287"/>
      <c r="AA48514" s="289"/>
    </row>
    <row r="48515" spans="23:27">
      <c r="W48515" s="288"/>
      <c r="X48515" s="287"/>
      <c r="AA48515" s="289"/>
    </row>
    <row r="48516" spans="23:27">
      <c r="W48516" s="288"/>
      <c r="X48516" s="287"/>
      <c r="AA48516" s="289"/>
    </row>
    <row r="48517" spans="23:27">
      <c r="W48517" s="288"/>
      <c r="X48517" s="287"/>
      <c r="AA48517" s="289"/>
    </row>
    <row r="48518" spans="23:27">
      <c r="W48518" s="288"/>
      <c r="X48518" s="287"/>
      <c r="AA48518" s="289"/>
    </row>
    <row r="48519" spans="23:27">
      <c r="W48519" s="288"/>
      <c r="X48519" s="287"/>
      <c r="AA48519" s="289"/>
    </row>
    <row r="48520" spans="23:27">
      <c r="W48520" s="288"/>
      <c r="X48520" s="287"/>
      <c r="AA48520" s="289"/>
    </row>
    <row r="48521" spans="23:27">
      <c r="W48521" s="288"/>
      <c r="X48521" s="287"/>
      <c r="AA48521" s="289"/>
    </row>
    <row r="48522" spans="23:27">
      <c r="W48522" s="288"/>
      <c r="X48522" s="287"/>
      <c r="AA48522" s="289"/>
    </row>
    <row r="48523" spans="23:27">
      <c r="W48523" s="288"/>
      <c r="X48523" s="287"/>
      <c r="AA48523" s="289"/>
    </row>
    <row r="48524" spans="23:27">
      <c r="W48524" s="288"/>
      <c r="X48524" s="287"/>
      <c r="AA48524" s="289"/>
    </row>
    <row r="48525" spans="23:27">
      <c r="W48525" s="288"/>
      <c r="X48525" s="287"/>
      <c r="AA48525" s="289"/>
    </row>
    <row r="48526" spans="23:27">
      <c r="W48526" s="288"/>
      <c r="X48526" s="287"/>
      <c r="AA48526" s="289"/>
    </row>
    <row r="48527" spans="23:27">
      <c r="W48527" s="288"/>
      <c r="X48527" s="287"/>
      <c r="AA48527" s="289"/>
    </row>
    <row r="48528" spans="23:27">
      <c r="W48528" s="288"/>
      <c r="X48528" s="287"/>
      <c r="AA48528" s="289"/>
    </row>
    <row r="48529" spans="23:27">
      <c r="W48529" s="288"/>
      <c r="X48529" s="287"/>
      <c r="AA48529" s="289"/>
    </row>
    <row r="48530" spans="23:27">
      <c r="W48530" s="288"/>
      <c r="X48530" s="287"/>
      <c r="AA48530" s="289"/>
    </row>
    <row r="48531" spans="23:27">
      <c r="W48531" s="288"/>
      <c r="X48531" s="287"/>
      <c r="AA48531" s="289"/>
    </row>
    <row r="48532" spans="23:27">
      <c r="W48532" s="288"/>
      <c r="X48532" s="287"/>
      <c r="AA48532" s="289"/>
    </row>
    <row r="48533" spans="23:27">
      <c r="W48533" s="288"/>
      <c r="X48533" s="287"/>
      <c r="AA48533" s="289"/>
    </row>
    <row r="48534" spans="23:27">
      <c r="W48534" s="288"/>
      <c r="X48534" s="287"/>
      <c r="AA48534" s="289"/>
    </row>
    <row r="48535" spans="23:27">
      <c r="W48535" s="288"/>
      <c r="X48535" s="287"/>
      <c r="AA48535" s="289"/>
    </row>
    <row r="48536" spans="23:27">
      <c r="W48536" s="288"/>
      <c r="X48536" s="287"/>
      <c r="AA48536" s="289"/>
    </row>
    <row r="48537" spans="23:27">
      <c r="W48537" s="288"/>
      <c r="X48537" s="287"/>
      <c r="AA48537" s="289"/>
    </row>
    <row r="48538" spans="23:27">
      <c r="W48538" s="288"/>
      <c r="X48538" s="287"/>
      <c r="AA48538" s="289"/>
    </row>
    <row r="48539" spans="23:27">
      <c r="W48539" s="288"/>
      <c r="X48539" s="287"/>
      <c r="AA48539" s="289"/>
    </row>
    <row r="48540" spans="23:27">
      <c r="W48540" s="288"/>
      <c r="X48540" s="287"/>
      <c r="AA48540" s="289"/>
    </row>
    <row r="48541" spans="23:27">
      <c r="W48541" s="288"/>
      <c r="X48541" s="287"/>
      <c r="AA48541" s="289"/>
    </row>
    <row r="48542" spans="23:27">
      <c r="W48542" s="288"/>
      <c r="X48542" s="287"/>
      <c r="AA48542" s="289"/>
    </row>
    <row r="48543" spans="23:27">
      <c r="W48543" s="288"/>
      <c r="X48543" s="287"/>
      <c r="AA48543" s="289"/>
    </row>
    <row r="48544" spans="23:27">
      <c r="W48544" s="288"/>
      <c r="X48544" s="287"/>
      <c r="AA48544" s="289"/>
    </row>
    <row r="48545" spans="23:27">
      <c r="W48545" s="288"/>
      <c r="X48545" s="287"/>
      <c r="AA48545" s="289"/>
    </row>
    <row r="48546" spans="23:27">
      <c r="W48546" s="288"/>
      <c r="X48546" s="287"/>
      <c r="AA48546" s="289"/>
    </row>
    <row r="48547" spans="23:27">
      <c r="W48547" s="288"/>
      <c r="X48547" s="287"/>
      <c r="AA48547" s="289"/>
    </row>
    <row r="48548" spans="23:27">
      <c r="W48548" s="288"/>
      <c r="X48548" s="287"/>
      <c r="AA48548" s="289"/>
    </row>
    <row r="48549" spans="23:27">
      <c r="W48549" s="288"/>
      <c r="X48549" s="287"/>
      <c r="AA48549" s="289"/>
    </row>
    <row r="48550" spans="23:27">
      <c r="W48550" s="288"/>
      <c r="X48550" s="287"/>
      <c r="AA48550" s="289"/>
    </row>
    <row r="48551" spans="23:27">
      <c r="W48551" s="288"/>
      <c r="X48551" s="287"/>
      <c r="AA48551" s="289"/>
    </row>
    <row r="48552" spans="23:27">
      <c r="W48552" s="288"/>
      <c r="X48552" s="287"/>
      <c r="AA48552" s="289"/>
    </row>
    <row r="48553" spans="23:27">
      <c r="W48553" s="288"/>
      <c r="X48553" s="287"/>
      <c r="AA48553" s="289"/>
    </row>
    <row r="48554" spans="23:27">
      <c r="W48554" s="288"/>
      <c r="X48554" s="287"/>
      <c r="AA48554" s="289"/>
    </row>
    <row r="48555" spans="23:27">
      <c r="W48555" s="288"/>
      <c r="X48555" s="287"/>
      <c r="AA48555" s="289"/>
    </row>
    <row r="48556" spans="23:27">
      <c r="W48556" s="288"/>
      <c r="X48556" s="287"/>
      <c r="AA48556" s="289"/>
    </row>
    <row r="48557" spans="23:27">
      <c r="W48557" s="288"/>
      <c r="X48557" s="287"/>
      <c r="AA48557" s="289"/>
    </row>
    <row r="48558" spans="23:27">
      <c r="W48558" s="288"/>
      <c r="X48558" s="287"/>
      <c r="AA48558" s="289"/>
    </row>
    <row r="48559" spans="23:27">
      <c r="W48559" s="288"/>
      <c r="X48559" s="287"/>
      <c r="AA48559" s="289"/>
    </row>
    <row r="48560" spans="23:27">
      <c r="W48560" s="288"/>
      <c r="X48560" s="287"/>
      <c r="AA48560" s="289"/>
    </row>
    <row r="48561" spans="23:27">
      <c r="W48561" s="288"/>
      <c r="X48561" s="287"/>
      <c r="AA48561" s="289"/>
    </row>
    <row r="48562" spans="23:27">
      <c r="W48562" s="288"/>
      <c r="X48562" s="287"/>
      <c r="AA48562" s="289"/>
    </row>
    <row r="48563" spans="23:27">
      <c r="W48563" s="288"/>
      <c r="X48563" s="287"/>
      <c r="AA48563" s="289"/>
    </row>
    <row r="48564" spans="23:27">
      <c r="W48564" s="288"/>
      <c r="X48564" s="287"/>
      <c r="AA48564" s="289"/>
    </row>
    <row r="48565" spans="23:27">
      <c r="W48565" s="288"/>
      <c r="X48565" s="287"/>
      <c r="AA48565" s="289"/>
    </row>
    <row r="48566" spans="23:27">
      <c r="W48566" s="288"/>
      <c r="X48566" s="287"/>
      <c r="AA48566" s="289"/>
    </row>
    <row r="48567" spans="23:27">
      <c r="W48567" s="288"/>
      <c r="X48567" s="287"/>
      <c r="AA48567" s="289"/>
    </row>
    <row r="48568" spans="23:27">
      <c r="W48568" s="288"/>
      <c r="X48568" s="287"/>
      <c r="AA48568" s="289"/>
    </row>
    <row r="48569" spans="23:27">
      <c r="W48569" s="288"/>
      <c r="X48569" s="287"/>
      <c r="AA48569" s="289"/>
    </row>
    <row r="48570" spans="23:27">
      <c r="W48570" s="288"/>
      <c r="X48570" s="287"/>
      <c r="AA48570" s="289"/>
    </row>
    <row r="48571" spans="23:27">
      <c r="W48571" s="288"/>
      <c r="X48571" s="287"/>
      <c r="AA48571" s="289"/>
    </row>
    <row r="48572" spans="23:27">
      <c r="W48572" s="288"/>
      <c r="X48572" s="287"/>
      <c r="AA48572" s="289"/>
    </row>
    <row r="48573" spans="23:27">
      <c r="W48573" s="288"/>
      <c r="X48573" s="287"/>
      <c r="AA48573" s="289"/>
    </row>
    <row r="48574" spans="23:27">
      <c r="W48574" s="288"/>
      <c r="X48574" s="287"/>
      <c r="AA48574" s="289"/>
    </row>
    <row r="48575" spans="23:27">
      <c r="W48575" s="288"/>
      <c r="X48575" s="287"/>
      <c r="AA48575" s="289"/>
    </row>
    <row r="48576" spans="23:27">
      <c r="W48576" s="288"/>
      <c r="X48576" s="287"/>
      <c r="AA48576" s="289"/>
    </row>
    <row r="48577" spans="23:27">
      <c r="W48577" s="288"/>
      <c r="X48577" s="287"/>
      <c r="AA48577" s="289"/>
    </row>
    <row r="48578" spans="23:27">
      <c r="W48578" s="288"/>
      <c r="X48578" s="287"/>
      <c r="AA48578" s="289"/>
    </row>
    <row r="48579" spans="23:27">
      <c r="W48579" s="288"/>
      <c r="X48579" s="287"/>
      <c r="AA48579" s="289"/>
    </row>
    <row r="48580" spans="23:27">
      <c r="W48580" s="288"/>
      <c r="X48580" s="287"/>
      <c r="AA48580" s="289"/>
    </row>
    <row r="48581" spans="23:27">
      <c r="W48581" s="288"/>
      <c r="X48581" s="287"/>
      <c r="AA48581" s="289"/>
    </row>
    <row r="48582" spans="23:27">
      <c r="W48582" s="288"/>
      <c r="X48582" s="287"/>
      <c r="AA48582" s="289"/>
    </row>
    <row r="48583" spans="23:27">
      <c r="W48583" s="288"/>
      <c r="X48583" s="287"/>
      <c r="AA48583" s="289"/>
    </row>
    <row r="48584" spans="23:27">
      <c r="W48584" s="288"/>
      <c r="X48584" s="287"/>
      <c r="AA48584" s="289"/>
    </row>
    <row r="48585" spans="23:27">
      <c r="W48585" s="288"/>
      <c r="X48585" s="287"/>
      <c r="AA48585" s="289"/>
    </row>
    <row r="48586" spans="23:27">
      <c r="W48586" s="288"/>
      <c r="X48586" s="287"/>
      <c r="AA48586" s="289"/>
    </row>
    <row r="48587" spans="23:27">
      <c r="W48587" s="288"/>
      <c r="X48587" s="287"/>
      <c r="AA48587" s="289"/>
    </row>
    <row r="48588" spans="23:27">
      <c r="W48588" s="288"/>
      <c r="X48588" s="287"/>
      <c r="AA48588" s="289"/>
    </row>
    <row r="48589" spans="23:27">
      <c r="W48589" s="288"/>
      <c r="X48589" s="287"/>
      <c r="AA48589" s="289"/>
    </row>
    <row r="48590" spans="23:27">
      <c r="W48590" s="288"/>
      <c r="X48590" s="287"/>
      <c r="AA48590" s="289"/>
    </row>
    <row r="48591" spans="23:27">
      <c r="W48591" s="288"/>
      <c r="X48591" s="287"/>
      <c r="AA48591" s="289"/>
    </row>
    <row r="48592" spans="23:27">
      <c r="W48592" s="288"/>
      <c r="X48592" s="287"/>
      <c r="AA48592" s="289"/>
    </row>
    <row r="48593" spans="23:27">
      <c r="W48593" s="288"/>
      <c r="X48593" s="287"/>
      <c r="AA48593" s="289"/>
    </row>
    <row r="48594" spans="23:27">
      <c r="W48594" s="288"/>
      <c r="X48594" s="287"/>
      <c r="AA48594" s="289"/>
    </row>
    <row r="48595" spans="23:27">
      <c r="W48595" s="288"/>
      <c r="X48595" s="287"/>
      <c r="AA48595" s="289"/>
    </row>
    <row r="48596" spans="23:27">
      <c r="W48596" s="288"/>
      <c r="X48596" s="287"/>
      <c r="AA48596" s="289"/>
    </row>
    <row r="48597" spans="23:27">
      <c r="W48597" s="288"/>
      <c r="X48597" s="287"/>
      <c r="AA48597" s="289"/>
    </row>
    <row r="48598" spans="23:27">
      <c r="W48598" s="288"/>
      <c r="X48598" s="287"/>
      <c r="AA48598" s="289"/>
    </row>
    <row r="48599" spans="23:27">
      <c r="W48599" s="288"/>
      <c r="X48599" s="287"/>
      <c r="AA48599" s="289"/>
    </row>
    <row r="48600" spans="23:27">
      <c r="W48600" s="288"/>
      <c r="X48600" s="287"/>
      <c r="AA48600" s="289"/>
    </row>
    <row r="48601" spans="23:27">
      <c r="W48601" s="288"/>
      <c r="X48601" s="287"/>
      <c r="AA48601" s="289"/>
    </row>
    <row r="48602" spans="23:27">
      <c r="W48602" s="288"/>
      <c r="X48602" s="287"/>
      <c r="AA48602" s="289"/>
    </row>
    <row r="48603" spans="23:27">
      <c r="W48603" s="288"/>
      <c r="X48603" s="287"/>
      <c r="AA48603" s="289"/>
    </row>
    <row r="48604" spans="23:27">
      <c r="W48604" s="288"/>
      <c r="X48604" s="287"/>
      <c r="AA48604" s="289"/>
    </row>
    <row r="48605" spans="23:27">
      <c r="W48605" s="288"/>
      <c r="X48605" s="287"/>
      <c r="AA48605" s="289"/>
    </row>
    <row r="48606" spans="23:27">
      <c r="W48606" s="288"/>
      <c r="X48606" s="287"/>
      <c r="AA48606" s="289"/>
    </row>
    <row r="48607" spans="23:27">
      <c r="W48607" s="288"/>
      <c r="X48607" s="287"/>
      <c r="AA48607" s="289"/>
    </row>
    <row r="48608" spans="23:27">
      <c r="W48608" s="288"/>
      <c r="X48608" s="287"/>
      <c r="AA48608" s="289"/>
    </row>
    <row r="48609" spans="23:27">
      <c r="W48609" s="288"/>
      <c r="X48609" s="287"/>
      <c r="AA48609" s="289"/>
    </row>
    <row r="48610" spans="23:27">
      <c r="W48610" s="288"/>
      <c r="X48610" s="287"/>
      <c r="AA48610" s="289"/>
    </row>
    <row r="48611" spans="23:27">
      <c r="W48611" s="288"/>
      <c r="X48611" s="287"/>
      <c r="AA48611" s="289"/>
    </row>
    <row r="48612" spans="23:27">
      <c r="W48612" s="288"/>
      <c r="X48612" s="287"/>
      <c r="AA48612" s="289"/>
    </row>
    <row r="48613" spans="23:27">
      <c r="W48613" s="288"/>
      <c r="X48613" s="287"/>
      <c r="AA48613" s="289"/>
    </row>
    <row r="48614" spans="23:27">
      <c r="W48614" s="288"/>
      <c r="X48614" s="287"/>
      <c r="AA48614" s="289"/>
    </row>
    <row r="48615" spans="23:27">
      <c r="W48615" s="288"/>
      <c r="X48615" s="287"/>
      <c r="AA48615" s="289"/>
    </row>
    <row r="48616" spans="23:27">
      <c r="W48616" s="288"/>
      <c r="X48616" s="287"/>
      <c r="AA48616" s="289"/>
    </row>
    <row r="48617" spans="23:27">
      <c r="W48617" s="288"/>
      <c r="X48617" s="287"/>
      <c r="AA48617" s="289"/>
    </row>
    <row r="48618" spans="23:27">
      <c r="W48618" s="288"/>
      <c r="X48618" s="287"/>
      <c r="AA48618" s="289"/>
    </row>
    <row r="48619" spans="23:27">
      <c r="W48619" s="288"/>
      <c r="X48619" s="287"/>
      <c r="AA48619" s="289"/>
    </row>
    <row r="48620" spans="23:27">
      <c r="W48620" s="288"/>
      <c r="X48620" s="287"/>
      <c r="AA48620" s="289"/>
    </row>
    <row r="48621" spans="23:27">
      <c r="W48621" s="288"/>
      <c r="X48621" s="287"/>
      <c r="AA48621" s="289"/>
    </row>
    <row r="48622" spans="23:27">
      <c r="W48622" s="288"/>
      <c r="X48622" s="287"/>
      <c r="AA48622" s="289"/>
    </row>
    <row r="48623" spans="23:27">
      <c r="W48623" s="288"/>
      <c r="X48623" s="287"/>
      <c r="AA48623" s="289"/>
    </row>
    <row r="48624" spans="23:27">
      <c r="W48624" s="288"/>
      <c r="X48624" s="287"/>
      <c r="AA48624" s="289"/>
    </row>
    <row r="48625" spans="23:27">
      <c r="W48625" s="288"/>
      <c r="X48625" s="287"/>
      <c r="AA48625" s="289"/>
    </row>
    <row r="48626" spans="23:27">
      <c r="W48626" s="288"/>
      <c r="X48626" s="287"/>
      <c r="AA48626" s="289"/>
    </row>
    <row r="48627" spans="23:27">
      <c r="W48627" s="288"/>
      <c r="X48627" s="287"/>
      <c r="AA48627" s="289"/>
    </row>
    <row r="48628" spans="23:27">
      <c r="W48628" s="288"/>
      <c r="X48628" s="287"/>
      <c r="AA48628" s="289"/>
    </row>
    <row r="48629" spans="23:27">
      <c r="W48629" s="288"/>
      <c r="X48629" s="287"/>
      <c r="AA48629" s="289"/>
    </row>
    <row r="48630" spans="23:27">
      <c r="W48630" s="288"/>
      <c r="X48630" s="287"/>
      <c r="AA48630" s="289"/>
    </row>
    <row r="48631" spans="23:27">
      <c r="W48631" s="288"/>
      <c r="X48631" s="287"/>
      <c r="AA48631" s="289"/>
    </row>
    <row r="48632" spans="23:27">
      <c r="W48632" s="288"/>
      <c r="X48632" s="287"/>
      <c r="AA48632" s="289"/>
    </row>
    <row r="48633" spans="23:27">
      <c r="W48633" s="288"/>
      <c r="X48633" s="287"/>
      <c r="AA48633" s="289"/>
    </row>
    <row r="48634" spans="23:27">
      <c r="W48634" s="288"/>
      <c r="X48634" s="287"/>
      <c r="AA48634" s="289"/>
    </row>
    <row r="48635" spans="23:27">
      <c r="W48635" s="288"/>
      <c r="X48635" s="287"/>
      <c r="AA48635" s="289"/>
    </row>
    <row r="48636" spans="23:27">
      <c r="W48636" s="288"/>
      <c r="X48636" s="287"/>
      <c r="AA48636" s="289"/>
    </row>
    <row r="48637" spans="23:27">
      <c r="W48637" s="288"/>
      <c r="X48637" s="287"/>
      <c r="AA48637" s="289"/>
    </row>
    <row r="48638" spans="23:27">
      <c r="W48638" s="288"/>
      <c r="X48638" s="287"/>
      <c r="AA48638" s="289"/>
    </row>
    <row r="48639" spans="23:27">
      <c r="W48639" s="288"/>
      <c r="X48639" s="287"/>
      <c r="AA48639" s="289"/>
    </row>
    <row r="48640" spans="23:27">
      <c r="W48640" s="288"/>
      <c r="X48640" s="287"/>
      <c r="AA48640" s="289"/>
    </row>
    <row r="48641" spans="23:27">
      <c r="W48641" s="288"/>
      <c r="X48641" s="287"/>
      <c r="AA48641" s="289"/>
    </row>
    <row r="48642" spans="23:27">
      <c r="W48642" s="288"/>
      <c r="X48642" s="287"/>
      <c r="AA48642" s="289"/>
    </row>
    <row r="48643" spans="23:27">
      <c r="W48643" s="288"/>
      <c r="X48643" s="287"/>
      <c r="AA48643" s="289"/>
    </row>
    <row r="48644" spans="23:27">
      <c r="W48644" s="288"/>
      <c r="X48644" s="287"/>
      <c r="AA48644" s="289"/>
    </row>
    <row r="48645" spans="23:27">
      <c r="W48645" s="288"/>
      <c r="X48645" s="287"/>
      <c r="AA48645" s="289"/>
    </row>
    <row r="48646" spans="23:27">
      <c r="W48646" s="288"/>
      <c r="X48646" s="287"/>
      <c r="AA48646" s="289"/>
    </row>
    <row r="48647" spans="23:27">
      <c r="W48647" s="288"/>
      <c r="X48647" s="287"/>
      <c r="AA48647" s="289"/>
    </row>
    <row r="48648" spans="23:27">
      <c r="W48648" s="288"/>
      <c r="X48648" s="287"/>
      <c r="AA48648" s="289"/>
    </row>
    <row r="48649" spans="23:27">
      <c r="W48649" s="288"/>
      <c r="X48649" s="287"/>
      <c r="AA48649" s="289"/>
    </row>
    <row r="48650" spans="23:27">
      <c r="W48650" s="288"/>
      <c r="X48650" s="287"/>
      <c r="AA48650" s="289"/>
    </row>
    <row r="48651" spans="23:27">
      <c r="W48651" s="288"/>
      <c r="X48651" s="287"/>
      <c r="AA48651" s="289"/>
    </row>
    <row r="48652" spans="23:27">
      <c r="W48652" s="288"/>
      <c r="X48652" s="287"/>
      <c r="AA48652" s="289"/>
    </row>
    <row r="48653" spans="23:27">
      <c r="W48653" s="288"/>
      <c r="X48653" s="287"/>
      <c r="AA48653" s="289"/>
    </row>
    <row r="48654" spans="23:27">
      <c r="W48654" s="288"/>
      <c r="X48654" s="287"/>
      <c r="AA48654" s="289"/>
    </row>
    <row r="48655" spans="23:27">
      <c r="W48655" s="288"/>
      <c r="X48655" s="287"/>
      <c r="AA48655" s="289"/>
    </row>
    <row r="48656" spans="23:27">
      <c r="W48656" s="288"/>
      <c r="X48656" s="287"/>
      <c r="AA48656" s="289"/>
    </row>
    <row r="48657" spans="23:27">
      <c r="W48657" s="288"/>
      <c r="X48657" s="287"/>
      <c r="AA48657" s="289"/>
    </row>
    <row r="48658" spans="23:27">
      <c r="W48658" s="288"/>
      <c r="X48658" s="287"/>
      <c r="AA48658" s="289"/>
    </row>
    <row r="48659" spans="23:27">
      <c r="W48659" s="288"/>
      <c r="X48659" s="287"/>
      <c r="AA48659" s="289"/>
    </row>
    <row r="48660" spans="23:27">
      <c r="W48660" s="288"/>
      <c r="X48660" s="287"/>
      <c r="AA48660" s="289"/>
    </row>
    <row r="48661" spans="23:27">
      <c r="W48661" s="288"/>
      <c r="X48661" s="287"/>
      <c r="AA48661" s="289"/>
    </row>
    <row r="48662" spans="23:27">
      <c r="W48662" s="288"/>
      <c r="X48662" s="287"/>
      <c r="AA48662" s="289"/>
    </row>
    <row r="48663" spans="23:27">
      <c r="W48663" s="288"/>
      <c r="X48663" s="287"/>
      <c r="AA48663" s="289"/>
    </row>
    <row r="48664" spans="23:27">
      <c r="W48664" s="288"/>
      <c r="X48664" s="287"/>
      <c r="AA48664" s="289"/>
    </row>
    <row r="48665" spans="23:27">
      <c r="W48665" s="288"/>
      <c r="X48665" s="287"/>
      <c r="AA48665" s="289"/>
    </row>
    <row r="48666" spans="23:27">
      <c r="W48666" s="288"/>
      <c r="X48666" s="287"/>
      <c r="AA48666" s="289"/>
    </row>
    <row r="48667" spans="23:27">
      <c r="W48667" s="288"/>
      <c r="X48667" s="287"/>
      <c r="AA48667" s="289"/>
    </row>
    <row r="48668" spans="23:27">
      <c r="W48668" s="288"/>
      <c r="X48668" s="287"/>
      <c r="AA48668" s="289"/>
    </row>
    <row r="48669" spans="23:27">
      <c r="W48669" s="288"/>
      <c r="X48669" s="287"/>
      <c r="AA48669" s="289"/>
    </row>
    <row r="48670" spans="23:27">
      <c r="W48670" s="288"/>
      <c r="X48670" s="287"/>
      <c r="AA48670" s="289"/>
    </row>
    <row r="48671" spans="23:27">
      <c r="W48671" s="288"/>
      <c r="X48671" s="287"/>
      <c r="AA48671" s="289"/>
    </row>
    <row r="48672" spans="23:27">
      <c r="W48672" s="288"/>
      <c r="X48672" s="287"/>
      <c r="AA48672" s="289"/>
    </row>
    <row r="48673" spans="23:27">
      <c r="W48673" s="288"/>
      <c r="X48673" s="287"/>
      <c r="AA48673" s="289"/>
    </row>
    <row r="48674" spans="23:27">
      <c r="W48674" s="288"/>
      <c r="X48674" s="287"/>
      <c r="AA48674" s="289"/>
    </row>
    <row r="48675" spans="23:27">
      <c r="W48675" s="288"/>
      <c r="X48675" s="287"/>
      <c r="AA48675" s="289"/>
    </row>
    <row r="48676" spans="23:27">
      <c r="W48676" s="288"/>
      <c r="X48676" s="287"/>
      <c r="AA48676" s="289"/>
    </row>
    <row r="48677" spans="23:27">
      <c r="W48677" s="288"/>
      <c r="X48677" s="287"/>
      <c r="AA48677" s="289"/>
    </row>
    <row r="48678" spans="23:27">
      <c r="W48678" s="288"/>
      <c r="X48678" s="287"/>
      <c r="AA48678" s="289"/>
    </row>
    <row r="48679" spans="23:27">
      <c r="W48679" s="288"/>
      <c r="X48679" s="287"/>
      <c r="AA48679" s="289"/>
    </row>
    <row r="48680" spans="23:27">
      <c r="W48680" s="288"/>
      <c r="X48680" s="287"/>
      <c r="AA48680" s="289"/>
    </row>
    <row r="48681" spans="23:27">
      <c r="W48681" s="288"/>
      <c r="X48681" s="287"/>
      <c r="AA48681" s="289"/>
    </row>
    <row r="48682" spans="23:27">
      <c r="W48682" s="288"/>
      <c r="X48682" s="287"/>
      <c r="AA48682" s="289"/>
    </row>
    <row r="48683" spans="23:27">
      <c r="W48683" s="288"/>
      <c r="X48683" s="287"/>
      <c r="AA48683" s="289"/>
    </row>
    <row r="48684" spans="23:27">
      <c r="W48684" s="288"/>
      <c r="X48684" s="287"/>
      <c r="AA48684" s="289"/>
    </row>
    <row r="48685" spans="23:27">
      <c r="W48685" s="288"/>
      <c r="X48685" s="287"/>
      <c r="AA48685" s="289"/>
    </row>
    <row r="48686" spans="23:27">
      <c r="W48686" s="288"/>
      <c r="X48686" s="287"/>
      <c r="AA48686" s="289"/>
    </row>
    <row r="48687" spans="23:27">
      <c r="W48687" s="288"/>
      <c r="X48687" s="287"/>
      <c r="AA48687" s="289"/>
    </row>
    <row r="48688" spans="23:27">
      <c r="W48688" s="288"/>
      <c r="X48688" s="287"/>
      <c r="AA48688" s="289"/>
    </row>
    <row r="48689" spans="23:27">
      <c r="W48689" s="288"/>
      <c r="X48689" s="287"/>
      <c r="AA48689" s="289"/>
    </row>
    <row r="48690" spans="23:27">
      <c r="W48690" s="288"/>
      <c r="X48690" s="287"/>
      <c r="AA48690" s="289"/>
    </row>
    <row r="48691" spans="23:27">
      <c r="W48691" s="288"/>
      <c r="X48691" s="287"/>
      <c r="AA48691" s="289"/>
    </row>
    <row r="48692" spans="23:27">
      <c r="W48692" s="288"/>
      <c r="X48692" s="287"/>
      <c r="AA48692" s="289"/>
    </row>
    <row r="48693" spans="23:27">
      <c r="W48693" s="288"/>
      <c r="X48693" s="287"/>
      <c r="AA48693" s="289"/>
    </row>
    <row r="48694" spans="23:27">
      <c r="W48694" s="288"/>
      <c r="X48694" s="287"/>
      <c r="AA48694" s="289"/>
    </row>
    <row r="48695" spans="23:27">
      <c r="W48695" s="288"/>
      <c r="X48695" s="287"/>
      <c r="AA48695" s="289"/>
    </row>
    <row r="48696" spans="23:27">
      <c r="W48696" s="288"/>
      <c r="X48696" s="287"/>
      <c r="AA48696" s="289"/>
    </row>
    <row r="48697" spans="23:27">
      <c r="W48697" s="288"/>
      <c r="X48697" s="287"/>
      <c r="AA48697" s="289"/>
    </row>
    <row r="48698" spans="23:27">
      <c r="W48698" s="288"/>
      <c r="X48698" s="287"/>
      <c r="AA48698" s="289"/>
    </row>
    <row r="48699" spans="23:27">
      <c r="W48699" s="288"/>
      <c r="X48699" s="287"/>
      <c r="AA48699" s="289"/>
    </row>
    <row r="48700" spans="23:27">
      <c r="W48700" s="288"/>
      <c r="X48700" s="287"/>
      <c r="AA48700" s="289"/>
    </row>
    <row r="48701" spans="23:27">
      <c r="W48701" s="288"/>
      <c r="X48701" s="287"/>
      <c r="AA48701" s="289"/>
    </row>
    <row r="48702" spans="23:27">
      <c r="W48702" s="288"/>
      <c r="X48702" s="287"/>
      <c r="AA48702" s="289"/>
    </row>
    <row r="48703" spans="23:27">
      <c r="W48703" s="288"/>
      <c r="X48703" s="287"/>
      <c r="AA48703" s="289"/>
    </row>
    <row r="48704" spans="23:27">
      <c r="W48704" s="288"/>
      <c r="X48704" s="287"/>
      <c r="AA48704" s="289"/>
    </row>
    <row r="48705" spans="23:27">
      <c r="W48705" s="288"/>
      <c r="X48705" s="287"/>
      <c r="AA48705" s="289"/>
    </row>
    <row r="48706" spans="23:27">
      <c r="W48706" s="288"/>
      <c r="X48706" s="287"/>
      <c r="AA48706" s="289"/>
    </row>
    <row r="48707" spans="23:27">
      <c r="W48707" s="288"/>
      <c r="X48707" s="287"/>
      <c r="AA48707" s="289"/>
    </row>
    <row r="48708" spans="23:27">
      <c r="W48708" s="288"/>
      <c r="X48708" s="287"/>
      <c r="AA48708" s="289"/>
    </row>
    <row r="48709" spans="23:27">
      <c r="W48709" s="288"/>
      <c r="X48709" s="287"/>
      <c r="AA48709" s="289"/>
    </row>
    <row r="48710" spans="23:27">
      <c r="W48710" s="288"/>
      <c r="X48710" s="287"/>
      <c r="AA48710" s="289"/>
    </row>
    <row r="48711" spans="23:27">
      <c r="W48711" s="288"/>
      <c r="X48711" s="287"/>
      <c r="AA48711" s="289"/>
    </row>
    <row r="48712" spans="23:27">
      <c r="W48712" s="288"/>
      <c r="X48712" s="287"/>
      <c r="AA48712" s="289"/>
    </row>
    <row r="48713" spans="23:27">
      <c r="W48713" s="288"/>
      <c r="X48713" s="287"/>
      <c r="AA48713" s="289"/>
    </row>
    <row r="48714" spans="23:27">
      <c r="W48714" s="288"/>
      <c r="X48714" s="287"/>
      <c r="AA48714" s="289"/>
    </row>
    <row r="48715" spans="23:27">
      <c r="W48715" s="288"/>
      <c r="X48715" s="287"/>
      <c r="AA48715" s="289"/>
    </row>
    <row r="48716" spans="23:27">
      <c r="W48716" s="288"/>
      <c r="X48716" s="287"/>
      <c r="AA48716" s="289"/>
    </row>
    <row r="48717" spans="23:27">
      <c r="W48717" s="288"/>
      <c r="X48717" s="287"/>
      <c r="AA48717" s="289"/>
    </row>
    <row r="48718" spans="23:27">
      <c r="W48718" s="288"/>
      <c r="X48718" s="287"/>
      <c r="AA48718" s="289"/>
    </row>
    <row r="48719" spans="23:27">
      <c r="W48719" s="288"/>
      <c r="X48719" s="287"/>
      <c r="AA48719" s="289"/>
    </row>
    <row r="48720" spans="23:27">
      <c r="W48720" s="288"/>
      <c r="X48720" s="287"/>
      <c r="AA48720" s="289"/>
    </row>
    <row r="48721" spans="23:27">
      <c r="W48721" s="288"/>
      <c r="X48721" s="287"/>
      <c r="AA48721" s="289"/>
    </row>
    <row r="48722" spans="23:27">
      <c r="W48722" s="288"/>
      <c r="X48722" s="287"/>
      <c r="AA48722" s="289"/>
    </row>
    <row r="48723" spans="23:27">
      <c r="W48723" s="288"/>
      <c r="X48723" s="287"/>
      <c r="AA48723" s="289"/>
    </row>
    <row r="48724" spans="23:27">
      <c r="W48724" s="288"/>
      <c r="X48724" s="287"/>
      <c r="AA48724" s="289"/>
    </row>
    <row r="48725" spans="23:27">
      <c r="W48725" s="288"/>
      <c r="X48725" s="287"/>
      <c r="AA48725" s="289"/>
    </row>
    <row r="48726" spans="23:27">
      <c r="W48726" s="288"/>
      <c r="X48726" s="287"/>
      <c r="AA48726" s="289"/>
    </row>
    <row r="48727" spans="23:27">
      <c r="W48727" s="288"/>
      <c r="X48727" s="287"/>
      <c r="AA48727" s="289"/>
    </row>
    <row r="48728" spans="23:27">
      <c r="W48728" s="288"/>
      <c r="X48728" s="287"/>
      <c r="AA48728" s="289"/>
    </row>
    <row r="48729" spans="23:27">
      <c r="W48729" s="288"/>
      <c r="X48729" s="287"/>
      <c r="AA48729" s="289"/>
    </row>
    <row r="48730" spans="23:27">
      <c r="W48730" s="288"/>
      <c r="X48730" s="287"/>
      <c r="AA48730" s="289"/>
    </row>
    <row r="48731" spans="23:27">
      <c r="W48731" s="288"/>
      <c r="X48731" s="287"/>
      <c r="AA48731" s="289"/>
    </row>
    <row r="48732" spans="23:27">
      <c r="W48732" s="288"/>
      <c r="X48732" s="287"/>
      <c r="AA48732" s="289"/>
    </row>
    <row r="48733" spans="23:27">
      <c r="W48733" s="288"/>
      <c r="X48733" s="287"/>
      <c r="AA48733" s="289"/>
    </row>
    <row r="48734" spans="23:27">
      <c r="W48734" s="288"/>
      <c r="X48734" s="287"/>
      <c r="AA48734" s="289"/>
    </row>
    <row r="48735" spans="23:27">
      <c r="W48735" s="288"/>
      <c r="X48735" s="287"/>
      <c r="AA48735" s="289"/>
    </row>
    <row r="48736" spans="23:27">
      <c r="W48736" s="288"/>
      <c r="X48736" s="287"/>
      <c r="AA48736" s="289"/>
    </row>
    <row r="48737" spans="23:27">
      <c r="W48737" s="288"/>
      <c r="X48737" s="287"/>
      <c r="AA48737" s="289"/>
    </row>
    <row r="48738" spans="23:27">
      <c r="W48738" s="288"/>
      <c r="X48738" s="287"/>
      <c r="AA48738" s="289"/>
    </row>
    <row r="48739" spans="23:27">
      <c r="W48739" s="288"/>
      <c r="X48739" s="287"/>
      <c r="AA48739" s="289"/>
    </row>
    <row r="48740" spans="23:27">
      <c r="W48740" s="288"/>
      <c r="X48740" s="287"/>
      <c r="AA48740" s="289"/>
    </row>
    <row r="48741" spans="23:27">
      <c r="W48741" s="288"/>
      <c r="X48741" s="287"/>
      <c r="AA48741" s="289"/>
    </row>
    <row r="48742" spans="23:27">
      <c r="W48742" s="288"/>
      <c r="X48742" s="287"/>
      <c r="AA48742" s="289"/>
    </row>
    <row r="48743" spans="23:27">
      <c r="W48743" s="288"/>
      <c r="X48743" s="287"/>
      <c r="AA48743" s="289"/>
    </row>
    <row r="48744" spans="23:27">
      <c r="W48744" s="288"/>
      <c r="X48744" s="287"/>
      <c r="AA48744" s="289"/>
    </row>
    <row r="48745" spans="23:27">
      <c r="W48745" s="288"/>
      <c r="X48745" s="287"/>
      <c r="AA48745" s="289"/>
    </row>
    <row r="48746" spans="23:27">
      <c r="W48746" s="288"/>
      <c r="X48746" s="287"/>
      <c r="AA48746" s="289"/>
    </row>
    <row r="48747" spans="23:27">
      <c r="W48747" s="288"/>
      <c r="X48747" s="287"/>
      <c r="AA48747" s="289"/>
    </row>
    <row r="48748" spans="23:27">
      <c r="W48748" s="288"/>
      <c r="X48748" s="287"/>
      <c r="AA48748" s="289"/>
    </row>
    <row r="48749" spans="23:27">
      <c r="W48749" s="288"/>
      <c r="X48749" s="287"/>
      <c r="AA48749" s="289"/>
    </row>
    <row r="48750" spans="23:27">
      <c r="W48750" s="288"/>
      <c r="X48750" s="287"/>
      <c r="AA48750" s="289"/>
    </row>
    <row r="48751" spans="23:27">
      <c r="W48751" s="288"/>
      <c r="X48751" s="287"/>
      <c r="AA48751" s="289"/>
    </row>
    <row r="48752" spans="23:27">
      <c r="W48752" s="288"/>
      <c r="X48752" s="287"/>
      <c r="AA48752" s="289"/>
    </row>
    <row r="48753" spans="23:27">
      <c r="W48753" s="288"/>
      <c r="X48753" s="287"/>
      <c r="AA48753" s="289"/>
    </row>
    <row r="48754" spans="23:27">
      <c r="W48754" s="288"/>
      <c r="X48754" s="287"/>
      <c r="AA48754" s="289"/>
    </row>
    <row r="48755" spans="23:27">
      <c r="W48755" s="288"/>
      <c r="X48755" s="287"/>
      <c r="AA48755" s="289"/>
    </row>
    <row r="48756" spans="23:27">
      <c r="W48756" s="288"/>
      <c r="X48756" s="287"/>
      <c r="AA48756" s="289"/>
    </row>
    <row r="48757" spans="23:27">
      <c r="W48757" s="288"/>
      <c r="X48757" s="287"/>
      <c r="AA48757" s="289"/>
    </row>
    <row r="48758" spans="23:27">
      <c r="W48758" s="288"/>
      <c r="X48758" s="287"/>
      <c r="AA48758" s="289"/>
    </row>
    <row r="48759" spans="23:27">
      <c r="W48759" s="288"/>
      <c r="X48759" s="287"/>
      <c r="AA48759" s="289"/>
    </row>
    <row r="48760" spans="23:27">
      <c r="W48760" s="288"/>
      <c r="X48760" s="287"/>
      <c r="AA48760" s="289"/>
    </row>
    <row r="48761" spans="23:27">
      <c r="W48761" s="288"/>
      <c r="X48761" s="287"/>
      <c r="AA48761" s="289"/>
    </row>
    <row r="48762" spans="23:27">
      <c r="W48762" s="288"/>
      <c r="X48762" s="287"/>
      <c r="AA48762" s="289"/>
    </row>
    <row r="48763" spans="23:27">
      <c r="W48763" s="288"/>
      <c r="X48763" s="287"/>
      <c r="AA48763" s="289"/>
    </row>
    <row r="48764" spans="23:27">
      <c r="W48764" s="288"/>
      <c r="X48764" s="287"/>
      <c r="AA48764" s="289"/>
    </row>
    <row r="48765" spans="23:27">
      <c r="W48765" s="288"/>
      <c r="X48765" s="287"/>
      <c r="AA48765" s="289"/>
    </row>
    <row r="48766" spans="23:27">
      <c r="W48766" s="288"/>
      <c r="X48766" s="287"/>
      <c r="AA48766" s="289"/>
    </row>
    <row r="48767" spans="23:27">
      <c r="W48767" s="288"/>
      <c r="X48767" s="287"/>
      <c r="AA48767" s="289"/>
    </row>
    <row r="48768" spans="23:27">
      <c r="W48768" s="288"/>
      <c r="X48768" s="287"/>
      <c r="AA48768" s="289"/>
    </row>
    <row r="48769" spans="23:27">
      <c r="W48769" s="288"/>
      <c r="X48769" s="287"/>
      <c r="AA48769" s="289"/>
    </row>
    <row r="48770" spans="23:27">
      <c r="W48770" s="288"/>
      <c r="X48770" s="287"/>
      <c r="AA48770" s="289"/>
    </row>
    <row r="48771" spans="23:27">
      <c r="W48771" s="288"/>
      <c r="X48771" s="287"/>
      <c r="AA48771" s="289"/>
    </row>
    <row r="48772" spans="23:27">
      <c r="W48772" s="288"/>
      <c r="X48772" s="287"/>
      <c r="AA48772" s="289"/>
    </row>
    <row r="48773" spans="23:27">
      <c r="W48773" s="288"/>
      <c r="X48773" s="287"/>
      <c r="AA48773" s="289"/>
    </row>
    <row r="48774" spans="23:27">
      <c r="W48774" s="288"/>
      <c r="X48774" s="287"/>
      <c r="AA48774" s="289"/>
    </row>
    <row r="48775" spans="23:27">
      <c r="W48775" s="288"/>
      <c r="X48775" s="287"/>
      <c r="AA48775" s="289"/>
    </row>
    <row r="48776" spans="23:27">
      <c r="W48776" s="288"/>
      <c r="X48776" s="287"/>
      <c r="AA48776" s="289"/>
    </row>
    <row r="48777" spans="23:27">
      <c r="W48777" s="288"/>
      <c r="X48777" s="287"/>
      <c r="AA48777" s="289"/>
    </row>
    <row r="48778" spans="23:27">
      <c r="W48778" s="288"/>
      <c r="X48778" s="287"/>
      <c r="AA48778" s="289"/>
    </row>
    <row r="48779" spans="23:27">
      <c r="W48779" s="288"/>
      <c r="X48779" s="287"/>
      <c r="AA48779" s="289"/>
    </row>
    <row r="48780" spans="23:27">
      <c r="W48780" s="288"/>
      <c r="X48780" s="287"/>
      <c r="AA48780" s="289"/>
    </row>
    <row r="48781" spans="23:27">
      <c r="W48781" s="288"/>
      <c r="X48781" s="287"/>
      <c r="AA48781" s="289"/>
    </row>
    <row r="48782" spans="23:27">
      <c r="W48782" s="288"/>
      <c r="X48782" s="287"/>
      <c r="AA48782" s="289"/>
    </row>
    <row r="48783" spans="23:27">
      <c r="W48783" s="288"/>
      <c r="X48783" s="287"/>
      <c r="AA48783" s="289"/>
    </row>
    <row r="48784" spans="23:27">
      <c r="W48784" s="288"/>
      <c r="X48784" s="287"/>
      <c r="AA48784" s="289"/>
    </row>
    <row r="48785" spans="23:27">
      <c r="W48785" s="288"/>
      <c r="X48785" s="287"/>
      <c r="AA48785" s="289"/>
    </row>
    <row r="48786" spans="23:27">
      <c r="W48786" s="288"/>
      <c r="X48786" s="287"/>
      <c r="AA48786" s="289"/>
    </row>
    <row r="48787" spans="23:27">
      <c r="W48787" s="288"/>
      <c r="X48787" s="287"/>
      <c r="AA48787" s="289"/>
    </row>
    <row r="48788" spans="23:27">
      <c r="W48788" s="288"/>
      <c r="X48788" s="287"/>
      <c r="AA48788" s="289"/>
    </row>
    <row r="48789" spans="23:27">
      <c r="W48789" s="288"/>
      <c r="X48789" s="287"/>
      <c r="AA48789" s="289"/>
    </row>
    <row r="48790" spans="23:27">
      <c r="W48790" s="288"/>
      <c r="X48790" s="287"/>
      <c r="AA48790" s="289"/>
    </row>
    <row r="48791" spans="23:27">
      <c r="W48791" s="288"/>
      <c r="X48791" s="287"/>
      <c r="AA48791" s="289"/>
    </row>
    <row r="48792" spans="23:27">
      <c r="W48792" s="288"/>
      <c r="X48792" s="287"/>
      <c r="AA48792" s="289"/>
    </row>
    <row r="48793" spans="23:27">
      <c r="W48793" s="288"/>
      <c r="X48793" s="287"/>
      <c r="AA48793" s="289"/>
    </row>
    <row r="48794" spans="23:27">
      <c r="W48794" s="288"/>
      <c r="X48794" s="287"/>
      <c r="AA48794" s="289"/>
    </row>
    <row r="48795" spans="23:27">
      <c r="W48795" s="288"/>
      <c r="X48795" s="287"/>
      <c r="AA48795" s="289"/>
    </row>
    <row r="48796" spans="23:27">
      <c r="W48796" s="288"/>
      <c r="X48796" s="287"/>
      <c r="AA48796" s="289"/>
    </row>
    <row r="48797" spans="23:27">
      <c r="W48797" s="288"/>
      <c r="X48797" s="287"/>
      <c r="AA48797" s="289"/>
    </row>
    <row r="48798" spans="23:27">
      <c r="W48798" s="288"/>
      <c r="X48798" s="287"/>
      <c r="AA48798" s="289"/>
    </row>
    <row r="48799" spans="23:27">
      <c r="W48799" s="288"/>
      <c r="X48799" s="287"/>
      <c r="AA48799" s="289"/>
    </row>
    <row r="48800" spans="23:27">
      <c r="W48800" s="288"/>
      <c r="X48800" s="287"/>
      <c r="AA48800" s="289"/>
    </row>
    <row r="48801" spans="23:27">
      <c r="W48801" s="288"/>
      <c r="X48801" s="287"/>
      <c r="AA48801" s="289"/>
    </row>
    <row r="48802" spans="23:27">
      <c r="W48802" s="288"/>
      <c r="X48802" s="287"/>
      <c r="AA48802" s="289"/>
    </row>
    <row r="48803" spans="23:27">
      <c r="W48803" s="288"/>
      <c r="X48803" s="287"/>
      <c r="AA48803" s="289"/>
    </row>
    <row r="48804" spans="23:27">
      <c r="W48804" s="288"/>
      <c r="X48804" s="287"/>
      <c r="AA48804" s="289"/>
    </row>
    <row r="48805" spans="23:27">
      <c r="W48805" s="288"/>
      <c r="X48805" s="287"/>
      <c r="AA48805" s="289"/>
    </row>
    <row r="48806" spans="23:27">
      <c r="W48806" s="288"/>
      <c r="X48806" s="287"/>
      <c r="AA48806" s="289"/>
    </row>
    <row r="48807" spans="23:27">
      <c r="W48807" s="288"/>
      <c r="X48807" s="287"/>
      <c r="AA48807" s="289"/>
    </row>
    <row r="48808" spans="23:27">
      <c r="W48808" s="288"/>
      <c r="X48808" s="287"/>
      <c r="AA48808" s="289"/>
    </row>
    <row r="48809" spans="23:27">
      <c r="W48809" s="288"/>
      <c r="X48809" s="287"/>
      <c r="AA48809" s="289"/>
    </row>
    <row r="48810" spans="23:27">
      <c r="W48810" s="288"/>
      <c r="X48810" s="287"/>
      <c r="AA48810" s="289"/>
    </row>
    <row r="48811" spans="23:27">
      <c r="W48811" s="288"/>
      <c r="X48811" s="287"/>
      <c r="AA48811" s="289"/>
    </row>
    <row r="48812" spans="23:27">
      <c r="W48812" s="288"/>
      <c r="X48812" s="287"/>
      <c r="AA48812" s="289"/>
    </row>
    <row r="48813" spans="23:27">
      <c r="W48813" s="288"/>
      <c r="X48813" s="287"/>
      <c r="AA48813" s="289"/>
    </row>
    <row r="48814" spans="23:27">
      <c r="W48814" s="288"/>
      <c r="X48814" s="287"/>
      <c r="AA48814" s="289"/>
    </row>
    <row r="48815" spans="23:27">
      <c r="W48815" s="288"/>
      <c r="X48815" s="287"/>
      <c r="AA48815" s="289"/>
    </row>
    <row r="48816" spans="23:27">
      <c r="W48816" s="288"/>
      <c r="X48816" s="287"/>
      <c r="AA48816" s="289"/>
    </row>
    <row r="48817" spans="23:27">
      <c r="W48817" s="288"/>
      <c r="X48817" s="287"/>
      <c r="AA48817" s="289"/>
    </row>
    <row r="48818" spans="23:27">
      <c r="W48818" s="288"/>
      <c r="X48818" s="287"/>
      <c r="AA48818" s="289"/>
    </row>
    <row r="48819" spans="23:27">
      <c r="W48819" s="288"/>
      <c r="X48819" s="287"/>
      <c r="AA48819" s="289"/>
    </row>
    <row r="48820" spans="23:27">
      <c r="W48820" s="288"/>
      <c r="X48820" s="287"/>
      <c r="AA48820" s="289"/>
    </row>
    <row r="48821" spans="23:27">
      <c r="W48821" s="288"/>
      <c r="X48821" s="287"/>
      <c r="AA48821" s="289"/>
    </row>
    <row r="48822" spans="23:27">
      <c r="W48822" s="288"/>
      <c r="X48822" s="287"/>
      <c r="AA48822" s="289"/>
    </row>
    <row r="48823" spans="23:27">
      <c r="W48823" s="288"/>
      <c r="X48823" s="287"/>
      <c r="AA48823" s="289"/>
    </row>
    <row r="48824" spans="23:27">
      <c r="W48824" s="288"/>
      <c r="X48824" s="287"/>
      <c r="AA48824" s="289"/>
    </row>
    <row r="48825" spans="23:27">
      <c r="W48825" s="288"/>
      <c r="X48825" s="287"/>
      <c r="AA48825" s="289"/>
    </row>
    <row r="48826" spans="23:27">
      <c r="W48826" s="288"/>
      <c r="X48826" s="287"/>
      <c r="AA48826" s="289"/>
    </row>
    <row r="48827" spans="23:27">
      <c r="W48827" s="288"/>
      <c r="X48827" s="287"/>
      <c r="AA48827" s="289"/>
    </row>
    <row r="48828" spans="23:27">
      <c r="W48828" s="288"/>
      <c r="X48828" s="287"/>
      <c r="AA48828" s="289"/>
    </row>
    <row r="48829" spans="23:27">
      <c r="W48829" s="288"/>
      <c r="X48829" s="287"/>
      <c r="AA48829" s="289"/>
    </row>
    <row r="48830" spans="23:27">
      <c r="W48830" s="288"/>
      <c r="X48830" s="287"/>
      <c r="AA48830" s="289"/>
    </row>
    <row r="48831" spans="23:27">
      <c r="W48831" s="288"/>
      <c r="X48831" s="287"/>
      <c r="AA48831" s="289"/>
    </row>
    <row r="48832" spans="23:27">
      <c r="W48832" s="288"/>
      <c r="X48832" s="287"/>
      <c r="AA48832" s="289"/>
    </row>
    <row r="48833" spans="23:27">
      <c r="W48833" s="288"/>
      <c r="X48833" s="287"/>
      <c r="AA48833" s="289"/>
    </row>
    <row r="48834" spans="23:27">
      <c r="W48834" s="288"/>
      <c r="X48834" s="287"/>
      <c r="AA48834" s="289"/>
    </row>
    <row r="48835" spans="23:27">
      <c r="W48835" s="288"/>
      <c r="X48835" s="287"/>
      <c r="AA48835" s="289"/>
    </row>
    <row r="48836" spans="23:27">
      <c r="W48836" s="288"/>
      <c r="X48836" s="287"/>
      <c r="AA48836" s="289"/>
    </row>
    <row r="48837" spans="23:27">
      <c r="W48837" s="288"/>
      <c r="X48837" s="287"/>
      <c r="AA48837" s="289"/>
    </row>
    <row r="48838" spans="23:27">
      <c r="W48838" s="288"/>
      <c r="X48838" s="287"/>
      <c r="AA48838" s="289"/>
    </row>
    <row r="48839" spans="23:27">
      <c r="W48839" s="288"/>
      <c r="X48839" s="287"/>
      <c r="AA48839" s="289"/>
    </row>
    <row r="48840" spans="23:27">
      <c r="W48840" s="288"/>
      <c r="X48840" s="287"/>
      <c r="AA48840" s="289"/>
    </row>
    <row r="48841" spans="23:27">
      <c r="W48841" s="288"/>
      <c r="X48841" s="287"/>
      <c r="AA48841" s="289"/>
    </row>
    <row r="48842" spans="23:27">
      <c r="W48842" s="288"/>
      <c r="X48842" s="287"/>
      <c r="AA48842" s="289"/>
    </row>
    <row r="48843" spans="23:27">
      <c r="W48843" s="288"/>
      <c r="X48843" s="287"/>
      <c r="AA48843" s="289"/>
    </row>
    <row r="48844" spans="23:27">
      <c r="W48844" s="288"/>
      <c r="X48844" s="287"/>
      <c r="AA48844" s="289"/>
    </row>
    <row r="48845" spans="23:27">
      <c r="W48845" s="288"/>
      <c r="X48845" s="287"/>
      <c r="AA48845" s="289"/>
    </row>
    <row r="48846" spans="23:27">
      <c r="W48846" s="288"/>
      <c r="X48846" s="287"/>
      <c r="AA48846" s="289"/>
    </row>
    <row r="48847" spans="23:27">
      <c r="W48847" s="288"/>
      <c r="X48847" s="287"/>
      <c r="AA48847" s="289"/>
    </row>
    <row r="48848" spans="23:27">
      <c r="W48848" s="288"/>
      <c r="X48848" s="287"/>
      <c r="AA48848" s="289"/>
    </row>
    <row r="48849" spans="23:27">
      <c r="W48849" s="288"/>
      <c r="X48849" s="287"/>
      <c r="AA48849" s="289"/>
    </row>
    <row r="48850" spans="23:27">
      <c r="W48850" s="288"/>
      <c r="X48850" s="287"/>
      <c r="AA48850" s="289"/>
    </row>
    <row r="48851" spans="23:27">
      <c r="W48851" s="288"/>
      <c r="X48851" s="287"/>
      <c r="AA48851" s="289"/>
    </row>
    <row r="48852" spans="23:27">
      <c r="W48852" s="288"/>
      <c r="X48852" s="287"/>
      <c r="AA48852" s="289"/>
    </row>
    <row r="48853" spans="23:27">
      <c r="W48853" s="288"/>
      <c r="X48853" s="287"/>
      <c r="AA48853" s="289"/>
    </row>
    <row r="48854" spans="23:27">
      <c r="W48854" s="288"/>
      <c r="X48854" s="287"/>
      <c r="AA48854" s="289"/>
    </row>
    <row r="48855" spans="23:27">
      <c r="W48855" s="288"/>
      <c r="X48855" s="287"/>
      <c r="AA48855" s="289"/>
    </row>
    <row r="48856" spans="23:27">
      <c r="W48856" s="288"/>
      <c r="X48856" s="287"/>
      <c r="AA48856" s="289"/>
    </row>
    <row r="48857" spans="23:27">
      <c r="W48857" s="288"/>
      <c r="X48857" s="287"/>
      <c r="AA48857" s="289"/>
    </row>
    <row r="48858" spans="23:27">
      <c r="W48858" s="288"/>
      <c r="X48858" s="287"/>
      <c r="AA48858" s="289"/>
    </row>
    <row r="48859" spans="23:27">
      <c r="W48859" s="288"/>
      <c r="X48859" s="287"/>
      <c r="AA48859" s="289"/>
    </row>
    <row r="48860" spans="23:27">
      <c r="W48860" s="288"/>
      <c r="X48860" s="287"/>
      <c r="AA48860" s="289"/>
    </row>
    <row r="48861" spans="23:27">
      <c r="W48861" s="288"/>
      <c r="X48861" s="287"/>
      <c r="AA48861" s="289"/>
    </row>
    <row r="48862" spans="23:27">
      <c r="W48862" s="288"/>
      <c r="X48862" s="287"/>
      <c r="AA48862" s="289"/>
    </row>
    <row r="48863" spans="23:27">
      <c r="W48863" s="288"/>
      <c r="X48863" s="287"/>
      <c r="AA48863" s="289"/>
    </row>
    <row r="48864" spans="23:27">
      <c r="W48864" s="288"/>
      <c r="X48864" s="287"/>
      <c r="AA48864" s="289"/>
    </row>
    <row r="48865" spans="23:27">
      <c r="W48865" s="288"/>
      <c r="X48865" s="287"/>
      <c r="AA48865" s="289"/>
    </row>
    <row r="48866" spans="23:27">
      <c r="W48866" s="288"/>
      <c r="X48866" s="287"/>
      <c r="AA48866" s="289"/>
    </row>
    <row r="48867" spans="23:27">
      <c r="W48867" s="288"/>
      <c r="X48867" s="287"/>
      <c r="AA48867" s="289"/>
    </row>
    <row r="48868" spans="23:27">
      <c r="W48868" s="288"/>
      <c r="X48868" s="287"/>
      <c r="AA48868" s="289"/>
    </row>
    <row r="48869" spans="23:27">
      <c r="W48869" s="288"/>
      <c r="X48869" s="287"/>
      <c r="AA48869" s="289"/>
    </row>
    <row r="48870" spans="23:27">
      <c r="W48870" s="288"/>
      <c r="X48870" s="287"/>
      <c r="AA48870" s="289"/>
    </row>
    <row r="48871" spans="23:27">
      <c r="W48871" s="288"/>
      <c r="X48871" s="287"/>
      <c r="AA48871" s="289"/>
    </row>
    <row r="48872" spans="23:27">
      <c r="W48872" s="288"/>
      <c r="X48872" s="287"/>
      <c r="AA48872" s="289"/>
    </row>
    <row r="48873" spans="23:27">
      <c r="W48873" s="288"/>
      <c r="X48873" s="287"/>
      <c r="AA48873" s="289"/>
    </row>
    <row r="48874" spans="23:27">
      <c r="W48874" s="288"/>
      <c r="X48874" s="287"/>
      <c r="AA48874" s="289"/>
    </row>
    <row r="48875" spans="23:27">
      <c r="W48875" s="288"/>
      <c r="X48875" s="287"/>
      <c r="AA48875" s="289"/>
    </row>
    <row r="48876" spans="23:27">
      <c r="W48876" s="288"/>
      <c r="X48876" s="287"/>
      <c r="AA48876" s="289"/>
    </row>
    <row r="48877" spans="23:27">
      <c r="W48877" s="288"/>
      <c r="X48877" s="287"/>
      <c r="AA48877" s="289"/>
    </row>
    <row r="48878" spans="23:27">
      <c r="W48878" s="288"/>
      <c r="X48878" s="287"/>
      <c r="AA48878" s="289"/>
    </row>
    <row r="48879" spans="23:27">
      <c r="W48879" s="288"/>
      <c r="X48879" s="287"/>
      <c r="AA48879" s="289"/>
    </row>
    <row r="48880" spans="23:27">
      <c r="W48880" s="288"/>
      <c r="X48880" s="287"/>
      <c r="AA48880" s="289"/>
    </row>
    <row r="48881" spans="23:27">
      <c r="W48881" s="288"/>
      <c r="X48881" s="287"/>
      <c r="AA48881" s="289"/>
    </row>
    <row r="48882" spans="23:27">
      <c r="W48882" s="288"/>
      <c r="X48882" s="287"/>
      <c r="AA48882" s="289"/>
    </row>
    <row r="48883" spans="23:27">
      <c r="W48883" s="288"/>
      <c r="X48883" s="287"/>
      <c r="AA48883" s="289"/>
    </row>
    <row r="48884" spans="23:27">
      <c r="W48884" s="288"/>
      <c r="X48884" s="287"/>
      <c r="AA48884" s="289"/>
    </row>
    <row r="48885" spans="23:27">
      <c r="W48885" s="288"/>
      <c r="X48885" s="287"/>
      <c r="AA48885" s="289"/>
    </row>
    <row r="48886" spans="23:27">
      <c r="W48886" s="288"/>
      <c r="X48886" s="287"/>
      <c r="AA48886" s="289"/>
    </row>
    <row r="48887" spans="23:27">
      <c r="W48887" s="288"/>
      <c r="X48887" s="287"/>
      <c r="AA48887" s="289"/>
    </row>
    <row r="48888" spans="23:27">
      <c r="W48888" s="288"/>
      <c r="X48888" s="287"/>
      <c r="AA48888" s="289"/>
    </row>
    <row r="48889" spans="23:27">
      <c r="W48889" s="288"/>
      <c r="X48889" s="287"/>
      <c r="AA48889" s="289"/>
    </row>
    <row r="48890" spans="23:27">
      <c r="W48890" s="288"/>
      <c r="X48890" s="287"/>
      <c r="AA48890" s="289"/>
    </row>
    <row r="48891" spans="23:27">
      <c r="W48891" s="288"/>
      <c r="X48891" s="287"/>
      <c r="AA48891" s="289"/>
    </row>
    <row r="48892" spans="23:27">
      <c r="W48892" s="288"/>
      <c r="X48892" s="287"/>
      <c r="AA48892" s="289"/>
    </row>
    <row r="48893" spans="23:27">
      <c r="W48893" s="288"/>
      <c r="X48893" s="287"/>
      <c r="AA48893" s="289"/>
    </row>
    <row r="48894" spans="23:27">
      <c r="W48894" s="288"/>
      <c r="X48894" s="287"/>
      <c r="AA48894" s="289"/>
    </row>
    <row r="48895" spans="23:27">
      <c r="W48895" s="288"/>
      <c r="X48895" s="287"/>
      <c r="AA48895" s="289"/>
    </row>
    <row r="48896" spans="23:27">
      <c r="W48896" s="288"/>
      <c r="X48896" s="287"/>
      <c r="AA48896" s="289"/>
    </row>
    <row r="48897" spans="23:27">
      <c r="W48897" s="288"/>
      <c r="X48897" s="287"/>
      <c r="AA48897" s="289"/>
    </row>
    <row r="48898" spans="23:27">
      <c r="W48898" s="288"/>
      <c r="X48898" s="287"/>
      <c r="AA48898" s="289"/>
    </row>
    <row r="48899" spans="23:27">
      <c r="W48899" s="288"/>
      <c r="X48899" s="287"/>
      <c r="AA48899" s="289"/>
    </row>
    <row r="48900" spans="23:27">
      <c r="W48900" s="288"/>
      <c r="X48900" s="287"/>
      <c r="AA48900" s="289"/>
    </row>
    <row r="48901" spans="23:27">
      <c r="W48901" s="288"/>
      <c r="X48901" s="287"/>
      <c r="AA48901" s="289"/>
    </row>
    <row r="48902" spans="23:27">
      <c r="W48902" s="288"/>
      <c r="X48902" s="287"/>
      <c r="AA48902" s="289"/>
    </row>
    <row r="48903" spans="23:27">
      <c r="W48903" s="288"/>
      <c r="X48903" s="287"/>
      <c r="AA48903" s="289"/>
    </row>
    <row r="48904" spans="23:27">
      <c r="W48904" s="288"/>
      <c r="X48904" s="287"/>
      <c r="AA48904" s="289"/>
    </row>
    <row r="48905" spans="23:27">
      <c r="W48905" s="288"/>
      <c r="X48905" s="287"/>
      <c r="AA48905" s="289"/>
    </row>
    <row r="48906" spans="23:27">
      <c r="W48906" s="288"/>
      <c r="X48906" s="287"/>
      <c r="AA48906" s="289"/>
    </row>
    <row r="48907" spans="23:27">
      <c r="W48907" s="288"/>
      <c r="X48907" s="287"/>
      <c r="AA48907" s="289"/>
    </row>
    <row r="48908" spans="23:27">
      <c r="W48908" s="288"/>
      <c r="X48908" s="287"/>
      <c r="AA48908" s="289"/>
    </row>
    <row r="48909" spans="23:27">
      <c r="W48909" s="288"/>
      <c r="X48909" s="287"/>
      <c r="AA48909" s="289"/>
    </row>
    <row r="48910" spans="23:27">
      <c r="W48910" s="288"/>
      <c r="X48910" s="287"/>
      <c r="AA48910" s="289"/>
    </row>
    <row r="48911" spans="23:27">
      <c r="W48911" s="288"/>
      <c r="X48911" s="287"/>
      <c r="AA48911" s="289"/>
    </row>
    <row r="48912" spans="23:27">
      <c r="W48912" s="288"/>
      <c r="X48912" s="287"/>
      <c r="AA48912" s="289"/>
    </row>
    <row r="48913" spans="23:27">
      <c r="W48913" s="288"/>
      <c r="X48913" s="287"/>
      <c r="AA48913" s="289"/>
    </row>
    <row r="48914" spans="23:27">
      <c r="W48914" s="288"/>
      <c r="X48914" s="287"/>
      <c r="AA48914" s="289"/>
    </row>
    <row r="48915" spans="23:27">
      <c r="W48915" s="288"/>
      <c r="X48915" s="287"/>
      <c r="AA48915" s="289"/>
    </row>
    <row r="48916" spans="23:27">
      <c r="W48916" s="288"/>
      <c r="X48916" s="287"/>
      <c r="AA48916" s="289"/>
    </row>
    <row r="48917" spans="23:27">
      <c r="W48917" s="288"/>
      <c r="X48917" s="287"/>
      <c r="AA48917" s="289"/>
    </row>
    <row r="48918" spans="23:27">
      <c r="W48918" s="288"/>
      <c r="X48918" s="287"/>
      <c r="AA48918" s="289"/>
    </row>
    <row r="48919" spans="23:27">
      <c r="W48919" s="288"/>
      <c r="X48919" s="287"/>
      <c r="AA48919" s="289"/>
    </row>
    <row r="48920" spans="23:27">
      <c r="W48920" s="288"/>
      <c r="X48920" s="287"/>
      <c r="AA48920" s="289"/>
    </row>
    <row r="48921" spans="23:27">
      <c r="W48921" s="288"/>
      <c r="X48921" s="287"/>
      <c r="AA48921" s="289"/>
    </row>
    <row r="48922" spans="23:27">
      <c r="W48922" s="288"/>
      <c r="X48922" s="287"/>
      <c r="AA48922" s="289"/>
    </row>
    <row r="48923" spans="23:27">
      <c r="W48923" s="288"/>
      <c r="X48923" s="287"/>
      <c r="AA48923" s="289"/>
    </row>
    <row r="48924" spans="23:27">
      <c r="W48924" s="288"/>
      <c r="X48924" s="287"/>
      <c r="AA48924" s="289"/>
    </row>
    <row r="48925" spans="23:27">
      <c r="W48925" s="288"/>
      <c r="X48925" s="287"/>
      <c r="AA48925" s="289"/>
    </row>
    <row r="48926" spans="23:27">
      <c r="W48926" s="288"/>
      <c r="X48926" s="287"/>
      <c r="AA48926" s="289"/>
    </row>
    <row r="48927" spans="23:27">
      <c r="W48927" s="288"/>
      <c r="X48927" s="287"/>
      <c r="AA48927" s="289"/>
    </row>
    <row r="48928" spans="23:27">
      <c r="W48928" s="288"/>
      <c r="X48928" s="287"/>
      <c r="AA48928" s="289"/>
    </row>
    <row r="48929" spans="23:27">
      <c r="W48929" s="288"/>
      <c r="X48929" s="287"/>
      <c r="AA48929" s="289"/>
    </row>
    <row r="48930" spans="23:27">
      <c r="W48930" s="288"/>
      <c r="X48930" s="287"/>
      <c r="AA48930" s="289"/>
    </row>
    <row r="48931" spans="23:27">
      <c r="W48931" s="288"/>
      <c r="X48931" s="287"/>
      <c r="AA48931" s="289"/>
    </row>
    <row r="48932" spans="23:27">
      <c r="W48932" s="288"/>
      <c r="X48932" s="287"/>
      <c r="AA48932" s="289"/>
    </row>
    <row r="48933" spans="23:27">
      <c r="W48933" s="288"/>
      <c r="X48933" s="287"/>
      <c r="AA48933" s="289"/>
    </row>
    <row r="48934" spans="23:27">
      <c r="W48934" s="288"/>
      <c r="X48934" s="287"/>
      <c r="AA48934" s="289"/>
    </row>
    <row r="48935" spans="23:27">
      <c r="W48935" s="288"/>
      <c r="X48935" s="287"/>
      <c r="AA48935" s="289"/>
    </row>
    <row r="48936" spans="23:27">
      <c r="W48936" s="288"/>
      <c r="X48936" s="287"/>
      <c r="AA48936" s="289"/>
    </row>
    <row r="48937" spans="23:27">
      <c r="W48937" s="288"/>
      <c r="X48937" s="287"/>
      <c r="AA48937" s="289"/>
    </row>
    <row r="48938" spans="23:27">
      <c r="W48938" s="288"/>
      <c r="X48938" s="287"/>
      <c r="AA48938" s="289"/>
    </row>
    <row r="48939" spans="23:27">
      <c r="W48939" s="288"/>
      <c r="X48939" s="287"/>
      <c r="AA48939" s="289"/>
    </row>
    <row r="48940" spans="23:27">
      <c r="W48940" s="288"/>
      <c r="X48940" s="287"/>
      <c r="AA48940" s="289"/>
    </row>
    <row r="48941" spans="23:27">
      <c r="W48941" s="288"/>
      <c r="X48941" s="287"/>
      <c r="AA48941" s="289"/>
    </row>
    <row r="48942" spans="23:27">
      <c r="W48942" s="288"/>
      <c r="X48942" s="287"/>
      <c r="AA48942" s="289"/>
    </row>
    <row r="48943" spans="23:27">
      <c r="W48943" s="288"/>
      <c r="X48943" s="287"/>
      <c r="AA48943" s="289"/>
    </row>
    <row r="48944" spans="23:27">
      <c r="W48944" s="288"/>
      <c r="X48944" s="287"/>
      <c r="AA48944" s="289"/>
    </row>
    <row r="48945" spans="23:27">
      <c r="W48945" s="288"/>
      <c r="X48945" s="287"/>
      <c r="AA48945" s="289"/>
    </row>
    <row r="48946" spans="23:27">
      <c r="W48946" s="288"/>
      <c r="X48946" s="287"/>
      <c r="AA48946" s="289"/>
    </row>
    <row r="48947" spans="23:27">
      <c r="W48947" s="288"/>
      <c r="X48947" s="287"/>
      <c r="AA48947" s="289"/>
    </row>
    <row r="48948" spans="23:27">
      <c r="W48948" s="288"/>
      <c r="X48948" s="287"/>
      <c r="AA48948" s="289"/>
    </row>
    <row r="48949" spans="23:27">
      <c r="W48949" s="288"/>
      <c r="X48949" s="287"/>
      <c r="AA48949" s="289"/>
    </row>
    <row r="48950" spans="23:27">
      <c r="W48950" s="288"/>
      <c r="X48950" s="287"/>
      <c r="AA48950" s="289"/>
    </row>
    <row r="48951" spans="23:27">
      <c r="W48951" s="288"/>
      <c r="X48951" s="287"/>
      <c r="AA48951" s="289"/>
    </row>
    <row r="48952" spans="23:27">
      <c r="W48952" s="288"/>
      <c r="X48952" s="287"/>
      <c r="AA48952" s="289"/>
    </row>
    <row r="48953" spans="23:27">
      <c r="W48953" s="288"/>
      <c r="X48953" s="287"/>
      <c r="AA48953" s="289"/>
    </row>
    <row r="48954" spans="23:27">
      <c r="W48954" s="288"/>
      <c r="X48954" s="287"/>
      <c r="AA48954" s="289"/>
    </row>
    <row r="48955" spans="23:27">
      <c r="W48955" s="288"/>
      <c r="X48955" s="287"/>
      <c r="AA48955" s="289"/>
    </row>
    <row r="48956" spans="23:27">
      <c r="W48956" s="288"/>
      <c r="X48956" s="287"/>
      <c r="AA48956" s="289"/>
    </row>
    <row r="48957" spans="23:27">
      <c r="W48957" s="288"/>
      <c r="X48957" s="287"/>
      <c r="AA48957" s="289"/>
    </row>
    <row r="48958" spans="23:27">
      <c r="W48958" s="288"/>
      <c r="X48958" s="287"/>
      <c r="AA48958" s="289"/>
    </row>
    <row r="48959" spans="23:27">
      <c r="W48959" s="288"/>
      <c r="X48959" s="287"/>
      <c r="AA48959" s="289"/>
    </row>
    <row r="48960" spans="23:27">
      <c r="W48960" s="288"/>
      <c r="X48960" s="287"/>
      <c r="AA48960" s="289"/>
    </row>
    <row r="48961" spans="23:27">
      <c r="W48961" s="288"/>
      <c r="X48961" s="287"/>
      <c r="AA48961" s="289"/>
    </row>
    <row r="48962" spans="23:27">
      <c r="W48962" s="288"/>
      <c r="X48962" s="287"/>
      <c r="AA48962" s="289"/>
    </row>
    <row r="48963" spans="23:27">
      <c r="W48963" s="288"/>
      <c r="X48963" s="287"/>
      <c r="AA48963" s="289"/>
    </row>
    <row r="48964" spans="23:27">
      <c r="W48964" s="288"/>
      <c r="X48964" s="287"/>
      <c r="AA48964" s="289"/>
    </row>
    <row r="48965" spans="23:27">
      <c r="W48965" s="288"/>
      <c r="X48965" s="287"/>
      <c r="AA48965" s="289"/>
    </row>
    <row r="48966" spans="23:27">
      <c r="W48966" s="288"/>
      <c r="X48966" s="287"/>
      <c r="AA48966" s="289"/>
    </row>
    <row r="48967" spans="23:27">
      <c r="W48967" s="288"/>
      <c r="X48967" s="287"/>
      <c r="AA48967" s="289"/>
    </row>
    <row r="48968" spans="23:27">
      <c r="W48968" s="288"/>
      <c r="X48968" s="287"/>
      <c r="AA48968" s="289"/>
    </row>
    <row r="48969" spans="23:27">
      <c r="W48969" s="288"/>
      <c r="X48969" s="287"/>
      <c r="AA48969" s="289"/>
    </row>
    <row r="48970" spans="23:27">
      <c r="W48970" s="288"/>
      <c r="X48970" s="287"/>
      <c r="AA48970" s="289"/>
    </row>
    <row r="48971" spans="23:27">
      <c r="W48971" s="288"/>
      <c r="X48971" s="287"/>
      <c r="AA48971" s="289"/>
    </row>
    <row r="48972" spans="23:27">
      <c r="W48972" s="288"/>
      <c r="X48972" s="287"/>
      <c r="AA48972" s="289"/>
    </row>
    <row r="48973" spans="23:27">
      <c r="W48973" s="288"/>
      <c r="X48973" s="287"/>
      <c r="AA48973" s="289"/>
    </row>
    <row r="48974" spans="23:27">
      <c r="W48974" s="288"/>
      <c r="X48974" s="287"/>
      <c r="AA48974" s="289"/>
    </row>
    <row r="48975" spans="23:27">
      <c r="W48975" s="288"/>
      <c r="X48975" s="287"/>
      <c r="AA48975" s="289"/>
    </row>
    <row r="48976" spans="23:27">
      <c r="W48976" s="288"/>
      <c r="X48976" s="287"/>
      <c r="AA48976" s="289"/>
    </row>
    <row r="48977" spans="23:27">
      <c r="W48977" s="288"/>
      <c r="X48977" s="287"/>
      <c r="AA48977" s="289"/>
    </row>
    <row r="48978" spans="23:27">
      <c r="W48978" s="288"/>
      <c r="X48978" s="287"/>
      <c r="AA48978" s="289"/>
    </row>
    <row r="48979" spans="23:27">
      <c r="W48979" s="288"/>
      <c r="X48979" s="287"/>
      <c r="AA48979" s="289"/>
    </row>
    <row r="48980" spans="23:27">
      <c r="W48980" s="288"/>
      <c r="X48980" s="287"/>
      <c r="AA48980" s="289"/>
    </row>
    <row r="48981" spans="23:27">
      <c r="W48981" s="288"/>
      <c r="X48981" s="287"/>
      <c r="AA48981" s="289"/>
    </row>
    <row r="48982" spans="23:27">
      <c r="W48982" s="288"/>
      <c r="X48982" s="287"/>
      <c r="AA48982" s="289"/>
    </row>
    <row r="48983" spans="23:27">
      <c r="W48983" s="288"/>
      <c r="X48983" s="287"/>
      <c r="AA48983" s="289"/>
    </row>
    <row r="48984" spans="23:27">
      <c r="W48984" s="288"/>
      <c r="X48984" s="287"/>
      <c r="AA48984" s="289"/>
    </row>
    <row r="48985" spans="23:27">
      <c r="W48985" s="288"/>
      <c r="X48985" s="287"/>
      <c r="AA48985" s="289"/>
    </row>
    <row r="48986" spans="23:27">
      <c r="W48986" s="288"/>
      <c r="X48986" s="287"/>
      <c r="AA48986" s="289"/>
    </row>
    <row r="48987" spans="23:27">
      <c r="W48987" s="288"/>
      <c r="X48987" s="287"/>
      <c r="AA48987" s="289"/>
    </row>
    <row r="48988" spans="23:27">
      <c r="W48988" s="288"/>
      <c r="X48988" s="287"/>
      <c r="AA48988" s="289"/>
    </row>
    <row r="48989" spans="23:27">
      <c r="W48989" s="288"/>
      <c r="X48989" s="287"/>
      <c r="AA48989" s="289"/>
    </row>
    <row r="48990" spans="23:27">
      <c r="W48990" s="288"/>
      <c r="X48990" s="287"/>
      <c r="AA48990" s="289"/>
    </row>
    <row r="48991" spans="23:27">
      <c r="W48991" s="288"/>
      <c r="X48991" s="287"/>
      <c r="AA48991" s="289"/>
    </row>
    <row r="48992" spans="23:27">
      <c r="W48992" s="288"/>
      <c r="X48992" s="287"/>
      <c r="AA48992" s="289"/>
    </row>
    <row r="48993" spans="23:27">
      <c r="W48993" s="288"/>
      <c r="X48993" s="287"/>
      <c r="AA48993" s="289"/>
    </row>
    <row r="48994" spans="23:27">
      <c r="W48994" s="288"/>
      <c r="X48994" s="287"/>
      <c r="AA48994" s="289"/>
    </row>
    <row r="48995" spans="23:27">
      <c r="W48995" s="288"/>
      <c r="X48995" s="287"/>
      <c r="AA48995" s="289"/>
    </row>
    <row r="48996" spans="23:27">
      <c r="W48996" s="288"/>
      <c r="X48996" s="287"/>
      <c r="AA48996" s="289"/>
    </row>
    <row r="48997" spans="23:27">
      <c r="W48997" s="288"/>
      <c r="X48997" s="287"/>
      <c r="AA48997" s="289"/>
    </row>
    <row r="48998" spans="23:27">
      <c r="W48998" s="288"/>
      <c r="X48998" s="287"/>
      <c r="AA48998" s="289"/>
    </row>
    <row r="48999" spans="23:27">
      <c r="W48999" s="288"/>
      <c r="X48999" s="287"/>
      <c r="AA48999" s="289"/>
    </row>
    <row r="49000" spans="23:27">
      <c r="W49000" s="288"/>
      <c r="X49000" s="287"/>
      <c r="AA49000" s="289"/>
    </row>
    <row r="49001" spans="23:27">
      <c r="W49001" s="288"/>
      <c r="X49001" s="287"/>
      <c r="AA49001" s="289"/>
    </row>
    <row r="49002" spans="23:27">
      <c r="W49002" s="288"/>
      <c r="X49002" s="287"/>
      <c r="AA49002" s="289"/>
    </row>
    <row r="49003" spans="23:27">
      <c r="W49003" s="288"/>
      <c r="X49003" s="287"/>
      <c r="AA49003" s="289"/>
    </row>
    <row r="49004" spans="23:27">
      <c r="W49004" s="288"/>
      <c r="X49004" s="287"/>
      <c r="AA49004" s="289"/>
    </row>
    <row r="49005" spans="23:27">
      <c r="W49005" s="288"/>
      <c r="X49005" s="287"/>
      <c r="AA49005" s="289"/>
    </row>
    <row r="49006" spans="23:27">
      <c r="W49006" s="288"/>
      <c r="X49006" s="287"/>
      <c r="AA49006" s="289"/>
    </row>
    <row r="49007" spans="23:27">
      <c r="W49007" s="288"/>
      <c r="X49007" s="287"/>
      <c r="AA49007" s="289"/>
    </row>
    <row r="49008" spans="23:27">
      <c r="W49008" s="288"/>
      <c r="X49008" s="287"/>
      <c r="AA49008" s="289"/>
    </row>
    <row r="49009" spans="23:27">
      <c r="W49009" s="288"/>
      <c r="X49009" s="287"/>
      <c r="AA49009" s="289"/>
    </row>
    <row r="49010" spans="23:27">
      <c r="W49010" s="288"/>
      <c r="X49010" s="287"/>
      <c r="AA49010" s="289"/>
    </row>
    <row r="49011" spans="23:27">
      <c r="W49011" s="288"/>
      <c r="X49011" s="287"/>
      <c r="AA49011" s="289"/>
    </row>
    <row r="49012" spans="23:27">
      <c r="W49012" s="288"/>
      <c r="X49012" s="287"/>
      <c r="AA49012" s="289"/>
    </row>
    <row r="49013" spans="23:27">
      <c r="W49013" s="288"/>
      <c r="X49013" s="287"/>
      <c r="AA49013" s="289"/>
    </row>
    <row r="49014" spans="23:27">
      <c r="W49014" s="288"/>
      <c r="X49014" s="287"/>
      <c r="AA49014" s="289"/>
    </row>
    <row r="49015" spans="23:27">
      <c r="W49015" s="288"/>
      <c r="X49015" s="287"/>
      <c r="AA49015" s="289"/>
    </row>
    <row r="49016" spans="23:27">
      <c r="W49016" s="288"/>
      <c r="X49016" s="287"/>
      <c r="AA49016" s="289"/>
    </row>
    <row r="49017" spans="23:27">
      <c r="W49017" s="288"/>
      <c r="X49017" s="287"/>
      <c r="AA49017" s="289"/>
    </row>
    <row r="49018" spans="23:27">
      <c r="W49018" s="288"/>
      <c r="X49018" s="287"/>
      <c r="AA49018" s="289"/>
    </row>
    <row r="49019" spans="23:27">
      <c r="W49019" s="288"/>
      <c r="X49019" s="287"/>
      <c r="AA49019" s="289"/>
    </row>
    <row r="49020" spans="23:27">
      <c r="W49020" s="288"/>
      <c r="X49020" s="287"/>
      <c r="AA49020" s="289"/>
    </row>
    <row r="49021" spans="23:27">
      <c r="W49021" s="288"/>
      <c r="X49021" s="287"/>
      <c r="AA49021" s="289"/>
    </row>
    <row r="49022" spans="23:27">
      <c r="W49022" s="288"/>
      <c r="X49022" s="287"/>
      <c r="AA49022" s="289"/>
    </row>
    <row r="49023" spans="23:27">
      <c r="W49023" s="288"/>
      <c r="X49023" s="287"/>
      <c r="AA49023" s="289"/>
    </row>
    <row r="49024" spans="23:27">
      <c r="W49024" s="288"/>
      <c r="X49024" s="287"/>
      <c r="AA49024" s="289"/>
    </row>
    <row r="49025" spans="23:27">
      <c r="W49025" s="288"/>
      <c r="X49025" s="287"/>
      <c r="AA49025" s="289"/>
    </row>
    <row r="49026" spans="23:27">
      <c r="W49026" s="288"/>
      <c r="X49026" s="287"/>
      <c r="AA49026" s="289"/>
    </row>
    <row r="49027" spans="23:27">
      <c r="W49027" s="288"/>
      <c r="X49027" s="287"/>
      <c r="AA49027" s="289"/>
    </row>
    <row r="49028" spans="23:27">
      <c r="W49028" s="288"/>
      <c r="X49028" s="287"/>
      <c r="AA49028" s="289"/>
    </row>
    <row r="49029" spans="23:27">
      <c r="W49029" s="288"/>
      <c r="X49029" s="287"/>
      <c r="AA49029" s="289"/>
    </row>
    <row r="49030" spans="23:27">
      <c r="W49030" s="288"/>
      <c r="X49030" s="287"/>
      <c r="AA49030" s="289"/>
    </row>
    <row r="49031" spans="23:27">
      <c r="W49031" s="288"/>
      <c r="X49031" s="287"/>
      <c r="AA49031" s="289"/>
    </row>
    <row r="49032" spans="23:27">
      <c r="W49032" s="288"/>
      <c r="X49032" s="287"/>
      <c r="AA49032" s="289"/>
    </row>
    <row r="49033" spans="23:27">
      <c r="W49033" s="288"/>
      <c r="X49033" s="287"/>
      <c r="AA49033" s="289"/>
    </row>
    <row r="49034" spans="23:27">
      <c r="W49034" s="288"/>
      <c r="X49034" s="287"/>
      <c r="AA49034" s="289"/>
    </row>
    <row r="49035" spans="23:27">
      <c r="W49035" s="288"/>
      <c r="X49035" s="287"/>
      <c r="AA49035" s="289"/>
    </row>
    <row r="49036" spans="23:27">
      <c r="W49036" s="288"/>
      <c r="X49036" s="287"/>
      <c r="AA49036" s="289"/>
    </row>
    <row r="49037" spans="23:27">
      <c r="W49037" s="288"/>
      <c r="X49037" s="287"/>
      <c r="AA49037" s="289"/>
    </row>
    <row r="49038" spans="23:27">
      <c r="W49038" s="288"/>
      <c r="X49038" s="287"/>
      <c r="AA49038" s="289"/>
    </row>
    <row r="49039" spans="23:27">
      <c r="W49039" s="288"/>
      <c r="X49039" s="287"/>
      <c r="AA49039" s="289"/>
    </row>
    <row r="49040" spans="23:27">
      <c r="W49040" s="288"/>
      <c r="X49040" s="287"/>
      <c r="AA49040" s="289"/>
    </row>
    <row r="49041" spans="23:27">
      <c r="W49041" s="288"/>
      <c r="X49041" s="287"/>
      <c r="AA49041" s="289"/>
    </row>
    <row r="49042" spans="23:27">
      <c r="W49042" s="288"/>
      <c r="X49042" s="287"/>
      <c r="AA49042" s="289"/>
    </row>
    <row r="49043" spans="23:27">
      <c r="W49043" s="288"/>
      <c r="X49043" s="287"/>
      <c r="AA49043" s="289"/>
    </row>
    <row r="49044" spans="23:27">
      <c r="W49044" s="288"/>
      <c r="X49044" s="287"/>
      <c r="AA49044" s="289"/>
    </row>
    <row r="49045" spans="23:27">
      <c r="W49045" s="288"/>
      <c r="X49045" s="287"/>
      <c r="AA49045" s="289"/>
    </row>
    <row r="49046" spans="23:27">
      <c r="W49046" s="288"/>
      <c r="X49046" s="287"/>
      <c r="AA49046" s="289"/>
    </row>
    <row r="49047" spans="23:27">
      <c r="W49047" s="288"/>
      <c r="X49047" s="287"/>
      <c r="AA49047" s="289"/>
    </row>
    <row r="49048" spans="23:27">
      <c r="W49048" s="288"/>
      <c r="X49048" s="287"/>
      <c r="AA49048" s="289"/>
    </row>
    <row r="49049" spans="23:27">
      <c r="W49049" s="288"/>
      <c r="X49049" s="287"/>
      <c r="AA49049" s="289"/>
    </row>
    <row r="49050" spans="23:27">
      <c r="W49050" s="288"/>
      <c r="X49050" s="287"/>
      <c r="AA49050" s="289"/>
    </row>
    <row r="49051" spans="23:27">
      <c r="W49051" s="288"/>
      <c r="X49051" s="287"/>
      <c r="AA49051" s="289"/>
    </row>
    <row r="49052" spans="23:27">
      <c r="W49052" s="288"/>
      <c r="X49052" s="287"/>
      <c r="AA49052" s="289"/>
    </row>
    <row r="49053" spans="23:27">
      <c r="W49053" s="288"/>
      <c r="X49053" s="287"/>
      <c r="AA49053" s="289"/>
    </row>
    <row r="49054" spans="23:27">
      <c r="W49054" s="288"/>
      <c r="X49054" s="287"/>
      <c r="AA49054" s="289"/>
    </row>
    <row r="49055" spans="23:27">
      <c r="W49055" s="288"/>
      <c r="X49055" s="287"/>
      <c r="AA49055" s="289"/>
    </row>
    <row r="49056" spans="23:27">
      <c r="W49056" s="288"/>
      <c r="X49056" s="287"/>
      <c r="AA49056" s="289"/>
    </row>
    <row r="49057" spans="23:27">
      <c r="W49057" s="288"/>
      <c r="X49057" s="287"/>
      <c r="AA49057" s="289"/>
    </row>
    <row r="49058" spans="23:27">
      <c r="W49058" s="288"/>
      <c r="X49058" s="287"/>
      <c r="AA49058" s="289"/>
    </row>
    <row r="49059" spans="23:27">
      <c r="W49059" s="288"/>
      <c r="X49059" s="287"/>
      <c r="AA49059" s="289"/>
    </row>
    <row r="49060" spans="23:27">
      <c r="W49060" s="288"/>
      <c r="X49060" s="287"/>
      <c r="AA49060" s="289"/>
    </row>
    <row r="49061" spans="23:27">
      <c r="W49061" s="288"/>
      <c r="X49061" s="287"/>
      <c r="AA49061" s="289"/>
    </row>
    <row r="49062" spans="23:27">
      <c r="W49062" s="288"/>
      <c r="X49062" s="287"/>
      <c r="AA49062" s="289"/>
    </row>
    <row r="49063" spans="23:27">
      <c r="W49063" s="288"/>
      <c r="X49063" s="287"/>
      <c r="AA49063" s="289"/>
    </row>
    <row r="49064" spans="23:27">
      <c r="W49064" s="288"/>
      <c r="X49064" s="287"/>
      <c r="AA49064" s="289"/>
    </row>
    <row r="49065" spans="23:27">
      <c r="W49065" s="288"/>
      <c r="X49065" s="287"/>
      <c r="AA49065" s="289"/>
    </row>
    <row r="49066" spans="23:27">
      <c r="W49066" s="288"/>
      <c r="X49066" s="287"/>
      <c r="AA49066" s="289"/>
    </row>
    <row r="49067" spans="23:27">
      <c r="W49067" s="288"/>
      <c r="X49067" s="287"/>
      <c r="AA49067" s="289"/>
    </row>
    <row r="49068" spans="23:27">
      <c r="W49068" s="288"/>
      <c r="X49068" s="287"/>
      <c r="AA49068" s="289"/>
    </row>
    <row r="49069" spans="23:27">
      <c r="W49069" s="288"/>
      <c r="X49069" s="287"/>
      <c r="AA49069" s="289"/>
    </row>
    <row r="49070" spans="23:27">
      <c r="W49070" s="288"/>
      <c r="X49070" s="287"/>
      <c r="AA49070" s="289"/>
    </row>
    <row r="49071" spans="23:27">
      <c r="W49071" s="288"/>
      <c r="X49071" s="287"/>
      <c r="AA49071" s="289"/>
    </row>
    <row r="49072" spans="23:27">
      <c r="W49072" s="288"/>
      <c r="X49072" s="287"/>
      <c r="AA49072" s="289"/>
    </row>
    <row r="49073" spans="23:27">
      <c r="W49073" s="288"/>
      <c r="X49073" s="287"/>
      <c r="AA49073" s="289"/>
    </row>
    <row r="49074" spans="23:27">
      <c r="W49074" s="288"/>
      <c r="X49074" s="287"/>
      <c r="AA49074" s="289"/>
    </row>
    <row r="49075" spans="23:27">
      <c r="W49075" s="288"/>
      <c r="X49075" s="287"/>
      <c r="AA49075" s="289"/>
    </row>
    <row r="49076" spans="23:27">
      <c r="W49076" s="288"/>
      <c r="X49076" s="287"/>
      <c r="AA49076" s="289"/>
    </row>
    <row r="49077" spans="23:27">
      <c r="W49077" s="288"/>
      <c r="X49077" s="287"/>
      <c r="AA49077" s="289"/>
    </row>
    <row r="49078" spans="23:27">
      <c r="W49078" s="288"/>
      <c r="X49078" s="287"/>
      <c r="AA49078" s="289"/>
    </row>
    <row r="49079" spans="23:27">
      <c r="W49079" s="288"/>
      <c r="X49079" s="287"/>
      <c r="AA49079" s="289"/>
    </row>
    <row r="49080" spans="23:27">
      <c r="W49080" s="288"/>
      <c r="X49080" s="287"/>
      <c r="AA49080" s="289"/>
    </row>
    <row r="49081" spans="23:27">
      <c r="W49081" s="288"/>
      <c r="X49081" s="287"/>
      <c r="AA49081" s="289"/>
    </row>
    <row r="49082" spans="23:27">
      <c r="W49082" s="288"/>
      <c r="X49082" s="287"/>
      <c r="AA49082" s="289"/>
    </row>
    <row r="49083" spans="23:27">
      <c r="W49083" s="288"/>
      <c r="X49083" s="287"/>
      <c r="AA49083" s="289"/>
    </row>
    <row r="49084" spans="23:27">
      <c r="W49084" s="288"/>
      <c r="X49084" s="287"/>
      <c r="AA49084" s="289"/>
    </row>
    <row r="49085" spans="23:27">
      <c r="W49085" s="288"/>
      <c r="X49085" s="287"/>
      <c r="AA49085" s="289"/>
    </row>
    <row r="49086" spans="23:27">
      <c r="W49086" s="288"/>
      <c r="X49086" s="287"/>
      <c r="AA49086" s="289"/>
    </row>
    <row r="49087" spans="23:27">
      <c r="W49087" s="288"/>
      <c r="X49087" s="287"/>
      <c r="AA49087" s="289"/>
    </row>
    <row r="49088" spans="23:27">
      <c r="W49088" s="288"/>
      <c r="X49088" s="287"/>
      <c r="AA49088" s="289"/>
    </row>
    <row r="49089" spans="23:27">
      <c r="W49089" s="288"/>
      <c r="X49089" s="287"/>
      <c r="AA49089" s="289"/>
    </row>
    <row r="49090" spans="23:27">
      <c r="W49090" s="288"/>
      <c r="X49090" s="287"/>
      <c r="AA49090" s="289"/>
    </row>
    <row r="49091" spans="23:27">
      <c r="W49091" s="288"/>
      <c r="X49091" s="287"/>
      <c r="AA49091" s="289"/>
    </row>
    <row r="49092" spans="23:27">
      <c r="W49092" s="288"/>
      <c r="X49092" s="287"/>
      <c r="AA49092" s="289"/>
    </row>
    <row r="49093" spans="23:27">
      <c r="W49093" s="288"/>
      <c r="X49093" s="287"/>
      <c r="AA49093" s="289"/>
    </row>
    <row r="49094" spans="23:27">
      <c r="W49094" s="288"/>
      <c r="X49094" s="287"/>
      <c r="AA49094" s="289"/>
    </row>
    <row r="49095" spans="23:27">
      <c r="W49095" s="288"/>
      <c r="X49095" s="287"/>
      <c r="AA49095" s="289"/>
    </row>
    <row r="49096" spans="23:27">
      <c r="W49096" s="288"/>
      <c r="X49096" s="287"/>
      <c r="AA49096" s="289"/>
    </row>
    <row r="49097" spans="23:27">
      <c r="W49097" s="288"/>
      <c r="X49097" s="287"/>
      <c r="AA49097" s="289"/>
    </row>
    <row r="49098" spans="23:27">
      <c r="W49098" s="288"/>
      <c r="X49098" s="287"/>
      <c r="AA49098" s="289"/>
    </row>
    <row r="49099" spans="23:27">
      <c r="W49099" s="288"/>
      <c r="X49099" s="287"/>
      <c r="AA49099" s="289"/>
    </row>
    <row r="49100" spans="23:27">
      <c r="W49100" s="288"/>
      <c r="X49100" s="287"/>
      <c r="AA49100" s="289"/>
    </row>
    <row r="49101" spans="23:27">
      <c r="W49101" s="288"/>
      <c r="X49101" s="287"/>
      <c r="AA49101" s="289"/>
    </row>
    <row r="49102" spans="23:27">
      <c r="W49102" s="288"/>
      <c r="X49102" s="287"/>
      <c r="AA49102" s="289"/>
    </row>
    <row r="49103" spans="23:27">
      <c r="W49103" s="288"/>
      <c r="X49103" s="287"/>
      <c r="AA49103" s="289"/>
    </row>
    <row r="49104" spans="23:27">
      <c r="W49104" s="288"/>
      <c r="X49104" s="287"/>
      <c r="AA49104" s="289"/>
    </row>
    <row r="49105" spans="23:27">
      <c r="W49105" s="288"/>
      <c r="X49105" s="287"/>
      <c r="AA49105" s="289"/>
    </row>
    <row r="49106" spans="23:27">
      <c r="W49106" s="288"/>
      <c r="X49106" s="287"/>
      <c r="AA49106" s="289"/>
    </row>
    <row r="49107" spans="23:27">
      <c r="W49107" s="288"/>
      <c r="X49107" s="287"/>
      <c r="AA49107" s="289"/>
    </row>
    <row r="49108" spans="23:27">
      <c r="W49108" s="288"/>
      <c r="X49108" s="287"/>
      <c r="AA49108" s="289"/>
    </row>
    <row r="49109" spans="23:27">
      <c r="W49109" s="288"/>
      <c r="X49109" s="287"/>
      <c r="AA49109" s="289"/>
    </row>
    <row r="49110" spans="23:27">
      <c r="W49110" s="288"/>
      <c r="X49110" s="287"/>
      <c r="AA49110" s="289"/>
    </row>
    <row r="49111" spans="23:27">
      <c r="W49111" s="288"/>
      <c r="X49111" s="287"/>
      <c r="AA49111" s="289"/>
    </row>
    <row r="49112" spans="23:27">
      <c r="W49112" s="288"/>
      <c r="X49112" s="287"/>
      <c r="AA49112" s="289"/>
    </row>
    <row r="49113" spans="23:27">
      <c r="W49113" s="288"/>
      <c r="X49113" s="287"/>
      <c r="AA49113" s="289"/>
    </row>
    <row r="49114" spans="23:27">
      <c r="W49114" s="288"/>
      <c r="X49114" s="287"/>
      <c r="AA49114" s="289"/>
    </row>
    <row r="49115" spans="23:27">
      <c r="W49115" s="288"/>
      <c r="X49115" s="287"/>
      <c r="AA49115" s="289"/>
    </row>
    <row r="49116" spans="23:27">
      <c r="W49116" s="288"/>
      <c r="X49116" s="287"/>
      <c r="AA49116" s="289"/>
    </row>
    <row r="49117" spans="23:27">
      <c r="W49117" s="288"/>
      <c r="X49117" s="287"/>
      <c r="AA49117" s="289"/>
    </row>
    <row r="49118" spans="23:27">
      <c r="W49118" s="288"/>
      <c r="X49118" s="287"/>
      <c r="AA49118" s="289"/>
    </row>
    <row r="49119" spans="23:27">
      <c r="W49119" s="288"/>
      <c r="X49119" s="287"/>
      <c r="AA49119" s="289"/>
    </row>
    <row r="49120" spans="23:27">
      <c r="W49120" s="288"/>
      <c r="X49120" s="287"/>
      <c r="AA49120" s="289"/>
    </row>
    <row r="49121" spans="23:27">
      <c r="W49121" s="288"/>
      <c r="X49121" s="287"/>
      <c r="AA49121" s="289"/>
    </row>
    <row r="49122" spans="23:27">
      <c r="W49122" s="288"/>
      <c r="X49122" s="287"/>
      <c r="AA49122" s="289"/>
    </row>
    <row r="49123" spans="23:27">
      <c r="W49123" s="288"/>
      <c r="X49123" s="287"/>
      <c r="AA49123" s="289"/>
    </row>
    <row r="49124" spans="23:27">
      <c r="W49124" s="288"/>
      <c r="X49124" s="287"/>
      <c r="AA49124" s="289"/>
    </row>
    <row r="49125" spans="23:27">
      <c r="W49125" s="288"/>
      <c r="X49125" s="287"/>
      <c r="AA49125" s="289"/>
    </row>
    <row r="49126" spans="23:27">
      <c r="W49126" s="288"/>
      <c r="X49126" s="287"/>
      <c r="AA49126" s="289"/>
    </row>
    <row r="49127" spans="23:27">
      <c r="W49127" s="288"/>
      <c r="X49127" s="287"/>
      <c r="AA49127" s="289"/>
    </row>
    <row r="49128" spans="23:27">
      <c r="W49128" s="288"/>
      <c r="X49128" s="287"/>
      <c r="AA49128" s="289"/>
    </row>
    <row r="49129" spans="23:27">
      <c r="W49129" s="288"/>
      <c r="X49129" s="287"/>
      <c r="AA49129" s="289"/>
    </row>
    <row r="49130" spans="23:27">
      <c r="W49130" s="288"/>
      <c r="X49130" s="287"/>
      <c r="AA49130" s="289"/>
    </row>
    <row r="49131" spans="23:27">
      <c r="W49131" s="288"/>
      <c r="X49131" s="287"/>
      <c r="AA49131" s="289"/>
    </row>
    <row r="49132" spans="23:27">
      <c r="W49132" s="288"/>
      <c r="X49132" s="287"/>
      <c r="AA49132" s="289"/>
    </row>
    <row r="49133" spans="23:27">
      <c r="W49133" s="288"/>
      <c r="X49133" s="287"/>
      <c r="AA49133" s="289"/>
    </row>
    <row r="49134" spans="23:27">
      <c r="W49134" s="288"/>
      <c r="X49134" s="287"/>
      <c r="AA49134" s="289"/>
    </row>
    <row r="49135" spans="23:27">
      <c r="W49135" s="288"/>
      <c r="X49135" s="287"/>
      <c r="AA49135" s="289"/>
    </row>
    <row r="49136" spans="23:27">
      <c r="W49136" s="288"/>
      <c r="X49136" s="287"/>
      <c r="AA49136" s="289"/>
    </row>
    <row r="49137" spans="23:27">
      <c r="W49137" s="288"/>
      <c r="X49137" s="287"/>
      <c r="AA49137" s="289"/>
    </row>
    <row r="49138" spans="23:27">
      <c r="W49138" s="288"/>
      <c r="X49138" s="287"/>
      <c r="AA49138" s="289"/>
    </row>
    <row r="49139" spans="23:27">
      <c r="W49139" s="288"/>
      <c r="X49139" s="287"/>
      <c r="AA49139" s="289"/>
    </row>
    <row r="49140" spans="23:27">
      <c r="W49140" s="288"/>
      <c r="X49140" s="287"/>
      <c r="AA49140" s="289"/>
    </row>
    <row r="49141" spans="23:27">
      <c r="W49141" s="288"/>
      <c r="X49141" s="287"/>
      <c r="AA49141" s="289"/>
    </row>
    <row r="49142" spans="23:27">
      <c r="W49142" s="288"/>
      <c r="X49142" s="287"/>
      <c r="AA49142" s="289"/>
    </row>
    <row r="49143" spans="23:27">
      <c r="W49143" s="288"/>
      <c r="X49143" s="287"/>
      <c r="AA49143" s="289"/>
    </row>
    <row r="49144" spans="23:27">
      <c r="W49144" s="288"/>
      <c r="X49144" s="287"/>
      <c r="AA49144" s="289"/>
    </row>
    <row r="49145" spans="23:27">
      <c r="W49145" s="288"/>
      <c r="X49145" s="287"/>
      <c r="AA49145" s="289"/>
    </row>
    <row r="49146" spans="23:27">
      <c r="W49146" s="288"/>
      <c r="X49146" s="287"/>
      <c r="AA49146" s="289"/>
    </row>
    <row r="49147" spans="23:27">
      <c r="W49147" s="288"/>
      <c r="X49147" s="287"/>
      <c r="AA49147" s="289"/>
    </row>
    <row r="49148" spans="23:27">
      <c r="W49148" s="288"/>
      <c r="X49148" s="287"/>
      <c r="AA49148" s="289"/>
    </row>
    <row r="49149" spans="23:27">
      <c r="W49149" s="288"/>
      <c r="X49149" s="287"/>
      <c r="AA49149" s="289"/>
    </row>
    <row r="49150" spans="23:27">
      <c r="W49150" s="288"/>
      <c r="X49150" s="287"/>
      <c r="AA49150" s="289"/>
    </row>
    <row r="49151" spans="23:27">
      <c r="W49151" s="288"/>
      <c r="X49151" s="287"/>
      <c r="AA49151" s="289"/>
    </row>
    <row r="49152" spans="23:27">
      <c r="W49152" s="288"/>
      <c r="X49152" s="287"/>
      <c r="AA49152" s="289"/>
    </row>
    <row r="49153" spans="23:27">
      <c r="W49153" s="288"/>
      <c r="X49153" s="287"/>
      <c r="AA49153" s="289"/>
    </row>
    <row r="49154" spans="23:27">
      <c r="W49154" s="288"/>
      <c r="X49154" s="287"/>
      <c r="AA49154" s="289"/>
    </row>
    <row r="49155" spans="23:27">
      <c r="W49155" s="288"/>
      <c r="X49155" s="287"/>
      <c r="AA49155" s="289"/>
    </row>
    <row r="49156" spans="23:27">
      <c r="W49156" s="288"/>
      <c r="X49156" s="287"/>
      <c r="AA49156" s="289"/>
    </row>
    <row r="49157" spans="23:27">
      <c r="W49157" s="288"/>
      <c r="X49157" s="287"/>
      <c r="AA49157" s="289"/>
    </row>
    <row r="49158" spans="23:27">
      <c r="W49158" s="288"/>
      <c r="X49158" s="287"/>
      <c r="AA49158" s="289"/>
    </row>
    <row r="49159" spans="23:27">
      <c r="W49159" s="288"/>
      <c r="X49159" s="287"/>
      <c r="AA49159" s="289"/>
    </row>
    <row r="49160" spans="23:27">
      <c r="W49160" s="288"/>
      <c r="X49160" s="287"/>
      <c r="AA49160" s="289"/>
    </row>
    <row r="49161" spans="23:27">
      <c r="W49161" s="288"/>
      <c r="X49161" s="287"/>
      <c r="AA49161" s="289"/>
    </row>
    <row r="49162" spans="23:27">
      <c r="W49162" s="288"/>
      <c r="X49162" s="287"/>
      <c r="AA49162" s="289"/>
    </row>
    <row r="49163" spans="23:27">
      <c r="W49163" s="288"/>
      <c r="X49163" s="287"/>
      <c r="AA49163" s="289"/>
    </row>
    <row r="49164" spans="23:27">
      <c r="W49164" s="288"/>
      <c r="X49164" s="287"/>
      <c r="AA49164" s="289"/>
    </row>
    <row r="49165" spans="23:27">
      <c r="W49165" s="288"/>
      <c r="X49165" s="287"/>
      <c r="AA49165" s="289"/>
    </row>
    <row r="49166" spans="23:27">
      <c r="W49166" s="288"/>
      <c r="X49166" s="287"/>
      <c r="AA49166" s="289"/>
    </row>
    <row r="49167" spans="23:27">
      <c r="W49167" s="288"/>
      <c r="X49167" s="287"/>
      <c r="AA49167" s="289"/>
    </row>
    <row r="49168" spans="23:27">
      <c r="W49168" s="288"/>
      <c r="X49168" s="287"/>
      <c r="AA49168" s="289"/>
    </row>
    <row r="49169" spans="23:27">
      <c r="W49169" s="288"/>
      <c r="X49169" s="287"/>
      <c r="AA49169" s="289"/>
    </row>
    <row r="49170" spans="23:27">
      <c r="W49170" s="288"/>
      <c r="X49170" s="287"/>
      <c r="AA49170" s="289"/>
    </row>
    <row r="49171" spans="23:27">
      <c r="W49171" s="288"/>
      <c r="X49171" s="287"/>
      <c r="AA49171" s="289"/>
    </row>
    <row r="49172" spans="23:27">
      <c r="W49172" s="288"/>
      <c r="X49172" s="287"/>
      <c r="AA49172" s="289"/>
    </row>
    <row r="49173" spans="23:27">
      <c r="W49173" s="288"/>
      <c r="X49173" s="287"/>
      <c r="AA49173" s="289"/>
    </row>
    <row r="49174" spans="23:27">
      <c r="W49174" s="288"/>
      <c r="X49174" s="287"/>
      <c r="AA49174" s="289"/>
    </row>
    <row r="49175" spans="23:27">
      <c r="W49175" s="288"/>
      <c r="X49175" s="287"/>
      <c r="AA49175" s="289"/>
    </row>
    <row r="49176" spans="23:27">
      <c r="W49176" s="288"/>
      <c r="X49176" s="287"/>
      <c r="AA49176" s="289"/>
    </row>
    <row r="49177" spans="23:27">
      <c r="W49177" s="288"/>
      <c r="X49177" s="287"/>
      <c r="AA49177" s="289"/>
    </row>
    <row r="49178" spans="23:27">
      <c r="W49178" s="288"/>
      <c r="X49178" s="287"/>
      <c r="AA49178" s="289"/>
    </row>
    <row r="49179" spans="23:27">
      <c r="W49179" s="288"/>
      <c r="X49179" s="287"/>
      <c r="AA49179" s="289"/>
    </row>
    <row r="49180" spans="23:27">
      <c r="W49180" s="288"/>
      <c r="X49180" s="287"/>
      <c r="AA49180" s="289"/>
    </row>
    <row r="49181" spans="23:27">
      <c r="W49181" s="288"/>
      <c r="X49181" s="287"/>
      <c r="AA49181" s="289"/>
    </row>
    <row r="49182" spans="23:27">
      <c r="W49182" s="288"/>
      <c r="X49182" s="287"/>
      <c r="AA49182" s="289"/>
    </row>
    <row r="49183" spans="23:27">
      <c r="W49183" s="288"/>
      <c r="X49183" s="287"/>
      <c r="AA49183" s="289"/>
    </row>
    <row r="49184" spans="23:27">
      <c r="W49184" s="288"/>
      <c r="X49184" s="287"/>
      <c r="AA49184" s="289"/>
    </row>
    <row r="49185" spans="23:27">
      <c r="W49185" s="288"/>
      <c r="X49185" s="287"/>
      <c r="AA49185" s="289"/>
    </row>
    <row r="49186" spans="23:27">
      <c r="W49186" s="288"/>
      <c r="X49186" s="287"/>
      <c r="AA49186" s="289"/>
    </row>
    <row r="49187" spans="23:27">
      <c r="W49187" s="288"/>
      <c r="X49187" s="287"/>
      <c r="AA49187" s="289"/>
    </row>
    <row r="49188" spans="23:27">
      <c r="W49188" s="288"/>
      <c r="X49188" s="287"/>
      <c r="AA49188" s="289"/>
    </row>
    <row r="49189" spans="23:27">
      <c r="W49189" s="288"/>
      <c r="X49189" s="287"/>
      <c r="AA49189" s="289"/>
    </row>
    <row r="49190" spans="23:27">
      <c r="W49190" s="288"/>
      <c r="X49190" s="287"/>
      <c r="AA49190" s="289"/>
    </row>
    <row r="49191" spans="23:27">
      <c r="W49191" s="288"/>
      <c r="X49191" s="287"/>
      <c r="AA49191" s="289"/>
    </row>
    <row r="49192" spans="23:27">
      <c r="W49192" s="288"/>
      <c r="X49192" s="287"/>
      <c r="AA49192" s="289"/>
    </row>
    <row r="49193" spans="23:27">
      <c r="W49193" s="288"/>
      <c r="X49193" s="287"/>
      <c r="AA49193" s="289"/>
    </row>
    <row r="49194" spans="23:27">
      <c r="W49194" s="288"/>
      <c r="X49194" s="287"/>
      <c r="AA49194" s="289"/>
    </row>
    <row r="49195" spans="23:27">
      <c r="W49195" s="288"/>
      <c r="X49195" s="287"/>
      <c r="AA49195" s="289"/>
    </row>
    <row r="49196" spans="23:27">
      <c r="W49196" s="288"/>
      <c r="X49196" s="287"/>
      <c r="AA49196" s="289"/>
    </row>
    <row r="49197" spans="23:27">
      <c r="W49197" s="288"/>
      <c r="X49197" s="287"/>
      <c r="AA49197" s="289"/>
    </row>
    <row r="49198" spans="23:27">
      <c r="W49198" s="288"/>
      <c r="X49198" s="287"/>
      <c r="AA49198" s="289"/>
    </row>
    <row r="49199" spans="23:27">
      <c r="W49199" s="288"/>
      <c r="X49199" s="287"/>
      <c r="AA49199" s="289"/>
    </row>
    <row r="49200" spans="23:27">
      <c r="W49200" s="288"/>
      <c r="X49200" s="287"/>
      <c r="AA49200" s="289"/>
    </row>
    <row r="49201" spans="23:27">
      <c r="W49201" s="288"/>
      <c r="X49201" s="287"/>
      <c r="AA49201" s="289"/>
    </row>
    <row r="49202" spans="23:27">
      <c r="W49202" s="288"/>
      <c r="X49202" s="287"/>
      <c r="AA49202" s="289"/>
    </row>
    <row r="49203" spans="23:27">
      <c r="W49203" s="288"/>
      <c r="X49203" s="287"/>
      <c r="AA49203" s="289"/>
    </row>
    <row r="49204" spans="23:27">
      <c r="W49204" s="288"/>
      <c r="X49204" s="287"/>
      <c r="AA49204" s="289"/>
    </row>
    <row r="49205" spans="23:27">
      <c r="W49205" s="288"/>
      <c r="X49205" s="287"/>
      <c r="AA49205" s="289"/>
    </row>
    <row r="49206" spans="23:27">
      <c r="W49206" s="288"/>
      <c r="X49206" s="287"/>
      <c r="AA49206" s="289"/>
    </row>
    <row r="49207" spans="23:27">
      <c r="W49207" s="288"/>
      <c r="X49207" s="287"/>
      <c r="AA49207" s="289"/>
    </row>
    <row r="49208" spans="23:27">
      <c r="W49208" s="288"/>
      <c r="X49208" s="287"/>
      <c r="AA49208" s="289"/>
    </row>
    <row r="49209" spans="23:27">
      <c r="W49209" s="288"/>
      <c r="X49209" s="287"/>
      <c r="AA49209" s="289"/>
    </row>
    <row r="49210" spans="23:27">
      <c r="W49210" s="288"/>
      <c r="X49210" s="287"/>
      <c r="AA49210" s="289"/>
    </row>
    <row r="49211" spans="23:27">
      <c r="W49211" s="288"/>
      <c r="X49211" s="287"/>
      <c r="AA49211" s="289"/>
    </row>
    <row r="49212" spans="23:27">
      <c r="W49212" s="288"/>
      <c r="X49212" s="287"/>
      <c r="AA49212" s="289"/>
    </row>
    <row r="49213" spans="23:27">
      <c r="W49213" s="288"/>
      <c r="X49213" s="287"/>
      <c r="AA49213" s="289"/>
    </row>
    <row r="49214" spans="23:27">
      <c r="W49214" s="288"/>
      <c r="X49214" s="287"/>
      <c r="AA49214" s="289"/>
    </row>
    <row r="49215" spans="23:27">
      <c r="W49215" s="288"/>
      <c r="X49215" s="287"/>
      <c r="AA49215" s="289"/>
    </row>
    <row r="49216" spans="23:27">
      <c r="W49216" s="288"/>
      <c r="X49216" s="287"/>
      <c r="AA49216" s="289"/>
    </row>
    <row r="49217" spans="23:27">
      <c r="W49217" s="288"/>
      <c r="X49217" s="287"/>
      <c r="AA49217" s="289"/>
    </row>
    <row r="49218" spans="23:27">
      <c r="W49218" s="288"/>
      <c r="X49218" s="287"/>
      <c r="AA49218" s="289"/>
    </row>
    <row r="49219" spans="23:27">
      <c r="W49219" s="288"/>
      <c r="X49219" s="287"/>
      <c r="AA49219" s="289"/>
    </row>
    <row r="49220" spans="23:27">
      <c r="W49220" s="288"/>
      <c r="X49220" s="287"/>
      <c r="AA49220" s="289"/>
    </row>
    <row r="49221" spans="23:27">
      <c r="W49221" s="288"/>
      <c r="X49221" s="287"/>
      <c r="AA49221" s="289"/>
    </row>
    <row r="49222" spans="23:27">
      <c r="W49222" s="288"/>
      <c r="X49222" s="287"/>
      <c r="AA49222" s="289"/>
    </row>
    <row r="49223" spans="23:27">
      <c r="W49223" s="288"/>
      <c r="X49223" s="287"/>
      <c r="AA49223" s="289"/>
    </row>
    <row r="49224" spans="23:27">
      <c r="W49224" s="288"/>
      <c r="X49224" s="287"/>
      <c r="AA49224" s="289"/>
    </row>
    <row r="49225" spans="23:27">
      <c r="W49225" s="288"/>
      <c r="X49225" s="287"/>
      <c r="AA49225" s="289"/>
    </row>
    <row r="49226" spans="23:27">
      <c r="W49226" s="288"/>
      <c r="X49226" s="287"/>
      <c r="AA49226" s="289"/>
    </row>
    <row r="49227" spans="23:27">
      <c r="W49227" s="288"/>
      <c r="X49227" s="287"/>
      <c r="AA49227" s="289"/>
    </row>
    <row r="49228" spans="23:27">
      <c r="W49228" s="288"/>
      <c r="X49228" s="287"/>
      <c r="AA49228" s="289"/>
    </row>
    <row r="49229" spans="23:27">
      <c r="W49229" s="288"/>
      <c r="X49229" s="287"/>
      <c r="AA49229" s="289"/>
    </row>
    <row r="49230" spans="23:27">
      <c r="W49230" s="288"/>
      <c r="X49230" s="287"/>
      <c r="AA49230" s="289"/>
    </row>
    <row r="49231" spans="23:27">
      <c r="W49231" s="288"/>
      <c r="X49231" s="287"/>
      <c r="AA49231" s="289"/>
    </row>
    <row r="49232" spans="23:27">
      <c r="W49232" s="288"/>
      <c r="X49232" s="287"/>
      <c r="AA49232" s="289"/>
    </row>
    <row r="49233" spans="23:27">
      <c r="W49233" s="288"/>
      <c r="X49233" s="287"/>
      <c r="AA49233" s="289"/>
    </row>
    <row r="49234" spans="23:27">
      <c r="W49234" s="288"/>
      <c r="X49234" s="287"/>
      <c r="AA49234" s="289"/>
    </row>
    <row r="49235" spans="23:27">
      <c r="W49235" s="288"/>
      <c r="X49235" s="287"/>
      <c r="AA49235" s="289"/>
    </row>
    <row r="49236" spans="23:27">
      <c r="W49236" s="288"/>
      <c r="X49236" s="287"/>
      <c r="AA49236" s="289"/>
    </row>
    <row r="49237" spans="23:27">
      <c r="W49237" s="288"/>
      <c r="X49237" s="287"/>
      <c r="AA49237" s="289"/>
    </row>
    <row r="49238" spans="23:27">
      <c r="W49238" s="288"/>
      <c r="X49238" s="287"/>
      <c r="AA49238" s="289"/>
    </row>
    <row r="49239" spans="23:27">
      <c r="W49239" s="288"/>
      <c r="X49239" s="287"/>
      <c r="AA49239" s="289"/>
    </row>
    <row r="49240" spans="23:27">
      <c r="W49240" s="288"/>
      <c r="X49240" s="287"/>
      <c r="AA49240" s="289"/>
    </row>
    <row r="49241" spans="23:27">
      <c r="W49241" s="288"/>
      <c r="X49241" s="287"/>
      <c r="AA49241" s="289"/>
    </row>
    <row r="49242" spans="23:27">
      <c r="W49242" s="288"/>
      <c r="X49242" s="287"/>
      <c r="AA49242" s="289"/>
    </row>
    <row r="49243" spans="23:27">
      <c r="W49243" s="288"/>
      <c r="X49243" s="287"/>
      <c r="AA49243" s="289"/>
    </row>
    <row r="49244" spans="23:27">
      <c r="W49244" s="288"/>
      <c r="X49244" s="287"/>
      <c r="AA49244" s="289"/>
    </row>
    <row r="49245" spans="23:27">
      <c r="W49245" s="288"/>
      <c r="X49245" s="287"/>
      <c r="AA49245" s="289"/>
    </row>
    <row r="49246" spans="23:27">
      <c r="W49246" s="288"/>
      <c r="X49246" s="287"/>
      <c r="AA49246" s="289"/>
    </row>
    <row r="49247" spans="23:27">
      <c r="W49247" s="288"/>
      <c r="X49247" s="287"/>
      <c r="AA49247" s="289"/>
    </row>
    <row r="49248" spans="23:27">
      <c r="W49248" s="288"/>
      <c r="X49248" s="287"/>
      <c r="AA49248" s="289"/>
    </row>
    <row r="49249" spans="23:27">
      <c r="W49249" s="288"/>
      <c r="X49249" s="287"/>
      <c r="AA49249" s="289"/>
    </row>
    <row r="49250" spans="23:27">
      <c r="W49250" s="288"/>
      <c r="X49250" s="287"/>
      <c r="AA49250" s="289"/>
    </row>
    <row r="49251" spans="23:27">
      <c r="W49251" s="288"/>
      <c r="X49251" s="287"/>
      <c r="AA49251" s="289"/>
    </row>
    <row r="49252" spans="23:27">
      <c r="W49252" s="288"/>
      <c r="X49252" s="287"/>
      <c r="AA49252" s="289"/>
    </row>
    <row r="49253" spans="23:27">
      <c r="W49253" s="288"/>
      <c r="X49253" s="287"/>
      <c r="AA49253" s="289"/>
    </row>
    <row r="49254" spans="23:27">
      <c r="W49254" s="288"/>
      <c r="X49254" s="287"/>
      <c r="AA49254" s="289"/>
    </row>
    <row r="49255" spans="23:27">
      <c r="W49255" s="288"/>
      <c r="X49255" s="287"/>
      <c r="AA49255" s="289"/>
    </row>
    <row r="49256" spans="23:27">
      <c r="W49256" s="288"/>
      <c r="X49256" s="287"/>
      <c r="AA49256" s="289"/>
    </row>
    <row r="49257" spans="23:27">
      <c r="W49257" s="288"/>
      <c r="X49257" s="287"/>
      <c r="AA49257" s="289"/>
    </row>
    <row r="49258" spans="23:27">
      <c r="W49258" s="288"/>
      <c r="X49258" s="287"/>
      <c r="AA49258" s="289"/>
    </row>
    <row r="49259" spans="23:27">
      <c r="W49259" s="288"/>
      <c r="X49259" s="287"/>
      <c r="AA49259" s="289"/>
    </row>
    <row r="49260" spans="23:27">
      <c r="W49260" s="288"/>
      <c r="X49260" s="287"/>
      <c r="AA49260" s="289"/>
    </row>
    <row r="49261" spans="23:27">
      <c r="W49261" s="288"/>
      <c r="X49261" s="287"/>
      <c r="AA49261" s="289"/>
    </row>
    <row r="49262" spans="23:27">
      <c r="W49262" s="288"/>
      <c r="X49262" s="287"/>
      <c r="AA49262" s="289"/>
    </row>
    <row r="49263" spans="23:27">
      <c r="W49263" s="288"/>
      <c r="X49263" s="287"/>
      <c r="AA49263" s="289"/>
    </row>
    <row r="49264" spans="23:27">
      <c r="W49264" s="288"/>
      <c r="X49264" s="287"/>
      <c r="AA49264" s="289"/>
    </row>
    <row r="49265" spans="23:27">
      <c r="W49265" s="288"/>
      <c r="X49265" s="287"/>
      <c r="AA49265" s="289"/>
    </row>
    <row r="49266" spans="23:27">
      <c r="W49266" s="288"/>
      <c r="X49266" s="287"/>
      <c r="AA49266" s="289"/>
    </row>
    <row r="49267" spans="23:27">
      <c r="W49267" s="288"/>
      <c r="X49267" s="287"/>
      <c r="AA49267" s="289"/>
    </row>
    <row r="49268" spans="23:27">
      <c r="W49268" s="288"/>
      <c r="X49268" s="287"/>
      <c r="AA49268" s="289"/>
    </row>
    <row r="49269" spans="23:27">
      <c r="W49269" s="288"/>
      <c r="X49269" s="287"/>
      <c r="AA49269" s="289"/>
    </row>
    <row r="49270" spans="23:27">
      <c r="W49270" s="288"/>
      <c r="X49270" s="287"/>
      <c r="AA49270" s="289"/>
    </row>
    <row r="49271" spans="23:27">
      <c r="W49271" s="288"/>
      <c r="X49271" s="287"/>
      <c r="AA49271" s="289"/>
    </row>
    <row r="49272" spans="23:27">
      <c r="W49272" s="288"/>
      <c r="X49272" s="287"/>
      <c r="AA49272" s="289"/>
    </row>
    <row r="49273" spans="23:27">
      <c r="W49273" s="288"/>
      <c r="X49273" s="287"/>
      <c r="AA49273" s="289"/>
    </row>
    <row r="49274" spans="23:27">
      <c r="W49274" s="288"/>
      <c r="X49274" s="287"/>
      <c r="AA49274" s="289"/>
    </row>
    <row r="49275" spans="23:27">
      <c r="W49275" s="288"/>
      <c r="X49275" s="287"/>
      <c r="AA49275" s="289"/>
    </row>
    <row r="49276" spans="23:27">
      <c r="W49276" s="288"/>
      <c r="X49276" s="287"/>
      <c r="AA49276" s="289"/>
    </row>
    <row r="49277" spans="23:27">
      <c r="W49277" s="288"/>
      <c r="X49277" s="287"/>
      <c r="AA49277" s="289"/>
    </row>
    <row r="49278" spans="23:27">
      <c r="W49278" s="288"/>
      <c r="X49278" s="287"/>
      <c r="AA49278" s="289"/>
    </row>
    <row r="49279" spans="23:27">
      <c r="W49279" s="288"/>
      <c r="X49279" s="287"/>
      <c r="AA49279" s="289"/>
    </row>
    <row r="49280" spans="23:27">
      <c r="W49280" s="288"/>
      <c r="X49280" s="287"/>
      <c r="AA49280" s="289"/>
    </row>
    <row r="49281" spans="23:27">
      <c r="W49281" s="288"/>
      <c r="X49281" s="287"/>
      <c r="AA49281" s="289"/>
    </row>
    <row r="49282" spans="23:27">
      <c r="W49282" s="288"/>
      <c r="X49282" s="287"/>
      <c r="AA49282" s="289"/>
    </row>
    <row r="49283" spans="23:27">
      <c r="W49283" s="288"/>
      <c r="X49283" s="287"/>
      <c r="AA49283" s="289"/>
    </row>
    <row r="49284" spans="23:27">
      <c r="W49284" s="288"/>
      <c r="X49284" s="287"/>
      <c r="AA49284" s="289"/>
    </row>
    <row r="49285" spans="23:27">
      <c r="W49285" s="288"/>
      <c r="X49285" s="287"/>
      <c r="AA49285" s="289"/>
    </row>
    <row r="49286" spans="23:27">
      <c r="W49286" s="288"/>
      <c r="X49286" s="287"/>
      <c r="AA49286" s="289"/>
    </row>
    <row r="49287" spans="23:27">
      <c r="W49287" s="288"/>
      <c r="X49287" s="287"/>
      <c r="AA49287" s="289"/>
    </row>
    <row r="49288" spans="23:27">
      <c r="W49288" s="288"/>
      <c r="X49288" s="287"/>
      <c r="AA49288" s="289"/>
    </row>
    <row r="49289" spans="23:27">
      <c r="W49289" s="288"/>
      <c r="X49289" s="287"/>
      <c r="AA49289" s="289"/>
    </row>
    <row r="49290" spans="23:27">
      <c r="W49290" s="288"/>
      <c r="X49290" s="287"/>
      <c r="AA49290" s="289"/>
    </row>
    <row r="49291" spans="23:27">
      <c r="W49291" s="288"/>
      <c r="X49291" s="287"/>
      <c r="AA49291" s="289"/>
    </row>
    <row r="49292" spans="23:27">
      <c r="W49292" s="288"/>
      <c r="X49292" s="287"/>
      <c r="AA49292" s="289"/>
    </row>
    <row r="49293" spans="23:27">
      <c r="W49293" s="288"/>
      <c r="X49293" s="287"/>
      <c r="AA49293" s="289"/>
    </row>
    <row r="49294" spans="23:27">
      <c r="W49294" s="288"/>
      <c r="X49294" s="287"/>
      <c r="AA49294" s="289"/>
    </row>
    <row r="49295" spans="23:27">
      <c r="W49295" s="288"/>
      <c r="X49295" s="287"/>
      <c r="AA49295" s="289"/>
    </row>
    <row r="49296" spans="23:27">
      <c r="W49296" s="288"/>
      <c r="X49296" s="287"/>
      <c r="AA49296" s="289"/>
    </row>
    <row r="49297" spans="23:27">
      <c r="W49297" s="288"/>
      <c r="X49297" s="287"/>
      <c r="AA49297" s="289"/>
    </row>
    <row r="49298" spans="23:27">
      <c r="W49298" s="288"/>
      <c r="X49298" s="287"/>
      <c r="AA49298" s="289"/>
    </row>
    <row r="49299" spans="23:27">
      <c r="W49299" s="288"/>
      <c r="X49299" s="287"/>
      <c r="AA49299" s="289"/>
    </row>
    <row r="49300" spans="23:27">
      <c r="W49300" s="288"/>
      <c r="X49300" s="287"/>
      <c r="AA49300" s="289"/>
    </row>
    <row r="49301" spans="23:27">
      <c r="W49301" s="288"/>
      <c r="X49301" s="287"/>
      <c r="AA49301" s="289"/>
    </row>
    <row r="49302" spans="23:27">
      <c r="W49302" s="288"/>
      <c r="X49302" s="287"/>
      <c r="AA49302" s="289"/>
    </row>
    <row r="49303" spans="23:27">
      <c r="W49303" s="288"/>
      <c r="X49303" s="287"/>
      <c r="AA49303" s="289"/>
    </row>
    <row r="49304" spans="23:27">
      <c r="W49304" s="288"/>
      <c r="X49304" s="287"/>
      <c r="AA49304" s="289"/>
    </row>
    <row r="49305" spans="23:27">
      <c r="W49305" s="288"/>
      <c r="X49305" s="287"/>
      <c r="AA49305" s="289"/>
    </row>
    <row r="49306" spans="23:27">
      <c r="W49306" s="288"/>
      <c r="X49306" s="287"/>
      <c r="AA49306" s="289"/>
    </row>
    <row r="49307" spans="23:27">
      <c r="W49307" s="288"/>
      <c r="X49307" s="287"/>
      <c r="AA49307" s="289"/>
    </row>
    <row r="49308" spans="23:27">
      <c r="W49308" s="288"/>
      <c r="X49308" s="287"/>
      <c r="AA49308" s="289"/>
    </row>
    <row r="49309" spans="23:27">
      <c r="W49309" s="288"/>
      <c r="X49309" s="287"/>
      <c r="AA49309" s="289"/>
    </row>
    <row r="49310" spans="23:27">
      <c r="W49310" s="288"/>
      <c r="X49310" s="287"/>
      <c r="AA49310" s="289"/>
    </row>
    <row r="49311" spans="23:27">
      <c r="W49311" s="288"/>
      <c r="X49311" s="287"/>
      <c r="AA49311" s="289"/>
    </row>
    <row r="49312" spans="23:27">
      <c r="W49312" s="288"/>
      <c r="X49312" s="287"/>
      <c r="AA49312" s="289"/>
    </row>
    <row r="49313" spans="23:27">
      <c r="W49313" s="288"/>
      <c r="X49313" s="287"/>
      <c r="AA49313" s="289"/>
    </row>
    <row r="49314" spans="23:27">
      <c r="W49314" s="288"/>
      <c r="X49314" s="287"/>
      <c r="AA49314" s="289"/>
    </row>
    <row r="49315" spans="23:27">
      <c r="W49315" s="288"/>
      <c r="X49315" s="287"/>
      <c r="AA49315" s="289"/>
    </row>
    <row r="49316" spans="23:27">
      <c r="W49316" s="288"/>
      <c r="X49316" s="287"/>
      <c r="AA49316" s="289"/>
    </row>
    <row r="49317" spans="23:27">
      <c r="W49317" s="288"/>
      <c r="X49317" s="287"/>
      <c r="AA49317" s="289"/>
    </row>
    <row r="49318" spans="23:27">
      <c r="W49318" s="288"/>
      <c r="X49318" s="287"/>
      <c r="AA49318" s="289"/>
    </row>
    <row r="49319" spans="23:27">
      <c r="W49319" s="288"/>
      <c r="X49319" s="287"/>
      <c r="AA49319" s="289"/>
    </row>
    <row r="49320" spans="23:27">
      <c r="W49320" s="288"/>
      <c r="X49320" s="287"/>
      <c r="AA49320" s="289"/>
    </row>
    <row r="49321" spans="23:27">
      <c r="W49321" s="288"/>
      <c r="X49321" s="287"/>
      <c r="AA49321" s="289"/>
    </row>
    <row r="49322" spans="23:27">
      <c r="W49322" s="288"/>
      <c r="X49322" s="287"/>
      <c r="AA49322" s="289"/>
    </row>
    <row r="49323" spans="23:27">
      <c r="W49323" s="288"/>
      <c r="X49323" s="287"/>
      <c r="AA49323" s="289"/>
    </row>
    <row r="49324" spans="23:27">
      <c r="W49324" s="288"/>
      <c r="X49324" s="287"/>
      <c r="AA49324" s="289"/>
    </row>
    <row r="49325" spans="23:27">
      <c r="W49325" s="288"/>
      <c r="X49325" s="287"/>
      <c r="AA49325" s="289"/>
    </row>
    <row r="49326" spans="23:27">
      <c r="W49326" s="288"/>
      <c r="X49326" s="287"/>
      <c r="AA49326" s="289"/>
    </row>
    <row r="49327" spans="23:27">
      <c r="W49327" s="288"/>
      <c r="X49327" s="287"/>
      <c r="AA49327" s="289"/>
    </row>
    <row r="49328" spans="23:27">
      <c r="W49328" s="288"/>
      <c r="X49328" s="287"/>
      <c r="AA49328" s="289"/>
    </row>
    <row r="49329" spans="23:27">
      <c r="W49329" s="288"/>
      <c r="X49329" s="287"/>
      <c r="AA49329" s="289"/>
    </row>
    <row r="49330" spans="23:27">
      <c r="W49330" s="288"/>
      <c r="X49330" s="287"/>
      <c r="AA49330" s="289"/>
    </row>
    <row r="49331" spans="23:27">
      <c r="W49331" s="288"/>
      <c r="X49331" s="287"/>
      <c r="AA49331" s="289"/>
    </row>
    <row r="49332" spans="23:27">
      <c r="W49332" s="288"/>
      <c r="X49332" s="287"/>
      <c r="AA49332" s="289"/>
    </row>
    <row r="49333" spans="23:27">
      <c r="W49333" s="288"/>
      <c r="X49333" s="287"/>
      <c r="AA49333" s="289"/>
    </row>
    <row r="49334" spans="23:27">
      <c r="W49334" s="288"/>
      <c r="X49334" s="287"/>
      <c r="AA49334" s="289"/>
    </row>
    <row r="49335" spans="23:27">
      <c r="W49335" s="288"/>
      <c r="X49335" s="287"/>
      <c r="AA49335" s="289"/>
    </row>
    <row r="49336" spans="23:27">
      <c r="W49336" s="288"/>
      <c r="X49336" s="287"/>
      <c r="AA49336" s="289"/>
    </row>
    <row r="49337" spans="23:27">
      <c r="W49337" s="288"/>
      <c r="X49337" s="287"/>
      <c r="AA49337" s="289"/>
    </row>
    <row r="49338" spans="23:27">
      <c r="W49338" s="288"/>
      <c r="X49338" s="287"/>
      <c r="AA49338" s="289"/>
    </row>
    <row r="49339" spans="23:27">
      <c r="W49339" s="288"/>
      <c r="X49339" s="287"/>
      <c r="AA49339" s="289"/>
    </row>
    <row r="49340" spans="23:27">
      <c r="W49340" s="288"/>
      <c r="X49340" s="287"/>
      <c r="AA49340" s="289"/>
    </row>
    <row r="49341" spans="23:27">
      <c r="W49341" s="288"/>
      <c r="X49341" s="287"/>
      <c r="AA49341" s="289"/>
    </row>
    <row r="49342" spans="23:27">
      <c r="W49342" s="288"/>
      <c r="X49342" s="287"/>
      <c r="AA49342" s="289"/>
    </row>
    <row r="49343" spans="23:27">
      <c r="W49343" s="288"/>
      <c r="X49343" s="287"/>
      <c r="AA49343" s="289"/>
    </row>
    <row r="49344" spans="23:27">
      <c r="W49344" s="288"/>
      <c r="X49344" s="287"/>
      <c r="AA49344" s="289"/>
    </row>
    <row r="49345" spans="23:27">
      <c r="W49345" s="288"/>
      <c r="X49345" s="287"/>
      <c r="AA49345" s="289"/>
    </row>
    <row r="49346" spans="23:27">
      <c r="W49346" s="288"/>
      <c r="X49346" s="287"/>
      <c r="AA49346" s="289"/>
    </row>
    <row r="49347" spans="23:27">
      <c r="W49347" s="288"/>
      <c r="X49347" s="287"/>
      <c r="AA49347" s="289"/>
    </row>
    <row r="49348" spans="23:27">
      <c r="W49348" s="288"/>
      <c r="X49348" s="287"/>
      <c r="AA49348" s="289"/>
    </row>
    <row r="49349" spans="23:27">
      <c r="W49349" s="288"/>
      <c r="X49349" s="287"/>
      <c r="AA49349" s="289"/>
    </row>
    <row r="49350" spans="23:27">
      <c r="W49350" s="288"/>
      <c r="X49350" s="287"/>
      <c r="AA49350" s="289"/>
    </row>
    <row r="49351" spans="23:27">
      <c r="W49351" s="288"/>
      <c r="X49351" s="287"/>
      <c r="AA49351" s="289"/>
    </row>
    <row r="49352" spans="23:27">
      <c r="W49352" s="288"/>
      <c r="X49352" s="287"/>
      <c r="AA49352" s="289"/>
    </row>
    <row r="49353" spans="23:27">
      <c r="W49353" s="288"/>
      <c r="X49353" s="287"/>
      <c r="AA49353" s="289"/>
    </row>
    <row r="49354" spans="23:27">
      <c r="W49354" s="288"/>
      <c r="X49354" s="287"/>
      <c r="AA49354" s="289"/>
    </row>
    <row r="49355" spans="23:27">
      <c r="W49355" s="288"/>
      <c r="X49355" s="287"/>
      <c r="AA49355" s="289"/>
    </row>
    <row r="49356" spans="23:27">
      <c r="W49356" s="288"/>
      <c r="X49356" s="287"/>
      <c r="AA49356" s="289"/>
    </row>
    <row r="49357" spans="23:27">
      <c r="W49357" s="288"/>
      <c r="X49357" s="287"/>
      <c r="AA49357" s="289"/>
    </row>
    <row r="49358" spans="23:27">
      <c r="W49358" s="288"/>
      <c r="X49358" s="287"/>
      <c r="AA49358" s="289"/>
    </row>
    <row r="49359" spans="23:27">
      <c r="W49359" s="288"/>
      <c r="X49359" s="287"/>
      <c r="AA49359" s="289"/>
    </row>
    <row r="49360" spans="23:27">
      <c r="W49360" s="288"/>
      <c r="X49360" s="287"/>
      <c r="AA49360" s="289"/>
    </row>
    <row r="49361" spans="23:27">
      <c r="W49361" s="288"/>
      <c r="X49361" s="287"/>
      <c r="AA49361" s="289"/>
    </row>
    <row r="49362" spans="23:27">
      <c r="W49362" s="288"/>
      <c r="X49362" s="287"/>
      <c r="AA49362" s="289"/>
    </row>
    <row r="49363" spans="23:27">
      <c r="W49363" s="288"/>
      <c r="X49363" s="287"/>
      <c r="AA49363" s="289"/>
    </row>
    <row r="49364" spans="23:27">
      <c r="W49364" s="288"/>
      <c r="X49364" s="287"/>
      <c r="AA49364" s="289"/>
    </row>
    <row r="49365" spans="23:27">
      <c r="W49365" s="288"/>
      <c r="X49365" s="287"/>
      <c r="AA49365" s="289"/>
    </row>
    <row r="49366" spans="23:27">
      <c r="W49366" s="288"/>
      <c r="X49366" s="287"/>
      <c r="AA49366" s="289"/>
    </row>
    <row r="49367" spans="23:27">
      <c r="W49367" s="288"/>
      <c r="X49367" s="287"/>
      <c r="AA49367" s="289"/>
    </row>
    <row r="49368" spans="23:27">
      <c r="W49368" s="288"/>
      <c r="X49368" s="287"/>
      <c r="AA49368" s="289"/>
    </row>
    <row r="49369" spans="23:27">
      <c r="W49369" s="288"/>
      <c r="X49369" s="287"/>
      <c r="AA49369" s="289"/>
    </row>
    <row r="49370" spans="23:27">
      <c r="W49370" s="288"/>
      <c r="X49370" s="287"/>
      <c r="AA49370" s="289"/>
    </row>
    <row r="49371" spans="23:27">
      <c r="W49371" s="288"/>
      <c r="X49371" s="287"/>
      <c r="AA49371" s="289"/>
    </row>
    <row r="49372" spans="23:27">
      <c r="W49372" s="288"/>
      <c r="X49372" s="287"/>
      <c r="AA49372" s="289"/>
    </row>
    <row r="49373" spans="23:27">
      <c r="W49373" s="288"/>
      <c r="X49373" s="287"/>
      <c r="AA49373" s="289"/>
    </row>
    <row r="49374" spans="23:27">
      <c r="W49374" s="288"/>
      <c r="X49374" s="287"/>
      <c r="AA49374" s="289"/>
    </row>
    <row r="49375" spans="23:27">
      <c r="W49375" s="288"/>
      <c r="X49375" s="287"/>
      <c r="AA49375" s="289"/>
    </row>
    <row r="49376" spans="23:27">
      <c r="W49376" s="288"/>
      <c r="X49376" s="287"/>
      <c r="AA49376" s="289"/>
    </row>
    <row r="49377" spans="23:27">
      <c r="W49377" s="288"/>
      <c r="X49377" s="287"/>
      <c r="AA49377" s="289"/>
    </row>
    <row r="49378" spans="23:27">
      <c r="W49378" s="288"/>
      <c r="X49378" s="287"/>
      <c r="AA49378" s="289"/>
    </row>
    <row r="49379" spans="23:27">
      <c r="W49379" s="288"/>
      <c r="X49379" s="287"/>
      <c r="AA49379" s="289"/>
    </row>
    <row r="49380" spans="23:27">
      <c r="W49380" s="288"/>
      <c r="X49380" s="287"/>
      <c r="AA49380" s="289"/>
    </row>
    <row r="49381" spans="23:27">
      <c r="W49381" s="288"/>
      <c r="X49381" s="287"/>
      <c r="AA49381" s="289"/>
    </row>
    <row r="49382" spans="23:27">
      <c r="W49382" s="288"/>
      <c r="X49382" s="287"/>
      <c r="AA49382" s="289"/>
    </row>
    <row r="49383" spans="23:27">
      <c r="W49383" s="288"/>
      <c r="X49383" s="287"/>
      <c r="AA49383" s="289"/>
    </row>
    <row r="49384" spans="23:27">
      <c r="W49384" s="288"/>
      <c r="X49384" s="287"/>
      <c r="AA49384" s="289"/>
    </row>
    <row r="49385" spans="23:27">
      <c r="W49385" s="288"/>
      <c r="X49385" s="287"/>
      <c r="AA49385" s="289"/>
    </row>
    <row r="49386" spans="23:27">
      <c r="W49386" s="288"/>
      <c r="X49386" s="287"/>
      <c r="AA49386" s="289"/>
    </row>
    <row r="49387" spans="23:27">
      <c r="W49387" s="288"/>
      <c r="X49387" s="287"/>
      <c r="AA49387" s="289"/>
    </row>
    <row r="49388" spans="23:27">
      <c r="W49388" s="288"/>
      <c r="X49388" s="287"/>
      <c r="AA49388" s="289"/>
    </row>
    <row r="49389" spans="23:27">
      <c r="W49389" s="288"/>
      <c r="X49389" s="287"/>
      <c r="AA49389" s="289"/>
    </row>
    <row r="49390" spans="23:27">
      <c r="W49390" s="288"/>
      <c r="X49390" s="287"/>
      <c r="AA49390" s="289"/>
    </row>
    <row r="49391" spans="23:27">
      <c r="W49391" s="288"/>
      <c r="X49391" s="287"/>
      <c r="AA49391" s="289"/>
    </row>
    <row r="49392" spans="23:27">
      <c r="W49392" s="288"/>
      <c r="X49392" s="287"/>
      <c r="AA49392" s="289"/>
    </row>
    <row r="49393" spans="23:27">
      <c r="W49393" s="288"/>
      <c r="X49393" s="287"/>
      <c r="AA49393" s="289"/>
    </row>
    <row r="49394" spans="23:27">
      <c r="W49394" s="288"/>
      <c r="X49394" s="287"/>
      <c r="AA49394" s="289"/>
    </row>
    <row r="49395" spans="23:27">
      <c r="W49395" s="288"/>
      <c r="X49395" s="287"/>
      <c r="AA49395" s="289"/>
    </row>
    <row r="49396" spans="23:27">
      <c r="W49396" s="288"/>
      <c r="X49396" s="287"/>
      <c r="AA49396" s="289"/>
    </row>
    <row r="49397" spans="23:27">
      <c r="W49397" s="288"/>
      <c r="X49397" s="287"/>
      <c r="AA49397" s="289"/>
    </row>
    <row r="49398" spans="23:27">
      <c r="W49398" s="288"/>
      <c r="X49398" s="287"/>
      <c r="AA49398" s="289"/>
    </row>
    <row r="49399" spans="23:27">
      <c r="W49399" s="288"/>
      <c r="X49399" s="287"/>
      <c r="AA49399" s="289"/>
    </row>
    <row r="49400" spans="23:27">
      <c r="W49400" s="288"/>
      <c r="X49400" s="287"/>
      <c r="AA49400" s="289"/>
    </row>
    <row r="49401" spans="23:27">
      <c r="W49401" s="288"/>
      <c r="X49401" s="287"/>
      <c r="AA49401" s="289"/>
    </row>
    <row r="49402" spans="23:27">
      <c r="W49402" s="288"/>
      <c r="X49402" s="287"/>
      <c r="AA49402" s="289"/>
    </row>
    <row r="49403" spans="23:27">
      <c r="W49403" s="288"/>
      <c r="X49403" s="287"/>
      <c r="AA49403" s="289"/>
    </row>
    <row r="49404" spans="23:27">
      <c r="W49404" s="288"/>
      <c r="X49404" s="287"/>
      <c r="AA49404" s="289"/>
    </row>
    <row r="49405" spans="23:27">
      <c r="W49405" s="288"/>
      <c r="X49405" s="287"/>
      <c r="AA49405" s="289"/>
    </row>
    <row r="49406" spans="23:27">
      <c r="W49406" s="288"/>
      <c r="X49406" s="287"/>
      <c r="AA49406" s="289"/>
    </row>
    <row r="49407" spans="23:27">
      <c r="W49407" s="288"/>
      <c r="X49407" s="287"/>
      <c r="AA49407" s="289"/>
    </row>
    <row r="49408" spans="23:27">
      <c r="W49408" s="288"/>
      <c r="X49408" s="287"/>
      <c r="AA49408" s="289"/>
    </row>
    <row r="49409" spans="23:27">
      <c r="W49409" s="288"/>
      <c r="X49409" s="287"/>
      <c r="AA49409" s="289"/>
    </row>
    <row r="49410" spans="23:27">
      <c r="W49410" s="288"/>
      <c r="X49410" s="287"/>
      <c r="AA49410" s="289"/>
    </row>
    <row r="49411" spans="23:27">
      <c r="W49411" s="288"/>
      <c r="X49411" s="287"/>
      <c r="AA49411" s="289"/>
    </row>
    <row r="49412" spans="23:27">
      <c r="W49412" s="288"/>
      <c r="X49412" s="287"/>
      <c r="AA49412" s="289"/>
    </row>
    <row r="49413" spans="23:27">
      <c r="W49413" s="288"/>
      <c r="X49413" s="287"/>
      <c r="AA49413" s="289"/>
    </row>
    <row r="49414" spans="23:27">
      <c r="W49414" s="288"/>
      <c r="X49414" s="287"/>
      <c r="AA49414" s="289"/>
    </row>
    <row r="49415" spans="23:27">
      <c r="W49415" s="288"/>
      <c r="X49415" s="287"/>
      <c r="AA49415" s="289"/>
    </row>
    <row r="49416" spans="23:27">
      <c r="W49416" s="288"/>
      <c r="X49416" s="287"/>
      <c r="AA49416" s="289"/>
    </row>
    <row r="49417" spans="23:27">
      <c r="W49417" s="288"/>
      <c r="X49417" s="287"/>
      <c r="AA49417" s="289"/>
    </row>
    <row r="49418" spans="23:27">
      <c r="W49418" s="288"/>
      <c r="X49418" s="287"/>
      <c r="AA49418" s="289"/>
    </row>
    <row r="49419" spans="23:27">
      <c r="W49419" s="288"/>
      <c r="X49419" s="287"/>
      <c r="AA49419" s="289"/>
    </row>
    <row r="49420" spans="23:27">
      <c r="W49420" s="288"/>
      <c r="X49420" s="287"/>
      <c r="AA49420" s="289"/>
    </row>
    <row r="49421" spans="23:27">
      <c r="W49421" s="288"/>
      <c r="X49421" s="287"/>
      <c r="AA49421" s="289"/>
    </row>
    <row r="49422" spans="23:27">
      <c r="W49422" s="288"/>
      <c r="X49422" s="287"/>
      <c r="AA49422" s="289"/>
    </row>
    <row r="49423" spans="23:27">
      <c r="W49423" s="288"/>
      <c r="X49423" s="287"/>
      <c r="AA49423" s="289"/>
    </row>
    <row r="49424" spans="23:27">
      <c r="W49424" s="288"/>
      <c r="X49424" s="287"/>
      <c r="AA49424" s="289"/>
    </row>
    <row r="49425" spans="23:27">
      <c r="W49425" s="288"/>
      <c r="X49425" s="287"/>
      <c r="AA49425" s="289"/>
    </row>
    <row r="49426" spans="23:27">
      <c r="W49426" s="288"/>
      <c r="X49426" s="287"/>
      <c r="AA49426" s="289"/>
    </row>
    <row r="49427" spans="23:27">
      <c r="W49427" s="288"/>
      <c r="X49427" s="287"/>
      <c r="AA49427" s="289"/>
    </row>
    <row r="49428" spans="23:27">
      <c r="W49428" s="288"/>
      <c r="X49428" s="287"/>
      <c r="AA49428" s="289"/>
    </row>
    <row r="49429" spans="23:27">
      <c r="W49429" s="288"/>
      <c r="X49429" s="287"/>
      <c r="AA49429" s="289"/>
    </row>
    <row r="49430" spans="23:27">
      <c r="W49430" s="288"/>
      <c r="X49430" s="287"/>
      <c r="AA49430" s="289"/>
    </row>
    <row r="49431" spans="23:27">
      <c r="W49431" s="288"/>
      <c r="X49431" s="287"/>
      <c r="AA49431" s="289"/>
    </row>
    <row r="49432" spans="23:27">
      <c r="W49432" s="288"/>
      <c r="X49432" s="287"/>
      <c r="AA49432" s="289"/>
    </row>
    <row r="49433" spans="23:27">
      <c r="W49433" s="288"/>
      <c r="X49433" s="287"/>
      <c r="AA49433" s="289"/>
    </row>
    <row r="49434" spans="23:27">
      <c r="W49434" s="288"/>
      <c r="X49434" s="287"/>
      <c r="AA49434" s="289"/>
    </row>
    <row r="49435" spans="23:27">
      <c r="W49435" s="288"/>
      <c r="X49435" s="287"/>
      <c r="AA49435" s="289"/>
    </row>
    <row r="49436" spans="23:27">
      <c r="W49436" s="288"/>
      <c r="X49436" s="287"/>
      <c r="AA49436" s="289"/>
    </row>
    <row r="49437" spans="23:27">
      <c r="W49437" s="288"/>
      <c r="X49437" s="287"/>
      <c r="AA49437" s="289"/>
    </row>
    <row r="49438" spans="23:27">
      <c r="W49438" s="288"/>
      <c r="X49438" s="287"/>
      <c r="AA49438" s="289"/>
    </row>
    <row r="49439" spans="23:27">
      <c r="W49439" s="288"/>
      <c r="X49439" s="287"/>
      <c r="AA49439" s="289"/>
    </row>
    <row r="49440" spans="23:27">
      <c r="W49440" s="288"/>
      <c r="X49440" s="287"/>
      <c r="AA49440" s="289"/>
    </row>
    <row r="49441" spans="23:27">
      <c r="W49441" s="288"/>
      <c r="X49441" s="287"/>
      <c r="AA49441" s="289"/>
    </row>
    <row r="49442" spans="23:27">
      <c r="W49442" s="288"/>
      <c r="X49442" s="287"/>
      <c r="AA49442" s="289"/>
    </row>
    <row r="49443" spans="23:27">
      <c r="W49443" s="288"/>
      <c r="X49443" s="287"/>
      <c r="AA49443" s="289"/>
    </row>
    <row r="49444" spans="23:27">
      <c r="W49444" s="288"/>
      <c r="X49444" s="287"/>
      <c r="AA49444" s="289"/>
    </row>
    <row r="49445" spans="23:27">
      <c r="W49445" s="288"/>
      <c r="X49445" s="287"/>
      <c r="AA49445" s="289"/>
    </row>
    <row r="49446" spans="23:27">
      <c r="W49446" s="288"/>
      <c r="X49446" s="287"/>
      <c r="AA49446" s="289"/>
    </row>
    <row r="49447" spans="23:27">
      <c r="W49447" s="288"/>
      <c r="X49447" s="287"/>
      <c r="AA49447" s="289"/>
    </row>
    <row r="49448" spans="23:27">
      <c r="W49448" s="288"/>
      <c r="X49448" s="287"/>
      <c r="AA49448" s="289"/>
    </row>
    <row r="49449" spans="23:27">
      <c r="W49449" s="288"/>
      <c r="X49449" s="287"/>
      <c r="AA49449" s="289"/>
    </row>
    <row r="49450" spans="23:27">
      <c r="W49450" s="288"/>
      <c r="X49450" s="287"/>
      <c r="AA49450" s="289"/>
    </row>
    <row r="49451" spans="23:27">
      <c r="W49451" s="288"/>
      <c r="X49451" s="287"/>
      <c r="AA49451" s="289"/>
    </row>
    <row r="49452" spans="23:27">
      <c r="W49452" s="288"/>
      <c r="X49452" s="287"/>
      <c r="AA49452" s="289"/>
    </row>
    <row r="49453" spans="23:27">
      <c r="W49453" s="288"/>
      <c r="X49453" s="287"/>
      <c r="AA49453" s="289"/>
    </row>
    <row r="49454" spans="23:27">
      <c r="W49454" s="288"/>
      <c r="X49454" s="287"/>
      <c r="AA49454" s="289"/>
    </row>
    <row r="49455" spans="23:27">
      <c r="W49455" s="288"/>
      <c r="X49455" s="287"/>
      <c r="AA49455" s="289"/>
    </row>
    <row r="49456" spans="23:27">
      <c r="W49456" s="288"/>
      <c r="X49456" s="287"/>
      <c r="AA49456" s="289"/>
    </row>
    <row r="49457" spans="23:27">
      <c r="W49457" s="288"/>
      <c r="X49457" s="287"/>
      <c r="AA49457" s="289"/>
    </row>
    <row r="49458" spans="23:27">
      <c r="W49458" s="288"/>
      <c r="X49458" s="287"/>
      <c r="AA49458" s="289"/>
    </row>
    <row r="49459" spans="23:27">
      <c r="W49459" s="288"/>
      <c r="X49459" s="287"/>
      <c r="AA49459" s="289"/>
    </row>
    <row r="49460" spans="23:27">
      <c r="W49460" s="288"/>
      <c r="X49460" s="287"/>
      <c r="AA49460" s="289"/>
    </row>
    <row r="49461" spans="23:27">
      <c r="W49461" s="288"/>
      <c r="X49461" s="287"/>
      <c r="AA49461" s="289"/>
    </row>
    <row r="49462" spans="23:27">
      <c r="W49462" s="288"/>
      <c r="X49462" s="287"/>
      <c r="AA49462" s="289"/>
    </row>
    <row r="49463" spans="23:27">
      <c r="W49463" s="288"/>
      <c r="X49463" s="287"/>
      <c r="AA49463" s="289"/>
    </row>
    <row r="49464" spans="23:27">
      <c r="W49464" s="288"/>
      <c r="X49464" s="287"/>
      <c r="AA49464" s="289"/>
    </row>
    <row r="49465" spans="23:27">
      <c r="W49465" s="288"/>
      <c r="X49465" s="287"/>
      <c r="AA49465" s="289"/>
    </row>
    <row r="49466" spans="23:27">
      <c r="W49466" s="288"/>
      <c r="X49466" s="287"/>
      <c r="AA49466" s="289"/>
    </row>
    <row r="49467" spans="23:27">
      <c r="W49467" s="288"/>
      <c r="X49467" s="287"/>
      <c r="AA49467" s="289"/>
    </row>
    <row r="49468" spans="23:27">
      <c r="W49468" s="288"/>
      <c r="X49468" s="287"/>
      <c r="AA49468" s="289"/>
    </row>
    <row r="49469" spans="23:27">
      <c r="W49469" s="288"/>
      <c r="X49469" s="287"/>
      <c r="AA49469" s="289"/>
    </row>
    <row r="49470" spans="23:27">
      <c r="W49470" s="288"/>
      <c r="X49470" s="287"/>
      <c r="AA49470" s="289"/>
    </row>
    <row r="49471" spans="23:27">
      <c r="W49471" s="288"/>
      <c r="X49471" s="287"/>
      <c r="AA49471" s="289"/>
    </row>
    <row r="49472" spans="23:27">
      <c r="W49472" s="288"/>
      <c r="X49472" s="287"/>
      <c r="AA49472" s="289"/>
    </row>
    <row r="49473" spans="23:27">
      <c r="W49473" s="288"/>
      <c r="X49473" s="287"/>
      <c r="AA49473" s="289"/>
    </row>
    <row r="49474" spans="23:27">
      <c r="W49474" s="288"/>
      <c r="X49474" s="287"/>
      <c r="AA49474" s="289"/>
    </row>
    <row r="49475" spans="23:27">
      <c r="W49475" s="288"/>
      <c r="X49475" s="287"/>
      <c r="AA49475" s="289"/>
    </row>
    <row r="49476" spans="23:27">
      <c r="W49476" s="288"/>
      <c r="X49476" s="287"/>
      <c r="AA49476" s="289"/>
    </row>
    <row r="49477" spans="23:27">
      <c r="W49477" s="288"/>
      <c r="X49477" s="287"/>
      <c r="AA49477" s="289"/>
    </row>
    <row r="49478" spans="23:27">
      <c r="W49478" s="288"/>
      <c r="X49478" s="287"/>
      <c r="AA49478" s="289"/>
    </row>
    <row r="49479" spans="23:27">
      <c r="W49479" s="288"/>
      <c r="X49479" s="287"/>
      <c r="AA49479" s="289"/>
    </row>
    <row r="49480" spans="23:27">
      <c r="W49480" s="288"/>
      <c r="X49480" s="287"/>
      <c r="AA49480" s="289"/>
    </row>
    <row r="49481" spans="23:27">
      <c r="W49481" s="288"/>
      <c r="X49481" s="287"/>
      <c r="AA49481" s="289"/>
    </row>
    <row r="49482" spans="23:27">
      <c r="W49482" s="288"/>
      <c r="X49482" s="287"/>
      <c r="AA49482" s="289"/>
    </row>
    <row r="49483" spans="23:27">
      <c r="W49483" s="288"/>
      <c r="X49483" s="287"/>
      <c r="AA49483" s="289"/>
    </row>
    <row r="49484" spans="23:27">
      <c r="W49484" s="288"/>
      <c r="X49484" s="287"/>
      <c r="AA49484" s="289"/>
    </row>
    <row r="49485" spans="23:27">
      <c r="W49485" s="288"/>
      <c r="X49485" s="287"/>
      <c r="AA49485" s="289"/>
    </row>
    <row r="49486" spans="23:27">
      <c r="W49486" s="288"/>
      <c r="X49486" s="287"/>
      <c r="AA49486" s="289"/>
    </row>
    <row r="49487" spans="23:27">
      <c r="W49487" s="288"/>
      <c r="X49487" s="287"/>
      <c r="AA49487" s="289"/>
    </row>
    <row r="49488" spans="23:27">
      <c r="W49488" s="288"/>
      <c r="X49488" s="287"/>
      <c r="AA49488" s="289"/>
    </row>
    <row r="49489" spans="23:27">
      <c r="W49489" s="288"/>
      <c r="X49489" s="287"/>
      <c r="AA49489" s="289"/>
    </row>
    <row r="49490" spans="23:27">
      <c r="W49490" s="288"/>
      <c r="X49490" s="287"/>
      <c r="AA49490" s="289"/>
    </row>
    <row r="49491" spans="23:27">
      <c r="W49491" s="288"/>
      <c r="X49491" s="287"/>
      <c r="AA49491" s="289"/>
    </row>
    <row r="49492" spans="23:27">
      <c r="W49492" s="288"/>
      <c r="X49492" s="287"/>
      <c r="AA49492" s="289"/>
    </row>
    <row r="49493" spans="23:27">
      <c r="W49493" s="288"/>
      <c r="X49493" s="287"/>
      <c r="AA49493" s="289"/>
    </row>
    <row r="49494" spans="23:27">
      <c r="W49494" s="288"/>
      <c r="X49494" s="287"/>
      <c r="AA49494" s="289"/>
    </row>
    <row r="49495" spans="23:27">
      <c r="W49495" s="288"/>
      <c r="X49495" s="287"/>
      <c r="AA49495" s="289"/>
    </row>
    <row r="49496" spans="23:27">
      <c r="W49496" s="288"/>
      <c r="X49496" s="287"/>
      <c r="AA49496" s="289"/>
    </row>
    <row r="49497" spans="23:27">
      <c r="W49497" s="288"/>
      <c r="X49497" s="287"/>
      <c r="AA49497" s="289"/>
    </row>
    <row r="49498" spans="23:27">
      <c r="W49498" s="288"/>
      <c r="X49498" s="287"/>
      <c r="AA49498" s="289"/>
    </row>
    <row r="49499" spans="23:27">
      <c r="W49499" s="288"/>
      <c r="X49499" s="287"/>
      <c r="AA49499" s="289"/>
    </row>
    <row r="49500" spans="23:27">
      <c r="W49500" s="288"/>
      <c r="X49500" s="287"/>
      <c r="AA49500" s="289"/>
    </row>
    <row r="49501" spans="23:27">
      <c r="W49501" s="288"/>
      <c r="X49501" s="287"/>
      <c r="AA49501" s="289"/>
    </row>
    <row r="49502" spans="23:27">
      <c r="W49502" s="288"/>
      <c r="X49502" s="287"/>
      <c r="AA49502" s="289"/>
    </row>
    <row r="49503" spans="23:27">
      <c r="W49503" s="288"/>
      <c r="X49503" s="287"/>
      <c r="AA49503" s="289"/>
    </row>
    <row r="49504" spans="23:27">
      <c r="W49504" s="288"/>
      <c r="X49504" s="287"/>
      <c r="AA49504" s="289"/>
    </row>
    <row r="49505" spans="23:27">
      <c r="W49505" s="288"/>
      <c r="X49505" s="287"/>
      <c r="AA49505" s="289"/>
    </row>
    <row r="49506" spans="23:27">
      <c r="W49506" s="288"/>
      <c r="X49506" s="287"/>
      <c r="AA49506" s="289"/>
    </row>
    <row r="49507" spans="23:27">
      <c r="W49507" s="288"/>
      <c r="X49507" s="287"/>
      <c r="AA49507" s="289"/>
    </row>
    <row r="49508" spans="23:27">
      <c r="W49508" s="288"/>
      <c r="X49508" s="287"/>
      <c r="AA49508" s="289"/>
    </row>
    <row r="49509" spans="23:27">
      <c r="W49509" s="288"/>
      <c r="X49509" s="287"/>
      <c r="AA49509" s="289"/>
    </row>
    <row r="49510" spans="23:27">
      <c r="W49510" s="288"/>
      <c r="X49510" s="287"/>
      <c r="AA49510" s="289"/>
    </row>
    <row r="49511" spans="23:27">
      <c r="W49511" s="288"/>
      <c r="X49511" s="287"/>
      <c r="AA49511" s="289"/>
    </row>
    <row r="49512" spans="23:27">
      <c r="W49512" s="288"/>
      <c r="X49512" s="287"/>
      <c r="AA49512" s="289"/>
    </row>
    <row r="49513" spans="23:27">
      <c r="W49513" s="288"/>
      <c r="X49513" s="287"/>
      <c r="AA49513" s="289"/>
    </row>
    <row r="49514" spans="23:27">
      <c r="W49514" s="288"/>
      <c r="X49514" s="287"/>
      <c r="AA49514" s="289"/>
    </row>
    <row r="49515" spans="23:27">
      <c r="W49515" s="288"/>
      <c r="X49515" s="287"/>
      <c r="AA49515" s="289"/>
    </row>
    <row r="49516" spans="23:27">
      <c r="W49516" s="288"/>
      <c r="X49516" s="287"/>
      <c r="AA49516" s="289"/>
    </row>
    <row r="49517" spans="23:27">
      <c r="W49517" s="288"/>
      <c r="X49517" s="287"/>
      <c r="AA49517" s="289"/>
    </row>
    <row r="49518" spans="23:27">
      <c r="W49518" s="288"/>
      <c r="X49518" s="287"/>
      <c r="AA49518" s="289"/>
    </row>
    <row r="49519" spans="23:27">
      <c r="W49519" s="288"/>
      <c r="X49519" s="287"/>
      <c r="AA49519" s="289"/>
    </row>
    <row r="49520" spans="23:27">
      <c r="W49520" s="288"/>
      <c r="X49520" s="287"/>
      <c r="AA49520" s="289"/>
    </row>
    <row r="49521" spans="23:27">
      <c r="W49521" s="288"/>
      <c r="X49521" s="287"/>
      <c r="AA49521" s="289"/>
    </row>
    <row r="49522" spans="23:27">
      <c r="W49522" s="288"/>
      <c r="X49522" s="287"/>
      <c r="AA49522" s="289"/>
    </row>
    <row r="49523" spans="23:27">
      <c r="W49523" s="288"/>
      <c r="X49523" s="287"/>
      <c r="AA49523" s="289"/>
    </row>
    <row r="49524" spans="23:27">
      <c r="W49524" s="288"/>
      <c r="X49524" s="287"/>
      <c r="AA49524" s="289"/>
    </row>
    <row r="49525" spans="23:27">
      <c r="W49525" s="288"/>
      <c r="X49525" s="287"/>
      <c r="AA49525" s="289"/>
    </row>
    <row r="49526" spans="23:27">
      <c r="W49526" s="288"/>
      <c r="X49526" s="287"/>
      <c r="AA49526" s="289"/>
    </row>
    <row r="49527" spans="23:27">
      <c r="W49527" s="288"/>
      <c r="X49527" s="287"/>
      <c r="AA49527" s="289"/>
    </row>
    <row r="49528" spans="23:27">
      <c r="W49528" s="288"/>
      <c r="X49528" s="287"/>
      <c r="AA49528" s="289"/>
    </row>
    <row r="49529" spans="23:27">
      <c r="W49529" s="288"/>
      <c r="X49529" s="287"/>
      <c r="AA49529" s="289"/>
    </row>
    <row r="49530" spans="23:27">
      <c r="W49530" s="288"/>
      <c r="X49530" s="287"/>
      <c r="AA49530" s="289"/>
    </row>
    <row r="49531" spans="23:27">
      <c r="W49531" s="288"/>
      <c r="X49531" s="287"/>
      <c r="AA49531" s="289"/>
    </row>
    <row r="49532" spans="23:27">
      <c r="W49532" s="288"/>
      <c r="X49532" s="287"/>
      <c r="AA49532" s="289"/>
    </row>
    <row r="49533" spans="23:27">
      <c r="W49533" s="288"/>
      <c r="X49533" s="287"/>
      <c r="AA49533" s="289"/>
    </row>
    <row r="49534" spans="23:27">
      <c r="W49534" s="288"/>
      <c r="X49534" s="287"/>
      <c r="AA49534" s="289"/>
    </row>
    <row r="49535" spans="23:27">
      <c r="W49535" s="288"/>
      <c r="X49535" s="287"/>
      <c r="AA49535" s="289"/>
    </row>
    <row r="49536" spans="23:27">
      <c r="W49536" s="288"/>
      <c r="X49536" s="287"/>
      <c r="AA49536" s="289"/>
    </row>
    <row r="49537" spans="23:27">
      <c r="W49537" s="288"/>
      <c r="X49537" s="287"/>
      <c r="AA49537" s="289"/>
    </row>
    <row r="49538" spans="23:27">
      <c r="W49538" s="288"/>
      <c r="X49538" s="287"/>
      <c r="AA49538" s="289"/>
    </row>
    <row r="49539" spans="23:27">
      <c r="W49539" s="288"/>
      <c r="X49539" s="287"/>
      <c r="AA49539" s="289"/>
    </row>
    <row r="49540" spans="23:27">
      <c r="W49540" s="288"/>
      <c r="X49540" s="287"/>
      <c r="AA49540" s="289"/>
    </row>
    <row r="49541" spans="23:27">
      <c r="W49541" s="288"/>
      <c r="X49541" s="287"/>
      <c r="AA49541" s="289"/>
    </row>
    <row r="49542" spans="23:27">
      <c r="W49542" s="288"/>
      <c r="X49542" s="287"/>
      <c r="AA49542" s="289"/>
    </row>
    <row r="49543" spans="23:27">
      <c r="W49543" s="288"/>
      <c r="X49543" s="287"/>
      <c r="AA49543" s="289"/>
    </row>
    <row r="49544" spans="23:27">
      <c r="W49544" s="288"/>
      <c r="X49544" s="287"/>
      <c r="AA49544" s="289"/>
    </row>
    <row r="49545" spans="23:27">
      <c r="W49545" s="288"/>
      <c r="X49545" s="287"/>
      <c r="AA49545" s="289"/>
    </row>
    <row r="49546" spans="23:27">
      <c r="W49546" s="288"/>
      <c r="X49546" s="287"/>
      <c r="AA49546" s="289"/>
    </row>
    <row r="49547" spans="23:27">
      <c r="W49547" s="288"/>
      <c r="X49547" s="287"/>
      <c r="AA49547" s="289"/>
    </row>
    <row r="49548" spans="23:27">
      <c r="W49548" s="288"/>
      <c r="X49548" s="287"/>
      <c r="AA49548" s="289"/>
    </row>
    <row r="49549" spans="23:27">
      <c r="W49549" s="288"/>
      <c r="X49549" s="287"/>
      <c r="AA49549" s="289"/>
    </row>
    <row r="49550" spans="23:27">
      <c r="W49550" s="288"/>
      <c r="X49550" s="287"/>
      <c r="AA49550" s="289"/>
    </row>
    <row r="49551" spans="23:27">
      <c r="W49551" s="288"/>
      <c r="X49551" s="287"/>
      <c r="AA49551" s="289"/>
    </row>
    <row r="49552" spans="23:27">
      <c r="W49552" s="288"/>
      <c r="X49552" s="287"/>
      <c r="AA49552" s="289"/>
    </row>
    <row r="49553" spans="23:27">
      <c r="W49553" s="288"/>
      <c r="X49553" s="287"/>
      <c r="AA49553" s="289"/>
    </row>
    <row r="49554" spans="23:27">
      <c r="W49554" s="288"/>
      <c r="X49554" s="287"/>
      <c r="AA49554" s="289"/>
    </row>
    <row r="49555" spans="23:27">
      <c r="W49555" s="288"/>
      <c r="X49555" s="287"/>
      <c r="AA49555" s="289"/>
    </row>
    <row r="49556" spans="23:27">
      <c r="W49556" s="288"/>
      <c r="X49556" s="287"/>
      <c r="AA49556" s="289"/>
    </row>
    <row r="49557" spans="23:27">
      <c r="W49557" s="288"/>
      <c r="X49557" s="287"/>
      <c r="AA49557" s="289"/>
    </row>
    <row r="49558" spans="23:27">
      <c r="W49558" s="288"/>
      <c r="X49558" s="287"/>
      <c r="AA49558" s="289"/>
    </row>
    <row r="49559" spans="23:27">
      <c r="W49559" s="288"/>
      <c r="X49559" s="287"/>
      <c r="AA49559" s="289"/>
    </row>
    <row r="49560" spans="23:27">
      <c r="W49560" s="288"/>
      <c r="X49560" s="287"/>
      <c r="AA49560" s="289"/>
    </row>
    <row r="49561" spans="23:27">
      <c r="W49561" s="288"/>
      <c r="X49561" s="287"/>
      <c r="AA49561" s="289"/>
    </row>
    <row r="49562" spans="23:27">
      <c r="W49562" s="288"/>
      <c r="X49562" s="287"/>
      <c r="AA49562" s="289"/>
    </row>
    <row r="49563" spans="23:27">
      <c r="W49563" s="288"/>
      <c r="X49563" s="287"/>
      <c r="AA49563" s="289"/>
    </row>
    <row r="49564" spans="23:27">
      <c r="W49564" s="288"/>
      <c r="X49564" s="287"/>
      <c r="AA49564" s="289"/>
    </row>
    <row r="49565" spans="23:27">
      <c r="W49565" s="288"/>
      <c r="X49565" s="287"/>
      <c r="AA49565" s="289"/>
    </row>
    <row r="49566" spans="23:27">
      <c r="W49566" s="288"/>
      <c r="X49566" s="287"/>
      <c r="AA49566" s="289"/>
    </row>
    <row r="49567" spans="23:27">
      <c r="W49567" s="288"/>
      <c r="X49567" s="287"/>
      <c r="AA49567" s="289"/>
    </row>
    <row r="49568" spans="23:27">
      <c r="W49568" s="288"/>
      <c r="X49568" s="287"/>
      <c r="AA49568" s="289"/>
    </row>
    <row r="49569" spans="23:27">
      <c r="W49569" s="288"/>
      <c r="X49569" s="287"/>
      <c r="AA49569" s="289"/>
    </row>
    <row r="49570" spans="23:27">
      <c r="W49570" s="288"/>
      <c r="X49570" s="287"/>
      <c r="AA49570" s="289"/>
    </row>
    <row r="49571" spans="23:27">
      <c r="W49571" s="288"/>
      <c r="X49571" s="287"/>
      <c r="AA49571" s="289"/>
    </row>
    <row r="49572" spans="23:27">
      <c r="W49572" s="288"/>
      <c r="X49572" s="287"/>
      <c r="AA49572" s="289"/>
    </row>
    <row r="49573" spans="23:27">
      <c r="W49573" s="288"/>
      <c r="X49573" s="287"/>
      <c r="AA49573" s="289"/>
    </row>
    <row r="49574" spans="23:27">
      <c r="W49574" s="288"/>
      <c r="X49574" s="287"/>
      <c r="AA49574" s="289"/>
    </row>
    <row r="49575" spans="23:27">
      <c r="W49575" s="288"/>
      <c r="X49575" s="287"/>
      <c r="AA49575" s="289"/>
    </row>
    <row r="49576" spans="23:27">
      <c r="W49576" s="288"/>
      <c r="X49576" s="287"/>
      <c r="AA49576" s="289"/>
    </row>
    <row r="49577" spans="23:27">
      <c r="W49577" s="288"/>
      <c r="X49577" s="287"/>
      <c r="AA49577" s="289"/>
    </row>
    <row r="49578" spans="23:27">
      <c r="W49578" s="288"/>
      <c r="X49578" s="287"/>
      <c r="AA49578" s="289"/>
    </row>
    <row r="49579" spans="23:27">
      <c r="W49579" s="288"/>
      <c r="X49579" s="287"/>
      <c r="AA49579" s="289"/>
    </row>
    <row r="49580" spans="23:27">
      <c r="W49580" s="288"/>
      <c r="X49580" s="287"/>
      <c r="AA49580" s="289"/>
    </row>
    <row r="49581" spans="23:27">
      <c r="W49581" s="288"/>
      <c r="X49581" s="287"/>
      <c r="AA49581" s="289"/>
    </row>
    <row r="49582" spans="23:27">
      <c r="W49582" s="288"/>
      <c r="X49582" s="287"/>
      <c r="AA49582" s="289"/>
    </row>
    <row r="49583" spans="23:27">
      <c r="W49583" s="288"/>
      <c r="X49583" s="287"/>
      <c r="AA49583" s="289"/>
    </row>
    <row r="49584" spans="23:27">
      <c r="W49584" s="288"/>
      <c r="X49584" s="287"/>
      <c r="AA49584" s="289"/>
    </row>
    <row r="49585" spans="23:27">
      <c r="W49585" s="288"/>
      <c r="X49585" s="287"/>
      <c r="AA49585" s="289"/>
    </row>
    <row r="49586" spans="23:27">
      <c r="W49586" s="288"/>
      <c r="X49586" s="287"/>
      <c r="AA49586" s="289"/>
    </row>
    <row r="49587" spans="23:27">
      <c r="W49587" s="288"/>
      <c r="X49587" s="287"/>
      <c r="AA49587" s="289"/>
    </row>
    <row r="49588" spans="23:27">
      <c r="W49588" s="288"/>
      <c r="X49588" s="287"/>
      <c r="AA49588" s="289"/>
    </row>
    <row r="49589" spans="23:27">
      <c r="W49589" s="288"/>
      <c r="X49589" s="287"/>
      <c r="AA49589" s="289"/>
    </row>
    <row r="49590" spans="23:27">
      <c r="W49590" s="288"/>
      <c r="X49590" s="287"/>
      <c r="AA49590" s="289"/>
    </row>
    <row r="49591" spans="23:27">
      <c r="W49591" s="288"/>
      <c r="X49591" s="287"/>
      <c r="AA49591" s="289"/>
    </row>
    <row r="49592" spans="23:27">
      <c r="W49592" s="288"/>
      <c r="X49592" s="287"/>
      <c r="AA49592" s="289"/>
    </row>
    <row r="49593" spans="23:27">
      <c r="W49593" s="288"/>
      <c r="X49593" s="287"/>
      <c r="AA49593" s="289"/>
    </row>
    <row r="49594" spans="23:27">
      <c r="W49594" s="288"/>
      <c r="X49594" s="287"/>
      <c r="AA49594" s="289"/>
    </row>
    <row r="49595" spans="23:27">
      <c r="W49595" s="288"/>
      <c r="X49595" s="287"/>
      <c r="AA49595" s="289"/>
    </row>
    <row r="49596" spans="23:27">
      <c r="W49596" s="288"/>
      <c r="X49596" s="287"/>
      <c r="AA49596" s="289"/>
    </row>
    <row r="49597" spans="23:27">
      <c r="W49597" s="288"/>
      <c r="X49597" s="287"/>
      <c r="AA49597" s="289"/>
    </row>
    <row r="49598" spans="23:27">
      <c r="W49598" s="288"/>
      <c r="X49598" s="287"/>
      <c r="AA49598" s="289"/>
    </row>
    <row r="49599" spans="23:27">
      <c r="W49599" s="288"/>
      <c r="X49599" s="287"/>
      <c r="AA49599" s="289"/>
    </row>
    <row r="49600" spans="23:27">
      <c r="W49600" s="288"/>
      <c r="X49600" s="287"/>
      <c r="AA49600" s="289"/>
    </row>
    <row r="49601" spans="23:27">
      <c r="W49601" s="288"/>
      <c r="X49601" s="287"/>
      <c r="AA49601" s="289"/>
    </row>
    <row r="49602" spans="23:27">
      <c r="W49602" s="288"/>
      <c r="X49602" s="287"/>
      <c r="AA49602" s="289"/>
    </row>
    <row r="49603" spans="23:27">
      <c r="W49603" s="288"/>
      <c r="X49603" s="287"/>
      <c r="AA49603" s="289"/>
    </row>
    <row r="49604" spans="23:27">
      <c r="W49604" s="288"/>
      <c r="X49604" s="287"/>
      <c r="AA49604" s="289"/>
    </row>
    <row r="49605" spans="23:27">
      <c r="W49605" s="288"/>
      <c r="X49605" s="287"/>
      <c r="AA49605" s="289"/>
    </row>
    <row r="49606" spans="23:27">
      <c r="W49606" s="288"/>
      <c r="X49606" s="287"/>
      <c r="AA49606" s="289"/>
    </row>
    <row r="49607" spans="23:27">
      <c r="W49607" s="288"/>
      <c r="X49607" s="287"/>
      <c r="AA49607" s="289"/>
    </row>
    <row r="49608" spans="23:27">
      <c r="W49608" s="288"/>
      <c r="X49608" s="287"/>
      <c r="AA49608" s="289"/>
    </row>
    <row r="49609" spans="23:27">
      <c r="W49609" s="288"/>
      <c r="X49609" s="287"/>
      <c r="AA49609" s="289"/>
    </row>
    <row r="49610" spans="23:27">
      <c r="W49610" s="288"/>
      <c r="X49610" s="287"/>
      <c r="AA49610" s="289"/>
    </row>
    <row r="49611" spans="23:27">
      <c r="W49611" s="288"/>
      <c r="X49611" s="287"/>
      <c r="AA49611" s="289"/>
    </row>
    <row r="49612" spans="23:27">
      <c r="W49612" s="288"/>
      <c r="X49612" s="287"/>
      <c r="AA49612" s="289"/>
    </row>
    <row r="49613" spans="23:27">
      <c r="W49613" s="288"/>
      <c r="X49613" s="287"/>
      <c r="AA49613" s="289"/>
    </row>
    <row r="49614" spans="23:27">
      <c r="W49614" s="288"/>
      <c r="X49614" s="287"/>
      <c r="AA49614" s="289"/>
    </row>
    <row r="49615" spans="23:27">
      <c r="W49615" s="288"/>
      <c r="X49615" s="287"/>
      <c r="AA49615" s="289"/>
    </row>
    <row r="49616" spans="23:27">
      <c r="W49616" s="288"/>
      <c r="X49616" s="287"/>
      <c r="AA49616" s="289"/>
    </row>
    <row r="49617" spans="23:27">
      <c r="W49617" s="288"/>
      <c r="X49617" s="287"/>
      <c r="AA49617" s="289"/>
    </row>
    <row r="49618" spans="23:27">
      <c r="W49618" s="288"/>
      <c r="X49618" s="287"/>
      <c r="AA49618" s="289"/>
    </row>
    <row r="49619" spans="23:27">
      <c r="W49619" s="288"/>
      <c r="X49619" s="287"/>
      <c r="AA49619" s="289"/>
    </row>
    <row r="49620" spans="23:27">
      <c r="W49620" s="288"/>
      <c r="X49620" s="287"/>
      <c r="AA49620" s="289"/>
    </row>
    <row r="49621" spans="23:27">
      <c r="W49621" s="288"/>
      <c r="X49621" s="287"/>
      <c r="AA49621" s="289"/>
    </row>
    <row r="49622" spans="23:27">
      <c r="W49622" s="288"/>
      <c r="X49622" s="287"/>
      <c r="AA49622" s="289"/>
    </row>
    <row r="49623" spans="23:27">
      <c r="W49623" s="288"/>
      <c r="X49623" s="287"/>
      <c r="AA49623" s="289"/>
    </row>
    <row r="49624" spans="23:27">
      <c r="W49624" s="288"/>
      <c r="X49624" s="287"/>
      <c r="AA49624" s="289"/>
    </row>
    <row r="49625" spans="23:27">
      <c r="W49625" s="288"/>
      <c r="X49625" s="287"/>
      <c r="AA49625" s="289"/>
    </row>
    <row r="49626" spans="23:27">
      <c r="W49626" s="288"/>
      <c r="X49626" s="287"/>
      <c r="AA49626" s="289"/>
    </row>
    <row r="49627" spans="23:27">
      <c r="W49627" s="288"/>
      <c r="X49627" s="287"/>
      <c r="AA49627" s="289"/>
    </row>
    <row r="49628" spans="23:27">
      <c r="W49628" s="288"/>
      <c r="X49628" s="287"/>
      <c r="AA49628" s="289"/>
    </row>
    <row r="49629" spans="23:27">
      <c r="W49629" s="288"/>
      <c r="X49629" s="287"/>
      <c r="AA49629" s="289"/>
    </row>
    <row r="49630" spans="23:27">
      <c r="W49630" s="288"/>
      <c r="X49630" s="287"/>
      <c r="AA49630" s="289"/>
    </row>
    <row r="49631" spans="23:27">
      <c r="W49631" s="288"/>
      <c r="X49631" s="287"/>
      <c r="AA49631" s="289"/>
    </row>
    <row r="49632" spans="23:27">
      <c r="W49632" s="288"/>
      <c r="X49632" s="287"/>
      <c r="AA49632" s="289"/>
    </row>
    <row r="49633" spans="23:27">
      <c r="W49633" s="288"/>
      <c r="X49633" s="287"/>
      <c r="AA49633" s="289"/>
    </row>
    <row r="49634" spans="23:27">
      <c r="W49634" s="288"/>
      <c r="X49634" s="287"/>
      <c r="AA49634" s="289"/>
    </row>
    <row r="49635" spans="23:27">
      <c r="W49635" s="288"/>
      <c r="X49635" s="287"/>
      <c r="AA49635" s="289"/>
    </row>
    <row r="49636" spans="23:27">
      <c r="W49636" s="288"/>
      <c r="X49636" s="287"/>
      <c r="AA49636" s="289"/>
    </row>
    <row r="49637" spans="23:27">
      <c r="W49637" s="288"/>
      <c r="X49637" s="287"/>
      <c r="AA49637" s="289"/>
    </row>
    <row r="49638" spans="23:27">
      <c r="W49638" s="288"/>
      <c r="X49638" s="287"/>
      <c r="AA49638" s="289"/>
    </row>
    <row r="49639" spans="23:27">
      <c r="W49639" s="288"/>
      <c r="X49639" s="287"/>
      <c r="AA49639" s="289"/>
    </row>
    <row r="49640" spans="23:27">
      <c r="W49640" s="288"/>
      <c r="X49640" s="287"/>
      <c r="AA49640" s="289"/>
    </row>
    <row r="49641" spans="23:27">
      <c r="W49641" s="288"/>
      <c r="X49641" s="287"/>
      <c r="AA49641" s="289"/>
    </row>
    <row r="49642" spans="23:27">
      <c r="W49642" s="288"/>
      <c r="X49642" s="287"/>
      <c r="AA49642" s="289"/>
    </row>
    <row r="49643" spans="23:27">
      <c r="W49643" s="288"/>
      <c r="X49643" s="287"/>
      <c r="AA49643" s="289"/>
    </row>
    <row r="49644" spans="23:27">
      <c r="W49644" s="288"/>
      <c r="X49644" s="287"/>
      <c r="AA49644" s="289"/>
    </row>
    <row r="49645" spans="23:27">
      <c r="W49645" s="288"/>
      <c r="X49645" s="287"/>
      <c r="AA49645" s="289"/>
    </row>
    <row r="49646" spans="23:27">
      <c r="W49646" s="288"/>
      <c r="X49646" s="287"/>
      <c r="AA49646" s="289"/>
    </row>
    <row r="49647" spans="23:27">
      <c r="W49647" s="288"/>
      <c r="X49647" s="287"/>
      <c r="AA49647" s="289"/>
    </row>
    <row r="49648" spans="23:27">
      <c r="W49648" s="288"/>
      <c r="X49648" s="287"/>
      <c r="AA49648" s="289"/>
    </row>
    <row r="49649" spans="23:27">
      <c r="W49649" s="288"/>
      <c r="X49649" s="287"/>
      <c r="AA49649" s="289"/>
    </row>
    <row r="49650" spans="23:27">
      <c r="W49650" s="288"/>
      <c r="X49650" s="287"/>
      <c r="AA49650" s="289"/>
    </row>
    <row r="49651" spans="23:27">
      <c r="W49651" s="288"/>
      <c r="X49651" s="287"/>
      <c r="AA49651" s="289"/>
    </row>
    <row r="49652" spans="23:27">
      <c r="W49652" s="288"/>
      <c r="X49652" s="287"/>
      <c r="AA49652" s="289"/>
    </row>
    <row r="49653" spans="23:27">
      <c r="W49653" s="288"/>
      <c r="X49653" s="287"/>
      <c r="AA49653" s="289"/>
    </row>
    <row r="49654" spans="23:27">
      <c r="W49654" s="288"/>
      <c r="X49654" s="287"/>
      <c r="AA49654" s="289"/>
    </row>
    <row r="49655" spans="23:27">
      <c r="W49655" s="288"/>
      <c r="X49655" s="287"/>
      <c r="AA49655" s="289"/>
    </row>
    <row r="49656" spans="23:27">
      <c r="W49656" s="288"/>
      <c r="X49656" s="287"/>
      <c r="AA49656" s="289"/>
    </row>
    <row r="49657" spans="23:27">
      <c r="W49657" s="288"/>
      <c r="X49657" s="287"/>
      <c r="AA49657" s="289"/>
    </row>
    <row r="49658" spans="23:27">
      <c r="W49658" s="288"/>
      <c r="X49658" s="287"/>
      <c r="AA49658" s="289"/>
    </row>
    <row r="49659" spans="23:27">
      <c r="W49659" s="288"/>
      <c r="X49659" s="287"/>
      <c r="AA49659" s="289"/>
    </row>
    <row r="49660" spans="23:27">
      <c r="W49660" s="288"/>
      <c r="X49660" s="287"/>
      <c r="AA49660" s="289"/>
    </row>
    <row r="49661" spans="23:27">
      <c r="W49661" s="288"/>
      <c r="X49661" s="287"/>
      <c r="AA49661" s="289"/>
    </row>
    <row r="49662" spans="23:27">
      <c r="W49662" s="288"/>
      <c r="X49662" s="287"/>
      <c r="AA49662" s="289"/>
    </row>
    <row r="49663" spans="23:27">
      <c r="W49663" s="288"/>
      <c r="X49663" s="287"/>
      <c r="AA49663" s="289"/>
    </row>
    <row r="49664" spans="23:27">
      <c r="W49664" s="288"/>
      <c r="X49664" s="287"/>
      <c r="AA49664" s="289"/>
    </row>
    <row r="49665" spans="23:27">
      <c r="W49665" s="288"/>
      <c r="X49665" s="287"/>
      <c r="AA49665" s="289"/>
    </row>
    <row r="49666" spans="23:27">
      <c r="W49666" s="288"/>
      <c r="X49666" s="287"/>
      <c r="AA49666" s="289"/>
    </row>
    <row r="49667" spans="23:27">
      <c r="W49667" s="288"/>
      <c r="X49667" s="287"/>
      <c r="AA49667" s="289"/>
    </row>
    <row r="49668" spans="23:27">
      <c r="W49668" s="288"/>
      <c r="X49668" s="287"/>
      <c r="AA49668" s="289"/>
    </row>
    <row r="49669" spans="23:27">
      <c r="W49669" s="288"/>
      <c r="X49669" s="287"/>
      <c r="AA49669" s="289"/>
    </row>
    <row r="49670" spans="23:27">
      <c r="W49670" s="288"/>
      <c r="X49670" s="287"/>
      <c r="AA49670" s="289"/>
    </row>
    <row r="49671" spans="23:27">
      <c r="W49671" s="288"/>
      <c r="X49671" s="287"/>
      <c r="AA49671" s="289"/>
    </row>
    <row r="49672" spans="23:27">
      <c r="W49672" s="288"/>
      <c r="X49672" s="287"/>
      <c r="AA49672" s="289"/>
    </row>
    <row r="49673" spans="23:27">
      <c r="W49673" s="288"/>
      <c r="X49673" s="287"/>
      <c r="AA49673" s="289"/>
    </row>
    <row r="49674" spans="23:27">
      <c r="W49674" s="288"/>
      <c r="X49674" s="287"/>
      <c r="AA49674" s="289"/>
    </row>
    <row r="49675" spans="23:27">
      <c r="W49675" s="288"/>
      <c r="X49675" s="287"/>
      <c r="AA49675" s="289"/>
    </row>
    <row r="49676" spans="23:27">
      <c r="W49676" s="288"/>
      <c r="X49676" s="287"/>
      <c r="AA49676" s="289"/>
    </row>
    <row r="49677" spans="23:27">
      <c r="W49677" s="288"/>
      <c r="X49677" s="287"/>
      <c r="AA49677" s="289"/>
    </row>
    <row r="49678" spans="23:27">
      <c r="W49678" s="288"/>
      <c r="X49678" s="287"/>
      <c r="AA49678" s="289"/>
    </row>
    <row r="49679" spans="23:27">
      <c r="W49679" s="288"/>
      <c r="X49679" s="287"/>
      <c r="AA49679" s="289"/>
    </row>
    <row r="49680" spans="23:27">
      <c r="W49680" s="288"/>
      <c r="X49680" s="287"/>
      <c r="AA49680" s="289"/>
    </row>
    <row r="49681" spans="23:27">
      <c r="W49681" s="288"/>
      <c r="X49681" s="287"/>
      <c r="AA49681" s="289"/>
    </row>
    <row r="49682" spans="23:27">
      <c r="W49682" s="288"/>
      <c r="X49682" s="287"/>
      <c r="AA49682" s="289"/>
    </row>
    <row r="49683" spans="23:27">
      <c r="W49683" s="288"/>
      <c r="X49683" s="287"/>
      <c r="AA49683" s="289"/>
    </row>
    <row r="49684" spans="23:27">
      <c r="W49684" s="288"/>
      <c r="X49684" s="287"/>
      <c r="AA49684" s="289"/>
    </row>
    <row r="49685" spans="23:27">
      <c r="W49685" s="288"/>
      <c r="X49685" s="287"/>
      <c r="AA49685" s="289"/>
    </row>
    <row r="49686" spans="23:27">
      <c r="W49686" s="288"/>
      <c r="X49686" s="287"/>
      <c r="AA49686" s="289"/>
    </row>
    <row r="49687" spans="23:27">
      <c r="W49687" s="288"/>
      <c r="X49687" s="287"/>
      <c r="AA49687" s="289"/>
    </row>
    <row r="49688" spans="23:27">
      <c r="W49688" s="288"/>
      <c r="X49688" s="287"/>
      <c r="AA49688" s="289"/>
    </row>
    <row r="49689" spans="23:27">
      <c r="W49689" s="288"/>
      <c r="X49689" s="287"/>
      <c r="AA49689" s="289"/>
    </row>
    <row r="49690" spans="23:27">
      <c r="W49690" s="288"/>
      <c r="X49690" s="287"/>
      <c r="AA49690" s="289"/>
    </row>
    <row r="49691" spans="23:27">
      <c r="W49691" s="288"/>
      <c r="X49691" s="287"/>
      <c r="AA49691" s="289"/>
    </row>
    <row r="49692" spans="23:27">
      <c r="W49692" s="288"/>
      <c r="X49692" s="287"/>
      <c r="AA49692" s="289"/>
    </row>
    <row r="49693" spans="23:27">
      <c r="W49693" s="288"/>
      <c r="X49693" s="287"/>
      <c r="AA49693" s="289"/>
    </row>
    <row r="49694" spans="23:27">
      <c r="W49694" s="288"/>
      <c r="X49694" s="287"/>
      <c r="AA49694" s="289"/>
    </row>
    <row r="49695" spans="23:27">
      <c r="W49695" s="288"/>
      <c r="X49695" s="287"/>
      <c r="AA49695" s="289"/>
    </row>
    <row r="49696" spans="23:27">
      <c r="W49696" s="288"/>
      <c r="X49696" s="287"/>
      <c r="AA49696" s="289"/>
    </row>
    <row r="49697" spans="23:27">
      <c r="W49697" s="288"/>
      <c r="X49697" s="287"/>
      <c r="AA49697" s="289"/>
    </row>
    <row r="49698" spans="23:27">
      <c r="W49698" s="288"/>
      <c r="X49698" s="287"/>
      <c r="AA49698" s="289"/>
    </row>
    <row r="49699" spans="23:27">
      <c r="W49699" s="288"/>
      <c r="X49699" s="287"/>
      <c r="AA49699" s="289"/>
    </row>
    <row r="49700" spans="23:27">
      <c r="W49700" s="288"/>
      <c r="X49700" s="287"/>
      <c r="AA49700" s="289"/>
    </row>
    <row r="49701" spans="23:27">
      <c r="W49701" s="288"/>
      <c r="X49701" s="287"/>
      <c r="AA49701" s="289"/>
    </row>
    <row r="49702" spans="23:27">
      <c r="W49702" s="288"/>
      <c r="X49702" s="287"/>
      <c r="AA49702" s="289"/>
    </row>
    <row r="49703" spans="23:27">
      <c r="W49703" s="288"/>
      <c r="X49703" s="287"/>
      <c r="AA49703" s="289"/>
    </row>
    <row r="49704" spans="23:27">
      <c r="W49704" s="288"/>
      <c r="X49704" s="287"/>
      <c r="AA49704" s="289"/>
    </row>
    <row r="49705" spans="23:27">
      <c r="W49705" s="288"/>
      <c r="X49705" s="287"/>
      <c r="AA49705" s="289"/>
    </row>
    <row r="49706" spans="23:27">
      <c r="W49706" s="288"/>
      <c r="X49706" s="287"/>
      <c r="AA49706" s="289"/>
    </row>
    <row r="49707" spans="23:27">
      <c r="W49707" s="288"/>
      <c r="X49707" s="287"/>
      <c r="AA49707" s="289"/>
    </row>
    <row r="49708" spans="23:27">
      <c r="W49708" s="288"/>
      <c r="X49708" s="287"/>
      <c r="AA49708" s="289"/>
    </row>
    <row r="49709" spans="23:27">
      <c r="W49709" s="288"/>
      <c r="X49709" s="287"/>
      <c r="AA49709" s="289"/>
    </row>
    <row r="49710" spans="23:27">
      <c r="W49710" s="288"/>
      <c r="X49710" s="287"/>
      <c r="AA49710" s="289"/>
    </row>
    <row r="49711" spans="23:27">
      <c r="W49711" s="288"/>
      <c r="X49711" s="287"/>
      <c r="AA49711" s="289"/>
    </row>
    <row r="49712" spans="23:27">
      <c r="W49712" s="288"/>
      <c r="X49712" s="287"/>
      <c r="AA49712" s="289"/>
    </row>
    <row r="49713" spans="23:27">
      <c r="W49713" s="288"/>
      <c r="X49713" s="287"/>
      <c r="AA49713" s="289"/>
    </row>
    <row r="49714" spans="23:27">
      <c r="W49714" s="288"/>
      <c r="X49714" s="287"/>
      <c r="AA49714" s="289"/>
    </row>
    <row r="49715" spans="23:27">
      <c r="W49715" s="288"/>
      <c r="X49715" s="287"/>
      <c r="AA49715" s="289"/>
    </row>
    <row r="49716" spans="23:27">
      <c r="W49716" s="288"/>
      <c r="X49716" s="287"/>
      <c r="AA49716" s="289"/>
    </row>
    <row r="49717" spans="23:27">
      <c r="W49717" s="288"/>
      <c r="X49717" s="287"/>
      <c r="AA49717" s="289"/>
    </row>
    <row r="49718" spans="23:27">
      <c r="W49718" s="288"/>
      <c r="X49718" s="287"/>
      <c r="AA49718" s="289"/>
    </row>
    <row r="49719" spans="23:27">
      <c r="W49719" s="288"/>
      <c r="X49719" s="287"/>
      <c r="AA49719" s="289"/>
    </row>
    <row r="49720" spans="23:27">
      <c r="W49720" s="288"/>
      <c r="X49720" s="287"/>
      <c r="AA49720" s="289"/>
    </row>
    <row r="49721" spans="23:27">
      <c r="W49721" s="288"/>
      <c r="X49721" s="287"/>
      <c r="AA49721" s="289"/>
    </row>
    <row r="49722" spans="23:27">
      <c r="W49722" s="288"/>
      <c r="X49722" s="287"/>
      <c r="AA49722" s="289"/>
    </row>
    <row r="49723" spans="23:27">
      <c r="W49723" s="288"/>
      <c r="X49723" s="287"/>
      <c r="AA49723" s="289"/>
    </row>
    <row r="49724" spans="23:27">
      <c r="W49724" s="288"/>
      <c r="X49724" s="287"/>
      <c r="AA49724" s="289"/>
    </row>
    <row r="49725" spans="23:27">
      <c r="W49725" s="288"/>
      <c r="X49725" s="287"/>
      <c r="AA49725" s="289"/>
    </row>
    <row r="49726" spans="23:27">
      <c r="W49726" s="288"/>
      <c r="X49726" s="287"/>
      <c r="AA49726" s="289"/>
    </row>
    <row r="49727" spans="23:27">
      <c r="W49727" s="288"/>
      <c r="X49727" s="287"/>
      <c r="AA49727" s="289"/>
    </row>
    <row r="49728" spans="23:27">
      <c r="W49728" s="288"/>
      <c r="X49728" s="287"/>
      <c r="AA49728" s="289"/>
    </row>
    <row r="49729" spans="23:27">
      <c r="W49729" s="288"/>
      <c r="X49729" s="287"/>
      <c r="AA49729" s="289"/>
    </row>
    <row r="49730" spans="23:27">
      <c r="W49730" s="288"/>
      <c r="X49730" s="287"/>
      <c r="AA49730" s="289"/>
    </row>
    <row r="49731" spans="23:27">
      <c r="W49731" s="288"/>
      <c r="X49731" s="287"/>
      <c r="AA49731" s="289"/>
    </row>
    <row r="49732" spans="23:27">
      <c r="W49732" s="288"/>
      <c r="X49732" s="287"/>
      <c r="AA49732" s="289"/>
    </row>
    <row r="49733" spans="23:27">
      <c r="W49733" s="288"/>
      <c r="X49733" s="287"/>
      <c r="AA49733" s="289"/>
    </row>
    <row r="49734" spans="23:27">
      <c r="W49734" s="288"/>
      <c r="X49734" s="287"/>
      <c r="AA49734" s="289"/>
    </row>
    <row r="49735" spans="23:27">
      <c r="W49735" s="288"/>
      <c r="X49735" s="287"/>
      <c r="AA49735" s="289"/>
    </row>
    <row r="49736" spans="23:27">
      <c r="W49736" s="288"/>
      <c r="X49736" s="287"/>
      <c r="AA49736" s="289"/>
    </row>
    <row r="49737" spans="23:27">
      <c r="W49737" s="288"/>
      <c r="X49737" s="287"/>
      <c r="AA49737" s="289"/>
    </row>
    <row r="49738" spans="23:27">
      <c r="W49738" s="288"/>
      <c r="X49738" s="287"/>
      <c r="AA49738" s="289"/>
    </row>
    <row r="49739" spans="23:27">
      <c r="W49739" s="288"/>
      <c r="X49739" s="287"/>
      <c r="AA49739" s="289"/>
    </row>
    <row r="49740" spans="23:27">
      <c r="W49740" s="288"/>
      <c r="X49740" s="287"/>
      <c r="AA49740" s="289"/>
    </row>
    <row r="49741" spans="23:27">
      <c r="W49741" s="288"/>
      <c r="X49741" s="287"/>
      <c r="AA49741" s="289"/>
    </row>
    <row r="49742" spans="23:27">
      <c r="W49742" s="288"/>
      <c r="X49742" s="287"/>
      <c r="AA49742" s="289"/>
    </row>
    <row r="49743" spans="23:27">
      <c r="W49743" s="288"/>
      <c r="X49743" s="287"/>
      <c r="AA49743" s="289"/>
    </row>
    <row r="49744" spans="23:27">
      <c r="W49744" s="288"/>
      <c r="X49744" s="287"/>
      <c r="AA49744" s="289"/>
    </row>
    <row r="49745" spans="23:27">
      <c r="W49745" s="288"/>
      <c r="X49745" s="287"/>
      <c r="AA49745" s="289"/>
    </row>
    <row r="49746" spans="23:27">
      <c r="W49746" s="288"/>
      <c r="X49746" s="287"/>
      <c r="AA49746" s="289"/>
    </row>
    <row r="49747" spans="23:27">
      <c r="W49747" s="288"/>
      <c r="X49747" s="287"/>
      <c r="AA49747" s="289"/>
    </row>
    <row r="49748" spans="23:27">
      <c r="W49748" s="288"/>
      <c r="X49748" s="287"/>
      <c r="AA49748" s="289"/>
    </row>
    <row r="49749" spans="23:27">
      <c r="W49749" s="288"/>
      <c r="X49749" s="287"/>
      <c r="AA49749" s="289"/>
    </row>
    <row r="49750" spans="23:27">
      <c r="W49750" s="288"/>
      <c r="X49750" s="287"/>
      <c r="AA49750" s="289"/>
    </row>
    <row r="49751" spans="23:27">
      <c r="W49751" s="288"/>
      <c r="X49751" s="287"/>
      <c r="AA49751" s="289"/>
    </row>
    <row r="49752" spans="23:27">
      <c r="W49752" s="288"/>
      <c r="X49752" s="287"/>
      <c r="AA49752" s="289"/>
    </row>
    <row r="49753" spans="23:27">
      <c r="W49753" s="288"/>
      <c r="X49753" s="287"/>
      <c r="AA49753" s="289"/>
    </row>
    <row r="49754" spans="23:27">
      <c r="W49754" s="288"/>
      <c r="X49754" s="287"/>
      <c r="AA49754" s="289"/>
    </row>
    <row r="49755" spans="23:27">
      <c r="W49755" s="288"/>
      <c r="X49755" s="287"/>
      <c r="AA49755" s="289"/>
    </row>
    <row r="49756" spans="23:27">
      <c r="W49756" s="288"/>
      <c r="X49756" s="287"/>
      <c r="AA49756" s="289"/>
    </row>
    <row r="49757" spans="23:27">
      <c r="W49757" s="288"/>
      <c r="X49757" s="287"/>
      <c r="AA49757" s="289"/>
    </row>
    <row r="49758" spans="23:27">
      <c r="W49758" s="288"/>
      <c r="X49758" s="287"/>
      <c r="AA49758" s="289"/>
    </row>
    <row r="49759" spans="23:27">
      <c r="W49759" s="288"/>
      <c r="X49759" s="287"/>
      <c r="AA49759" s="289"/>
    </row>
    <row r="49760" spans="23:27">
      <c r="W49760" s="288"/>
      <c r="X49760" s="287"/>
      <c r="AA49760" s="289"/>
    </row>
    <row r="49761" spans="23:27">
      <c r="W49761" s="288"/>
      <c r="X49761" s="287"/>
      <c r="AA49761" s="289"/>
    </row>
    <row r="49762" spans="23:27">
      <c r="W49762" s="288"/>
      <c r="X49762" s="287"/>
      <c r="AA49762" s="289"/>
    </row>
    <row r="49763" spans="23:27">
      <c r="W49763" s="288"/>
      <c r="X49763" s="287"/>
      <c r="AA49763" s="289"/>
    </row>
    <row r="49764" spans="23:27">
      <c r="W49764" s="288"/>
      <c r="X49764" s="287"/>
      <c r="AA49764" s="289"/>
    </row>
    <row r="49765" spans="23:27">
      <c r="W49765" s="288"/>
      <c r="X49765" s="287"/>
      <c r="AA49765" s="289"/>
    </row>
    <row r="49766" spans="23:27">
      <c r="W49766" s="288"/>
      <c r="X49766" s="287"/>
      <c r="AA49766" s="289"/>
    </row>
    <row r="49767" spans="23:27">
      <c r="W49767" s="288"/>
      <c r="X49767" s="287"/>
      <c r="AA49767" s="289"/>
    </row>
    <row r="49768" spans="23:27">
      <c r="W49768" s="288"/>
      <c r="X49768" s="287"/>
      <c r="AA49768" s="289"/>
    </row>
    <row r="49769" spans="23:27">
      <c r="W49769" s="288"/>
      <c r="X49769" s="287"/>
      <c r="AA49769" s="289"/>
    </row>
    <row r="49770" spans="23:27">
      <c r="W49770" s="288"/>
      <c r="X49770" s="287"/>
      <c r="AA49770" s="289"/>
    </row>
    <row r="49771" spans="23:27">
      <c r="W49771" s="288"/>
      <c r="X49771" s="287"/>
      <c r="AA49771" s="289"/>
    </row>
    <row r="49772" spans="23:27">
      <c r="W49772" s="288"/>
      <c r="X49772" s="287"/>
      <c r="AA49772" s="289"/>
    </row>
    <row r="49773" spans="23:27">
      <c r="W49773" s="288"/>
      <c r="X49773" s="287"/>
      <c r="AA49773" s="289"/>
    </row>
    <row r="49774" spans="23:27">
      <c r="W49774" s="288"/>
      <c r="X49774" s="287"/>
      <c r="AA49774" s="289"/>
    </row>
    <row r="49775" spans="23:27">
      <c r="W49775" s="288"/>
      <c r="X49775" s="287"/>
      <c r="AA49775" s="289"/>
    </row>
    <row r="49776" spans="23:27">
      <c r="W49776" s="288"/>
      <c r="X49776" s="287"/>
      <c r="AA49776" s="289"/>
    </row>
    <row r="49777" spans="23:27">
      <c r="W49777" s="288"/>
      <c r="X49777" s="287"/>
      <c r="AA49777" s="289"/>
    </row>
    <row r="49778" spans="23:27">
      <c r="W49778" s="288"/>
      <c r="X49778" s="287"/>
      <c r="AA49778" s="289"/>
    </row>
    <row r="49779" spans="23:27">
      <c r="W49779" s="288"/>
      <c r="X49779" s="287"/>
      <c r="AA49779" s="289"/>
    </row>
    <row r="49780" spans="23:27">
      <c r="W49780" s="288"/>
      <c r="X49780" s="287"/>
      <c r="AA49780" s="289"/>
    </row>
    <row r="49781" spans="23:27">
      <c r="W49781" s="288"/>
      <c r="X49781" s="287"/>
      <c r="AA49781" s="289"/>
    </row>
    <row r="49782" spans="23:27">
      <c r="W49782" s="288"/>
      <c r="X49782" s="287"/>
      <c r="AA49782" s="289"/>
    </row>
    <row r="49783" spans="23:27">
      <c r="W49783" s="288"/>
      <c r="X49783" s="287"/>
      <c r="AA49783" s="289"/>
    </row>
    <row r="49784" spans="23:27">
      <c r="W49784" s="288"/>
      <c r="X49784" s="287"/>
      <c r="AA49784" s="289"/>
    </row>
    <row r="49785" spans="23:27">
      <c r="W49785" s="288"/>
      <c r="X49785" s="287"/>
      <c r="AA49785" s="289"/>
    </row>
    <row r="49786" spans="23:27">
      <c r="W49786" s="288"/>
      <c r="X49786" s="287"/>
      <c r="AA49786" s="289"/>
    </row>
    <row r="49787" spans="23:27">
      <c r="W49787" s="288"/>
      <c r="X49787" s="287"/>
      <c r="AA49787" s="289"/>
    </row>
    <row r="49788" spans="23:27">
      <c r="W49788" s="288"/>
      <c r="X49788" s="287"/>
      <c r="AA49788" s="289"/>
    </row>
    <row r="49789" spans="23:27">
      <c r="W49789" s="288"/>
      <c r="X49789" s="287"/>
      <c r="AA49789" s="289"/>
    </row>
    <row r="49790" spans="23:27">
      <c r="W49790" s="288"/>
      <c r="X49790" s="287"/>
      <c r="AA49790" s="289"/>
    </row>
    <row r="49791" spans="23:27">
      <c r="W49791" s="288"/>
      <c r="X49791" s="287"/>
      <c r="AA49791" s="289"/>
    </row>
    <row r="49792" spans="23:27">
      <c r="W49792" s="288"/>
      <c r="X49792" s="287"/>
      <c r="AA49792" s="289"/>
    </row>
    <row r="49793" spans="23:27">
      <c r="W49793" s="288"/>
      <c r="X49793" s="287"/>
      <c r="AA49793" s="289"/>
    </row>
    <row r="49794" spans="23:27">
      <c r="W49794" s="288"/>
      <c r="X49794" s="287"/>
      <c r="AA49794" s="289"/>
    </row>
    <row r="49795" spans="23:27">
      <c r="W49795" s="288"/>
      <c r="X49795" s="287"/>
      <c r="AA49795" s="289"/>
    </row>
    <row r="49796" spans="23:27">
      <c r="W49796" s="288"/>
      <c r="X49796" s="287"/>
      <c r="AA49796" s="289"/>
    </row>
    <row r="49797" spans="23:27">
      <c r="W49797" s="288"/>
      <c r="X49797" s="287"/>
      <c r="AA49797" s="289"/>
    </row>
    <row r="49798" spans="23:27">
      <c r="W49798" s="288"/>
      <c r="X49798" s="287"/>
      <c r="AA49798" s="289"/>
    </row>
    <row r="49799" spans="23:27">
      <c r="W49799" s="288"/>
      <c r="X49799" s="287"/>
      <c r="AA49799" s="289"/>
    </row>
    <row r="49800" spans="23:27">
      <c r="W49800" s="288"/>
      <c r="X49800" s="287"/>
      <c r="AA49800" s="289"/>
    </row>
    <row r="49801" spans="23:27">
      <c r="W49801" s="288"/>
      <c r="X49801" s="287"/>
      <c r="AA49801" s="289"/>
    </row>
    <row r="49802" spans="23:27">
      <c r="W49802" s="288"/>
      <c r="X49802" s="287"/>
      <c r="AA49802" s="289"/>
    </row>
    <row r="49803" spans="23:27">
      <c r="W49803" s="288"/>
      <c r="X49803" s="287"/>
      <c r="AA49803" s="289"/>
    </row>
    <row r="49804" spans="23:27">
      <c r="W49804" s="288"/>
      <c r="X49804" s="287"/>
      <c r="AA49804" s="289"/>
    </row>
    <row r="49805" spans="23:27">
      <c r="W49805" s="288"/>
      <c r="X49805" s="287"/>
      <c r="AA49805" s="289"/>
    </row>
    <row r="49806" spans="23:27">
      <c r="W49806" s="288"/>
      <c r="X49806" s="287"/>
      <c r="AA49806" s="289"/>
    </row>
    <row r="49807" spans="23:27">
      <c r="W49807" s="288"/>
      <c r="X49807" s="287"/>
      <c r="AA49807" s="289"/>
    </row>
    <row r="49808" spans="23:27">
      <c r="W49808" s="288"/>
      <c r="X49808" s="287"/>
      <c r="AA49808" s="289"/>
    </row>
    <row r="49809" spans="23:27">
      <c r="W49809" s="288"/>
      <c r="X49809" s="287"/>
      <c r="AA49809" s="289"/>
    </row>
    <row r="49810" spans="23:27">
      <c r="W49810" s="288"/>
      <c r="X49810" s="287"/>
      <c r="AA49810" s="289"/>
    </row>
    <row r="49811" spans="23:27">
      <c r="W49811" s="288"/>
      <c r="X49811" s="287"/>
      <c r="AA49811" s="289"/>
    </row>
    <row r="49812" spans="23:27">
      <c r="W49812" s="288"/>
      <c r="X49812" s="287"/>
      <c r="AA49812" s="289"/>
    </row>
    <row r="49813" spans="23:27">
      <c r="W49813" s="288"/>
      <c r="X49813" s="287"/>
      <c r="AA49813" s="289"/>
    </row>
    <row r="49814" spans="23:27">
      <c r="W49814" s="288"/>
      <c r="X49814" s="287"/>
      <c r="AA49814" s="289"/>
    </row>
    <row r="49815" spans="23:27">
      <c r="W49815" s="288"/>
      <c r="X49815" s="287"/>
      <c r="AA49815" s="289"/>
    </row>
    <row r="49816" spans="23:27">
      <c r="W49816" s="288"/>
      <c r="X49816" s="287"/>
      <c r="AA49816" s="289"/>
    </row>
    <row r="49817" spans="23:27">
      <c r="W49817" s="288"/>
      <c r="X49817" s="287"/>
      <c r="AA49817" s="289"/>
    </row>
    <row r="49818" spans="23:27">
      <c r="W49818" s="288"/>
      <c r="X49818" s="287"/>
      <c r="AA49818" s="289"/>
    </row>
    <row r="49819" spans="23:27">
      <c r="W49819" s="288"/>
      <c r="X49819" s="287"/>
      <c r="AA49819" s="289"/>
    </row>
    <row r="49820" spans="23:27">
      <c r="W49820" s="288"/>
      <c r="X49820" s="287"/>
      <c r="AA49820" s="289"/>
    </row>
    <row r="49821" spans="23:27">
      <c r="W49821" s="288"/>
      <c r="X49821" s="287"/>
      <c r="AA49821" s="289"/>
    </row>
    <row r="49822" spans="23:27">
      <c r="W49822" s="288"/>
      <c r="X49822" s="287"/>
      <c r="AA49822" s="289"/>
    </row>
    <row r="49823" spans="23:27">
      <c r="W49823" s="288"/>
      <c r="X49823" s="287"/>
      <c r="AA49823" s="289"/>
    </row>
    <row r="49824" spans="23:27">
      <c r="W49824" s="288"/>
      <c r="X49824" s="287"/>
      <c r="AA49824" s="289"/>
    </row>
    <row r="49825" spans="23:27">
      <c r="W49825" s="288"/>
      <c r="X49825" s="287"/>
      <c r="AA49825" s="289"/>
    </row>
    <row r="49826" spans="23:27">
      <c r="W49826" s="288"/>
      <c r="X49826" s="287"/>
      <c r="AA49826" s="289"/>
    </row>
    <row r="49827" spans="23:27">
      <c r="W49827" s="288"/>
      <c r="X49827" s="287"/>
      <c r="AA49827" s="289"/>
    </row>
    <row r="49828" spans="23:27">
      <c r="W49828" s="288"/>
      <c r="X49828" s="287"/>
      <c r="AA49828" s="289"/>
    </row>
    <row r="49829" spans="23:27">
      <c r="W49829" s="288"/>
      <c r="X49829" s="287"/>
      <c r="AA49829" s="289"/>
    </row>
    <row r="49830" spans="23:27">
      <c r="W49830" s="288"/>
      <c r="X49830" s="287"/>
      <c r="AA49830" s="289"/>
    </row>
    <row r="49831" spans="23:27">
      <c r="W49831" s="288"/>
      <c r="X49831" s="287"/>
      <c r="AA49831" s="289"/>
    </row>
    <row r="49832" spans="23:27">
      <c r="W49832" s="288"/>
      <c r="X49832" s="287"/>
      <c r="AA49832" s="289"/>
    </row>
    <row r="49833" spans="23:27">
      <c r="W49833" s="288"/>
      <c r="X49833" s="287"/>
      <c r="AA49833" s="289"/>
    </row>
    <row r="49834" spans="23:27">
      <c r="W49834" s="288"/>
      <c r="X49834" s="287"/>
      <c r="AA49834" s="289"/>
    </row>
    <row r="49835" spans="23:27">
      <c r="W49835" s="288"/>
      <c r="X49835" s="287"/>
      <c r="AA49835" s="289"/>
    </row>
    <row r="49836" spans="23:27">
      <c r="W49836" s="288"/>
      <c r="X49836" s="287"/>
      <c r="AA49836" s="289"/>
    </row>
    <row r="49837" spans="23:27">
      <c r="W49837" s="288"/>
      <c r="X49837" s="287"/>
      <c r="AA49837" s="289"/>
    </row>
    <row r="49838" spans="23:27">
      <c r="W49838" s="288"/>
      <c r="X49838" s="287"/>
      <c r="AA49838" s="289"/>
    </row>
    <row r="49839" spans="23:27">
      <c r="W49839" s="288"/>
      <c r="X49839" s="287"/>
      <c r="AA49839" s="289"/>
    </row>
    <row r="49840" spans="23:27">
      <c r="W49840" s="288"/>
      <c r="X49840" s="287"/>
      <c r="AA49840" s="289"/>
    </row>
    <row r="49841" spans="23:27">
      <c r="W49841" s="288"/>
      <c r="X49841" s="287"/>
      <c r="AA49841" s="289"/>
    </row>
    <row r="49842" spans="23:27">
      <c r="W49842" s="288"/>
      <c r="X49842" s="287"/>
      <c r="AA49842" s="289"/>
    </row>
    <row r="49843" spans="23:27">
      <c r="W49843" s="288"/>
      <c r="X49843" s="287"/>
      <c r="AA49843" s="289"/>
    </row>
    <row r="49844" spans="23:27">
      <c r="W49844" s="288"/>
      <c r="X49844" s="287"/>
      <c r="AA49844" s="289"/>
    </row>
    <row r="49845" spans="23:27">
      <c r="W49845" s="288"/>
      <c r="X49845" s="287"/>
      <c r="AA49845" s="289"/>
    </row>
    <row r="49846" spans="23:27">
      <c r="W49846" s="288"/>
      <c r="X49846" s="287"/>
      <c r="AA49846" s="289"/>
    </row>
    <row r="49847" spans="23:27">
      <c r="W49847" s="288"/>
      <c r="X49847" s="287"/>
      <c r="AA49847" s="289"/>
    </row>
    <row r="49848" spans="23:27">
      <c r="W49848" s="288"/>
      <c r="X49848" s="287"/>
      <c r="AA49848" s="289"/>
    </row>
    <row r="49849" spans="23:27">
      <c r="W49849" s="288"/>
      <c r="X49849" s="287"/>
      <c r="AA49849" s="289"/>
    </row>
    <row r="49850" spans="23:27">
      <c r="W49850" s="288"/>
      <c r="X49850" s="287"/>
      <c r="AA49850" s="289"/>
    </row>
    <row r="49851" spans="23:27">
      <c r="W49851" s="288"/>
      <c r="X49851" s="287"/>
      <c r="AA49851" s="289"/>
    </row>
    <row r="49852" spans="23:27">
      <c r="W49852" s="288"/>
      <c r="X49852" s="287"/>
      <c r="AA49852" s="289"/>
    </row>
    <row r="49853" spans="23:27">
      <c r="W49853" s="288"/>
      <c r="X49853" s="287"/>
      <c r="AA49853" s="289"/>
    </row>
    <row r="49854" spans="23:27">
      <c r="W49854" s="288"/>
      <c r="X49854" s="287"/>
      <c r="AA49854" s="289"/>
    </row>
    <row r="49855" spans="23:27">
      <c r="W49855" s="288"/>
      <c r="X49855" s="287"/>
      <c r="AA49855" s="289"/>
    </row>
    <row r="49856" spans="23:27">
      <c r="W49856" s="288"/>
      <c r="X49856" s="287"/>
      <c r="AA49856" s="289"/>
    </row>
    <row r="49857" spans="23:27">
      <c r="W49857" s="288"/>
      <c r="X49857" s="287"/>
      <c r="AA49857" s="289"/>
    </row>
    <row r="49858" spans="23:27">
      <c r="W49858" s="288"/>
      <c r="X49858" s="287"/>
      <c r="AA49858" s="289"/>
    </row>
    <row r="49859" spans="23:27">
      <c r="W49859" s="288"/>
      <c r="X49859" s="287"/>
      <c r="AA49859" s="289"/>
    </row>
    <row r="49860" spans="23:27">
      <c r="W49860" s="288"/>
      <c r="X49860" s="287"/>
      <c r="AA49860" s="289"/>
    </row>
    <row r="49861" spans="23:27">
      <c r="W49861" s="288"/>
      <c r="X49861" s="287"/>
      <c r="AA49861" s="289"/>
    </row>
    <row r="49862" spans="23:27">
      <c r="W49862" s="288"/>
      <c r="X49862" s="287"/>
      <c r="AA49862" s="289"/>
    </row>
    <row r="49863" spans="23:27">
      <c r="W49863" s="288"/>
      <c r="X49863" s="287"/>
      <c r="AA49863" s="289"/>
    </row>
    <row r="49864" spans="23:27">
      <c r="W49864" s="288"/>
      <c r="X49864" s="287"/>
      <c r="AA49864" s="289"/>
    </row>
    <row r="49865" spans="23:27">
      <c r="W49865" s="288"/>
      <c r="X49865" s="287"/>
      <c r="AA49865" s="289"/>
    </row>
    <row r="49866" spans="23:27">
      <c r="W49866" s="288"/>
      <c r="X49866" s="287"/>
      <c r="AA49866" s="289"/>
    </row>
    <row r="49867" spans="23:27">
      <c r="W49867" s="288"/>
      <c r="X49867" s="287"/>
      <c r="AA49867" s="289"/>
    </row>
    <row r="49868" spans="23:27">
      <c r="W49868" s="288"/>
      <c r="X49868" s="287"/>
      <c r="AA49868" s="289"/>
    </row>
    <row r="49869" spans="23:27">
      <c r="W49869" s="288"/>
      <c r="X49869" s="287"/>
      <c r="AA49869" s="289"/>
    </row>
    <row r="49870" spans="23:27">
      <c r="W49870" s="288"/>
      <c r="X49870" s="287"/>
      <c r="AA49870" s="289"/>
    </row>
    <row r="49871" spans="23:27">
      <c r="W49871" s="288"/>
      <c r="X49871" s="287"/>
      <c r="AA49871" s="289"/>
    </row>
    <row r="49872" spans="23:27">
      <c r="W49872" s="288"/>
      <c r="X49872" s="287"/>
      <c r="AA49872" s="289"/>
    </row>
    <row r="49873" spans="23:27">
      <c r="W49873" s="288"/>
      <c r="X49873" s="287"/>
      <c r="AA49873" s="289"/>
    </row>
    <row r="49874" spans="23:27">
      <c r="W49874" s="288"/>
      <c r="X49874" s="287"/>
      <c r="AA49874" s="289"/>
    </row>
    <row r="49875" spans="23:27">
      <c r="W49875" s="288"/>
      <c r="X49875" s="287"/>
      <c r="AA49875" s="289"/>
    </row>
    <row r="49876" spans="23:27">
      <c r="W49876" s="288"/>
      <c r="X49876" s="287"/>
      <c r="AA49876" s="289"/>
    </row>
    <row r="49877" spans="23:27">
      <c r="W49877" s="288"/>
      <c r="X49877" s="287"/>
      <c r="AA49877" s="289"/>
    </row>
    <row r="49878" spans="23:27">
      <c r="W49878" s="288"/>
      <c r="X49878" s="287"/>
      <c r="AA49878" s="289"/>
    </row>
    <row r="49879" spans="23:27">
      <c r="W49879" s="288"/>
      <c r="X49879" s="287"/>
      <c r="AA49879" s="289"/>
    </row>
    <row r="49880" spans="23:27">
      <c r="W49880" s="288"/>
      <c r="X49880" s="287"/>
      <c r="AA49880" s="289"/>
    </row>
    <row r="49881" spans="23:27">
      <c r="W49881" s="288"/>
      <c r="X49881" s="287"/>
      <c r="AA49881" s="289"/>
    </row>
    <row r="49882" spans="23:27">
      <c r="W49882" s="288"/>
      <c r="X49882" s="287"/>
      <c r="AA49882" s="289"/>
    </row>
    <row r="49883" spans="23:27">
      <c r="W49883" s="288"/>
      <c r="X49883" s="287"/>
      <c r="AA49883" s="289"/>
    </row>
    <row r="49884" spans="23:27">
      <c r="W49884" s="288"/>
      <c r="X49884" s="287"/>
      <c r="AA49884" s="289"/>
    </row>
    <row r="49885" spans="23:27">
      <c r="W49885" s="288"/>
      <c r="X49885" s="287"/>
      <c r="AA49885" s="289"/>
    </row>
    <row r="49886" spans="23:27">
      <c r="W49886" s="288"/>
      <c r="X49886" s="287"/>
      <c r="AA49886" s="289"/>
    </row>
    <row r="49887" spans="23:27">
      <c r="W49887" s="288"/>
      <c r="X49887" s="287"/>
      <c r="AA49887" s="289"/>
    </row>
    <row r="49888" spans="23:27">
      <c r="W49888" s="288"/>
      <c r="X49888" s="287"/>
      <c r="AA49888" s="289"/>
    </row>
    <row r="49889" spans="23:27">
      <c r="W49889" s="288"/>
      <c r="X49889" s="287"/>
      <c r="AA49889" s="289"/>
    </row>
    <row r="49890" spans="23:27">
      <c r="W49890" s="288"/>
      <c r="X49890" s="287"/>
      <c r="AA49890" s="289"/>
    </row>
    <row r="49891" spans="23:27">
      <c r="W49891" s="288"/>
      <c r="X49891" s="287"/>
      <c r="AA49891" s="289"/>
    </row>
    <row r="49892" spans="23:27">
      <c r="W49892" s="288"/>
      <c r="X49892" s="287"/>
      <c r="AA49892" s="289"/>
    </row>
    <row r="49893" spans="23:27">
      <c r="W49893" s="288"/>
      <c r="X49893" s="287"/>
      <c r="AA49893" s="289"/>
    </row>
    <row r="49894" spans="23:27">
      <c r="W49894" s="288"/>
      <c r="X49894" s="287"/>
      <c r="AA49894" s="289"/>
    </row>
    <row r="49895" spans="23:27">
      <c r="W49895" s="288"/>
      <c r="X49895" s="287"/>
      <c r="AA49895" s="289"/>
    </row>
    <row r="49896" spans="23:27">
      <c r="W49896" s="288"/>
      <c r="X49896" s="287"/>
      <c r="AA49896" s="289"/>
    </row>
    <row r="49897" spans="23:27">
      <c r="W49897" s="288"/>
      <c r="X49897" s="287"/>
      <c r="AA49897" s="289"/>
    </row>
    <row r="49898" spans="23:27">
      <c r="W49898" s="288"/>
      <c r="X49898" s="287"/>
      <c r="AA49898" s="289"/>
    </row>
    <row r="49899" spans="23:27">
      <c r="W49899" s="288"/>
      <c r="X49899" s="287"/>
      <c r="AA49899" s="289"/>
    </row>
    <row r="49900" spans="23:27">
      <c r="W49900" s="288"/>
      <c r="X49900" s="287"/>
      <c r="AA49900" s="289"/>
    </row>
    <row r="49901" spans="23:27">
      <c r="W49901" s="288"/>
      <c r="X49901" s="287"/>
      <c r="AA49901" s="289"/>
    </row>
    <row r="49902" spans="23:27">
      <c r="W49902" s="288"/>
      <c r="X49902" s="287"/>
      <c r="AA49902" s="289"/>
    </row>
    <row r="49903" spans="23:27">
      <c r="W49903" s="288"/>
      <c r="X49903" s="287"/>
      <c r="AA49903" s="289"/>
    </row>
    <row r="49904" spans="23:27">
      <c r="W49904" s="288"/>
      <c r="X49904" s="287"/>
      <c r="AA49904" s="289"/>
    </row>
    <row r="49905" spans="23:27">
      <c r="W49905" s="288"/>
      <c r="X49905" s="287"/>
      <c r="AA49905" s="289"/>
    </row>
    <row r="49906" spans="23:27">
      <c r="W49906" s="288"/>
      <c r="X49906" s="287"/>
      <c r="AA49906" s="289"/>
    </row>
    <row r="49907" spans="23:27">
      <c r="W49907" s="288"/>
      <c r="X49907" s="287"/>
      <c r="AA49907" s="289"/>
    </row>
    <row r="49908" spans="23:27">
      <c r="W49908" s="288"/>
      <c r="X49908" s="287"/>
      <c r="AA49908" s="289"/>
    </row>
    <row r="49909" spans="23:27">
      <c r="W49909" s="288"/>
      <c r="X49909" s="287"/>
      <c r="AA49909" s="289"/>
    </row>
    <row r="49910" spans="23:27">
      <c r="W49910" s="288"/>
      <c r="X49910" s="287"/>
      <c r="AA49910" s="289"/>
    </row>
    <row r="49911" spans="23:27">
      <c r="W49911" s="288"/>
      <c r="X49911" s="287"/>
      <c r="AA49911" s="289"/>
    </row>
    <row r="49912" spans="23:27">
      <c r="W49912" s="288"/>
      <c r="X49912" s="287"/>
      <c r="AA49912" s="289"/>
    </row>
    <row r="49913" spans="23:27">
      <c r="W49913" s="288"/>
      <c r="X49913" s="287"/>
      <c r="AA49913" s="289"/>
    </row>
    <row r="49914" spans="23:27">
      <c r="W49914" s="288"/>
      <c r="X49914" s="287"/>
      <c r="AA49914" s="289"/>
    </row>
    <row r="49915" spans="23:27">
      <c r="W49915" s="288"/>
      <c r="X49915" s="287"/>
      <c r="AA49915" s="289"/>
    </row>
    <row r="49916" spans="23:27">
      <c r="W49916" s="288"/>
      <c r="X49916" s="287"/>
      <c r="AA49916" s="289"/>
    </row>
    <row r="49917" spans="23:27">
      <c r="W49917" s="288"/>
      <c r="X49917" s="287"/>
      <c r="AA49917" s="289"/>
    </row>
    <row r="49918" spans="23:27">
      <c r="W49918" s="288"/>
      <c r="X49918" s="287"/>
      <c r="AA49918" s="289"/>
    </row>
    <row r="49919" spans="23:27">
      <c r="W49919" s="288"/>
      <c r="X49919" s="287"/>
      <c r="AA49919" s="289"/>
    </row>
    <row r="49920" spans="23:27">
      <c r="W49920" s="288"/>
      <c r="X49920" s="287"/>
      <c r="AA49920" s="289"/>
    </row>
    <row r="49921" spans="23:27">
      <c r="W49921" s="288"/>
      <c r="X49921" s="287"/>
      <c r="AA49921" s="289"/>
    </row>
    <row r="49922" spans="23:27">
      <c r="W49922" s="288"/>
      <c r="X49922" s="287"/>
      <c r="AA49922" s="289"/>
    </row>
    <row r="49923" spans="23:27">
      <c r="W49923" s="288"/>
      <c r="X49923" s="287"/>
      <c r="AA49923" s="289"/>
    </row>
    <row r="49924" spans="23:27">
      <c r="W49924" s="288"/>
      <c r="X49924" s="287"/>
      <c r="AA49924" s="289"/>
    </row>
    <row r="49925" spans="23:27">
      <c r="W49925" s="288"/>
      <c r="X49925" s="287"/>
      <c r="AA49925" s="289"/>
    </row>
    <row r="49926" spans="23:27">
      <c r="W49926" s="288"/>
      <c r="X49926" s="287"/>
      <c r="AA49926" s="289"/>
    </row>
    <row r="49927" spans="23:27">
      <c r="W49927" s="288"/>
      <c r="X49927" s="287"/>
      <c r="AA49927" s="289"/>
    </row>
    <row r="49928" spans="23:27">
      <c r="W49928" s="288"/>
      <c r="X49928" s="287"/>
      <c r="AA49928" s="289"/>
    </row>
    <row r="49929" spans="23:27">
      <c r="W49929" s="288"/>
      <c r="X49929" s="287"/>
      <c r="AA49929" s="289"/>
    </row>
    <row r="49930" spans="23:27">
      <c r="W49930" s="288"/>
      <c r="X49930" s="287"/>
      <c r="AA49930" s="289"/>
    </row>
    <row r="49931" spans="23:27">
      <c r="W49931" s="288"/>
      <c r="X49931" s="287"/>
      <c r="AA49931" s="289"/>
    </row>
    <row r="49932" spans="23:27">
      <c r="W49932" s="288"/>
      <c r="X49932" s="287"/>
      <c r="AA49932" s="289"/>
    </row>
    <row r="49933" spans="23:27">
      <c r="W49933" s="288"/>
      <c r="X49933" s="287"/>
      <c r="AA49933" s="289"/>
    </row>
    <row r="49934" spans="23:27">
      <c r="W49934" s="288"/>
      <c r="X49934" s="287"/>
      <c r="AA49934" s="289"/>
    </row>
    <row r="49935" spans="23:27">
      <c r="W49935" s="288"/>
      <c r="X49935" s="287"/>
      <c r="AA49935" s="289"/>
    </row>
    <row r="49936" spans="23:27">
      <c r="W49936" s="288"/>
      <c r="X49936" s="287"/>
      <c r="AA49936" s="289"/>
    </row>
    <row r="49937" spans="23:27">
      <c r="W49937" s="288"/>
      <c r="X49937" s="287"/>
      <c r="AA49937" s="289"/>
    </row>
    <row r="49938" spans="23:27">
      <c r="W49938" s="288"/>
      <c r="X49938" s="287"/>
      <c r="AA49938" s="289"/>
    </row>
    <row r="49939" spans="23:27">
      <c r="W49939" s="288"/>
      <c r="X49939" s="287"/>
      <c r="AA49939" s="289"/>
    </row>
    <row r="49940" spans="23:27">
      <c r="W49940" s="288"/>
      <c r="X49940" s="287"/>
      <c r="AA49940" s="289"/>
    </row>
    <row r="49941" spans="23:27">
      <c r="W49941" s="288"/>
      <c r="X49941" s="287"/>
      <c r="AA49941" s="289"/>
    </row>
    <row r="49942" spans="23:27">
      <c r="W49942" s="288"/>
      <c r="X49942" s="287"/>
      <c r="AA49942" s="289"/>
    </row>
    <row r="49943" spans="23:27">
      <c r="W49943" s="288"/>
      <c r="X49943" s="287"/>
      <c r="AA49943" s="289"/>
    </row>
    <row r="49944" spans="23:27">
      <c r="W49944" s="288"/>
      <c r="X49944" s="287"/>
      <c r="AA49944" s="289"/>
    </row>
    <row r="49945" spans="23:27">
      <c r="W49945" s="288"/>
      <c r="X49945" s="287"/>
      <c r="AA49945" s="289"/>
    </row>
    <row r="49946" spans="23:27">
      <c r="W49946" s="288"/>
      <c r="X49946" s="287"/>
      <c r="AA49946" s="289"/>
    </row>
    <row r="49947" spans="23:27">
      <c r="W49947" s="288"/>
      <c r="X49947" s="287"/>
      <c r="AA49947" s="289"/>
    </row>
    <row r="49948" spans="23:27">
      <c r="W49948" s="288"/>
      <c r="X49948" s="287"/>
      <c r="AA49948" s="289"/>
    </row>
    <row r="49949" spans="23:27">
      <c r="W49949" s="288"/>
      <c r="X49949" s="287"/>
      <c r="AA49949" s="289"/>
    </row>
    <row r="49950" spans="23:27">
      <c r="W49950" s="288"/>
      <c r="X49950" s="287"/>
      <c r="AA49950" s="289"/>
    </row>
    <row r="49951" spans="23:27">
      <c r="W49951" s="288"/>
      <c r="X49951" s="287"/>
      <c r="AA49951" s="289"/>
    </row>
    <row r="49952" spans="23:27">
      <c r="W49952" s="288"/>
      <c r="X49952" s="287"/>
      <c r="AA49952" s="289"/>
    </row>
    <row r="49953" spans="23:27">
      <c r="W49953" s="288"/>
      <c r="X49953" s="287"/>
      <c r="AA49953" s="289"/>
    </row>
    <row r="49954" spans="23:27">
      <c r="W49954" s="288"/>
      <c r="X49954" s="287"/>
      <c r="AA49954" s="289"/>
    </row>
    <row r="49955" spans="23:27">
      <c r="W49955" s="288"/>
      <c r="X49955" s="287"/>
      <c r="AA49955" s="289"/>
    </row>
    <row r="49956" spans="23:27">
      <c r="W49956" s="288"/>
      <c r="X49956" s="287"/>
      <c r="AA49956" s="289"/>
    </row>
    <row r="49957" spans="23:27">
      <c r="W49957" s="288"/>
      <c r="X49957" s="287"/>
      <c r="AA49957" s="289"/>
    </row>
    <row r="49958" spans="23:27">
      <c r="W49958" s="288"/>
      <c r="X49958" s="287"/>
      <c r="AA49958" s="289"/>
    </row>
    <row r="49959" spans="23:27">
      <c r="W49959" s="288"/>
      <c r="X49959" s="287"/>
      <c r="AA49959" s="289"/>
    </row>
    <row r="49960" spans="23:27">
      <c r="W49960" s="288"/>
      <c r="X49960" s="287"/>
      <c r="AA49960" s="289"/>
    </row>
    <row r="49961" spans="23:27">
      <c r="W49961" s="288"/>
      <c r="X49961" s="287"/>
      <c r="AA49961" s="289"/>
    </row>
    <row r="49962" spans="23:27">
      <c r="W49962" s="288"/>
      <c r="X49962" s="287"/>
      <c r="AA49962" s="289"/>
    </row>
    <row r="49963" spans="23:27">
      <c r="W49963" s="288"/>
      <c r="X49963" s="287"/>
      <c r="AA49963" s="289"/>
    </row>
    <row r="49964" spans="23:27">
      <c r="W49964" s="288"/>
      <c r="X49964" s="287"/>
      <c r="AA49964" s="289"/>
    </row>
    <row r="49965" spans="23:27">
      <c r="W49965" s="288"/>
      <c r="X49965" s="287"/>
      <c r="AA49965" s="289"/>
    </row>
    <row r="49966" spans="23:27">
      <c r="W49966" s="288"/>
      <c r="X49966" s="287"/>
      <c r="AA49966" s="289"/>
    </row>
    <row r="49967" spans="23:27">
      <c r="W49967" s="288"/>
      <c r="X49967" s="287"/>
      <c r="AA49967" s="289"/>
    </row>
    <row r="49968" spans="23:27">
      <c r="W49968" s="288"/>
      <c r="X49968" s="287"/>
      <c r="AA49968" s="289"/>
    </row>
    <row r="49969" spans="23:27">
      <c r="W49969" s="288"/>
      <c r="X49969" s="287"/>
      <c r="AA49969" s="289"/>
    </row>
    <row r="49970" spans="23:27">
      <c r="W49970" s="288"/>
      <c r="X49970" s="287"/>
      <c r="AA49970" s="289"/>
    </row>
    <row r="49971" spans="23:27">
      <c r="W49971" s="288"/>
      <c r="X49971" s="287"/>
      <c r="AA49971" s="289"/>
    </row>
    <row r="49972" spans="23:27">
      <c r="W49972" s="288"/>
      <c r="X49972" s="287"/>
      <c r="AA49972" s="289"/>
    </row>
    <row r="49973" spans="23:27">
      <c r="W49973" s="288"/>
      <c r="X49973" s="287"/>
      <c r="AA49973" s="289"/>
    </row>
    <row r="49974" spans="23:27">
      <c r="W49974" s="288"/>
      <c r="X49974" s="287"/>
      <c r="AA49974" s="289"/>
    </row>
    <row r="49975" spans="23:27">
      <c r="W49975" s="288"/>
      <c r="X49975" s="287"/>
      <c r="AA49975" s="289"/>
    </row>
    <row r="49976" spans="23:27">
      <c r="W49976" s="288"/>
      <c r="X49976" s="287"/>
      <c r="AA49976" s="289"/>
    </row>
    <row r="49977" spans="23:27">
      <c r="W49977" s="288"/>
      <c r="X49977" s="287"/>
      <c r="AA49977" s="289"/>
    </row>
    <row r="49978" spans="23:27">
      <c r="W49978" s="288"/>
      <c r="X49978" s="287"/>
      <c r="AA49978" s="289"/>
    </row>
    <row r="49979" spans="23:27">
      <c r="W49979" s="288"/>
      <c r="X49979" s="287"/>
      <c r="AA49979" s="289"/>
    </row>
    <row r="49980" spans="23:27">
      <c r="W49980" s="288"/>
      <c r="X49980" s="287"/>
      <c r="AA49980" s="289"/>
    </row>
    <row r="49981" spans="23:27">
      <c r="W49981" s="288"/>
      <c r="X49981" s="287"/>
      <c r="AA49981" s="289"/>
    </row>
    <row r="49982" spans="23:27">
      <c r="W49982" s="288"/>
      <c r="X49982" s="287"/>
      <c r="AA49982" s="289"/>
    </row>
    <row r="49983" spans="23:27">
      <c r="W49983" s="288"/>
      <c r="X49983" s="287"/>
      <c r="AA49983" s="289"/>
    </row>
    <row r="49984" spans="23:27">
      <c r="W49984" s="288"/>
      <c r="X49984" s="287"/>
      <c r="AA49984" s="289"/>
    </row>
    <row r="49985" spans="23:27">
      <c r="W49985" s="288"/>
      <c r="X49985" s="287"/>
      <c r="AA49985" s="289"/>
    </row>
    <row r="49986" spans="23:27">
      <c r="W49986" s="288"/>
      <c r="X49986" s="287"/>
      <c r="AA49986" s="289"/>
    </row>
    <row r="49987" spans="23:27">
      <c r="W49987" s="288"/>
      <c r="X49987" s="287"/>
      <c r="AA49987" s="289"/>
    </row>
    <row r="49988" spans="23:27">
      <c r="W49988" s="288"/>
      <c r="X49988" s="287"/>
      <c r="AA49988" s="289"/>
    </row>
    <row r="49989" spans="23:27">
      <c r="W49989" s="288"/>
      <c r="X49989" s="287"/>
      <c r="AA49989" s="289"/>
    </row>
    <row r="49990" spans="23:27">
      <c r="W49990" s="288"/>
      <c r="X49990" s="287"/>
      <c r="AA49990" s="289"/>
    </row>
    <row r="49991" spans="23:27">
      <c r="W49991" s="288"/>
      <c r="X49991" s="287"/>
      <c r="AA49991" s="289"/>
    </row>
    <row r="49992" spans="23:27">
      <c r="W49992" s="288"/>
      <c r="X49992" s="287"/>
      <c r="AA49992" s="289"/>
    </row>
    <row r="49993" spans="23:27">
      <c r="W49993" s="288"/>
      <c r="X49993" s="287"/>
      <c r="AA49993" s="289"/>
    </row>
    <row r="49994" spans="23:27">
      <c r="W49994" s="288"/>
      <c r="X49994" s="287"/>
      <c r="AA49994" s="289"/>
    </row>
    <row r="49995" spans="23:27">
      <c r="W49995" s="288"/>
      <c r="X49995" s="287"/>
      <c r="AA49995" s="289"/>
    </row>
    <row r="49996" spans="23:27">
      <c r="W49996" s="288"/>
      <c r="X49996" s="287"/>
      <c r="AA49996" s="289"/>
    </row>
    <row r="49997" spans="23:27">
      <c r="W49997" s="288"/>
      <c r="X49997" s="287"/>
      <c r="AA49997" s="289"/>
    </row>
    <row r="49998" spans="23:27">
      <c r="W49998" s="288"/>
      <c r="X49998" s="287"/>
      <c r="AA49998" s="289"/>
    </row>
    <row r="49999" spans="23:27">
      <c r="W49999" s="288"/>
      <c r="X49999" s="287"/>
      <c r="AA49999" s="289"/>
    </row>
    <row r="50000" spans="23:27">
      <c r="W50000" s="288"/>
      <c r="X50000" s="287"/>
      <c r="AA50000" s="289"/>
    </row>
    <row r="50001" spans="23:27">
      <c r="W50001" s="288"/>
      <c r="X50001" s="287"/>
      <c r="AA50001" s="289"/>
    </row>
    <row r="50002" spans="23:27">
      <c r="W50002" s="288"/>
      <c r="X50002" s="287"/>
      <c r="AA50002" s="289"/>
    </row>
    <row r="50003" spans="23:27">
      <c r="W50003" s="288"/>
      <c r="X50003" s="287"/>
      <c r="AA50003" s="289"/>
    </row>
    <row r="50004" spans="23:27">
      <c r="W50004" s="288"/>
      <c r="X50004" s="287"/>
      <c r="AA50004" s="289"/>
    </row>
    <row r="50005" spans="23:27">
      <c r="W50005" s="288"/>
      <c r="X50005" s="287"/>
      <c r="AA50005" s="289"/>
    </row>
    <row r="50006" spans="23:27">
      <c r="W50006" s="288"/>
      <c r="X50006" s="287"/>
      <c r="AA50006" s="289"/>
    </row>
    <row r="50007" spans="23:27">
      <c r="W50007" s="288"/>
      <c r="X50007" s="287"/>
      <c r="AA50007" s="289"/>
    </row>
    <row r="50008" spans="23:27">
      <c r="W50008" s="288"/>
      <c r="X50008" s="287"/>
      <c r="AA50008" s="289"/>
    </row>
    <row r="50009" spans="23:27">
      <c r="W50009" s="288"/>
      <c r="X50009" s="287"/>
      <c r="AA50009" s="289"/>
    </row>
    <row r="50010" spans="23:27">
      <c r="W50010" s="288"/>
      <c r="X50010" s="287"/>
      <c r="AA50010" s="289"/>
    </row>
    <row r="50011" spans="23:27">
      <c r="W50011" s="288"/>
      <c r="X50011" s="287"/>
      <c r="AA50011" s="289"/>
    </row>
    <row r="50012" spans="23:27">
      <c r="W50012" s="288"/>
      <c r="X50012" s="287"/>
      <c r="AA50012" s="289"/>
    </row>
    <row r="50013" spans="23:27">
      <c r="W50013" s="288"/>
      <c r="X50013" s="287"/>
      <c r="AA50013" s="289"/>
    </row>
    <row r="50014" spans="23:27">
      <c r="W50014" s="288"/>
      <c r="X50014" s="287"/>
      <c r="AA50014" s="289"/>
    </row>
    <row r="50015" spans="23:27">
      <c r="W50015" s="288"/>
      <c r="X50015" s="287"/>
      <c r="AA50015" s="289"/>
    </row>
    <row r="50016" spans="23:27">
      <c r="W50016" s="288"/>
      <c r="X50016" s="287"/>
      <c r="AA50016" s="289"/>
    </row>
    <row r="50017" spans="23:27">
      <c r="W50017" s="288"/>
      <c r="X50017" s="287"/>
      <c r="AA50017" s="289"/>
    </row>
    <row r="50018" spans="23:27">
      <c r="W50018" s="288"/>
      <c r="X50018" s="287"/>
      <c r="AA50018" s="289"/>
    </row>
    <row r="50019" spans="23:27">
      <c r="W50019" s="288"/>
      <c r="X50019" s="287"/>
      <c r="AA50019" s="289"/>
    </row>
    <row r="50020" spans="23:27">
      <c r="W50020" s="288"/>
      <c r="X50020" s="287"/>
      <c r="AA50020" s="289"/>
    </row>
    <row r="50021" spans="23:27">
      <c r="W50021" s="288"/>
      <c r="X50021" s="287"/>
      <c r="AA50021" s="289"/>
    </row>
    <row r="50022" spans="23:27">
      <c r="W50022" s="288"/>
      <c r="X50022" s="287"/>
      <c r="AA50022" s="289"/>
    </row>
    <row r="50023" spans="23:27">
      <c r="W50023" s="288"/>
      <c r="X50023" s="287"/>
      <c r="AA50023" s="289"/>
    </row>
    <row r="50024" spans="23:27">
      <c r="W50024" s="288"/>
      <c r="X50024" s="287"/>
      <c r="AA50024" s="289"/>
    </row>
    <row r="50025" spans="23:27">
      <c r="W50025" s="288"/>
      <c r="X50025" s="287"/>
      <c r="AA50025" s="289"/>
    </row>
    <row r="50026" spans="23:27">
      <c r="W50026" s="288"/>
      <c r="X50026" s="287"/>
      <c r="AA50026" s="289"/>
    </row>
    <row r="50027" spans="23:27">
      <c r="W50027" s="288"/>
      <c r="X50027" s="287"/>
      <c r="AA50027" s="289"/>
    </row>
    <row r="50028" spans="23:27">
      <c r="W50028" s="288"/>
      <c r="X50028" s="287"/>
      <c r="AA50028" s="289"/>
    </row>
    <row r="50029" spans="23:27">
      <c r="W50029" s="288"/>
      <c r="X50029" s="287"/>
      <c r="AA50029" s="289"/>
    </row>
    <row r="50030" spans="23:27">
      <c r="W50030" s="288"/>
      <c r="X50030" s="287"/>
      <c r="AA50030" s="289"/>
    </row>
    <row r="50031" spans="23:27">
      <c r="W50031" s="288"/>
      <c r="X50031" s="287"/>
      <c r="AA50031" s="289"/>
    </row>
    <row r="50032" spans="23:27">
      <c r="W50032" s="288"/>
      <c r="X50032" s="287"/>
      <c r="AA50032" s="289"/>
    </row>
    <row r="50033" spans="23:27">
      <c r="W50033" s="288"/>
      <c r="X50033" s="287"/>
      <c r="AA50033" s="289"/>
    </row>
    <row r="50034" spans="23:27">
      <c r="W50034" s="288"/>
      <c r="X50034" s="287"/>
      <c r="AA50034" s="289"/>
    </row>
    <row r="50035" spans="23:27">
      <c r="W50035" s="288"/>
      <c r="X50035" s="287"/>
      <c r="AA50035" s="289"/>
    </row>
    <row r="50036" spans="23:27">
      <c r="W50036" s="288"/>
      <c r="X50036" s="287"/>
      <c r="AA50036" s="289"/>
    </row>
    <row r="50037" spans="23:27">
      <c r="W50037" s="288"/>
      <c r="X50037" s="287"/>
      <c r="AA50037" s="289"/>
    </row>
    <row r="50038" spans="23:27">
      <c r="W50038" s="288"/>
      <c r="X50038" s="287"/>
      <c r="AA50038" s="289"/>
    </row>
    <row r="50039" spans="23:27">
      <c r="W50039" s="288"/>
      <c r="X50039" s="287"/>
      <c r="AA50039" s="289"/>
    </row>
    <row r="50040" spans="23:27">
      <c r="W50040" s="288"/>
      <c r="X50040" s="287"/>
      <c r="AA50040" s="289"/>
    </row>
    <row r="50041" spans="23:27">
      <c r="W50041" s="288"/>
      <c r="X50041" s="287"/>
      <c r="AA50041" s="289"/>
    </row>
    <row r="50042" spans="23:27">
      <c r="W50042" s="288"/>
      <c r="X50042" s="287"/>
      <c r="AA50042" s="289"/>
    </row>
    <row r="50043" spans="23:27">
      <c r="W50043" s="288"/>
      <c r="X50043" s="287"/>
      <c r="AA50043" s="289"/>
    </row>
    <row r="50044" spans="23:27">
      <c r="W50044" s="288"/>
      <c r="X50044" s="287"/>
      <c r="AA50044" s="289"/>
    </row>
    <row r="50045" spans="23:27">
      <c r="W50045" s="288"/>
      <c r="X50045" s="287"/>
      <c r="AA50045" s="289"/>
    </row>
    <row r="50046" spans="23:27">
      <c r="W50046" s="288"/>
      <c r="X50046" s="287"/>
      <c r="AA50046" s="289"/>
    </row>
    <row r="50047" spans="23:27">
      <c r="W50047" s="288"/>
      <c r="X50047" s="287"/>
      <c r="AA50047" s="289"/>
    </row>
    <row r="50048" spans="23:27">
      <c r="W50048" s="288"/>
      <c r="X50048" s="287"/>
      <c r="AA50048" s="289"/>
    </row>
    <row r="50049" spans="23:27">
      <c r="W50049" s="288"/>
      <c r="X50049" s="287"/>
      <c r="AA50049" s="289"/>
    </row>
    <row r="50050" spans="23:27">
      <c r="W50050" s="288"/>
      <c r="X50050" s="287"/>
      <c r="AA50050" s="289"/>
    </row>
    <row r="50051" spans="23:27">
      <c r="W50051" s="288"/>
      <c r="X50051" s="287"/>
      <c r="AA50051" s="289"/>
    </row>
    <row r="50052" spans="23:27">
      <c r="W50052" s="288"/>
      <c r="X50052" s="287"/>
      <c r="AA50052" s="289"/>
    </row>
    <row r="50053" spans="23:27">
      <c r="W50053" s="288"/>
      <c r="X50053" s="287"/>
      <c r="AA50053" s="289"/>
    </row>
    <row r="50054" spans="23:27">
      <c r="W50054" s="288"/>
      <c r="X50054" s="287"/>
      <c r="AA50054" s="289"/>
    </row>
    <row r="50055" spans="23:27">
      <c r="W50055" s="288"/>
      <c r="X50055" s="287"/>
      <c r="AA50055" s="289"/>
    </row>
    <row r="50056" spans="23:27">
      <c r="W50056" s="288"/>
      <c r="X50056" s="287"/>
      <c r="AA50056" s="289"/>
    </row>
    <row r="50057" spans="23:27">
      <c r="W50057" s="288"/>
      <c r="X50057" s="287"/>
      <c r="AA50057" s="289"/>
    </row>
    <row r="50058" spans="23:27">
      <c r="W50058" s="288"/>
      <c r="X50058" s="287"/>
      <c r="AA50058" s="289"/>
    </row>
    <row r="50059" spans="23:27">
      <c r="W50059" s="288"/>
      <c r="X50059" s="287"/>
      <c r="AA50059" s="289"/>
    </row>
    <row r="50060" spans="23:27">
      <c r="W50060" s="288"/>
      <c r="X50060" s="287"/>
      <c r="AA50060" s="289"/>
    </row>
    <row r="50061" spans="23:27">
      <c r="W50061" s="288"/>
      <c r="X50061" s="287"/>
      <c r="AA50061" s="289"/>
    </row>
    <row r="50062" spans="23:27">
      <c r="W50062" s="288"/>
      <c r="X50062" s="287"/>
      <c r="AA50062" s="289"/>
    </row>
    <row r="50063" spans="23:27">
      <c r="W50063" s="288"/>
      <c r="X50063" s="287"/>
      <c r="AA50063" s="289"/>
    </row>
    <row r="50064" spans="23:27">
      <c r="W50064" s="288"/>
      <c r="X50064" s="287"/>
      <c r="AA50064" s="289"/>
    </row>
    <row r="50065" spans="23:27">
      <c r="W50065" s="288"/>
      <c r="X50065" s="287"/>
      <c r="AA50065" s="289"/>
    </row>
    <row r="50066" spans="23:27">
      <c r="W50066" s="288"/>
      <c r="X50066" s="287"/>
      <c r="AA50066" s="289"/>
    </row>
    <row r="50067" spans="23:27">
      <c r="W50067" s="288"/>
      <c r="X50067" s="287"/>
      <c r="AA50067" s="289"/>
    </row>
    <row r="50068" spans="23:27">
      <c r="W50068" s="288"/>
      <c r="X50068" s="287"/>
      <c r="AA50068" s="289"/>
    </row>
    <row r="50069" spans="23:27">
      <c r="W50069" s="288"/>
      <c r="X50069" s="287"/>
      <c r="AA50069" s="289"/>
    </row>
    <row r="50070" spans="23:27">
      <c r="W50070" s="288"/>
      <c r="X50070" s="287"/>
      <c r="AA50070" s="289"/>
    </row>
    <row r="50071" spans="23:27">
      <c r="W50071" s="288"/>
      <c r="X50071" s="287"/>
      <c r="AA50071" s="289"/>
    </row>
    <row r="50072" spans="23:27">
      <c r="W50072" s="288"/>
      <c r="X50072" s="287"/>
      <c r="AA50072" s="289"/>
    </row>
    <row r="50073" spans="23:27">
      <c r="W50073" s="288"/>
      <c r="X50073" s="287"/>
      <c r="AA50073" s="289"/>
    </row>
    <row r="50074" spans="23:27">
      <c r="W50074" s="288"/>
      <c r="X50074" s="287"/>
      <c r="AA50074" s="289"/>
    </row>
    <row r="50075" spans="23:27">
      <c r="W50075" s="288"/>
      <c r="X50075" s="287"/>
      <c r="AA50075" s="289"/>
    </row>
    <row r="50076" spans="23:27">
      <c r="W50076" s="288"/>
      <c r="X50076" s="287"/>
      <c r="AA50076" s="289"/>
    </row>
    <row r="50077" spans="23:27">
      <c r="W50077" s="288"/>
      <c r="X50077" s="287"/>
      <c r="AA50077" s="289"/>
    </row>
    <row r="50078" spans="23:27">
      <c r="W50078" s="288"/>
      <c r="X50078" s="287"/>
      <c r="AA50078" s="289"/>
    </row>
    <row r="50079" spans="23:27">
      <c r="W50079" s="288"/>
      <c r="X50079" s="287"/>
      <c r="AA50079" s="289"/>
    </row>
    <row r="50080" spans="23:27">
      <c r="W50080" s="288"/>
      <c r="X50080" s="287"/>
      <c r="AA50080" s="289"/>
    </row>
    <row r="50081" spans="23:27">
      <c r="W50081" s="288"/>
      <c r="X50081" s="287"/>
      <c r="AA50081" s="289"/>
    </row>
    <row r="50082" spans="23:27">
      <c r="W50082" s="288"/>
      <c r="X50082" s="287"/>
      <c r="AA50082" s="289"/>
    </row>
    <row r="50083" spans="23:27">
      <c r="W50083" s="288"/>
      <c r="X50083" s="287"/>
      <c r="AA50083" s="289"/>
    </row>
    <row r="50084" spans="23:27">
      <c r="W50084" s="288"/>
      <c r="X50084" s="287"/>
      <c r="AA50084" s="289"/>
    </row>
    <row r="50085" spans="23:27">
      <c r="W50085" s="288"/>
      <c r="X50085" s="287"/>
      <c r="AA50085" s="289"/>
    </row>
    <row r="50086" spans="23:27">
      <c r="W50086" s="288"/>
      <c r="X50086" s="287"/>
      <c r="AA50086" s="289"/>
    </row>
    <row r="50087" spans="23:27">
      <c r="W50087" s="288"/>
      <c r="X50087" s="287"/>
      <c r="AA50087" s="289"/>
    </row>
    <row r="50088" spans="23:27">
      <c r="W50088" s="288"/>
      <c r="X50088" s="287"/>
      <c r="AA50088" s="289"/>
    </row>
    <row r="50089" spans="23:27">
      <c r="W50089" s="288"/>
      <c r="X50089" s="287"/>
      <c r="AA50089" s="289"/>
    </row>
    <row r="50090" spans="23:27">
      <c r="W50090" s="288"/>
      <c r="X50090" s="287"/>
      <c r="AA50090" s="289"/>
    </row>
    <row r="50091" spans="23:27">
      <c r="W50091" s="288"/>
      <c r="X50091" s="287"/>
      <c r="AA50091" s="289"/>
    </row>
    <row r="50092" spans="23:27">
      <c r="W50092" s="288"/>
      <c r="X50092" s="287"/>
      <c r="AA50092" s="289"/>
    </row>
    <row r="50093" spans="23:27">
      <c r="W50093" s="288"/>
      <c r="X50093" s="287"/>
      <c r="AA50093" s="289"/>
    </row>
    <row r="50094" spans="23:27">
      <c r="W50094" s="288"/>
      <c r="X50094" s="287"/>
      <c r="AA50094" s="289"/>
    </row>
    <row r="50095" spans="23:27">
      <c r="W50095" s="288"/>
      <c r="X50095" s="287"/>
      <c r="AA50095" s="289"/>
    </row>
    <row r="50096" spans="23:27">
      <c r="W50096" s="288"/>
      <c r="X50096" s="287"/>
      <c r="AA50096" s="289"/>
    </row>
    <row r="50097" spans="23:27">
      <c r="W50097" s="288"/>
      <c r="X50097" s="287"/>
      <c r="AA50097" s="289"/>
    </row>
    <row r="50098" spans="23:27">
      <c r="W50098" s="288"/>
      <c r="X50098" s="287"/>
      <c r="AA50098" s="289"/>
    </row>
    <row r="50099" spans="23:27">
      <c r="W50099" s="288"/>
      <c r="X50099" s="287"/>
      <c r="AA50099" s="289"/>
    </row>
    <row r="50100" spans="23:27">
      <c r="W50100" s="288"/>
      <c r="X50100" s="287"/>
      <c r="AA50100" s="289"/>
    </row>
    <row r="50101" spans="23:27">
      <c r="W50101" s="288"/>
      <c r="X50101" s="287"/>
      <c r="AA50101" s="289"/>
    </row>
    <row r="50102" spans="23:27">
      <c r="W50102" s="288"/>
      <c r="X50102" s="287"/>
      <c r="AA50102" s="289"/>
    </row>
    <row r="50103" spans="23:27">
      <c r="W50103" s="288"/>
      <c r="X50103" s="287"/>
      <c r="AA50103" s="289"/>
    </row>
    <row r="50104" spans="23:27">
      <c r="W50104" s="288"/>
      <c r="X50104" s="287"/>
      <c r="AA50104" s="289"/>
    </row>
    <row r="50105" spans="23:27">
      <c r="W50105" s="288"/>
      <c r="X50105" s="287"/>
      <c r="AA50105" s="289"/>
    </row>
    <row r="50106" spans="23:27">
      <c r="W50106" s="288"/>
      <c r="X50106" s="287"/>
      <c r="AA50106" s="289"/>
    </row>
    <row r="50107" spans="23:27">
      <c r="W50107" s="288"/>
      <c r="X50107" s="287"/>
      <c r="AA50107" s="289"/>
    </row>
    <row r="50108" spans="23:27">
      <c r="W50108" s="288"/>
      <c r="X50108" s="287"/>
      <c r="AA50108" s="289"/>
    </row>
    <row r="50109" spans="23:27">
      <c r="W50109" s="288"/>
      <c r="X50109" s="287"/>
      <c r="AA50109" s="289"/>
    </row>
    <row r="50110" spans="23:27">
      <c r="W50110" s="288"/>
      <c r="X50110" s="287"/>
      <c r="AA50110" s="289"/>
    </row>
    <row r="50111" spans="23:27">
      <c r="W50111" s="288"/>
      <c r="X50111" s="287"/>
      <c r="AA50111" s="289"/>
    </row>
    <row r="50112" spans="23:27">
      <c r="W50112" s="288"/>
      <c r="X50112" s="287"/>
      <c r="AA50112" s="289"/>
    </row>
    <row r="50113" spans="23:27">
      <c r="W50113" s="288"/>
      <c r="X50113" s="287"/>
      <c r="AA50113" s="289"/>
    </row>
    <row r="50114" spans="23:27">
      <c r="W50114" s="288"/>
      <c r="X50114" s="287"/>
      <c r="AA50114" s="289"/>
    </row>
    <row r="50115" spans="23:27">
      <c r="W50115" s="288"/>
      <c r="X50115" s="287"/>
      <c r="AA50115" s="289"/>
    </row>
    <row r="50116" spans="23:27">
      <c r="W50116" s="288"/>
      <c r="X50116" s="287"/>
      <c r="AA50116" s="289"/>
    </row>
    <row r="50117" spans="23:27">
      <c r="W50117" s="288"/>
      <c r="X50117" s="287"/>
      <c r="AA50117" s="289"/>
    </row>
    <row r="50118" spans="23:27">
      <c r="W50118" s="288"/>
      <c r="X50118" s="287"/>
      <c r="AA50118" s="289"/>
    </row>
    <row r="50119" spans="23:27">
      <c r="W50119" s="288"/>
      <c r="X50119" s="287"/>
      <c r="AA50119" s="289"/>
    </row>
    <row r="50120" spans="23:27">
      <c r="W50120" s="288"/>
      <c r="X50120" s="287"/>
      <c r="AA50120" s="289"/>
    </row>
    <row r="50121" spans="23:27">
      <c r="W50121" s="288"/>
      <c r="X50121" s="287"/>
      <c r="AA50121" s="289"/>
    </row>
    <row r="50122" spans="23:27">
      <c r="W50122" s="288"/>
      <c r="X50122" s="287"/>
      <c r="AA50122" s="289"/>
    </row>
    <row r="50123" spans="23:27">
      <c r="W50123" s="288"/>
      <c r="X50123" s="287"/>
      <c r="AA50123" s="289"/>
    </row>
    <row r="50124" spans="23:27">
      <c r="W50124" s="288"/>
      <c r="X50124" s="287"/>
      <c r="AA50124" s="289"/>
    </row>
    <row r="50125" spans="23:27">
      <c r="W50125" s="288"/>
      <c r="X50125" s="287"/>
      <c r="AA50125" s="289"/>
    </row>
    <row r="50126" spans="23:27">
      <c r="W50126" s="288"/>
      <c r="X50126" s="287"/>
      <c r="AA50126" s="289"/>
    </row>
    <row r="50127" spans="23:27">
      <c r="W50127" s="288"/>
      <c r="X50127" s="287"/>
      <c r="AA50127" s="289"/>
    </row>
    <row r="50128" spans="23:27">
      <c r="W50128" s="288"/>
      <c r="X50128" s="287"/>
      <c r="AA50128" s="289"/>
    </row>
    <row r="50129" spans="23:27">
      <c r="W50129" s="288"/>
      <c r="X50129" s="287"/>
      <c r="AA50129" s="289"/>
    </row>
    <row r="50130" spans="23:27">
      <c r="W50130" s="288"/>
      <c r="X50130" s="287"/>
      <c r="AA50130" s="289"/>
    </row>
    <row r="50131" spans="23:27">
      <c r="W50131" s="288"/>
      <c r="X50131" s="287"/>
      <c r="AA50131" s="289"/>
    </row>
    <row r="50132" spans="23:27">
      <c r="W50132" s="288"/>
      <c r="X50132" s="287"/>
      <c r="AA50132" s="289"/>
    </row>
    <row r="50133" spans="23:27">
      <c r="W50133" s="288"/>
      <c r="X50133" s="287"/>
      <c r="AA50133" s="289"/>
    </row>
    <row r="50134" spans="23:27">
      <c r="W50134" s="288"/>
      <c r="X50134" s="287"/>
      <c r="AA50134" s="289"/>
    </row>
    <row r="50135" spans="23:27">
      <c r="W50135" s="288"/>
      <c r="X50135" s="287"/>
      <c r="AA50135" s="289"/>
    </row>
    <row r="50136" spans="23:27">
      <c r="W50136" s="288"/>
      <c r="X50136" s="287"/>
      <c r="AA50136" s="289"/>
    </row>
    <row r="50137" spans="23:27">
      <c r="W50137" s="288"/>
      <c r="X50137" s="287"/>
      <c r="AA50137" s="289"/>
    </row>
    <row r="50138" spans="23:27">
      <c r="W50138" s="288"/>
      <c r="X50138" s="287"/>
      <c r="AA50138" s="289"/>
    </row>
    <row r="50139" spans="23:27">
      <c r="W50139" s="288"/>
      <c r="X50139" s="287"/>
      <c r="AA50139" s="289"/>
    </row>
    <row r="50140" spans="23:27">
      <c r="W50140" s="288"/>
      <c r="X50140" s="287"/>
      <c r="AA50140" s="289"/>
    </row>
    <row r="50141" spans="23:27">
      <c r="W50141" s="288"/>
      <c r="X50141" s="287"/>
      <c r="AA50141" s="289"/>
    </row>
    <row r="50142" spans="23:27">
      <c r="W50142" s="288"/>
      <c r="X50142" s="287"/>
      <c r="AA50142" s="289"/>
    </row>
    <row r="50143" spans="23:27">
      <c r="W50143" s="288"/>
      <c r="X50143" s="287"/>
      <c r="AA50143" s="289"/>
    </row>
    <row r="50144" spans="23:27">
      <c r="W50144" s="288"/>
      <c r="X50144" s="287"/>
      <c r="AA50144" s="289"/>
    </row>
    <row r="50145" spans="23:27">
      <c r="W50145" s="288"/>
      <c r="X50145" s="287"/>
      <c r="AA50145" s="289"/>
    </row>
    <row r="50146" spans="23:27">
      <c r="W50146" s="288"/>
      <c r="X50146" s="287"/>
      <c r="AA50146" s="289"/>
    </row>
    <row r="50147" spans="23:27">
      <c r="W50147" s="288"/>
      <c r="X50147" s="287"/>
      <c r="AA50147" s="289"/>
    </row>
    <row r="50148" spans="23:27">
      <c r="W50148" s="288"/>
      <c r="X50148" s="287"/>
      <c r="AA50148" s="289"/>
    </row>
    <row r="50149" spans="23:27">
      <c r="W50149" s="288"/>
      <c r="X50149" s="287"/>
      <c r="AA50149" s="289"/>
    </row>
    <row r="50150" spans="23:27">
      <c r="W50150" s="288"/>
      <c r="X50150" s="287"/>
      <c r="AA50150" s="289"/>
    </row>
    <row r="50151" spans="23:27">
      <c r="W50151" s="288"/>
      <c r="X50151" s="287"/>
      <c r="AA50151" s="289"/>
    </row>
    <row r="50152" spans="23:27">
      <c r="W50152" s="288"/>
      <c r="X50152" s="287"/>
      <c r="AA50152" s="289"/>
    </row>
    <row r="50153" spans="23:27">
      <c r="W50153" s="288"/>
      <c r="X50153" s="287"/>
      <c r="AA50153" s="289"/>
    </row>
    <row r="50154" spans="23:27">
      <c r="W50154" s="288"/>
      <c r="X50154" s="287"/>
      <c r="AA50154" s="289"/>
    </row>
    <row r="50155" spans="23:27">
      <c r="W50155" s="288"/>
      <c r="X50155" s="287"/>
      <c r="AA50155" s="289"/>
    </row>
    <row r="50156" spans="23:27">
      <c r="W50156" s="288"/>
      <c r="X50156" s="287"/>
      <c r="AA50156" s="289"/>
    </row>
    <row r="50157" spans="23:27">
      <c r="W50157" s="288"/>
      <c r="X50157" s="287"/>
      <c r="AA50157" s="289"/>
    </row>
    <row r="50158" spans="23:27">
      <c r="W50158" s="288"/>
      <c r="X50158" s="287"/>
      <c r="AA50158" s="289"/>
    </row>
    <row r="50159" spans="23:27">
      <c r="W50159" s="288"/>
      <c r="X50159" s="287"/>
      <c r="AA50159" s="289"/>
    </row>
    <row r="50160" spans="23:27">
      <c r="W50160" s="288"/>
      <c r="X50160" s="287"/>
      <c r="AA50160" s="289"/>
    </row>
    <row r="50161" spans="23:27">
      <c r="W50161" s="288"/>
      <c r="X50161" s="287"/>
      <c r="AA50161" s="289"/>
    </row>
    <row r="50162" spans="23:27">
      <c r="W50162" s="288"/>
      <c r="X50162" s="287"/>
      <c r="AA50162" s="289"/>
    </row>
    <row r="50163" spans="23:27">
      <c r="W50163" s="288"/>
      <c r="X50163" s="287"/>
      <c r="AA50163" s="289"/>
    </row>
    <row r="50164" spans="23:27">
      <c r="W50164" s="288"/>
      <c r="X50164" s="287"/>
      <c r="AA50164" s="289"/>
    </row>
    <row r="50165" spans="23:27">
      <c r="W50165" s="288"/>
      <c r="X50165" s="287"/>
      <c r="AA50165" s="289"/>
    </row>
    <row r="50166" spans="23:27">
      <c r="W50166" s="288"/>
      <c r="X50166" s="287"/>
      <c r="AA50166" s="289"/>
    </row>
    <row r="50167" spans="23:27">
      <c r="W50167" s="288"/>
      <c r="X50167" s="287"/>
      <c r="AA50167" s="289"/>
    </row>
    <row r="50168" spans="23:27">
      <c r="W50168" s="288"/>
      <c r="X50168" s="287"/>
      <c r="AA50168" s="289"/>
    </row>
    <row r="50169" spans="23:27">
      <c r="W50169" s="288"/>
      <c r="X50169" s="287"/>
      <c r="AA50169" s="289"/>
    </row>
    <row r="50170" spans="23:27">
      <c r="W50170" s="288"/>
      <c r="X50170" s="287"/>
      <c r="AA50170" s="289"/>
    </row>
    <row r="50171" spans="23:27">
      <c r="W50171" s="288"/>
      <c r="X50171" s="287"/>
      <c r="AA50171" s="289"/>
    </row>
    <row r="50172" spans="23:27">
      <c r="W50172" s="288"/>
      <c r="X50172" s="287"/>
      <c r="AA50172" s="289"/>
    </row>
    <row r="50173" spans="23:27">
      <c r="W50173" s="288"/>
      <c r="X50173" s="287"/>
      <c r="AA50173" s="289"/>
    </row>
    <row r="50174" spans="23:27">
      <c r="W50174" s="288"/>
      <c r="X50174" s="287"/>
      <c r="AA50174" s="289"/>
    </row>
    <row r="50175" spans="23:27">
      <c r="W50175" s="288"/>
      <c r="X50175" s="287"/>
      <c r="AA50175" s="289"/>
    </row>
    <row r="50176" spans="23:27">
      <c r="W50176" s="288"/>
      <c r="X50176" s="287"/>
      <c r="AA50176" s="289"/>
    </row>
    <row r="50177" spans="23:27">
      <c r="W50177" s="288"/>
      <c r="X50177" s="287"/>
      <c r="AA50177" s="289"/>
    </row>
    <row r="50178" spans="23:27">
      <c r="W50178" s="288"/>
      <c r="X50178" s="287"/>
      <c r="AA50178" s="289"/>
    </row>
    <row r="50179" spans="23:27">
      <c r="W50179" s="288"/>
      <c r="X50179" s="287"/>
      <c r="AA50179" s="289"/>
    </row>
    <row r="50180" spans="23:27">
      <c r="W50180" s="288"/>
      <c r="X50180" s="287"/>
      <c r="AA50180" s="289"/>
    </row>
    <row r="50181" spans="23:27">
      <c r="W50181" s="288"/>
      <c r="X50181" s="287"/>
      <c r="AA50181" s="289"/>
    </row>
    <row r="50182" spans="23:27">
      <c r="W50182" s="288"/>
      <c r="X50182" s="287"/>
      <c r="AA50182" s="289"/>
    </row>
    <row r="50183" spans="23:27">
      <c r="W50183" s="288"/>
      <c r="X50183" s="287"/>
      <c r="AA50183" s="289"/>
    </row>
    <row r="50184" spans="23:27">
      <c r="W50184" s="288"/>
      <c r="X50184" s="287"/>
      <c r="AA50184" s="289"/>
    </row>
    <row r="50185" spans="23:27">
      <c r="W50185" s="288"/>
      <c r="X50185" s="287"/>
      <c r="AA50185" s="289"/>
    </row>
    <row r="50186" spans="23:27">
      <c r="W50186" s="288"/>
      <c r="X50186" s="287"/>
      <c r="AA50186" s="289"/>
    </row>
    <row r="50187" spans="23:27">
      <c r="W50187" s="288"/>
      <c r="X50187" s="287"/>
      <c r="AA50187" s="289"/>
    </row>
    <row r="50188" spans="23:27">
      <c r="W50188" s="288"/>
      <c r="X50188" s="287"/>
      <c r="AA50188" s="289"/>
    </row>
    <row r="50189" spans="23:27">
      <c r="W50189" s="288"/>
      <c r="X50189" s="287"/>
      <c r="AA50189" s="289"/>
    </row>
    <row r="50190" spans="23:27">
      <c r="W50190" s="288"/>
      <c r="X50190" s="287"/>
      <c r="AA50190" s="289"/>
    </row>
    <row r="50191" spans="23:27">
      <c r="W50191" s="288"/>
      <c r="X50191" s="287"/>
      <c r="AA50191" s="289"/>
    </row>
    <row r="50192" spans="23:27">
      <c r="W50192" s="288"/>
      <c r="X50192" s="287"/>
      <c r="AA50192" s="289"/>
    </row>
    <row r="50193" spans="23:27">
      <c r="W50193" s="288"/>
      <c r="X50193" s="287"/>
      <c r="AA50193" s="289"/>
    </row>
    <row r="50194" spans="23:27">
      <c r="W50194" s="288"/>
      <c r="X50194" s="287"/>
      <c r="AA50194" s="289"/>
    </row>
    <row r="50195" spans="23:27">
      <c r="W50195" s="288"/>
      <c r="X50195" s="287"/>
      <c r="AA50195" s="289"/>
    </row>
    <row r="50196" spans="23:27">
      <c r="W50196" s="288"/>
      <c r="X50196" s="287"/>
      <c r="AA50196" s="289"/>
    </row>
    <row r="50197" spans="23:27">
      <c r="W50197" s="288"/>
      <c r="X50197" s="287"/>
      <c r="AA50197" s="289"/>
    </row>
    <row r="50198" spans="23:27">
      <c r="W50198" s="288"/>
      <c r="X50198" s="287"/>
      <c r="AA50198" s="289"/>
    </row>
    <row r="50199" spans="23:27">
      <c r="W50199" s="288"/>
      <c r="X50199" s="287"/>
      <c r="AA50199" s="289"/>
    </row>
    <row r="50200" spans="23:27">
      <c r="W50200" s="288"/>
      <c r="X50200" s="287"/>
      <c r="AA50200" s="289"/>
    </row>
    <row r="50201" spans="23:27">
      <c r="W50201" s="288"/>
      <c r="X50201" s="287"/>
      <c r="AA50201" s="289"/>
    </row>
    <row r="50202" spans="23:27">
      <c r="W50202" s="288"/>
      <c r="X50202" s="287"/>
      <c r="AA50202" s="289"/>
    </row>
    <row r="50203" spans="23:27">
      <c r="W50203" s="288"/>
      <c r="X50203" s="287"/>
      <c r="AA50203" s="289"/>
    </row>
    <row r="50204" spans="23:27">
      <c r="W50204" s="288"/>
      <c r="X50204" s="287"/>
      <c r="AA50204" s="289"/>
    </row>
    <row r="50205" spans="23:27">
      <c r="W50205" s="288"/>
      <c r="X50205" s="287"/>
      <c r="AA50205" s="289"/>
    </row>
    <row r="50206" spans="23:27">
      <c r="W50206" s="288"/>
      <c r="X50206" s="287"/>
      <c r="AA50206" s="289"/>
    </row>
    <row r="50207" spans="23:27">
      <c r="W50207" s="288"/>
      <c r="X50207" s="287"/>
      <c r="AA50207" s="289"/>
    </row>
    <row r="50208" spans="23:27">
      <c r="W50208" s="288"/>
      <c r="X50208" s="287"/>
      <c r="AA50208" s="289"/>
    </row>
    <row r="50209" spans="23:27">
      <c r="W50209" s="288"/>
      <c r="X50209" s="287"/>
      <c r="AA50209" s="289"/>
    </row>
    <row r="50210" spans="23:27">
      <c r="W50210" s="288"/>
      <c r="X50210" s="287"/>
      <c r="AA50210" s="289"/>
    </row>
    <row r="50211" spans="23:27">
      <c r="W50211" s="288"/>
      <c r="X50211" s="287"/>
      <c r="AA50211" s="289"/>
    </row>
    <row r="50212" spans="23:27">
      <c r="W50212" s="288"/>
      <c r="X50212" s="287"/>
      <c r="AA50212" s="289"/>
    </row>
    <row r="50213" spans="23:27">
      <c r="W50213" s="288"/>
      <c r="X50213" s="287"/>
      <c r="AA50213" s="289"/>
    </row>
    <row r="50214" spans="23:27">
      <c r="W50214" s="288"/>
      <c r="X50214" s="287"/>
      <c r="AA50214" s="289"/>
    </row>
    <row r="50215" spans="23:27">
      <c r="W50215" s="288"/>
      <c r="X50215" s="287"/>
      <c r="AA50215" s="289"/>
    </row>
    <row r="50216" spans="23:27">
      <c r="W50216" s="288"/>
      <c r="X50216" s="287"/>
      <c r="AA50216" s="289"/>
    </row>
    <row r="50217" spans="23:27">
      <c r="W50217" s="288"/>
      <c r="X50217" s="287"/>
      <c r="AA50217" s="289"/>
    </row>
    <row r="50218" spans="23:27">
      <c r="W50218" s="288"/>
      <c r="X50218" s="287"/>
      <c r="AA50218" s="289"/>
    </row>
    <row r="50219" spans="23:27">
      <c r="W50219" s="288"/>
      <c r="X50219" s="287"/>
      <c r="AA50219" s="289"/>
    </row>
    <row r="50220" spans="23:27">
      <c r="W50220" s="288"/>
      <c r="X50220" s="287"/>
      <c r="AA50220" s="289"/>
    </row>
    <row r="50221" spans="23:27">
      <c r="W50221" s="288"/>
      <c r="X50221" s="287"/>
      <c r="AA50221" s="289"/>
    </row>
    <row r="50222" spans="23:27">
      <c r="W50222" s="288"/>
      <c r="X50222" s="287"/>
      <c r="AA50222" s="289"/>
    </row>
    <row r="50223" spans="23:27">
      <c r="W50223" s="288"/>
      <c r="X50223" s="287"/>
      <c r="AA50223" s="289"/>
    </row>
    <row r="50224" spans="23:27">
      <c r="W50224" s="288"/>
      <c r="X50224" s="287"/>
      <c r="AA50224" s="289"/>
    </row>
    <row r="50225" spans="23:27">
      <c r="W50225" s="288"/>
      <c r="X50225" s="287"/>
      <c r="AA50225" s="289"/>
    </row>
    <row r="50226" spans="23:27">
      <c r="W50226" s="288"/>
      <c r="X50226" s="287"/>
      <c r="AA50226" s="289"/>
    </row>
    <row r="50227" spans="23:27">
      <c r="W50227" s="288"/>
      <c r="X50227" s="287"/>
      <c r="AA50227" s="289"/>
    </row>
    <row r="50228" spans="23:27">
      <c r="W50228" s="288"/>
      <c r="X50228" s="287"/>
      <c r="AA50228" s="289"/>
    </row>
    <row r="50229" spans="23:27">
      <c r="W50229" s="288"/>
      <c r="X50229" s="287"/>
      <c r="AA50229" s="289"/>
    </row>
    <row r="50230" spans="23:27">
      <c r="W50230" s="288"/>
      <c r="X50230" s="287"/>
      <c r="AA50230" s="289"/>
    </row>
    <row r="50231" spans="23:27">
      <c r="W50231" s="288"/>
      <c r="X50231" s="287"/>
      <c r="AA50231" s="289"/>
    </row>
    <row r="50232" spans="23:27">
      <c r="W50232" s="288"/>
      <c r="X50232" s="287"/>
      <c r="AA50232" s="289"/>
    </row>
    <row r="50233" spans="23:27">
      <c r="W50233" s="288"/>
      <c r="X50233" s="287"/>
      <c r="AA50233" s="289"/>
    </row>
    <row r="50234" spans="23:27">
      <c r="W50234" s="288"/>
      <c r="X50234" s="287"/>
      <c r="AA50234" s="289"/>
    </row>
    <row r="50235" spans="23:27">
      <c r="W50235" s="288"/>
      <c r="X50235" s="287"/>
      <c r="AA50235" s="289"/>
    </row>
    <row r="50236" spans="23:27">
      <c r="W50236" s="288"/>
      <c r="X50236" s="287"/>
      <c r="AA50236" s="289"/>
    </row>
    <row r="50237" spans="23:27">
      <c r="W50237" s="288"/>
      <c r="X50237" s="287"/>
      <c r="AA50237" s="289"/>
    </row>
    <row r="50238" spans="23:27">
      <c r="W50238" s="288"/>
      <c r="X50238" s="287"/>
      <c r="AA50238" s="289"/>
    </row>
    <row r="50239" spans="23:27">
      <c r="W50239" s="288"/>
      <c r="X50239" s="287"/>
      <c r="AA50239" s="289"/>
    </row>
    <row r="50240" spans="23:27">
      <c r="W50240" s="288"/>
      <c r="X50240" s="287"/>
      <c r="AA50240" s="289"/>
    </row>
    <row r="50241" spans="23:27">
      <c r="W50241" s="288"/>
      <c r="X50241" s="287"/>
      <c r="AA50241" s="289"/>
    </row>
    <row r="50242" spans="23:27">
      <c r="W50242" s="288"/>
      <c r="X50242" s="287"/>
      <c r="AA50242" s="289"/>
    </row>
    <row r="50243" spans="23:27">
      <c r="W50243" s="288"/>
      <c r="X50243" s="287"/>
      <c r="AA50243" s="289"/>
    </row>
    <row r="50244" spans="23:27">
      <c r="W50244" s="288"/>
      <c r="X50244" s="287"/>
      <c r="AA50244" s="289"/>
    </row>
    <row r="50245" spans="23:27">
      <c r="W50245" s="288"/>
      <c r="X50245" s="287"/>
      <c r="AA50245" s="289"/>
    </row>
    <row r="50246" spans="23:27">
      <c r="W50246" s="288"/>
      <c r="X50246" s="287"/>
      <c r="AA50246" s="289"/>
    </row>
    <row r="50247" spans="23:27">
      <c r="W50247" s="288"/>
      <c r="X50247" s="287"/>
      <c r="AA50247" s="289"/>
    </row>
    <row r="50248" spans="23:27">
      <c r="W50248" s="288"/>
      <c r="X50248" s="287"/>
      <c r="AA50248" s="289"/>
    </row>
    <row r="50249" spans="23:27">
      <c r="W50249" s="288"/>
      <c r="X50249" s="287"/>
      <c r="AA50249" s="289"/>
    </row>
    <row r="50250" spans="23:27">
      <c r="W50250" s="288"/>
      <c r="X50250" s="287"/>
      <c r="AA50250" s="289"/>
    </row>
    <row r="50251" spans="23:27">
      <c r="W50251" s="288"/>
      <c r="X50251" s="287"/>
      <c r="AA50251" s="289"/>
    </row>
    <row r="50252" spans="23:27">
      <c r="W50252" s="288"/>
      <c r="X50252" s="287"/>
      <c r="AA50252" s="289"/>
    </row>
    <row r="50253" spans="23:27">
      <c r="W50253" s="288"/>
      <c r="X50253" s="287"/>
      <c r="AA50253" s="289"/>
    </row>
    <row r="50254" spans="23:27">
      <c r="W50254" s="288"/>
      <c r="X50254" s="287"/>
      <c r="AA50254" s="289"/>
    </row>
    <row r="50255" spans="23:27">
      <c r="W50255" s="288"/>
      <c r="X50255" s="287"/>
      <c r="AA50255" s="289"/>
    </row>
    <row r="50256" spans="23:27">
      <c r="W50256" s="288"/>
      <c r="X50256" s="287"/>
      <c r="AA50256" s="289"/>
    </row>
    <row r="50257" spans="23:27">
      <c r="W50257" s="288"/>
      <c r="X50257" s="287"/>
      <c r="AA50257" s="289"/>
    </row>
    <row r="50258" spans="23:27">
      <c r="W50258" s="288"/>
      <c r="X50258" s="287"/>
      <c r="AA50258" s="289"/>
    </row>
    <row r="50259" spans="23:27">
      <c r="W50259" s="288"/>
      <c r="X50259" s="287"/>
      <c r="AA50259" s="289"/>
    </row>
    <row r="50260" spans="23:27">
      <c r="W50260" s="288"/>
      <c r="X50260" s="287"/>
      <c r="AA50260" s="289"/>
    </row>
    <row r="50261" spans="23:27">
      <c r="W50261" s="288"/>
      <c r="X50261" s="287"/>
      <c r="AA50261" s="289"/>
    </row>
    <row r="50262" spans="23:27">
      <c r="W50262" s="288"/>
      <c r="X50262" s="287"/>
      <c r="AA50262" s="289"/>
    </row>
    <row r="50263" spans="23:27">
      <c r="W50263" s="288"/>
      <c r="X50263" s="287"/>
      <c r="AA50263" s="289"/>
    </row>
    <row r="50264" spans="23:27">
      <c r="W50264" s="288"/>
      <c r="X50264" s="287"/>
      <c r="AA50264" s="289"/>
    </row>
    <row r="50265" spans="23:27">
      <c r="W50265" s="288"/>
      <c r="X50265" s="287"/>
      <c r="AA50265" s="289"/>
    </row>
    <row r="50266" spans="23:27">
      <c r="W50266" s="288"/>
      <c r="X50266" s="287"/>
      <c r="AA50266" s="289"/>
    </row>
    <row r="50267" spans="23:27">
      <c r="W50267" s="288"/>
      <c r="X50267" s="287"/>
      <c r="AA50267" s="289"/>
    </row>
    <row r="50268" spans="23:27">
      <c r="W50268" s="288"/>
      <c r="X50268" s="287"/>
      <c r="AA50268" s="289"/>
    </row>
    <row r="50269" spans="23:27">
      <c r="W50269" s="288"/>
      <c r="X50269" s="287"/>
      <c r="AA50269" s="289"/>
    </row>
    <row r="50270" spans="23:27">
      <c r="W50270" s="288"/>
      <c r="X50270" s="287"/>
      <c r="AA50270" s="289"/>
    </row>
    <row r="50271" spans="23:27">
      <c r="W50271" s="288"/>
      <c r="X50271" s="287"/>
      <c r="AA50271" s="289"/>
    </row>
    <row r="50272" spans="23:27">
      <c r="W50272" s="288"/>
      <c r="X50272" s="287"/>
      <c r="AA50272" s="289"/>
    </row>
    <row r="50273" spans="23:27">
      <c r="W50273" s="288"/>
      <c r="X50273" s="287"/>
      <c r="AA50273" s="289"/>
    </row>
    <row r="50274" spans="23:27">
      <c r="W50274" s="288"/>
      <c r="X50274" s="287"/>
      <c r="AA50274" s="289"/>
    </row>
    <row r="50275" spans="23:27">
      <c r="W50275" s="288"/>
      <c r="X50275" s="287"/>
      <c r="AA50275" s="289"/>
    </row>
    <row r="50276" spans="23:27">
      <c r="W50276" s="288"/>
      <c r="X50276" s="287"/>
      <c r="AA50276" s="289"/>
    </row>
    <row r="50277" spans="23:27">
      <c r="W50277" s="288"/>
      <c r="X50277" s="287"/>
      <c r="AA50277" s="289"/>
    </row>
    <row r="50278" spans="23:27">
      <c r="W50278" s="288"/>
      <c r="X50278" s="287"/>
      <c r="AA50278" s="289"/>
    </row>
    <row r="50279" spans="23:27">
      <c r="W50279" s="288"/>
      <c r="X50279" s="287"/>
      <c r="AA50279" s="289"/>
    </row>
    <row r="50280" spans="23:27">
      <c r="W50280" s="288"/>
      <c r="X50280" s="287"/>
      <c r="AA50280" s="289"/>
    </row>
    <row r="50281" spans="23:27">
      <c r="W50281" s="288"/>
      <c r="X50281" s="287"/>
      <c r="AA50281" s="289"/>
    </row>
    <row r="50282" spans="23:27">
      <c r="W50282" s="288"/>
      <c r="X50282" s="287"/>
      <c r="AA50282" s="289"/>
    </row>
    <row r="50283" spans="23:27">
      <c r="W50283" s="288"/>
      <c r="X50283" s="287"/>
      <c r="AA50283" s="289"/>
    </row>
    <row r="50284" spans="23:27">
      <c r="W50284" s="288"/>
      <c r="X50284" s="287"/>
      <c r="AA50284" s="289"/>
    </row>
    <row r="50285" spans="23:27">
      <c r="W50285" s="288"/>
      <c r="X50285" s="287"/>
      <c r="AA50285" s="289"/>
    </row>
    <row r="50286" spans="23:27">
      <c r="W50286" s="288"/>
      <c r="X50286" s="287"/>
      <c r="AA50286" s="289"/>
    </row>
    <row r="50287" spans="23:27">
      <c r="W50287" s="288"/>
      <c r="X50287" s="287"/>
      <c r="AA50287" s="289"/>
    </row>
    <row r="50288" spans="23:27">
      <c r="W50288" s="288"/>
      <c r="X50288" s="287"/>
      <c r="AA50288" s="289"/>
    </row>
    <row r="50289" spans="23:27">
      <c r="W50289" s="288"/>
      <c r="X50289" s="287"/>
      <c r="AA50289" s="289"/>
    </row>
    <row r="50290" spans="23:27">
      <c r="W50290" s="288"/>
      <c r="X50290" s="287"/>
      <c r="AA50290" s="289"/>
    </row>
    <row r="50291" spans="23:27">
      <c r="W50291" s="288"/>
      <c r="X50291" s="287"/>
      <c r="AA50291" s="289"/>
    </row>
    <row r="50292" spans="23:27">
      <c r="W50292" s="288"/>
      <c r="X50292" s="287"/>
      <c r="AA50292" s="289"/>
    </row>
    <row r="50293" spans="23:27">
      <c r="W50293" s="288"/>
      <c r="X50293" s="287"/>
      <c r="AA50293" s="289"/>
    </row>
    <row r="50294" spans="23:27">
      <c r="W50294" s="288"/>
      <c r="X50294" s="287"/>
      <c r="AA50294" s="289"/>
    </row>
    <row r="50295" spans="23:27">
      <c r="W50295" s="288"/>
      <c r="X50295" s="287"/>
      <c r="AA50295" s="289"/>
    </row>
    <row r="50296" spans="23:27">
      <c r="W50296" s="288"/>
      <c r="X50296" s="287"/>
      <c r="AA50296" s="289"/>
    </row>
    <row r="50297" spans="23:27">
      <c r="W50297" s="288"/>
      <c r="X50297" s="287"/>
      <c r="AA50297" s="289"/>
    </row>
    <row r="50298" spans="23:27">
      <c r="W50298" s="288"/>
      <c r="X50298" s="287"/>
      <c r="AA50298" s="289"/>
    </row>
    <row r="50299" spans="23:27">
      <c r="W50299" s="288"/>
      <c r="X50299" s="287"/>
      <c r="AA50299" s="289"/>
    </row>
    <row r="50300" spans="23:27">
      <c r="W50300" s="288"/>
      <c r="X50300" s="287"/>
      <c r="AA50300" s="289"/>
    </row>
    <row r="50301" spans="23:27">
      <c r="W50301" s="288"/>
      <c r="X50301" s="287"/>
      <c r="AA50301" s="289"/>
    </row>
    <row r="50302" spans="23:27">
      <c r="W50302" s="288"/>
      <c r="X50302" s="287"/>
      <c r="AA50302" s="289"/>
    </row>
    <row r="50303" spans="23:27">
      <c r="W50303" s="288"/>
      <c r="X50303" s="287"/>
      <c r="AA50303" s="289"/>
    </row>
    <row r="50304" spans="23:27">
      <c r="W50304" s="288"/>
      <c r="X50304" s="287"/>
      <c r="AA50304" s="289"/>
    </row>
    <row r="50305" spans="23:27">
      <c r="W50305" s="288"/>
      <c r="X50305" s="287"/>
      <c r="AA50305" s="289"/>
    </row>
    <row r="50306" spans="23:27">
      <c r="W50306" s="288"/>
      <c r="X50306" s="287"/>
      <c r="AA50306" s="289"/>
    </row>
    <row r="50307" spans="23:27">
      <c r="W50307" s="288"/>
      <c r="X50307" s="287"/>
      <c r="AA50307" s="289"/>
    </row>
    <row r="50308" spans="23:27">
      <c r="W50308" s="288"/>
      <c r="X50308" s="287"/>
      <c r="AA50308" s="289"/>
    </row>
    <row r="50309" spans="23:27">
      <c r="W50309" s="288"/>
      <c r="X50309" s="287"/>
      <c r="AA50309" s="289"/>
    </row>
    <row r="50310" spans="23:27">
      <c r="W50310" s="288"/>
      <c r="X50310" s="287"/>
      <c r="AA50310" s="289"/>
    </row>
    <row r="50311" spans="23:27">
      <c r="W50311" s="288"/>
      <c r="X50311" s="287"/>
      <c r="AA50311" s="289"/>
    </row>
    <row r="50312" spans="23:27">
      <c r="W50312" s="288"/>
      <c r="X50312" s="287"/>
      <c r="AA50312" s="289"/>
    </row>
    <row r="50313" spans="23:27">
      <c r="W50313" s="288"/>
      <c r="X50313" s="287"/>
      <c r="AA50313" s="289"/>
    </row>
    <row r="50314" spans="23:27">
      <c r="W50314" s="288"/>
      <c r="X50314" s="287"/>
      <c r="AA50314" s="289"/>
    </row>
    <row r="50315" spans="23:27">
      <c r="W50315" s="288"/>
      <c r="X50315" s="287"/>
      <c r="AA50315" s="289"/>
    </row>
    <row r="50316" spans="23:27">
      <c r="W50316" s="288"/>
      <c r="X50316" s="287"/>
      <c r="AA50316" s="289"/>
    </row>
    <row r="50317" spans="23:27">
      <c r="W50317" s="288"/>
      <c r="X50317" s="287"/>
      <c r="AA50317" s="289"/>
    </row>
    <row r="50318" spans="23:27">
      <c r="W50318" s="288"/>
      <c r="X50318" s="287"/>
      <c r="AA50318" s="289"/>
    </row>
    <row r="50319" spans="23:27">
      <c r="W50319" s="288"/>
      <c r="X50319" s="287"/>
      <c r="AA50319" s="289"/>
    </row>
    <row r="50320" spans="23:27">
      <c r="W50320" s="288"/>
      <c r="X50320" s="287"/>
      <c r="AA50320" s="289"/>
    </row>
    <row r="50321" spans="23:27">
      <c r="W50321" s="288"/>
      <c r="X50321" s="287"/>
      <c r="AA50321" s="289"/>
    </row>
    <row r="50322" spans="23:27">
      <c r="W50322" s="288"/>
      <c r="X50322" s="287"/>
      <c r="AA50322" s="289"/>
    </row>
    <row r="50323" spans="23:27">
      <c r="W50323" s="288"/>
      <c r="X50323" s="287"/>
      <c r="AA50323" s="289"/>
    </row>
    <row r="50324" spans="23:27">
      <c r="W50324" s="288"/>
      <c r="X50324" s="287"/>
      <c r="AA50324" s="289"/>
    </row>
    <row r="50325" spans="23:27">
      <c r="W50325" s="288"/>
      <c r="X50325" s="287"/>
      <c r="AA50325" s="289"/>
    </row>
    <row r="50326" spans="23:27">
      <c r="W50326" s="288"/>
      <c r="X50326" s="287"/>
      <c r="AA50326" s="289"/>
    </row>
    <row r="50327" spans="23:27">
      <c r="W50327" s="288"/>
      <c r="X50327" s="287"/>
      <c r="AA50327" s="289"/>
    </row>
    <row r="50328" spans="23:27">
      <c r="W50328" s="288"/>
      <c r="X50328" s="287"/>
      <c r="AA50328" s="289"/>
    </row>
    <row r="50329" spans="23:27">
      <c r="W50329" s="288"/>
      <c r="X50329" s="287"/>
      <c r="AA50329" s="289"/>
    </row>
    <row r="50330" spans="23:27">
      <c r="W50330" s="288"/>
      <c r="X50330" s="287"/>
      <c r="AA50330" s="289"/>
    </row>
    <row r="50331" spans="23:27">
      <c r="W50331" s="288"/>
      <c r="X50331" s="287"/>
      <c r="AA50331" s="289"/>
    </row>
    <row r="50332" spans="23:27">
      <c r="W50332" s="288"/>
      <c r="X50332" s="287"/>
      <c r="AA50332" s="289"/>
    </row>
    <row r="50333" spans="23:27">
      <c r="W50333" s="288"/>
      <c r="X50333" s="287"/>
      <c r="AA50333" s="289"/>
    </row>
    <row r="50334" spans="23:27">
      <c r="W50334" s="288"/>
      <c r="X50334" s="287"/>
      <c r="AA50334" s="289"/>
    </row>
    <row r="50335" spans="23:27">
      <c r="W50335" s="288"/>
      <c r="X50335" s="287"/>
      <c r="AA50335" s="289"/>
    </row>
    <row r="50336" spans="23:27">
      <c r="W50336" s="288"/>
      <c r="X50336" s="287"/>
      <c r="AA50336" s="289"/>
    </row>
    <row r="50337" spans="23:27">
      <c r="W50337" s="288"/>
      <c r="X50337" s="287"/>
      <c r="AA50337" s="289"/>
    </row>
    <row r="50338" spans="23:27">
      <c r="W50338" s="288"/>
      <c r="X50338" s="287"/>
      <c r="AA50338" s="289"/>
    </row>
    <row r="50339" spans="23:27">
      <c r="W50339" s="288"/>
      <c r="X50339" s="287"/>
      <c r="AA50339" s="289"/>
    </row>
    <row r="50340" spans="23:27">
      <c r="W50340" s="288"/>
      <c r="X50340" s="287"/>
      <c r="AA50340" s="289"/>
    </row>
    <row r="50341" spans="23:27">
      <c r="W50341" s="288"/>
      <c r="X50341" s="287"/>
      <c r="AA50341" s="289"/>
    </row>
    <row r="50342" spans="23:27">
      <c r="W50342" s="288"/>
      <c r="X50342" s="287"/>
      <c r="AA50342" s="289"/>
    </row>
    <row r="50343" spans="23:27">
      <c r="W50343" s="288"/>
      <c r="X50343" s="287"/>
      <c r="AA50343" s="289"/>
    </row>
    <row r="50344" spans="23:27">
      <c r="W50344" s="288"/>
      <c r="X50344" s="287"/>
      <c r="AA50344" s="289"/>
    </row>
    <row r="50345" spans="23:27">
      <c r="W50345" s="288"/>
      <c r="X50345" s="287"/>
      <c r="AA50345" s="289"/>
    </row>
    <row r="50346" spans="23:27">
      <c r="W50346" s="288"/>
      <c r="X50346" s="287"/>
      <c r="AA50346" s="289"/>
    </row>
    <row r="50347" spans="23:27">
      <c r="W50347" s="288"/>
      <c r="X50347" s="287"/>
      <c r="AA50347" s="289"/>
    </row>
    <row r="50348" spans="23:27">
      <c r="W50348" s="288"/>
      <c r="X50348" s="287"/>
      <c r="AA50348" s="289"/>
    </row>
    <row r="50349" spans="23:27">
      <c r="W50349" s="288"/>
      <c r="X50349" s="287"/>
      <c r="AA50349" s="289"/>
    </row>
    <row r="50350" spans="23:27">
      <c r="W50350" s="288"/>
      <c r="X50350" s="287"/>
      <c r="AA50350" s="289"/>
    </row>
    <row r="50351" spans="23:27">
      <c r="W50351" s="288"/>
      <c r="X50351" s="287"/>
      <c r="AA50351" s="289"/>
    </row>
    <row r="50352" spans="23:27">
      <c r="W50352" s="288"/>
      <c r="X50352" s="287"/>
      <c r="AA50352" s="289"/>
    </row>
    <row r="50353" spans="23:27">
      <c r="W50353" s="288"/>
      <c r="X50353" s="287"/>
      <c r="AA50353" s="289"/>
    </row>
    <row r="50354" spans="23:27">
      <c r="W50354" s="288"/>
      <c r="X50354" s="287"/>
      <c r="AA50354" s="289"/>
    </row>
    <row r="50355" spans="23:27">
      <c r="W50355" s="288"/>
      <c r="X50355" s="287"/>
      <c r="AA50355" s="289"/>
    </row>
    <row r="50356" spans="23:27">
      <c r="W50356" s="288"/>
      <c r="X50356" s="287"/>
      <c r="AA50356" s="289"/>
    </row>
    <row r="50357" spans="23:27">
      <c r="W50357" s="288"/>
      <c r="X50357" s="287"/>
      <c r="AA50357" s="289"/>
    </row>
    <row r="50358" spans="23:27">
      <c r="W50358" s="288"/>
      <c r="X50358" s="287"/>
      <c r="AA50358" s="289"/>
    </row>
    <row r="50359" spans="23:27">
      <c r="W50359" s="288"/>
      <c r="X50359" s="287"/>
      <c r="AA50359" s="289"/>
    </row>
    <row r="50360" spans="23:27">
      <c r="W50360" s="288"/>
      <c r="X50360" s="287"/>
      <c r="AA50360" s="289"/>
    </row>
    <row r="50361" spans="23:27">
      <c r="W50361" s="288"/>
      <c r="X50361" s="287"/>
      <c r="AA50361" s="289"/>
    </row>
    <row r="50362" spans="23:27">
      <c r="W50362" s="288"/>
      <c r="X50362" s="287"/>
      <c r="AA50362" s="289"/>
    </row>
    <row r="50363" spans="23:27">
      <c r="W50363" s="288"/>
      <c r="X50363" s="287"/>
      <c r="AA50363" s="289"/>
    </row>
    <row r="50364" spans="23:27">
      <c r="W50364" s="288"/>
      <c r="X50364" s="287"/>
      <c r="AA50364" s="289"/>
    </row>
    <row r="50365" spans="23:27">
      <c r="W50365" s="288"/>
      <c r="X50365" s="287"/>
      <c r="AA50365" s="289"/>
    </row>
    <row r="50366" spans="23:27">
      <c r="W50366" s="288"/>
      <c r="X50366" s="287"/>
      <c r="AA50366" s="289"/>
    </row>
    <row r="50367" spans="23:27">
      <c r="W50367" s="288"/>
      <c r="X50367" s="287"/>
      <c r="AA50367" s="289"/>
    </row>
    <row r="50368" spans="23:27">
      <c r="W50368" s="288"/>
      <c r="X50368" s="287"/>
      <c r="AA50368" s="289"/>
    </row>
    <row r="50369" spans="23:27">
      <c r="W50369" s="288"/>
      <c r="X50369" s="287"/>
      <c r="AA50369" s="289"/>
    </row>
    <row r="50370" spans="23:27">
      <c r="W50370" s="288"/>
      <c r="X50370" s="287"/>
      <c r="AA50370" s="289"/>
    </row>
    <row r="50371" spans="23:27">
      <c r="W50371" s="288"/>
      <c r="X50371" s="287"/>
      <c r="AA50371" s="289"/>
    </row>
    <row r="50372" spans="23:27">
      <c r="W50372" s="288"/>
      <c r="X50372" s="287"/>
      <c r="AA50372" s="289"/>
    </row>
    <row r="50373" spans="23:27">
      <c r="W50373" s="288"/>
      <c r="X50373" s="287"/>
      <c r="AA50373" s="289"/>
    </row>
    <row r="50374" spans="23:27">
      <c r="W50374" s="288"/>
      <c r="X50374" s="287"/>
      <c r="AA50374" s="289"/>
    </row>
    <row r="50375" spans="23:27">
      <c r="W50375" s="288"/>
      <c r="X50375" s="287"/>
      <c r="AA50375" s="289"/>
    </row>
    <row r="50376" spans="23:27">
      <c r="W50376" s="288"/>
      <c r="X50376" s="287"/>
      <c r="AA50376" s="289"/>
    </row>
    <row r="50377" spans="23:27">
      <c r="W50377" s="288"/>
      <c r="X50377" s="287"/>
      <c r="AA50377" s="289"/>
    </row>
    <row r="50378" spans="23:27">
      <c r="W50378" s="288"/>
      <c r="X50378" s="287"/>
      <c r="AA50378" s="289"/>
    </row>
    <row r="50379" spans="23:27">
      <c r="W50379" s="288"/>
      <c r="X50379" s="287"/>
      <c r="AA50379" s="289"/>
    </row>
    <row r="50380" spans="23:27">
      <c r="W50380" s="288"/>
      <c r="X50380" s="287"/>
      <c r="AA50380" s="289"/>
    </row>
    <row r="50381" spans="23:27">
      <c r="W50381" s="288"/>
      <c r="X50381" s="287"/>
      <c r="AA50381" s="289"/>
    </row>
    <row r="50382" spans="23:27">
      <c r="W50382" s="288"/>
      <c r="X50382" s="287"/>
      <c r="AA50382" s="289"/>
    </row>
    <row r="50383" spans="23:27">
      <c r="W50383" s="288"/>
      <c r="X50383" s="287"/>
      <c r="AA50383" s="289"/>
    </row>
    <row r="50384" spans="23:27">
      <c r="W50384" s="288"/>
      <c r="X50384" s="287"/>
      <c r="AA50384" s="289"/>
    </row>
    <row r="50385" spans="23:27">
      <c r="W50385" s="288"/>
      <c r="X50385" s="287"/>
      <c r="AA50385" s="289"/>
    </row>
    <row r="50386" spans="23:27">
      <c r="W50386" s="288"/>
      <c r="X50386" s="287"/>
      <c r="AA50386" s="289"/>
    </row>
    <row r="50387" spans="23:27">
      <c r="W50387" s="288"/>
      <c r="X50387" s="287"/>
      <c r="AA50387" s="289"/>
    </row>
    <row r="50388" spans="23:27">
      <c r="W50388" s="288"/>
      <c r="X50388" s="287"/>
      <c r="AA50388" s="289"/>
    </row>
    <row r="50389" spans="23:27">
      <c r="W50389" s="288"/>
      <c r="X50389" s="287"/>
      <c r="AA50389" s="289"/>
    </row>
    <row r="50390" spans="23:27">
      <c r="W50390" s="288"/>
      <c r="X50390" s="287"/>
      <c r="AA50390" s="289"/>
    </row>
    <row r="50391" spans="23:27">
      <c r="W50391" s="288"/>
      <c r="X50391" s="287"/>
      <c r="AA50391" s="289"/>
    </row>
    <row r="50392" spans="23:27">
      <c r="W50392" s="288"/>
      <c r="X50392" s="287"/>
      <c r="AA50392" s="289"/>
    </row>
    <row r="50393" spans="23:27">
      <c r="W50393" s="288"/>
      <c r="X50393" s="287"/>
      <c r="AA50393" s="289"/>
    </row>
    <row r="50394" spans="23:27">
      <c r="W50394" s="288"/>
      <c r="X50394" s="287"/>
      <c r="AA50394" s="289"/>
    </row>
    <row r="50395" spans="23:27">
      <c r="W50395" s="288"/>
      <c r="X50395" s="287"/>
      <c r="AA50395" s="289"/>
    </row>
    <row r="50396" spans="23:27">
      <c r="W50396" s="288"/>
      <c r="X50396" s="287"/>
      <c r="AA50396" s="289"/>
    </row>
    <row r="50397" spans="23:27">
      <c r="W50397" s="288"/>
      <c r="X50397" s="287"/>
      <c r="AA50397" s="289"/>
    </row>
    <row r="50398" spans="23:27">
      <c r="W50398" s="288"/>
      <c r="X50398" s="287"/>
      <c r="AA50398" s="289"/>
    </row>
    <row r="50399" spans="23:27">
      <c r="W50399" s="288"/>
      <c r="X50399" s="287"/>
      <c r="AA50399" s="289"/>
    </row>
    <row r="50400" spans="23:27">
      <c r="W50400" s="288"/>
      <c r="X50400" s="287"/>
      <c r="AA50400" s="289"/>
    </row>
    <row r="50401" spans="23:27">
      <c r="W50401" s="288"/>
      <c r="X50401" s="287"/>
      <c r="AA50401" s="289"/>
    </row>
    <row r="50402" spans="23:27">
      <c r="W50402" s="288"/>
      <c r="X50402" s="287"/>
      <c r="AA50402" s="289"/>
    </row>
    <row r="50403" spans="23:27">
      <c r="W50403" s="288"/>
      <c r="X50403" s="287"/>
      <c r="AA50403" s="289"/>
    </row>
    <row r="50404" spans="23:27">
      <c r="W50404" s="288"/>
      <c r="X50404" s="287"/>
      <c r="AA50404" s="289"/>
    </row>
    <row r="50405" spans="23:27">
      <c r="W50405" s="288"/>
      <c r="X50405" s="287"/>
      <c r="AA50405" s="289"/>
    </row>
    <row r="50406" spans="23:27">
      <c r="W50406" s="288"/>
      <c r="X50406" s="287"/>
      <c r="AA50406" s="289"/>
    </row>
    <row r="50407" spans="23:27">
      <c r="W50407" s="288"/>
      <c r="X50407" s="287"/>
      <c r="AA50407" s="289"/>
    </row>
    <row r="50408" spans="23:27">
      <c r="W50408" s="288"/>
      <c r="X50408" s="287"/>
      <c r="AA50408" s="289"/>
    </row>
    <row r="50409" spans="23:27">
      <c r="W50409" s="288"/>
      <c r="X50409" s="287"/>
      <c r="AA50409" s="289"/>
    </row>
    <row r="50410" spans="23:27">
      <c r="W50410" s="288"/>
      <c r="X50410" s="287"/>
      <c r="AA50410" s="289"/>
    </row>
    <row r="50411" spans="23:27">
      <c r="W50411" s="288"/>
      <c r="X50411" s="287"/>
      <c r="AA50411" s="289"/>
    </row>
    <row r="50412" spans="23:27">
      <c r="W50412" s="288"/>
      <c r="X50412" s="287"/>
      <c r="AA50412" s="289"/>
    </row>
    <row r="50413" spans="23:27">
      <c r="W50413" s="288"/>
      <c r="X50413" s="287"/>
      <c r="AA50413" s="289"/>
    </row>
    <row r="50414" spans="23:27">
      <c r="W50414" s="288"/>
      <c r="X50414" s="287"/>
      <c r="AA50414" s="289"/>
    </row>
    <row r="50415" spans="23:27">
      <c r="W50415" s="288"/>
      <c r="X50415" s="287"/>
      <c r="AA50415" s="289"/>
    </row>
    <row r="50416" spans="23:27">
      <c r="W50416" s="288"/>
      <c r="X50416" s="287"/>
      <c r="AA50416" s="289"/>
    </row>
    <row r="50417" spans="23:27">
      <c r="W50417" s="288"/>
      <c r="X50417" s="287"/>
      <c r="AA50417" s="289"/>
    </row>
    <row r="50418" spans="23:27">
      <c r="W50418" s="288"/>
      <c r="X50418" s="287"/>
      <c r="AA50418" s="289"/>
    </row>
    <row r="50419" spans="23:27">
      <c r="W50419" s="288"/>
      <c r="X50419" s="287"/>
      <c r="AA50419" s="289"/>
    </row>
    <row r="50420" spans="23:27">
      <c r="W50420" s="288"/>
      <c r="X50420" s="287"/>
      <c r="AA50420" s="289"/>
    </row>
    <row r="50421" spans="23:27">
      <c r="W50421" s="288"/>
      <c r="X50421" s="287"/>
      <c r="AA50421" s="289"/>
    </row>
    <row r="50422" spans="23:27">
      <c r="W50422" s="288"/>
      <c r="X50422" s="287"/>
      <c r="AA50422" s="289"/>
    </row>
    <row r="50423" spans="23:27">
      <c r="W50423" s="288"/>
      <c r="X50423" s="287"/>
      <c r="AA50423" s="289"/>
    </row>
    <row r="50424" spans="23:27">
      <c r="W50424" s="288"/>
      <c r="X50424" s="287"/>
      <c r="AA50424" s="289"/>
    </row>
    <row r="50425" spans="23:27">
      <c r="W50425" s="288"/>
      <c r="X50425" s="287"/>
      <c r="AA50425" s="289"/>
    </row>
    <row r="50426" spans="23:27">
      <c r="W50426" s="288"/>
      <c r="X50426" s="287"/>
      <c r="AA50426" s="289"/>
    </row>
    <row r="50427" spans="23:27">
      <c r="W50427" s="288"/>
      <c r="X50427" s="287"/>
      <c r="AA50427" s="289"/>
    </row>
    <row r="50428" spans="23:27">
      <c r="W50428" s="288"/>
      <c r="X50428" s="287"/>
      <c r="AA50428" s="289"/>
    </row>
    <row r="50429" spans="23:27">
      <c r="W50429" s="288"/>
      <c r="X50429" s="287"/>
      <c r="AA50429" s="289"/>
    </row>
    <row r="50430" spans="23:27">
      <c r="W50430" s="288"/>
      <c r="X50430" s="287"/>
      <c r="AA50430" s="289"/>
    </row>
    <row r="50431" spans="23:27">
      <c r="W50431" s="288"/>
      <c r="X50431" s="287"/>
      <c r="AA50431" s="289"/>
    </row>
    <row r="50432" spans="23:27">
      <c r="W50432" s="288"/>
      <c r="X50432" s="287"/>
      <c r="AA50432" s="289"/>
    </row>
    <row r="50433" spans="23:27">
      <c r="W50433" s="288"/>
      <c r="X50433" s="287"/>
      <c r="AA50433" s="289"/>
    </row>
    <row r="50434" spans="23:27">
      <c r="W50434" s="288"/>
      <c r="X50434" s="287"/>
      <c r="AA50434" s="289"/>
    </row>
    <row r="50435" spans="23:27">
      <c r="W50435" s="288"/>
      <c r="X50435" s="287"/>
      <c r="AA50435" s="289"/>
    </row>
    <row r="50436" spans="23:27">
      <c r="W50436" s="288"/>
      <c r="X50436" s="287"/>
      <c r="AA50436" s="289"/>
    </row>
    <row r="50437" spans="23:27">
      <c r="W50437" s="288"/>
      <c r="X50437" s="287"/>
      <c r="AA50437" s="289"/>
    </row>
    <row r="50438" spans="23:27">
      <c r="W50438" s="288"/>
      <c r="X50438" s="287"/>
      <c r="AA50438" s="289"/>
    </row>
    <row r="50439" spans="23:27">
      <c r="W50439" s="288"/>
      <c r="X50439" s="287"/>
      <c r="AA50439" s="289"/>
    </row>
    <row r="50440" spans="23:27">
      <c r="W50440" s="288"/>
      <c r="X50440" s="287"/>
      <c r="AA50440" s="289"/>
    </row>
    <row r="50441" spans="23:27">
      <c r="W50441" s="288"/>
      <c r="X50441" s="287"/>
      <c r="AA50441" s="289"/>
    </row>
    <row r="50442" spans="23:27">
      <c r="W50442" s="288"/>
      <c r="X50442" s="287"/>
      <c r="AA50442" s="289"/>
    </row>
    <row r="50443" spans="23:27">
      <c r="W50443" s="288"/>
      <c r="X50443" s="287"/>
      <c r="AA50443" s="289"/>
    </row>
    <row r="50444" spans="23:27">
      <c r="W50444" s="288"/>
      <c r="X50444" s="287"/>
      <c r="AA50444" s="289"/>
    </row>
    <row r="50445" spans="23:27">
      <c r="W50445" s="288"/>
      <c r="X50445" s="287"/>
      <c r="AA50445" s="289"/>
    </row>
    <row r="50446" spans="23:27">
      <c r="W50446" s="288"/>
      <c r="X50446" s="287"/>
      <c r="AA50446" s="289"/>
    </row>
    <row r="50447" spans="23:27">
      <c r="W50447" s="288"/>
      <c r="X50447" s="287"/>
      <c r="AA50447" s="289"/>
    </row>
    <row r="50448" spans="23:27">
      <c r="W50448" s="288"/>
      <c r="X50448" s="287"/>
      <c r="AA50448" s="289"/>
    </row>
    <row r="50449" spans="23:27">
      <c r="W50449" s="288"/>
      <c r="X50449" s="287"/>
      <c r="AA50449" s="289"/>
    </row>
    <row r="50450" spans="23:27">
      <c r="W50450" s="288"/>
      <c r="X50450" s="287"/>
      <c r="AA50450" s="289"/>
    </row>
    <row r="50451" spans="23:27">
      <c r="W50451" s="288"/>
      <c r="X50451" s="287"/>
      <c r="AA50451" s="289"/>
    </row>
    <row r="50452" spans="23:27">
      <c r="W50452" s="288"/>
      <c r="X50452" s="287"/>
      <c r="AA50452" s="289"/>
    </row>
    <row r="50453" spans="23:27">
      <c r="W50453" s="288"/>
      <c r="X50453" s="287"/>
      <c r="AA50453" s="289"/>
    </row>
    <row r="50454" spans="23:27">
      <c r="W50454" s="288"/>
      <c r="X50454" s="287"/>
      <c r="AA50454" s="289"/>
    </row>
    <row r="50455" spans="23:27">
      <c r="W50455" s="288"/>
      <c r="X50455" s="287"/>
      <c r="AA50455" s="289"/>
    </row>
    <row r="50456" spans="23:27">
      <c r="W50456" s="288"/>
      <c r="X50456" s="287"/>
      <c r="AA50456" s="289"/>
    </row>
    <row r="50457" spans="23:27">
      <c r="W50457" s="288"/>
      <c r="X50457" s="287"/>
      <c r="AA50457" s="289"/>
    </row>
    <row r="50458" spans="23:27">
      <c r="W50458" s="288"/>
      <c r="X50458" s="287"/>
      <c r="AA50458" s="289"/>
    </row>
    <row r="50459" spans="23:27">
      <c r="W50459" s="288"/>
      <c r="X50459" s="287"/>
      <c r="AA50459" s="289"/>
    </row>
    <row r="50460" spans="23:27">
      <c r="W50460" s="288"/>
      <c r="X50460" s="287"/>
      <c r="AA50460" s="289"/>
    </row>
    <row r="50461" spans="23:27">
      <c r="W50461" s="288"/>
      <c r="X50461" s="287"/>
      <c r="AA50461" s="289"/>
    </row>
    <row r="50462" spans="23:27">
      <c r="W50462" s="288"/>
      <c r="X50462" s="287"/>
      <c r="AA50462" s="289"/>
    </row>
    <row r="50463" spans="23:27">
      <c r="W50463" s="288"/>
      <c r="X50463" s="287"/>
      <c r="AA50463" s="289"/>
    </row>
    <row r="50464" spans="23:27">
      <c r="W50464" s="288"/>
      <c r="X50464" s="287"/>
      <c r="AA50464" s="289"/>
    </row>
    <row r="50465" spans="23:27">
      <c r="W50465" s="288"/>
      <c r="X50465" s="287"/>
      <c r="AA50465" s="289"/>
    </row>
    <row r="50466" spans="23:27">
      <c r="W50466" s="288"/>
      <c r="X50466" s="287"/>
      <c r="AA50466" s="289"/>
    </row>
    <row r="50467" spans="23:27">
      <c r="W50467" s="288"/>
      <c r="X50467" s="287"/>
      <c r="AA50467" s="289"/>
    </row>
    <row r="50468" spans="23:27">
      <c r="W50468" s="288"/>
      <c r="X50468" s="287"/>
      <c r="AA50468" s="289"/>
    </row>
    <row r="50469" spans="23:27">
      <c r="W50469" s="288"/>
      <c r="X50469" s="287"/>
      <c r="AA50469" s="289"/>
    </row>
    <row r="50470" spans="23:27">
      <c r="W50470" s="288"/>
      <c r="X50470" s="287"/>
      <c r="AA50470" s="289"/>
    </row>
    <row r="50471" spans="23:27">
      <c r="W50471" s="288"/>
      <c r="X50471" s="287"/>
      <c r="AA50471" s="289"/>
    </row>
    <row r="50472" spans="23:27">
      <c r="W50472" s="288"/>
      <c r="X50472" s="287"/>
      <c r="AA50472" s="289"/>
    </row>
    <row r="50473" spans="23:27">
      <c r="W50473" s="288"/>
      <c r="X50473" s="287"/>
      <c r="AA50473" s="289"/>
    </row>
    <row r="50474" spans="23:27">
      <c r="W50474" s="288"/>
      <c r="X50474" s="287"/>
      <c r="AA50474" s="289"/>
    </row>
    <row r="50475" spans="23:27">
      <c r="W50475" s="288"/>
      <c r="X50475" s="287"/>
      <c r="AA50475" s="289"/>
    </row>
    <row r="50476" spans="23:27">
      <c r="W50476" s="288"/>
      <c r="X50476" s="287"/>
      <c r="AA50476" s="289"/>
    </row>
    <row r="50477" spans="23:27">
      <c r="W50477" s="288"/>
      <c r="X50477" s="287"/>
      <c r="AA50477" s="289"/>
    </row>
    <row r="50478" spans="23:27">
      <c r="W50478" s="288"/>
      <c r="X50478" s="287"/>
      <c r="AA50478" s="289"/>
    </row>
    <row r="50479" spans="23:27">
      <c r="W50479" s="288"/>
      <c r="X50479" s="287"/>
      <c r="AA50479" s="289"/>
    </row>
    <row r="50480" spans="23:27">
      <c r="W50480" s="288"/>
      <c r="X50480" s="287"/>
      <c r="AA50480" s="289"/>
    </row>
    <row r="50481" spans="23:27">
      <c r="W50481" s="288"/>
      <c r="X50481" s="287"/>
      <c r="AA50481" s="289"/>
    </row>
    <row r="50482" spans="23:27">
      <c r="W50482" s="288"/>
      <c r="X50482" s="287"/>
      <c r="AA50482" s="289"/>
    </row>
    <row r="50483" spans="23:27">
      <c r="W50483" s="288"/>
      <c r="X50483" s="287"/>
      <c r="AA50483" s="289"/>
    </row>
    <row r="50484" spans="23:27">
      <c r="W50484" s="288"/>
      <c r="X50484" s="287"/>
      <c r="AA50484" s="289"/>
    </row>
    <row r="50485" spans="23:27">
      <c r="W50485" s="288"/>
      <c r="X50485" s="287"/>
      <c r="AA50485" s="289"/>
    </row>
    <row r="50486" spans="23:27">
      <c r="W50486" s="288"/>
      <c r="X50486" s="287"/>
      <c r="AA50486" s="289"/>
    </row>
    <row r="50487" spans="23:27">
      <c r="W50487" s="288"/>
      <c r="X50487" s="287"/>
      <c r="AA50487" s="289"/>
    </row>
    <row r="50488" spans="23:27">
      <c r="W50488" s="288"/>
      <c r="X50488" s="287"/>
      <c r="AA50488" s="289"/>
    </row>
    <row r="50489" spans="23:27">
      <c r="W50489" s="288"/>
      <c r="X50489" s="287"/>
      <c r="AA50489" s="289"/>
    </row>
    <row r="50490" spans="23:27">
      <c r="W50490" s="288"/>
      <c r="X50490" s="287"/>
      <c r="AA50490" s="289"/>
    </row>
    <row r="50491" spans="23:27">
      <c r="W50491" s="288"/>
      <c r="X50491" s="287"/>
      <c r="AA50491" s="289"/>
    </row>
    <row r="50492" spans="23:27">
      <c r="W50492" s="288"/>
      <c r="X50492" s="287"/>
      <c r="AA50492" s="289"/>
    </row>
    <row r="50493" spans="23:27">
      <c r="W50493" s="288"/>
      <c r="X50493" s="287"/>
      <c r="AA50493" s="289"/>
    </row>
    <row r="50494" spans="23:27">
      <c r="W50494" s="288"/>
      <c r="X50494" s="287"/>
      <c r="AA50494" s="289"/>
    </row>
    <row r="50495" spans="23:27">
      <c r="W50495" s="288"/>
      <c r="X50495" s="287"/>
      <c r="AA50495" s="289"/>
    </row>
    <row r="50496" spans="23:27">
      <c r="W50496" s="288"/>
      <c r="X50496" s="287"/>
      <c r="AA50496" s="289"/>
    </row>
    <row r="50497" spans="23:27">
      <c r="W50497" s="288"/>
      <c r="X50497" s="287"/>
      <c r="AA50497" s="289"/>
    </row>
    <row r="50498" spans="23:27">
      <c r="W50498" s="288"/>
      <c r="X50498" s="287"/>
      <c r="AA50498" s="289"/>
    </row>
    <row r="50499" spans="23:27">
      <c r="W50499" s="288"/>
      <c r="X50499" s="287"/>
      <c r="AA50499" s="289"/>
    </row>
    <row r="50500" spans="23:27">
      <c r="W50500" s="288"/>
      <c r="X50500" s="287"/>
      <c r="AA50500" s="289"/>
    </row>
    <row r="50501" spans="23:27">
      <c r="W50501" s="288"/>
      <c r="X50501" s="287"/>
      <c r="AA50501" s="289"/>
    </row>
    <row r="50502" spans="23:27">
      <c r="W50502" s="288"/>
      <c r="X50502" s="287"/>
      <c r="AA50502" s="289"/>
    </row>
    <row r="50503" spans="23:27">
      <c r="W50503" s="288"/>
      <c r="X50503" s="287"/>
      <c r="AA50503" s="289"/>
    </row>
    <row r="50504" spans="23:27">
      <c r="W50504" s="288"/>
      <c r="X50504" s="287"/>
      <c r="AA50504" s="289"/>
    </row>
    <row r="50505" spans="23:27">
      <c r="W50505" s="288"/>
      <c r="X50505" s="287"/>
      <c r="AA50505" s="289"/>
    </row>
    <row r="50506" spans="23:27">
      <c r="W50506" s="288"/>
      <c r="X50506" s="287"/>
      <c r="AA50506" s="289"/>
    </row>
    <row r="50507" spans="23:27">
      <c r="W50507" s="288"/>
      <c r="X50507" s="287"/>
      <c r="AA50507" s="289"/>
    </row>
    <row r="50508" spans="23:27">
      <c r="W50508" s="288"/>
      <c r="X50508" s="287"/>
      <c r="AA50508" s="289"/>
    </row>
    <row r="50509" spans="23:27">
      <c r="W50509" s="288"/>
      <c r="X50509" s="287"/>
      <c r="AA50509" s="289"/>
    </row>
    <row r="50510" spans="23:27">
      <c r="W50510" s="288"/>
      <c r="X50510" s="287"/>
      <c r="AA50510" s="289"/>
    </row>
    <row r="50511" spans="23:27">
      <c r="W50511" s="288"/>
      <c r="X50511" s="287"/>
      <c r="AA50511" s="289"/>
    </row>
    <row r="50512" spans="23:27">
      <c r="W50512" s="288"/>
      <c r="X50512" s="287"/>
      <c r="AA50512" s="289"/>
    </row>
    <row r="50513" spans="23:27">
      <c r="W50513" s="288"/>
      <c r="X50513" s="287"/>
      <c r="AA50513" s="289"/>
    </row>
    <row r="50514" spans="23:27">
      <c r="W50514" s="288"/>
      <c r="X50514" s="287"/>
      <c r="AA50514" s="289"/>
    </row>
    <row r="50515" spans="23:27">
      <c r="W50515" s="288"/>
      <c r="X50515" s="287"/>
      <c r="AA50515" s="289"/>
    </row>
    <row r="50516" spans="23:27">
      <c r="W50516" s="288"/>
      <c r="X50516" s="287"/>
      <c r="AA50516" s="289"/>
    </row>
    <row r="50517" spans="23:27">
      <c r="W50517" s="288"/>
      <c r="X50517" s="287"/>
      <c r="AA50517" s="289"/>
    </row>
    <row r="50518" spans="23:27">
      <c r="W50518" s="288"/>
      <c r="X50518" s="287"/>
      <c r="AA50518" s="289"/>
    </row>
    <row r="50519" spans="23:27">
      <c r="W50519" s="288"/>
      <c r="X50519" s="287"/>
      <c r="AA50519" s="289"/>
    </row>
    <row r="50520" spans="23:27">
      <c r="W50520" s="288"/>
      <c r="X50520" s="287"/>
      <c r="AA50520" s="289"/>
    </row>
    <row r="50521" spans="23:27">
      <c r="W50521" s="288"/>
      <c r="X50521" s="287"/>
      <c r="AA50521" s="289"/>
    </row>
    <row r="50522" spans="23:27">
      <c r="W50522" s="288"/>
      <c r="X50522" s="287"/>
      <c r="AA50522" s="289"/>
    </row>
    <row r="50523" spans="23:27">
      <c r="W50523" s="288"/>
      <c r="X50523" s="287"/>
      <c r="AA50523" s="289"/>
    </row>
    <row r="50524" spans="23:27">
      <c r="W50524" s="288"/>
      <c r="X50524" s="287"/>
      <c r="AA50524" s="289"/>
    </row>
    <row r="50525" spans="23:27">
      <c r="W50525" s="288"/>
      <c r="X50525" s="287"/>
      <c r="AA50525" s="289"/>
    </row>
    <row r="50526" spans="23:27">
      <c r="W50526" s="288"/>
      <c r="X50526" s="287"/>
      <c r="AA50526" s="289"/>
    </row>
    <row r="50527" spans="23:27">
      <c r="W50527" s="288"/>
      <c r="X50527" s="287"/>
      <c r="AA50527" s="289"/>
    </row>
    <row r="50528" spans="23:27">
      <c r="W50528" s="288"/>
      <c r="X50528" s="287"/>
      <c r="AA50528" s="289"/>
    </row>
    <row r="50529" spans="23:27">
      <c r="W50529" s="288"/>
      <c r="X50529" s="287"/>
      <c r="AA50529" s="289"/>
    </row>
    <row r="50530" spans="23:27">
      <c r="W50530" s="288"/>
      <c r="X50530" s="287"/>
      <c r="AA50530" s="289"/>
    </row>
    <row r="50531" spans="23:27">
      <c r="W50531" s="288"/>
      <c r="X50531" s="287"/>
      <c r="AA50531" s="289"/>
    </row>
    <row r="50532" spans="23:27">
      <c r="W50532" s="288"/>
      <c r="X50532" s="287"/>
      <c r="AA50532" s="289"/>
    </row>
    <row r="50533" spans="23:27">
      <c r="W50533" s="288"/>
      <c r="X50533" s="287"/>
      <c r="AA50533" s="289"/>
    </row>
    <row r="50534" spans="23:27">
      <c r="W50534" s="288"/>
      <c r="X50534" s="287"/>
      <c r="AA50534" s="289"/>
    </row>
    <row r="50535" spans="23:27">
      <c r="W50535" s="288"/>
      <c r="X50535" s="287"/>
      <c r="AA50535" s="289"/>
    </row>
    <row r="50536" spans="23:27">
      <c r="W50536" s="288"/>
      <c r="X50536" s="287"/>
      <c r="AA50536" s="289"/>
    </row>
    <row r="50537" spans="23:27">
      <c r="W50537" s="288"/>
      <c r="X50537" s="287"/>
      <c r="AA50537" s="289"/>
    </row>
    <row r="50538" spans="23:27">
      <c r="W50538" s="288"/>
      <c r="X50538" s="287"/>
      <c r="AA50538" s="289"/>
    </row>
    <row r="50539" spans="23:27">
      <c r="W50539" s="288"/>
      <c r="X50539" s="287"/>
      <c r="AA50539" s="289"/>
    </row>
    <row r="50540" spans="23:27">
      <c r="W50540" s="288"/>
      <c r="X50540" s="287"/>
      <c r="AA50540" s="289"/>
    </row>
    <row r="50541" spans="23:27">
      <c r="W50541" s="288"/>
      <c r="X50541" s="287"/>
      <c r="AA50541" s="289"/>
    </row>
    <row r="50542" spans="23:27">
      <c r="W50542" s="288"/>
      <c r="X50542" s="287"/>
      <c r="AA50542" s="289"/>
    </row>
    <row r="50543" spans="23:27">
      <c r="W50543" s="288"/>
      <c r="X50543" s="287"/>
      <c r="AA50543" s="289"/>
    </row>
    <row r="50544" spans="23:27">
      <c r="W50544" s="288"/>
      <c r="X50544" s="287"/>
      <c r="AA50544" s="289"/>
    </row>
    <row r="50545" spans="23:27">
      <c r="W50545" s="288"/>
      <c r="X50545" s="287"/>
      <c r="AA50545" s="289"/>
    </row>
    <row r="50546" spans="23:27">
      <c r="W50546" s="288"/>
      <c r="X50546" s="287"/>
      <c r="AA50546" s="289"/>
    </row>
    <row r="50547" spans="23:27">
      <c r="W50547" s="288"/>
      <c r="X50547" s="287"/>
      <c r="AA50547" s="289"/>
    </row>
    <row r="50548" spans="23:27">
      <c r="W50548" s="288"/>
      <c r="X50548" s="287"/>
      <c r="AA50548" s="289"/>
    </row>
    <row r="50549" spans="23:27">
      <c r="W50549" s="288"/>
      <c r="X50549" s="287"/>
      <c r="AA50549" s="289"/>
    </row>
    <row r="50550" spans="23:27">
      <c r="W50550" s="288"/>
      <c r="X50550" s="287"/>
      <c r="AA50550" s="289"/>
    </row>
    <row r="50551" spans="23:27">
      <c r="W50551" s="288"/>
      <c r="X50551" s="287"/>
      <c r="AA50551" s="289"/>
    </row>
    <row r="50552" spans="23:27">
      <c r="W50552" s="288"/>
      <c r="X50552" s="287"/>
      <c r="AA50552" s="289"/>
    </row>
    <row r="50553" spans="23:27">
      <c r="W50553" s="288"/>
      <c r="X50553" s="287"/>
      <c r="AA50553" s="289"/>
    </row>
    <row r="50554" spans="23:27">
      <c r="W50554" s="288"/>
      <c r="X50554" s="287"/>
      <c r="AA50554" s="289"/>
    </row>
    <row r="50555" spans="23:27">
      <c r="W50555" s="288"/>
      <c r="X50555" s="287"/>
      <c r="AA50555" s="289"/>
    </row>
    <row r="50556" spans="23:27">
      <c r="W50556" s="288"/>
      <c r="X50556" s="287"/>
      <c r="AA50556" s="289"/>
    </row>
    <row r="50557" spans="23:27">
      <c r="W50557" s="288"/>
      <c r="X50557" s="287"/>
      <c r="AA50557" s="289"/>
    </row>
    <row r="50558" spans="23:27">
      <c r="W50558" s="288"/>
      <c r="X50558" s="287"/>
      <c r="AA50558" s="289"/>
    </row>
    <row r="50559" spans="23:27">
      <c r="W50559" s="288"/>
      <c r="X50559" s="287"/>
      <c r="AA50559" s="289"/>
    </row>
    <row r="50560" spans="23:27">
      <c r="W50560" s="288"/>
      <c r="X50560" s="287"/>
      <c r="AA50560" s="289"/>
    </row>
    <row r="50561" spans="23:27">
      <c r="W50561" s="288"/>
      <c r="X50561" s="287"/>
      <c r="AA50561" s="289"/>
    </row>
    <row r="50562" spans="23:27">
      <c r="W50562" s="288"/>
      <c r="X50562" s="287"/>
      <c r="AA50562" s="289"/>
    </row>
    <row r="50563" spans="23:27">
      <c r="W50563" s="288"/>
      <c r="X50563" s="287"/>
      <c r="AA50563" s="289"/>
    </row>
    <row r="50564" spans="23:27">
      <c r="W50564" s="288"/>
      <c r="X50564" s="287"/>
      <c r="AA50564" s="289"/>
    </row>
    <row r="50565" spans="23:27">
      <c r="W50565" s="288"/>
      <c r="X50565" s="287"/>
      <c r="AA50565" s="289"/>
    </row>
    <row r="50566" spans="23:27">
      <c r="W50566" s="288"/>
      <c r="X50566" s="287"/>
      <c r="AA50566" s="289"/>
    </row>
    <row r="50567" spans="23:27">
      <c r="W50567" s="288"/>
      <c r="X50567" s="287"/>
      <c r="AA50567" s="289"/>
    </row>
    <row r="50568" spans="23:27">
      <c r="W50568" s="288"/>
      <c r="X50568" s="287"/>
      <c r="AA50568" s="289"/>
    </row>
    <row r="50569" spans="23:27">
      <c r="W50569" s="288"/>
      <c r="X50569" s="287"/>
      <c r="AA50569" s="289"/>
    </row>
    <row r="50570" spans="23:27">
      <c r="W50570" s="288"/>
      <c r="X50570" s="287"/>
      <c r="AA50570" s="289"/>
    </row>
    <row r="50571" spans="23:27">
      <c r="W50571" s="288"/>
      <c r="X50571" s="287"/>
      <c r="AA50571" s="289"/>
    </row>
    <row r="50572" spans="23:27">
      <c r="W50572" s="288"/>
      <c r="X50572" s="287"/>
      <c r="AA50572" s="289"/>
    </row>
    <row r="50573" spans="23:27">
      <c r="W50573" s="288"/>
      <c r="X50573" s="287"/>
      <c r="AA50573" s="289"/>
    </row>
    <row r="50574" spans="23:27">
      <c r="W50574" s="288"/>
      <c r="X50574" s="287"/>
      <c r="AA50574" s="289"/>
    </row>
    <row r="50575" spans="23:27">
      <c r="W50575" s="288"/>
      <c r="X50575" s="287"/>
      <c r="AA50575" s="289"/>
    </row>
    <row r="50576" spans="23:27">
      <c r="W50576" s="288"/>
      <c r="X50576" s="287"/>
      <c r="AA50576" s="289"/>
    </row>
    <row r="50577" spans="23:27">
      <c r="W50577" s="288"/>
      <c r="X50577" s="287"/>
      <c r="AA50577" s="289"/>
    </row>
    <row r="50578" spans="23:27">
      <c r="W50578" s="288"/>
      <c r="X50578" s="287"/>
      <c r="AA50578" s="289"/>
    </row>
    <row r="50579" spans="23:27">
      <c r="W50579" s="288"/>
      <c r="X50579" s="287"/>
      <c r="AA50579" s="289"/>
    </row>
    <row r="50580" spans="23:27">
      <c r="W50580" s="288"/>
      <c r="X50580" s="287"/>
      <c r="AA50580" s="289"/>
    </row>
    <row r="50581" spans="23:27">
      <c r="W50581" s="288"/>
      <c r="X50581" s="287"/>
      <c r="AA50581" s="289"/>
    </row>
    <row r="50582" spans="23:27">
      <c r="W50582" s="288"/>
      <c r="X50582" s="287"/>
      <c r="AA50582" s="289"/>
    </row>
    <row r="50583" spans="23:27">
      <c r="W50583" s="288"/>
      <c r="X50583" s="287"/>
      <c r="AA50583" s="289"/>
    </row>
    <row r="50584" spans="23:27">
      <c r="W50584" s="288"/>
      <c r="X50584" s="287"/>
      <c r="AA50584" s="289"/>
    </row>
    <row r="50585" spans="23:27">
      <c r="W50585" s="288"/>
      <c r="X50585" s="287"/>
      <c r="AA50585" s="289"/>
    </row>
    <row r="50586" spans="23:27">
      <c r="W50586" s="288"/>
      <c r="X50586" s="287"/>
      <c r="AA50586" s="289"/>
    </row>
    <row r="50587" spans="23:27">
      <c r="W50587" s="288"/>
      <c r="X50587" s="287"/>
      <c r="AA50587" s="289"/>
    </row>
    <row r="50588" spans="23:27">
      <c r="W50588" s="288"/>
      <c r="X50588" s="287"/>
      <c r="AA50588" s="289"/>
    </row>
    <row r="50589" spans="23:27">
      <c r="W50589" s="288"/>
      <c r="X50589" s="287"/>
      <c r="AA50589" s="289"/>
    </row>
    <row r="50590" spans="23:27">
      <c r="W50590" s="288"/>
      <c r="X50590" s="287"/>
      <c r="AA50590" s="289"/>
    </row>
    <row r="50591" spans="23:27">
      <c r="W50591" s="288"/>
      <c r="X50591" s="287"/>
      <c r="AA50591" s="289"/>
    </row>
    <row r="50592" spans="23:27">
      <c r="W50592" s="288"/>
      <c r="X50592" s="287"/>
      <c r="AA50592" s="289"/>
    </row>
    <row r="50593" spans="23:27">
      <c r="W50593" s="288"/>
      <c r="X50593" s="287"/>
      <c r="AA50593" s="289"/>
    </row>
    <row r="50594" spans="23:27">
      <c r="W50594" s="288"/>
      <c r="X50594" s="287"/>
      <c r="AA50594" s="289"/>
    </row>
    <row r="50595" spans="23:27">
      <c r="W50595" s="288"/>
      <c r="X50595" s="287"/>
      <c r="AA50595" s="289"/>
    </row>
    <row r="50596" spans="23:27">
      <c r="W50596" s="288"/>
      <c r="X50596" s="287"/>
      <c r="AA50596" s="289"/>
    </row>
    <row r="50597" spans="23:27">
      <c r="W50597" s="288"/>
      <c r="X50597" s="287"/>
      <c r="AA50597" s="289"/>
    </row>
    <row r="50598" spans="23:27">
      <c r="W50598" s="288"/>
      <c r="X50598" s="287"/>
      <c r="AA50598" s="289"/>
    </row>
    <row r="50599" spans="23:27">
      <c r="W50599" s="288"/>
      <c r="X50599" s="287"/>
      <c r="AA50599" s="289"/>
    </row>
    <row r="50600" spans="23:27">
      <c r="W50600" s="288"/>
      <c r="X50600" s="287"/>
      <c r="AA50600" s="289"/>
    </row>
    <row r="50601" spans="23:27">
      <c r="W50601" s="288"/>
      <c r="X50601" s="287"/>
      <c r="AA50601" s="289"/>
    </row>
    <row r="50602" spans="23:27">
      <c r="W50602" s="288"/>
      <c r="X50602" s="287"/>
      <c r="AA50602" s="289"/>
    </row>
    <row r="50603" spans="23:27">
      <c r="W50603" s="288"/>
      <c r="X50603" s="287"/>
      <c r="AA50603" s="289"/>
    </row>
    <row r="50604" spans="23:27">
      <c r="W50604" s="288"/>
      <c r="X50604" s="287"/>
      <c r="AA50604" s="289"/>
    </row>
    <row r="50605" spans="23:27">
      <c r="W50605" s="288"/>
      <c r="X50605" s="287"/>
      <c r="AA50605" s="289"/>
    </row>
    <row r="50606" spans="23:27">
      <c r="W50606" s="288"/>
      <c r="X50606" s="287"/>
      <c r="AA50606" s="289"/>
    </row>
    <row r="50607" spans="23:27">
      <c r="W50607" s="288"/>
      <c r="X50607" s="287"/>
      <c r="AA50607" s="289"/>
    </row>
    <row r="50608" spans="23:27">
      <c r="W50608" s="288"/>
      <c r="X50608" s="287"/>
      <c r="AA50608" s="289"/>
    </row>
    <row r="50609" spans="23:27">
      <c r="W50609" s="288"/>
      <c r="X50609" s="287"/>
      <c r="AA50609" s="289"/>
    </row>
    <row r="50610" spans="23:27">
      <c r="W50610" s="288"/>
      <c r="X50610" s="287"/>
      <c r="AA50610" s="289"/>
    </row>
    <row r="50611" spans="23:27">
      <c r="W50611" s="288"/>
      <c r="X50611" s="287"/>
      <c r="AA50611" s="289"/>
    </row>
    <row r="50612" spans="23:27">
      <c r="W50612" s="288"/>
      <c r="X50612" s="287"/>
      <c r="AA50612" s="289"/>
    </row>
    <row r="50613" spans="23:27">
      <c r="W50613" s="288"/>
      <c r="X50613" s="287"/>
      <c r="AA50613" s="289"/>
    </row>
    <row r="50614" spans="23:27">
      <c r="W50614" s="288"/>
      <c r="X50614" s="287"/>
      <c r="AA50614" s="289"/>
    </row>
    <row r="50615" spans="23:27">
      <c r="W50615" s="288"/>
      <c r="X50615" s="287"/>
      <c r="AA50615" s="289"/>
    </row>
    <row r="50616" spans="23:27">
      <c r="W50616" s="288"/>
      <c r="X50616" s="287"/>
      <c r="AA50616" s="289"/>
    </row>
    <row r="50617" spans="23:27">
      <c r="W50617" s="288"/>
      <c r="X50617" s="287"/>
      <c r="AA50617" s="289"/>
    </row>
    <row r="50618" spans="23:27">
      <c r="W50618" s="288"/>
      <c r="X50618" s="287"/>
      <c r="AA50618" s="289"/>
    </row>
    <row r="50619" spans="23:27">
      <c r="W50619" s="288"/>
      <c r="X50619" s="287"/>
      <c r="AA50619" s="289"/>
    </row>
    <row r="50620" spans="23:27">
      <c r="W50620" s="288"/>
      <c r="X50620" s="287"/>
      <c r="AA50620" s="289"/>
    </row>
    <row r="50621" spans="23:27">
      <c r="W50621" s="288"/>
      <c r="X50621" s="287"/>
      <c r="AA50621" s="289"/>
    </row>
    <row r="50622" spans="23:27">
      <c r="W50622" s="288"/>
      <c r="X50622" s="287"/>
      <c r="AA50622" s="289"/>
    </row>
    <row r="50623" spans="23:27">
      <c r="W50623" s="288"/>
      <c r="X50623" s="287"/>
      <c r="AA50623" s="289"/>
    </row>
    <row r="50624" spans="23:27">
      <c r="W50624" s="288"/>
      <c r="X50624" s="287"/>
      <c r="AA50624" s="289"/>
    </row>
    <row r="50625" spans="23:27">
      <c r="W50625" s="288"/>
      <c r="X50625" s="287"/>
      <c r="AA50625" s="289"/>
    </row>
    <row r="50626" spans="23:27">
      <c r="W50626" s="288"/>
      <c r="X50626" s="287"/>
      <c r="AA50626" s="289"/>
    </row>
    <row r="50627" spans="23:27">
      <c r="W50627" s="288"/>
      <c r="X50627" s="287"/>
      <c r="AA50627" s="289"/>
    </row>
    <row r="50628" spans="23:27">
      <c r="W50628" s="288"/>
      <c r="X50628" s="287"/>
      <c r="AA50628" s="289"/>
    </row>
    <row r="50629" spans="23:27">
      <c r="W50629" s="288"/>
      <c r="X50629" s="287"/>
      <c r="AA50629" s="289"/>
    </row>
    <row r="50630" spans="23:27">
      <c r="W50630" s="288"/>
      <c r="X50630" s="287"/>
      <c r="AA50630" s="289"/>
    </row>
    <row r="50631" spans="23:27">
      <c r="W50631" s="288"/>
      <c r="X50631" s="287"/>
      <c r="AA50631" s="289"/>
    </row>
    <row r="50632" spans="23:27">
      <c r="W50632" s="288"/>
      <c r="X50632" s="287"/>
      <c r="AA50632" s="289"/>
    </row>
    <row r="50633" spans="23:27">
      <c r="W50633" s="288"/>
      <c r="X50633" s="287"/>
      <c r="AA50633" s="289"/>
    </row>
    <row r="50634" spans="23:27">
      <c r="W50634" s="288"/>
      <c r="X50634" s="287"/>
      <c r="AA50634" s="289"/>
    </row>
    <row r="50635" spans="23:27">
      <c r="W50635" s="288"/>
      <c r="X50635" s="287"/>
      <c r="AA50635" s="289"/>
    </row>
    <row r="50636" spans="23:27">
      <c r="W50636" s="288"/>
      <c r="X50636" s="287"/>
      <c r="AA50636" s="289"/>
    </row>
    <row r="50637" spans="23:27">
      <c r="W50637" s="288"/>
      <c r="X50637" s="287"/>
      <c r="AA50637" s="289"/>
    </row>
    <row r="50638" spans="23:27">
      <c r="W50638" s="288"/>
      <c r="X50638" s="287"/>
      <c r="AA50638" s="289"/>
    </row>
    <row r="50639" spans="23:27">
      <c r="W50639" s="288"/>
      <c r="X50639" s="287"/>
      <c r="AA50639" s="289"/>
    </row>
    <row r="50640" spans="23:27">
      <c r="W50640" s="288"/>
      <c r="X50640" s="287"/>
      <c r="AA50640" s="289"/>
    </row>
    <row r="50641" spans="23:27">
      <c r="W50641" s="288"/>
      <c r="X50641" s="287"/>
      <c r="AA50641" s="289"/>
    </row>
    <row r="50642" spans="23:27">
      <c r="W50642" s="288"/>
      <c r="X50642" s="287"/>
      <c r="AA50642" s="289"/>
    </row>
    <row r="50643" spans="23:27">
      <c r="W50643" s="288"/>
      <c r="X50643" s="287"/>
      <c r="AA50643" s="289"/>
    </row>
    <row r="50644" spans="23:27">
      <c r="W50644" s="288"/>
      <c r="X50644" s="287"/>
      <c r="AA50644" s="289"/>
    </row>
    <row r="50645" spans="23:27">
      <c r="W50645" s="288"/>
      <c r="X50645" s="287"/>
      <c r="AA50645" s="289"/>
    </row>
    <row r="50646" spans="23:27">
      <c r="W50646" s="288"/>
      <c r="X50646" s="287"/>
      <c r="AA50646" s="289"/>
    </row>
    <row r="50647" spans="23:27">
      <c r="W50647" s="288"/>
      <c r="X50647" s="287"/>
      <c r="AA50647" s="289"/>
    </row>
    <row r="50648" spans="23:27">
      <c r="W50648" s="288"/>
      <c r="X50648" s="287"/>
      <c r="AA50648" s="289"/>
    </row>
    <row r="50649" spans="23:27">
      <c r="W50649" s="288"/>
      <c r="X50649" s="287"/>
      <c r="AA50649" s="289"/>
    </row>
    <row r="50650" spans="23:27">
      <c r="W50650" s="288"/>
      <c r="X50650" s="287"/>
      <c r="AA50650" s="289"/>
    </row>
    <row r="50651" spans="23:27">
      <c r="W50651" s="288"/>
      <c r="X50651" s="287"/>
      <c r="AA50651" s="289"/>
    </row>
    <row r="50652" spans="23:27">
      <c r="W50652" s="288"/>
      <c r="X50652" s="287"/>
      <c r="AA50652" s="289"/>
    </row>
    <row r="50653" spans="23:27">
      <c r="W50653" s="288"/>
      <c r="X50653" s="287"/>
      <c r="AA50653" s="289"/>
    </row>
    <row r="50654" spans="23:27">
      <c r="W50654" s="288"/>
      <c r="X50654" s="287"/>
      <c r="AA50654" s="289"/>
    </row>
    <row r="50655" spans="23:27">
      <c r="W50655" s="288"/>
      <c r="X50655" s="287"/>
      <c r="AA50655" s="289"/>
    </row>
    <row r="50656" spans="23:27">
      <c r="W50656" s="288"/>
      <c r="X50656" s="287"/>
      <c r="AA50656" s="289"/>
    </row>
    <row r="50657" spans="23:27">
      <c r="W50657" s="288"/>
      <c r="X50657" s="287"/>
      <c r="AA50657" s="289"/>
    </row>
    <row r="50658" spans="23:27">
      <c r="W50658" s="288"/>
      <c r="X50658" s="287"/>
      <c r="AA50658" s="289"/>
    </row>
    <row r="50659" spans="23:27">
      <c r="W50659" s="288"/>
      <c r="X50659" s="287"/>
      <c r="AA50659" s="289"/>
    </row>
    <row r="50660" spans="23:27">
      <c r="W50660" s="288"/>
      <c r="X50660" s="287"/>
      <c r="AA50660" s="289"/>
    </row>
    <row r="50661" spans="23:27">
      <c r="W50661" s="288"/>
      <c r="X50661" s="287"/>
      <c r="AA50661" s="289"/>
    </row>
    <row r="50662" spans="23:27">
      <c r="W50662" s="288"/>
      <c r="X50662" s="287"/>
      <c r="AA50662" s="289"/>
    </row>
    <row r="50663" spans="23:27">
      <c r="W50663" s="288"/>
      <c r="X50663" s="287"/>
      <c r="AA50663" s="289"/>
    </row>
    <row r="50664" spans="23:27">
      <c r="W50664" s="288"/>
      <c r="X50664" s="287"/>
      <c r="AA50664" s="289"/>
    </row>
    <row r="50665" spans="23:27">
      <c r="W50665" s="288"/>
      <c r="X50665" s="287"/>
      <c r="AA50665" s="289"/>
    </row>
    <row r="50666" spans="23:27">
      <c r="W50666" s="288"/>
      <c r="X50666" s="287"/>
      <c r="AA50666" s="289"/>
    </row>
    <row r="50667" spans="23:27">
      <c r="W50667" s="288"/>
      <c r="X50667" s="287"/>
      <c r="AA50667" s="289"/>
    </row>
    <row r="50668" spans="23:27">
      <c r="W50668" s="288"/>
      <c r="X50668" s="287"/>
      <c r="AA50668" s="289"/>
    </row>
    <row r="50669" spans="23:27">
      <c r="W50669" s="288"/>
      <c r="X50669" s="287"/>
      <c r="AA50669" s="289"/>
    </row>
    <row r="50670" spans="23:27">
      <c r="W50670" s="288"/>
      <c r="X50670" s="287"/>
      <c r="AA50670" s="289"/>
    </row>
    <row r="50671" spans="23:27">
      <c r="W50671" s="288"/>
      <c r="X50671" s="287"/>
      <c r="AA50671" s="289"/>
    </row>
    <row r="50672" spans="23:27">
      <c r="W50672" s="288"/>
      <c r="X50672" s="287"/>
      <c r="AA50672" s="289"/>
    </row>
    <row r="50673" spans="23:27">
      <c r="W50673" s="288"/>
      <c r="X50673" s="287"/>
      <c r="AA50673" s="289"/>
    </row>
    <row r="50674" spans="23:27">
      <c r="W50674" s="288"/>
      <c r="X50674" s="287"/>
      <c r="AA50674" s="289"/>
    </row>
    <row r="50675" spans="23:27">
      <c r="W50675" s="288"/>
      <c r="X50675" s="287"/>
      <c r="AA50675" s="289"/>
    </row>
    <row r="50676" spans="23:27">
      <c r="W50676" s="288"/>
      <c r="X50676" s="287"/>
      <c r="AA50676" s="289"/>
    </row>
    <row r="50677" spans="23:27">
      <c r="W50677" s="288"/>
      <c r="X50677" s="287"/>
      <c r="AA50677" s="289"/>
    </row>
    <row r="50678" spans="23:27">
      <c r="W50678" s="288"/>
      <c r="X50678" s="287"/>
      <c r="AA50678" s="289"/>
    </row>
    <row r="50679" spans="23:27">
      <c r="W50679" s="288"/>
      <c r="X50679" s="287"/>
      <c r="AA50679" s="289"/>
    </row>
    <row r="50680" spans="23:27">
      <c r="W50680" s="288"/>
      <c r="X50680" s="287"/>
      <c r="AA50680" s="289"/>
    </row>
    <row r="50681" spans="23:27">
      <c r="W50681" s="288"/>
      <c r="X50681" s="287"/>
      <c r="AA50681" s="289"/>
    </row>
    <row r="50682" spans="23:27">
      <c r="W50682" s="288"/>
      <c r="X50682" s="287"/>
      <c r="AA50682" s="289"/>
    </row>
    <row r="50683" spans="23:27">
      <c r="W50683" s="288"/>
      <c r="X50683" s="287"/>
      <c r="AA50683" s="289"/>
    </row>
    <row r="50684" spans="23:27">
      <c r="W50684" s="288"/>
      <c r="X50684" s="287"/>
      <c r="AA50684" s="289"/>
    </row>
    <row r="50685" spans="23:27">
      <c r="W50685" s="288"/>
      <c r="X50685" s="287"/>
      <c r="AA50685" s="289"/>
    </row>
    <row r="50686" spans="23:27">
      <c r="W50686" s="288"/>
      <c r="X50686" s="287"/>
      <c r="AA50686" s="289"/>
    </row>
    <row r="50687" spans="23:27">
      <c r="W50687" s="288"/>
      <c r="X50687" s="287"/>
      <c r="AA50687" s="289"/>
    </row>
    <row r="50688" spans="23:27">
      <c r="W50688" s="288"/>
      <c r="X50688" s="287"/>
      <c r="AA50688" s="289"/>
    </row>
    <row r="50689" spans="23:27">
      <c r="W50689" s="288"/>
      <c r="X50689" s="287"/>
      <c r="AA50689" s="289"/>
    </row>
    <row r="50690" spans="23:27">
      <c r="W50690" s="288"/>
      <c r="X50690" s="287"/>
      <c r="AA50690" s="289"/>
    </row>
    <row r="50691" spans="23:27">
      <c r="W50691" s="288"/>
      <c r="X50691" s="287"/>
      <c r="AA50691" s="289"/>
    </row>
    <row r="50692" spans="23:27">
      <c r="W50692" s="288"/>
      <c r="X50692" s="287"/>
      <c r="AA50692" s="289"/>
    </row>
    <row r="50693" spans="23:27">
      <c r="W50693" s="288"/>
      <c r="X50693" s="287"/>
      <c r="AA50693" s="289"/>
    </row>
    <row r="50694" spans="23:27">
      <c r="W50694" s="288"/>
      <c r="X50694" s="287"/>
      <c r="AA50694" s="289"/>
    </row>
    <row r="50695" spans="23:27">
      <c r="W50695" s="288"/>
      <c r="X50695" s="287"/>
      <c r="AA50695" s="289"/>
    </row>
    <row r="50696" spans="23:27">
      <c r="W50696" s="288"/>
      <c r="X50696" s="287"/>
      <c r="AA50696" s="289"/>
    </row>
    <row r="50697" spans="23:27">
      <c r="W50697" s="288"/>
      <c r="X50697" s="287"/>
      <c r="AA50697" s="289"/>
    </row>
    <row r="50698" spans="23:27">
      <c r="W50698" s="288"/>
      <c r="X50698" s="287"/>
      <c r="AA50698" s="289"/>
    </row>
    <row r="50699" spans="23:27">
      <c r="W50699" s="288"/>
      <c r="X50699" s="287"/>
      <c r="AA50699" s="289"/>
    </row>
    <row r="50700" spans="23:27">
      <c r="W50700" s="288"/>
      <c r="X50700" s="287"/>
      <c r="AA50700" s="289"/>
    </row>
    <row r="50701" spans="23:27">
      <c r="W50701" s="288"/>
      <c r="X50701" s="287"/>
      <c r="AA50701" s="289"/>
    </row>
    <row r="50702" spans="23:27">
      <c r="W50702" s="288"/>
      <c r="X50702" s="287"/>
      <c r="AA50702" s="289"/>
    </row>
    <row r="50703" spans="23:27">
      <c r="W50703" s="288"/>
      <c r="X50703" s="287"/>
      <c r="AA50703" s="289"/>
    </row>
    <row r="50704" spans="23:27">
      <c r="W50704" s="288"/>
      <c r="X50704" s="287"/>
      <c r="AA50704" s="289"/>
    </row>
    <row r="50705" spans="23:27">
      <c r="W50705" s="288"/>
      <c r="X50705" s="287"/>
      <c r="AA50705" s="289"/>
    </row>
    <row r="50706" spans="23:27">
      <c r="W50706" s="288"/>
      <c r="X50706" s="287"/>
      <c r="AA50706" s="289"/>
    </row>
    <row r="50707" spans="23:27">
      <c r="W50707" s="288"/>
      <c r="X50707" s="287"/>
      <c r="AA50707" s="289"/>
    </row>
    <row r="50708" spans="23:27">
      <c r="W50708" s="288"/>
      <c r="X50708" s="287"/>
      <c r="AA50708" s="289"/>
    </row>
    <row r="50709" spans="23:27">
      <c r="W50709" s="288"/>
      <c r="X50709" s="287"/>
      <c r="AA50709" s="289"/>
    </row>
    <row r="50710" spans="23:27">
      <c r="W50710" s="288"/>
      <c r="X50710" s="287"/>
      <c r="AA50710" s="289"/>
    </row>
    <row r="50711" spans="23:27">
      <c r="W50711" s="288"/>
      <c r="X50711" s="287"/>
      <c r="AA50711" s="289"/>
    </row>
    <row r="50712" spans="23:27">
      <c r="W50712" s="288"/>
      <c r="X50712" s="287"/>
      <c r="AA50712" s="289"/>
    </row>
    <row r="50713" spans="23:27">
      <c r="W50713" s="288"/>
      <c r="X50713" s="287"/>
      <c r="AA50713" s="289"/>
    </row>
    <row r="50714" spans="23:27">
      <c r="W50714" s="288"/>
      <c r="X50714" s="287"/>
      <c r="AA50714" s="289"/>
    </row>
    <row r="50715" spans="23:27">
      <c r="W50715" s="288"/>
      <c r="X50715" s="287"/>
      <c r="AA50715" s="289"/>
    </row>
    <row r="50716" spans="23:27">
      <c r="W50716" s="288"/>
      <c r="X50716" s="287"/>
      <c r="AA50716" s="289"/>
    </row>
    <row r="50717" spans="23:27">
      <c r="W50717" s="288"/>
      <c r="X50717" s="287"/>
      <c r="AA50717" s="289"/>
    </row>
    <row r="50718" spans="23:27">
      <c r="W50718" s="288"/>
      <c r="X50718" s="287"/>
      <c r="AA50718" s="289"/>
    </row>
    <row r="50719" spans="23:27">
      <c r="W50719" s="288"/>
      <c r="X50719" s="287"/>
      <c r="AA50719" s="289"/>
    </row>
    <row r="50720" spans="23:27">
      <c r="W50720" s="288"/>
      <c r="X50720" s="287"/>
      <c r="AA50720" s="289"/>
    </row>
    <row r="50721" spans="23:27">
      <c r="W50721" s="288"/>
      <c r="X50721" s="287"/>
      <c r="AA50721" s="289"/>
    </row>
    <row r="50722" spans="23:27">
      <c r="W50722" s="288"/>
      <c r="X50722" s="287"/>
      <c r="AA50722" s="289"/>
    </row>
    <row r="50723" spans="23:27">
      <c r="W50723" s="288"/>
      <c r="X50723" s="287"/>
      <c r="AA50723" s="289"/>
    </row>
    <row r="50724" spans="23:27">
      <c r="W50724" s="288"/>
      <c r="X50724" s="287"/>
      <c r="AA50724" s="289"/>
    </row>
    <row r="50725" spans="23:27">
      <c r="W50725" s="288"/>
      <c r="X50725" s="287"/>
      <c r="AA50725" s="289"/>
    </row>
    <row r="50726" spans="23:27">
      <c r="W50726" s="288"/>
      <c r="X50726" s="287"/>
      <c r="AA50726" s="289"/>
    </row>
    <row r="50727" spans="23:27">
      <c r="W50727" s="288"/>
      <c r="X50727" s="287"/>
      <c r="AA50727" s="289"/>
    </row>
    <row r="50728" spans="23:27">
      <c r="W50728" s="288"/>
      <c r="X50728" s="287"/>
      <c r="AA50728" s="289"/>
    </row>
    <row r="50729" spans="23:27">
      <c r="W50729" s="288"/>
      <c r="X50729" s="287"/>
      <c r="AA50729" s="289"/>
    </row>
    <row r="50730" spans="23:27">
      <c r="W50730" s="288"/>
      <c r="X50730" s="287"/>
      <c r="AA50730" s="289"/>
    </row>
    <row r="50731" spans="23:27">
      <c r="W50731" s="288"/>
      <c r="X50731" s="287"/>
      <c r="AA50731" s="289"/>
    </row>
    <row r="50732" spans="23:27">
      <c r="W50732" s="288"/>
      <c r="X50732" s="287"/>
      <c r="AA50732" s="289"/>
    </row>
    <row r="50733" spans="23:27">
      <c r="W50733" s="288"/>
      <c r="X50733" s="287"/>
      <c r="AA50733" s="289"/>
    </row>
    <row r="50734" spans="23:27">
      <c r="W50734" s="288"/>
      <c r="X50734" s="287"/>
      <c r="AA50734" s="289"/>
    </row>
    <row r="50735" spans="23:27">
      <c r="W50735" s="288"/>
      <c r="X50735" s="287"/>
      <c r="AA50735" s="289"/>
    </row>
    <row r="50736" spans="23:27">
      <c r="W50736" s="288"/>
      <c r="X50736" s="287"/>
      <c r="AA50736" s="289"/>
    </row>
    <row r="50737" spans="23:27">
      <c r="W50737" s="288"/>
      <c r="X50737" s="287"/>
      <c r="AA50737" s="289"/>
    </row>
    <row r="50738" spans="23:27">
      <c r="W50738" s="288"/>
      <c r="X50738" s="287"/>
      <c r="AA50738" s="289"/>
    </row>
    <row r="50739" spans="23:27">
      <c r="W50739" s="288"/>
      <c r="X50739" s="287"/>
      <c r="AA50739" s="289"/>
    </row>
    <row r="50740" spans="23:27">
      <c r="W50740" s="288"/>
      <c r="X50740" s="287"/>
      <c r="AA50740" s="289"/>
    </row>
    <row r="50741" spans="23:27">
      <c r="W50741" s="288"/>
      <c r="X50741" s="287"/>
      <c r="AA50741" s="289"/>
    </row>
    <row r="50742" spans="23:27">
      <c r="W50742" s="288"/>
      <c r="X50742" s="287"/>
      <c r="AA50742" s="289"/>
    </row>
    <row r="50743" spans="23:27">
      <c r="W50743" s="288"/>
      <c r="X50743" s="287"/>
      <c r="AA50743" s="289"/>
    </row>
    <row r="50744" spans="23:27">
      <c r="W50744" s="288"/>
      <c r="X50744" s="287"/>
      <c r="AA50744" s="289"/>
    </row>
    <row r="50745" spans="23:27">
      <c r="W50745" s="288"/>
      <c r="X50745" s="287"/>
      <c r="AA50745" s="289"/>
    </row>
    <row r="50746" spans="23:27">
      <c r="W50746" s="288"/>
      <c r="X50746" s="287"/>
      <c r="AA50746" s="289"/>
    </row>
    <row r="50747" spans="23:27">
      <c r="W50747" s="288"/>
      <c r="X50747" s="287"/>
      <c r="AA50747" s="289"/>
    </row>
    <row r="50748" spans="23:27">
      <c r="W50748" s="288"/>
      <c r="X50748" s="287"/>
      <c r="AA50748" s="289"/>
    </row>
    <row r="50749" spans="23:27">
      <c r="W50749" s="288"/>
      <c r="X50749" s="287"/>
      <c r="AA50749" s="289"/>
    </row>
    <row r="50750" spans="23:27">
      <c r="W50750" s="288"/>
      <c r="X50750" s="287"/>
      <c r="AA50750" s="289"/>
    </row>
    <row r="50751" spans="23:27">
      <c r="W50751" s="288"/>
      <c r="X50751" s="287"/>
      <c r="AA50751" s="289"/>
    </row>
    <row r="50752" spans="23:27">
      <c r="W50752" s="288"/>
      <c r="X50752" s="287"/>
      <c r="AA50752" s="289"/>
    </row>
    <row r="50753" spans="23:27">
      <c r="W50753" s="288"/>
      <c r="X50753" s="287"/>
      <c r="AA50753" s="289"/>
    </row>
    <row r="50754" spans="23:27">
      <c r="W50754" s="288"/>
      <c r="X50754" s="287"/>
      <c r="AA50754" s="289"/>
    </row>
    <row r="50755" spans="23:27">
      <c r="W50755" s="288"/>
      <c r="X50755" s="287"/>
      <c r="AA50755" s="289"/>
    </row>
    <row r="50756" spans="23:27">
      <c r="W50756" s="288"/>
      <c r="X50756" s="287"/>
      <c r="AA50756" s="289"/>
    </row>
    <row r="50757" spans="23:27">
      <c r="W50757" s="288"/>
      <c r="X50757" s="287"/>
      <c r="AA50757" s="289"/>
    </row>
    <row r="50758" spans="23:27">
      <c r="W50758" s="288"/>
      <c r="X50758" s="287"/>
      <c r="AA50758" s="289"/>
    </row>
    <row r="50759" spans="23:27">
      <c r="W50759" s="288"/>
      <c r="X50759" s="287"/>
      <c r="AA50759" s="289"/>
    </row>
    <row r="50760" spans="23:27">
      <c r="W50760" s="288"/>
      <c r="X50760" s="287"/>
      <c r="AA50760" s="289"/>
    </row>
    <row r="50761" spans="23:27">
      <c r="W50761" s="288"/>
      <c r="X50761" s="287"/>
      <c r="AA50761" s="289"/>
    </row>
    <row r="50762" spans="23:27">
      <c r="W50762" s="288"/>
      <c r="X50762" s="287"/>
      <c r="AA50762" s="289"/>
    </row>
    <row r="50763" spans="23:27">
      <c r="W50763" s="288"/>
      <c r="X50763" s="287"/>
      <c r="AA50763" s="289"/>
    </row>
    <row r="50764" spans="23:27">
      <c r="W50764" s="288"/>
      <c r="X50764" s="287"/>
      <c r="AA50764" s="289"/>
    </row>
    <row r="50765" spans="23:27">
      <c r="W50765" s="288"/>
      <c r="X50765" s="287"/>
      <c r="AA50765" s="289"/>
    </row>
    <row r="50766" spans="23:27">
      <c r="W50766" s="288"/>
      <c r="X50766" s="287"/>
      <c r="AA50766" s="289"/>
    </row>
    <row r="50767" spans="23:27">
      <c r="W50767" s="288"/>
      <c r="X50767" s="287"/>
      <c r="AA50767" s="289"/>
    </row>
    <row r="50768" spans="23:27">
      <c r="W50768" s="288"/>
      <c r="X50768" s="287"/>
      <c r="AA50768" s="289"/>
    </row>
    <row r="50769" spans="23:27">
      <c r="W50769" s="288"/>
      <c r="X50769" s="287"/>
      <c r="AA50769" s="289"/>
    </row>
    <row r="50770" spans="23:27">
      <c r="W50770" s="288"/>
      <c r="X50770" s="287"/>
      <c r="AA50770" s="289"/>
    </row>
    <row r="50771" spans="23:27">
      <c r="W50771" s="288"/>
      <c r="X50771" s="287"/>
      <c r="AA50771" s="289"/>
    </row>
    <row r="50772" spans="23:27">
      <c r="W50772" s="288"/>
      <c r="X50772" s="287"/>
      <c r="AA50772" s="289"/>
    </row>
    <row r="50773" spans="23:27">
      <c r="W50773" s="288"/>
      <c r="X50773" s="287"/>
      <c r="AA50773" s="289"/>
    </row>
    <row r="50774" spans="23:27">
      <c r="W50774" s="288"/>
      <c r="X50774" s="287"/>
      <c r="AA50774" s="289"/>
    </row>
    <row r="50775" spans="23:27">
      <c r="W50775" s="288"/>
      <c r="X50775" s="287"/>
      <c r="AA50775" s="289"/>
    </row>
    <row r="50776" spans="23:27">
      <c r="W50776" s="288"/>
      <c r="X50776" s="287"/>
      <c r="AA50776" s="289"/>
    </row>
    <row r="50777" spans="23:27">
      <c r="W50777" s="288"/>
      <c r="X50777" s="287"/>
      <c r="AA50777" s="289"/>
    </row>
    <row r="50778" spans="23:27">
      <c r="W50778" s="288"/>
      <c r="X50778" s="287"/>
      <c r="AA50778" s="289"/>
    </row>
    <row r="50779" spans="23:27">
      <c r="W50779" s="288"/>
      <c r="X50779" s="287"/>
      <c r="AA50779" s="289"/>
    </row>
    <row r="50780" spans="23:27">
      <c r="W50780" s="288"/>
      <c r="X50780" s="287"/>
      <c r="AA50780" s="289"/>
    </row>
    <row r="50781" spans="23:27">
      <c r="W50781" s="288"/>
      <c r="X50781" s="287"/>
      <c r="AA50781" s="289"/>
    </row>
    <row r="50782" spans="23:27">
      <c r="W50782" s="288"/>
      <c r="X50782" s="287"/>
      <c r="AA50782" s="289"/>
    </row>
    <row r="50783" spans="23:27">
      <c r="W50783" s="288"/>
      <c r="X50783" s="287"/>
      <c r="AA50783" s="289"/>
    </row>
    <row r="50784" spans="23:27">
      <c r="W50784" s="288"/>
      <c r="X50784" s="287"/>
      <c r="AA50784" s="289"/>
    </row>
    <row r="50785" spans="23:27">
      <c r="W50785" s="288"/>
      <c r="X50785" s="287"/>
      <c r="AA50785" s="289"/>
    </row>
    <row r="50786" spans="23:27">
      <c r="W50786" s="288"/>
      <c r="X50786" s="287"/>
      <c r="AA50786" s="289"/>
    </row>
    <row r="50787" spans="23:27">
      <c r="W50787" s="288"/>
      <c r="X50787" s="287"/>
      <c r="AA50787" s="289"/>
    </row>
    <row r="50788" spans="23:27">
      <c r="W50788" s="288"/>
      <c r="X50788" s="287"/>
      <c r="AA50788" s="289"/>
    </row>
    <row r="50789" spans="23:27">
      <c r="W50789" s="288"/>
      <c r="X50789" s="287"/>
      <c r="AA50789" s="289"/>
    </row>
    <row r="50790" spans="23:27">
      <c r="W50790" s="288"/>
      <c r="X50790" s="287"/>
      <c r="AA50790" s="289"/>
    </row>
    <row r="50791" spans="23:27">
      <c r="W50791" s="288"/>
      <c r="X50791" s="287"/>
      <c r="AA50791" s="289"/>
    </row>
    <row r="50792" spans="23:27">
      <c r="W50792" s="288"/>
      <c r="X50792" s="287"/>
      <c r="AA50792" s="289"/>
    </row>
    <row r="50793" spans="23:27">
      <c r="W50793" s="288"/>
      <c r="X50793" s="287"/>
      <c r="AA50793" s="289"/>
    </row>
    <row r="50794" spans="23:27">
      <c r="W50794" s="288"/>
      <c r="X50794" s="287"/>
      <c r="AA50794" s="289"/>
    </row>
    <row r="50795" spans="23:27">
      <c r="W50795" s="288"/>
      <c r="X50795" s="287"/>
      <c r="AA50795" s="289"/>
    </row>
    <row r="50796" spans="23:27">
      <c r="W50796" s="288"/>
      <c r="X50796" s="287"/>
      <c r="AA50796" s="289"/>
    </row>
    <row r="50797" spans="23:27">
      <c r="W50797" s="288"/>
      <c r="X50797" s="287"/>
      <c r="AA50797" s="289"/>
    </row>
    <row r="50798" spans="23:27">
      <c r="W50798" s="288"/>
      <c r="X50798" s="287"/>
      <c r="AA50798" s="289"/>
    </row>
    <row r="50799" spans="23:27">
      <c r="W50799" s="288"/>
      <c r="X50799" s="287"/>
      <c r="AA50799" s="289"/>
    </row>
    <row r="50800" spans="23:27">
      <c r="W50800" s="288"/>
      <c r="X50800" s="287"/>
      <c r="AA50800" s="289"/>
    </row>
    <row r="50801" spans="23:27">
      <c r="W50801" s="288"/>
      <c r="X50801" s="287"/>
      <c r="AA50801" s="289"/>
    </row>
    <row r="50802" spans="23:27">
      <c r="W50802" s="288"/>
      <c r="X50802" s="287"/>
      <c r="AA50802" s="289"/>
    </row>
    <row r="50803" spans="23:27">
      <c r="W50803" s="288"/>
      <c r="X50803" s="287"/>
      <c r="AA50803" s="289"/>
    </row>
    <row r="50804" spans="23:27">
      <c r="W50804" s="288"/>
      <c r="X50804" s="287"/>
      <c r="AA50804" s="289"/>
    </row>
    <row r="50805" spans="23:27">
      <c r="W50805" s="288"/>
      <c r="X50805" s="287"/>
      <c r="AA50805" s="289"/>
    </row>
    <row r="50806" spans="23:27">
      <c r="W50806" s="288"/>
      <c r="X50806" s="287"/>
      <c r="AA50806" s="289"/>
    </row>
    <row r="50807" spans="23:27">
      <c r="W50807" s="288"/>
      <c r="X50807" s="287"/>
      <c r="AA50807" s="289"/>
    </row>
    <row r="50808" spans="23:27">
      <c r="W50808" s="288"/>
      <c r="X50808" s="287"/>
      <c r="AA50808" s="289"/>
    </row>
    <row r="50809" spans="23:27">
      <c r="W50809" s="288"/>
      <c r="X50809" s="287"/>
      <c r="AA50809" s="289"/>
    </row>
    <row r="50810" spans="23:27">
      <c r="W50810" s="288"/>
      <c r="X50810" s="287"/>
      <c r="AA50810" s="289"/>
    </row>
    <row r="50811" spans="23:27">
      <c r="W50811" s="288"/>
      <c r="X50811" s="287"/>
      <c r="AA50811" s="289"/>
    </row>
    <row r="50812" spans="23:27">
      <c r="W50812" s="288"/>
      <c r="X50812" s="287"/>
      <c r="AA50812" s="289"/>
    </row>
    <row r="50813" spans="23:27">
      <c r="W50813" s="288"/>
      <c r="X50813" s="287"/>
      <c r="AA50813" s="289"/>
    </row>
    <row r="50814" spans="23:27">
      <c r="W50814" s="288"/>
      <c r="X50814" s="287"/>
      <c r="AA50814" s="289"/>
    </row>
    <row r="50815" spans="23:27">
      <c r="W50815" s="288"/>
      <c r="X50815" s="287"/>
      <c r="AA50815" s="289"/>
    </row>
    <row r="50816" spans="23:27">
      <c r="W50816" s="288"/>
      <c r="X50816" s="287"/>
      <c r="AA50816" s="289"/>
    </row>
    <row r="50817" spans="23:27">
      <c r="W50817" s="288"/>
      <c r="X50817" s="287"/>
      <c r="AA50817" s="289"/>
    </row>
    <row r="50818" spans="23:27">
      <c r="W50818" s="288"/>
      <c r="X50818" s="287"/>
      <c r="AA50818" s="289"/>
    </row>
    <row r="50819" spans="23:27">
      <c r="W50819" s="288"/>
      <c r="X50819" s="287"/>
      <c r="AA50819" s="289"/>
    </row>
    <row r="50820" spans="23:27">
      <c r="W50820" s="288"/>
      <c r="X50820" s="287"/>
      <c r="AA50820" s="289"/>
    </row>
    <row r="50821" spans="23:27">
      <c r="W50821" s="288"/>
      <c r="X50821" s="287"/>
      <c r="AA50821" s="289"/>
    </row>
    <row r="50822" spans="23:27">
      <c r="W50822" s="288"/>
      <c r="X50822" s="287"/>
      <c r="AA50822" s="289"/>
    </row>
    <row r="50823" spans="23:27">
      <c r="W50823" s="288"/>
      <c r="X50823" s="287"/>
      <c r="AA50823" s="289"/>
    </row>
    <row r="50824" spans="23:27">
      <c r="W50824" s="288"/>
      <c r="X50824" s="287"/>
      <c r="AA50824" s="289"/>
    </row>
    <row r="50825" spans="23:27">
      <c r="W50825" s="288"/>
      <c r="X50825" s="287"/>
      <c r="AA50825" s="289"/>
    </row>
    <row r="50826" spans="23:27">
      <c r="W50826" s="288"/>
      <c r="X50826" s="287"/>
      <c r="AA50826" s="289"/>
    </row>
    <row r="50827" spans="23:27">
      <c r="W50827" s="288"/>
      <c r="X50827" s="287"/>
      <c r="AA50827" s="289"/>
    </row>
    <row r="50828" spans="23:27">
      <c r="W50828" s="288"/>
      <c r="X50828" s="287"/>
      <c r="AA50828" s="289"/>
    </row>
    <row r="50829" spans="23:27">
      <c r="W50829" s="288"/>
      <c r="X50829" s="287"/>
      <c r="AA50829" s="289"/>
    </row>
    <row r="50830" spans="23:27">
      <c r="W50830" s="288"/>
      <c r="X50830" s="287"/>
      <c r="AA50830" s="289"/>
    </row>
    <row r="50831" spans="23:27">
      <c r="W50831" s="288"/>
      <c r="X50831" s="287"/>
      <c r="AA50831" s="289"/>
    </row>
    <row r="50832" spans="23:27">
      <c r="W50832" s="288"/>
      <c r="X50832" s="287"/>
      <c r="AA50832" s="289"/>
    </row>
    <row r="50833" spans="23:27">
      <c r="W50833" s="288"/>
      <c r="X50833" s="287"/>
      <c r="AA50833" s="289"/>
    </row>
    <row r="50834" spans="23:27">
      <c r="W50834" s="288"/>
      <c r="X50834" s="287"/>
      <c r="AA50834" s="289"/>
    </row>
    <row r="50835" spans="23:27">
      <c r="W50835" s="288"/>
      <c r="X50835" s="287"/>
      <c r="AA50835" s="289"/>
    </row>
    <row r="50836" spans="23:27">
      <c r="W50836" s="288"/>
      <c r="X50836" s="287"/>
      <c r="AA50836" s="289"/>
    </row>
    <row r="50837" spans="23:27">
      <c r="W50837" s="288"/>
      <c r="X50837" s="287"/>
      <c r="AA50837" s="289"/>
    </row>
    <row r="50838" spans="23:27">
      <c r="W50838" s="288"/>
      <c r="X50838" s="287"/>
      <c r="AA50838" s="289"/>
    </row>
    <row r="50839" spans="23:27">
      <c r="W50839" s="288"/>
      <c r="X50839" s="287"/>
      <c r="AA50839" s="289"/>
    </row>
    <row r="50840" spans="23:27">
      <c r="W50840" s="288"/>
      <c r="X50840" s="287"/>
      <c r="AA50840" s="289"/>
    </row>
    <row r="50841" spans="23:27">
      <c r="W50841" s="288"/>
      <c r="X50841" s="287"/>
      <c r="AA50841" s="289"/>
    </row>
    <row r="50842" spans="23:27">
      <c r="W50842" s="288"/>
      <c r="X50842" s="287"/>
      <c r="AA50842" s="289"/>
    </row>
    <row r="50843" spans="23:27">
      <c r="W50843" s="288"/>
      <c r="X50843" s="287"/>
      <c r="AA50843" s="289"/>
    </row>
    <row r="50844" spans="23:27">
      <c r="W50844" s="288"/>
      <c r="X50844" s="287"/>
      <c r="AA50844" s="289"/>
    </row>
    <row r="50845" spans="23:27">
      <c r="W50845" s="288"/>
      <c r="X50845" s="287"/>
      <c r="AA50845" s="289"/>
    </row>
    <row r="50846" spans="23:27">
      <c r="W50846" s="288"/>
      <c r="X50846" s="287"/>
      <c r="AA50846" s="289"/>
    </row>
    <row r="50847" spans="23:27">
      <c r="W50847" s="288"/>
      <c r="X50847" s="287"/>
      <c r="AA50847" s="289"/>
    </row>
    <row r="50848" spans="23:27">
      <c r="W50848" s="288"/>
      <c r="X50848" s="287"/>
      <c r="AA50848" s="289"/>
    </row>
    <row r="50849" spans="23:27">
      <c r="W50849" s="288"/>
      <c r="X50849" s="287"/>
      <c r="AA50849" s="289"/>
    </row>
    <row r="50850" spans="23:27">
      <c r="W50850" s="288"/>
      <c r="X50850" s="287"/>
      <c r="AA50850" s="289"/>
    </row>
    <row r="50851" spans="23:27">
      <c r="W50851" s="288"/>
      <c r="X50851" s="287"/>
      <c r="AA50851" s="289"/>
    </row>
    <row r="50852" spans="23:27">
      <c r="W50852" s="288"/>
      <c r="X50852" s="287"/>
      <c r="AA50852" s="289"/>
    </row>
    <row r="50853" spans="23:27">
      <c r="W50853" s="288"/>
      <c r="X50853" s="287"/>
      <c r="AA50853" s="289"/>
    </row>
    <row r="50854" spans="23:27">
      <c r="W50854" s="288"/>
      <c r="X50854" s="287"/>
      <c r="AA50854" s="289"/>
    </row>
    <row r="50855" spans="23:27">
      <c r="W50855" s="288"/>
      <c r="X50855" s="287"/>
      <c r="AA50855" s="289"/>
    </row>
    <row r="50856" spans="23:27">
      <c r="W50856" s="288"/>
      <c r="X50856" s="287"/>
      <c r="AA50856" s="289"/>
    </row>
    <row r="50857" spans="23:27">
      <c r="W50857" s="288"/>
      <c r="X50857" s="287"/>
      <c r="AA50857" s="289"/>
    </row>
    <row r="50858" spans="23:27">
      <c r="W50858" s="288"/>
      <c r="X50858" s="287"/>
      <c r="AA50858" s="289"/>
    </row>
    <row r="50859" spans="23:27">
      <c r="W50859" s="288"/>
      <c r="X50859" s="287"/>
      <c r="AA50859" s="289"/>
    </row>
    <row r="50860" spans="23:27">
      <c r="W50860" s="288"/>
      <c r="X50860" s="287"/>
      <c r="AA50860" s="289"/>
    </row>
    <row r="50861" spans="23:27">
      <c r="W50861" s="288"/>
      <c r="X50861" s="287"/>
      <c r="AA50861" s="289"/>
    </row>
    <row r="50862" spans="23:27">
      <c r="W50862" s="288"/>
      <c r="X50862" s="287"/>
      <c r="AA50862" s="289"/>
    </row>
    <row r="50863" spans="23:27">
      <c r="W50863" s="288"/>
      <c r="X50863" s="287"/>
      <c r="AA50863" s="289"/>
    </row>
    <row r="50864" spans="23:27">
      <c r="W50864" s="288"/>
      <c r="X50864" s="287"/>
      <c r="AA50864" s="289"/>
    </row>
    <row r="50865" spans="23:27">
      <c r="W50865" s="288"/>
      <c r="X50865" s="287"/>
      <c r="AA50865" s="289"/>
    </row>
    <row r="50866" spans="23:27">
      <c r="W50866" s="288"/>
      <c r="X50866" s="287"/>
      <c r="AA50866" s="289"/>
    </row>
    <row r="50867" spans="23:27">
      <c r="W50867" s="288"/>
      <c r="X50867" s="287"/>
      <c r="AA50867" s="289"/>
    </row>
    <row r="50868" spans="23:27">
      <c r="W50868" s="288"/>
      <c r="X50868" s="287"/>
      <c r="AA50868" s="289"/>
    </row>
    <row r="50869" spans="23:27">
      <c r="W50869" s="288"/>
      <c r="X50869" s="287"/>
      <c r="AA50869" s="289"/>
    </row>
    <row r="50870" spans="23:27">
      <c r="W50870" s="288"/>
      <c r="X50870" s="287"/>
      <c r="AA50870" s="289"/>
    </row>
    <row r="50871" spans="23:27">
      <c r="W50871" s="288"/>
      <c r="X50871" s="287"/>
      <c r="AA50871" s="289"/>
    </row>
    <row r="50872" spans="23:27">
      <c r="W50872" s="288"/>
      <c r="X50872" s="287"/>
      <c r="AA50872" s="289"/>
    </row>
    <row r="50873" spans="23:27">
      <c r="W50873" s="288"/>
      <c r="X50873" s="287"/>
      <c r="AA50873" s="289"/>
    </row>
    <row r="50874" spans="23:27">
      <c r="W50874" s="288"/>
      <c r="X50874" s="287"/>
      <c r="AA50874" s="289"/>
    </row>
    <row r="50875" spans="23:27">
      <c r="W50875" s="288"/>
      <c r="X50875" s="287"/>
      <c r="AA50875" s="289"/>
    </row>
    <row r="50876" spans="23:27">
      <c r="W50876" s="288"/>
      <c r="X50876" s="287"/>
      <c r="AA50876" s="289"/>
    </row>
    <row r="50877" spans="23:27">
      <c r="W50877" s="288"/>
      <c r="X50877" s="287"/>
      <c r="AA50877" s="289"/>
    </row>
    <row r="50878" spans="23:27">
      <c r="W50878" s="288"/>
      <c r="X50878" s="287"/>
      <c r="AA50878" s="289"/>
    </row>
    <row r="50879" spans="23:27">
      <c r="W50879" s="288"/>
      <c r="X50879" s="287"/>
      <c r="AA50879" s="289"/>
    </row>
    <row r="50880" spans="23:27">
      <c r="W50880" s="288"/>
      <c r="X50880" s="287"/>
      <c r="AA50880" s="289"/>
    </row>
    <row r="50881" spans="23:27">
      <c r="W50881" s="288"/>
      <c r="X50881" s="287"/>
      <c r="AA50881" s="289"/>
    </row>
    <row r="50882" spans="23:27">
      <c r="W50882" s="288"/>
      <c r="X50882" s="287"/>
      <c r="AA50882" s="289"/>
    </row>
    <row r="50883" spans="23:27">
      <c r="W50883" s="288"/>
      <c r="X50883" s="287"/>
      <c r="AA50883" s="289"/>
    </row>
    <row r="50884" spans="23:27">
      <c r="W50884" s="288"/>
      <c r="X50884" s="287"/>
      <c r="AA50884" s="289"/>
    </row>
    <row r="50885" spans="23:27">
      <c r="W50885" s="288"/>
      <c r="X50885" s="287"/>
      <c r="AA50885" s="289"/>
    </row>
    <row r="50886" spans="23:27">
      <c r="W50886" s="288"/>
      <c r="X50886" s="287"/>
      <c r="AA50886" s="289"/>
    </row>
    <row r="50887" spans="23:27">
      <c r="W50887" s="288"/>
      <c r="X50887" s="287"/>
      <c r="AA50887" s="289"/>
    </row>
    <row r="50888" spans="23:27">
      <c r="W50888" s="288"/>
      <c r="X50888" s="287"/>
      <c r="AA50888" s="289"/>
    </row>
    <row r="50889" spans="23:27">
      <c r="W50889" s="288"/>
      <c r="X50889" s="287"/>
      <c r="AA50889" s="289"/>
    </row>
    <row r="50890" spans="23:27">
      <c r="W50890" s="288"/>
      <c r="X50890" s="287"/>
      <c r="AA50890" s="289"/>
    </row>
    <row r="50891" spans="23:27">
      <c r="W50891" s="288"/>
      <c r="X50891" s="287"/>
      <c r="AA50891" s="289"/>
    </row>
    <row r="50892" spans="23:27">
      <c r="W50892" s="288"/>
      <c r="X50892" s="287"/>
      <c r="AA50892" s="289"/>
    </row>
    <row r="50893" spans="23:27">
      <c r="W50893" s="288"/>
      <c r="X50893" s="287"/>
      <c r="AA50893" s="289"/>
    </row>
    <row r="50894" spans="23:27">
      <c r="W50894" s="288"/>
      <c r="X50894" s="287"/>
      <c r="AA50894" s="289"/>
    </row>
    <row r="50895" spans="23:27">
      <c r="W50895" s="288"/>
      <c r="X50895" s="287"/>
      <c r="AA50895" s="289"/>
    </row>
    <row r="50896" spans="23:27">
      <c r="W50896" s="288"/>
      <c r="X50896" s="287"/>
      <c r="AA50896" s="289"/>
    </row>
    <row r="50897" spans="23:27">
      <c r="W50897" s="288"/>
      <c r="X50897" s="287"/>
      <c r="AA50897" s="289"/>
    </row>
    <row r="50898" spans="23:27">
      <c r="W50898" s="288"/>
      <c r="X50898" s="287"/>
      <c r="AA50898" s="289"/>
    </row>
    <row r="50899" spans="23:27">
      <c r="W50899" s="288"/>
      <c r="X50899" s="287"/>
      <c r="AA50899" s="289"/>
    </row>
    <row r="50900" spans="23:27">
      <c r="W50900" s="288"/>
      <c r="X50900" s="287"/>
      <c r="AA50900" s="289"/>
    </row>
    <row r="50901" spans="23:27">
      <c r="W50901" s="288"/>
      <c r="X50901" s="287"/>
      <c r="AA50901" s="289"/>
    </row>
    <row r="50902" spans="23:27">
      <c r="W50902" s="288"/>
      <c r="X50902" s="287"/>
      <c r="AA50902" s="289"/>
    </row>
    <row r="50903" spans="23:27">
      <c r="W50903" s="288"/>
      <c r="X50903" s="287"/>
      <c r="AA50903" s="289"/>
    </row>
    <row r="50904" spans="23:27">
      <c r="W50904" s="288"/>
      <c r="X50904" s="287"/>
      <c r="AA50904" s="289"/>
    </row>
    <row r="50905" spans="23:27">
      <c r="W50905" s="288"/>
      <c r="X50905" s="287"/>
      <c r="AA50905" s="289"/>
    </row>
    <row r="50906" spans="23:27">
      <c r="W50906" s="288"/>
      <c r="X50906" s="287"/>
      <c r="AA50906" s="289"/>
    </row>
    <row r="50907" spans="23:27">
      <c r="W50907" s="288"/>
      <c r="X50907" s="287"/>
      <c r="AA50907" s="289"/>
    </row>
    <row r="50908" spans="23:27">
      <c r="W50908" s="288"/>
      <c r="X50908" s="287"/>
      <c r="AA50908" s="289"/>
    </row>
    <row r="50909" spans="23:27">
      <c r="W50909" s="288"/>
      <c r="X50909" s="287"/>
      <c r="AA50909" s="289"/>
    </row>
    <row r="50910" spans="23:27">
      <c r="W50910" s="288"/>
      <c r="X50910" s="287"/>
      <c r="AA50910" s="289"/>
    </row>
    <row r="50911" spans="23:27">
      <c r="W50911" s="288"/>
      <c r="X50911" s="287"/>
      <c r="AA50911" s="289"/>
    </row>
    <row r="50912" spans="23:27">
      <c r="W50912" s="288"/>
      <c r="X50912" s="287"/>
      <c r="AA50912" s="289"/>
    </row>
    <row r="50913" spans="23:27">
      <c r="W50913" s="288"/>
      <c r="X50913" s="287"/>
      <c r="AA50913" s="289"/>
    </row>
    <row r="50914" spans="23:27">
      <c r="W50914" s="288"/>
      <c r="X50914" s="287"/>
      <c r="AA50914" s="289"/>
    </row>
    <row r="50915" spans="23:27">
      <c r="W50915" s="288"/>
      <c r="X50915" s="287"/>
      <c r="AA50915" s="289"/>
    </row>
    <row r="50916" spans="23:27">
      <c r="W50916" s="288"/>
      <c r="X50916" s="287"/>
      <c r="AA50916" s="289"/>
    </row>
    <row r="50917" spans="23:27">
      <c r="W50917" s="288"/>
      <c r="X50917" s="287"/>
      <c r="AA50917" s="289"/>
    </row>
    <row r="50918" spans="23:27">
      <c r="W50918" s="288"/>
      <c r="X50918" s="287"/>
      <c r="AA50918" s="289"/>
    </row>
    <row r="50919" spans="23:27">
      <c r="W50919" s="288"/>
      <c r="X50919" s="287"/>
      <c r="AA50919" s="289"/>
    </row>
    <row r="50920" spans="23:27">
      <c r="W50920" s="288"/>
      <c r="X50920" s="287"/>
      <c r="AA50920" s="289"/>
    </row>
    <row r="50921" spans="23:27">
      <c r="W50921" s="288"/>
      <c r="X50921" s="287"/>
      <c r="AA50921" s="289"/>
    </row>
    <row r="50922" spans="23:27">
      <c r="W50922" s="288"/>
      <c r="X50922" s="287"/>
      <c r="AA50922" s="289"/>
    </row>
    <row r="50923" spans="23:27">
      <c r="W50923" s="288"/>
      <c r="X50923" s="287"/>
      <c r="AA50923" s="289"/>
    </row>
    <row r="50924" spans="23:27">
      <c r="W50924" s="288"/>
      <c r="X50924" s="287"/>
      <c r="AA50924" s="289"/>
    </row>
    <row r="50925" spans="23:27">
      <c r="W50925" s="288"/>
      <c r="X50925" s="287"/>
      <c r="AA50925" s="289"/>
    </row>
    <row r="50926" spans="23:27">
      <c r="W50926" s="288"/>
      <c r="X50926" s="287"/>
      <c r="AA50926" s="289"/>
    </row>
    <row r="50927" spans="23:27">
      <c r="W50927" s="288"/>
      <c r="X50927" s="287"/>
      <c r="AA50927" s="289"/>
    </row>
    <row r="50928" spans="23:27">
      <c r="W50928" s="288"/>
      <c r="X50928" s="287"/>
      <c r="AA50928" s="289"/>
    </row>
    <row r="50929" spans="23:27">
      <c r="W50929" s="288"/>
      <c r="X50929" s="287"/>
      <c r="AA50929" s="289"/>
    </row>
    <row r="50930" spans="23:27">
      <c r="W50930" s="288"/>
      <c r="X50930" s="287"/>
      <c r="AA50930" s="289"/>
    </row>
    <row r="50931" spans="23:27">
      <c r="W50931" s="288"/>
      <c r="X50931" s="287"/>
      <c r="AA50931" s="289"/>
    </row>
    <row r="50932" spans="23:27">
      <c r="W50932" s="288"/>
      <c r="X50932" s="287"/>
      <c r="AA50932" s="289"/>
    </row>
    <row r="50933" spans="23:27">
      <c r="W50933" s="288"/>
      <c r="X50933" s="287"/>
      <c r="AA50933" s="289"/>
    </row>
    <row r="50934" spans="23:27">
      <c r="W50934" s="288"/>
      <c r="X50934" s="287"/>
      <c r="AA50934" s="289"/>
    </row>
    <row r="50935" spans="23:27">
      <c r="W50935" s="288"/>
      <c r="X50935" s="287"/>
      <c r="AA50935" s="289"/>
    </row>
    <row r="50936" spans="23:27">
      <c r="W50936" s="288"/>
      <c r="X50936" s="287"/>
      <c r="AA50936" s="289"/>
    </row>
    <row r="50937" spans="23:27">
      <c r="W50937" s="288"/>
      <c r="X50937" s="287"/>
      <c r="AA50937" s="289"/>
    </row>
    <row r="50938" spans="23:27">
      <c r="W50938" s="288"/>
      <c r="X50938" s="287"/>
      <c r="AA50938" s="289"/>
    </row>
    <row r="50939" spans="23:27">
      <c r="W50939" s="288"/>
      <c r="X50939" s="287"/>
      <c r="AA50939" s="289"/>
    </row>
    <row r="50940" spans="23:27">
      <c r="W50940" s="288"/>
      <c r="X50940" s="287"/>
      <c r="AA50940" s="289"/>
    </row>
    <row r="50941" spans="23:27">
      <c r="W50941" s="288"/>
      <c r="X50941" s="287"/>
      <c r="AA50941" s="289"/>
    </row>
    <row r="50942" spans="23:27">
      <c r="W50942" s="288"/>
      <c r="X50942" s="287"/>
      <c r="AA50942" s="289"/>
    </row>
    <row r="50943" spans="23:27">
      <c r="W50943" s="288"/>
      <c r="X50943" s="287"/>
      <c r="AA50943" s="289"/>
    </row>
    <row r="50944" spans="23:27">
      <c r="W50944" s="288"/>
      <c r="X50944" s="287"/>
      <c r="AA50944" s="289"/>
    </row>
    <row r="50945" spans="23:27">
      <c r="W50945" s="288"/>
      <c r="X50945" s="287"/>
      <c r="AA50945" s="289"/>
    </row>
    <row r="50946" spans="23:27">
      <c r="W50946" s="288"/>
      <c r="X50946" s="287"/>
      <c r="AA50946" s="289"/>
    </row>
    <row r="50947" spans="23:27">
      <c r="W50947" s="288"/>
      <c r="X50947" s="287"/>
      <c r="AA50947" s="289"/>
    </row>
    <row r="50948" spans="23:27">
      <c r="W50948" s="288"/>
      <c r="X50948" s="287"/>
      <c r="AA50948" s="289"/>
    </row>
    <row r="50949" spans="23:27">
      <c r="W50949" s="288"/>
      <c r="X50949" s="287"/>
      <c r="AA50949" s="289"/>
    </row>
    <row r="50950" spans="23:27">
      <c r="W50950" s="288"/>
      <c r="X50950" s="287"/>
      <c r="AA50950" s="289"/>
    </row>
    <row r="50951" spans="23:27">
      <c r="W50951" s="288"/>
      <c r="X50951" s="287"/>
      <c r="AA50951" s="289"/>
    </row>
    <row r="50952" spans="23:27">
      <c r="W50952" s="288"/>
      <c r="X50952" s="287"/>
      <c r="AA50952" s="289"/>
    </row>
    <row r="50953" spans="23:27">
      <c r="W50953" s="288"/>
      <c r="X50953" s="287"/>
      <c r="AA50953" s="289"/>
    </row>
    <row r="50954" spans="23:27">
      <c r="W50954" s="288"/>
      <c r="X50954" s="287"/>
      <c r="AA50954" s="289"/>
    </row>
    <row r="50955" spans="23:27">
      <c r="W50955" s="288"/>
      <c r="X50955" s="287"/>
      <c r="AA50955" s="289"/>
    </row>
    <row r="50956" spans="23:27">
      <c r="W50956" s="288"/>
      <c r="X50956" s="287"/>
      <c r="AA50956" s="289"/>
    </row>
    <row r="50957" spans="23:27">
      <c r="W50957" s="288"/>
      <c r="X50957" s="287"/>
      <c r="AA50957" s="289"/>
    </row>
    <row r="50958" spans="23:27">
      <c r="W50958" s="288"/>
      <c r="X50958" s="287"/>
      <c r="AA50958" s="289"/>
    </row>
    <row r="50959" spans="23:27">
      <c r="W50959" s="288"/>
      <c r="X50959" s="287"/>
      <c r="AA50959" s="289"/>
    </row>
    <row r="50960" spans="23:27">
      <c r="W50960" s="288"/>
      <c r="X50960" s="287"/>
      <c r="AA50960" s="289"/>
    </row>
    <row r="50961" spans="23:27">
      <c r="W50961" s="288"/>
      <c r="X50961" s="287"/>
      <c r="AA50961" s="289"/>
    </row>
    <row r="50962" spans="23:27">
      <c r="W50962" s="288"/>
      <c r="X50962" s="287"/>
      <c r="AA50962" s="289"/>
    </row>
    <row r="50963" spans="23:27">
      <c r="W50963" s="288"/>
      <c r="X50963" s="287"/>
      <c r="AA50963" s="289"/>
    </row>
    <row r="50964" spans="23:27">
      <c r="W50964" s="288"/>
      <c r="X50964" s="287"/>
      <c r="AA50964" s="289"/>
    </row>
    <row r="50965" spans="23:27">
      <c r="W50965" s="288"/>
      <c r="X50965" s="287"/>
      <c r="AA50965" s="289"/>
    </row>
    <row r="50966" spans="23:27">
      <c r="W50966" s="288"/>
      <c r="X50966" s="287"/>
      <c r="AA50966" s="289"/>
    </row>
    <row r="50967" spans="23:27">
      <c r="W50967" s="288"/>
      <c r="X50967" s="287"/>
      <c r="AA50967" s="289"/>
    </row>
    <row r="50968" spans="23:27">
      <c r="W50968" s="288"/>
      <c r="X50968" s="287"/>
      <c r="AA50968" s="289"/>
    </row>
    <row r="50969" spans="23:27">
      <c r="W50969" s="288"/>
      <c r="X50969" s="287"/>
      <c r="AA50969" s="289"/>
    </row>
    <row r="50970" spans="23:27">
      <c r="W50970" s="288"/>
      <c r="X50970" s="287"/>
      <c r="AA50970" s="289"/>
    </row>
    <row r="50971" spans="23:27">
      <c r="W50971" s="288"/>
      <c r="X50971" s="287"/>
      <c r="AA50971" s="289"/>
    </row>
    <row r="50972" spans="23:27">
      <c r="W50972" s="288"/>
      <c r="X50972" s="287"/>
      <c r="AA50972" s="289"/>
    </row>
    <row r="50973" spans="23:27">
      <c r="W50973" s="288"/>
      <c r="X50973" s="287"/>
      <c r="AA50973" s="289"/>
    </row>
    <row r="50974" spans="23:27">
      <c r="W50974" s="288"/>
      <c r="X50974" s="287"/>
      <c r="AA50974" s="289"/>
    </row>
    <row r="50975" spans="23:27">
      <c r="W50975" s="288"/>
      <c r="X50975" s="287"/>
      <c r="AA50975" s="289"/>
    </row>
    <row r="50976" spans="23:27">
      <c r="W50976" s="288"/>
      <c r="X50976" s="287"/>
      <c r="AA50976" s="289"/>
    </row>
    <row r="50977" spans="23:27">
      <c r="W50977" s="288"/>
      <c r="X50977" s="287"/>
      <c r="AA50977" s="289"/>
    </row>
    <row r="50978" spans="23:27">
      <c r="W50978" s="288"/>
      <c r="X50978" s="287"/>
      <c r="AA50978" s="289"/>
    </row>
    <row r="50979" spans="23:27">
      <c r="W50979" s="288"/>
      <c r="X50979" s="287"/>
      <c r="AA50979" s="289"/>
    </row>
    <row r="50980" spans="23:27">
      <c r="W50980" s="288"/>
      <c r="X50980" s="287"/>
      <c r="AA50980" s="289"/>
    </row>
    <row r="50981" spans="23:27">
      <c r="W50981" s="288"/>
      <c r="X50981" s="287"/>
      <c r="AA50981" s="289"/>
    </row>
    <row r="50982" spans="23:27">
      <c r="W50982" s="288"/>
      <c r="X50982" s="287"/>
      <c r="AA50982" s="289"/>
    </row>
    <row r="50983" spans="23:27">
      <c r="W50983" s="288"/>
      <c r="X50983" s="287"/>
      <c r="AA50983" s="289"/>
    </row>
    <row r="50984" spans="23:27">
      <c r="W50984" s="288"/>
      <c r="X50984" s="287"/>
      <c r="AA50984" s="289"/>
    </row>
    <row r="50985" spans="23:27">
      <c r="W50985" s="288"/>
      <c r="X50985" s="287"/>
      <c r="AA50985" s="289"/>
    </row>
    <row r="50986" spans="23:27">
      <c r="W50986" s="288"/>
      <c r="X50986" s="287"/>
      <c r="AA50986" s="289"/>
    </row>
    <row r="50987" spans="23:27">
      <c r="W50987" s="288"/>
      <c r="X50987" s="287"/>
      <c r="AA50987" s="289"/>
    </row>
    <row r="50988" spans="23:27">
      <c r="W50988" s="288"/>
      <c r="X50988" s="287"/>
      <c r="AA50988" s="289"/>
    </row>
    <row r="50989" spans="23:27">
      <c r="W50989" s="288"/>
      <c r="X50989" s="287"/>
      <c r="AA50989" s="289"/>
    </row>
    <row r="50990" spans="23:27">
      <c r="W50990" s="288"/>
      <c r="X50990" s="287"/>
      <c r="AA50990" s="289"/>
    </row>
    <row r="50991" spans="23:27">
      <c r="W50991" s="288"/>
      <c r="X50991" s="287"/>
      <c r="AA50991" s="289"/>
    </row>
    <row r="50992" spans="23:27">
      <c r="W50992" s="288"/>
      <c r="X50992" s="287"/>
      <c r="AA50992" s="289"/>
    </row>
    <row r="50993" spans="23:27">
      <c r="W50993" s="288"/>
      <c r="X50993" s="287"/>
      <c r="AA50993" s="289"/>
    </row>
    <row r="50994" spans="23:27">
      <c r="W50994" s="288"/>
      <c r="X50994" s="287"/>
      <c r="AA50994" s="289"/>
    </row>
    <row r="50995" spans="23:27">
      <c r="W50995" s="288"/>
      <c r="X50995" s="287"/>
      <c r="AA50995" s="289"/>
    </row>
    <row r="50996" spans="23:27">
      <c r="W50996" s="288"/>
      <c r="X50996" s="287"/>
      <c r="AA50996" s="289"/>
    </row>
    <row r="50997" spans="23:27">
      <c r="W50997" s="288"/>
      <c r="X50997" s="287"/>
      <c r="AA50997" s="289"/>
    </row>
    <row r="50998" spans="23:27">
      <c r="W50998" s="288"/>
      <c r="X50998" s="287"/>
      <c r="AA50998" s="289"/>
    </row>
    <row r="50999" spans="23:27">
      <c r="W50999" s="288"/>
      <c r="X50999" s="287"/>
      <c r="AA50999" s="289"/>
    </row>
    <row r="51000" spans="23:27">
      <c r="W51000" s="288"/>
      <c r="X51000" s="287"/>
      <c r="AA51000" s="289"/>
    </row>
    <row r="51001" spans="23:27">
      <c r="W51001" s="288"/>
      <c r="X51001" s="287"/>
      <c r="AA51001" s="289"/>
    </row>
    <row r="51002" spans="23:27">
      <c r="W51002" s="288"/>
      <c r="X51002" s="287"/>
      <c r="AA51002" s="289"/>
    </row>
    <row r="51003" spans="23:27">
      <c r="W51003" s="288"/>
      <c r="X51003" s="287"/>
      <c r="AA51003" s="289"/>
    </row>
    <row r="51004" spans="23:27">
      <c r="W51004" s="288"/>
      <c r="X51004" s="287"/>
      <c r="AA51004" s="289"/>
    </row>
    <row r="51005" spans="23:27">
      <c r="W51005" s="288"/>
      <c r="X51005" s="287"/>
      <c r="AA51005" s="289"/>
    </row>
    <row r="51006" spans="23:27">
      <c r="W51006" s="288"/>
      <c r="X51006" s="287"/>
      <c r="AA51006" s="289"/>
    </row>
    <row r="51007" spans="23:27">
      <c r="W51007" s="288"/>
      <c r="X51007" s="287"/>
      <c r="AA51007" s="289"/>
    </row>
    <row r="51008" spans="23:27">
      <c r="W51008" s="288"/>
      <c r="X51008" s="287"/>
      <c r="AA51008" s="289"/>
    </row>
    <row r="51009" spans="23:27">
      <c r="W51009" s="288"/>
      <c r="X51009" s="287"/>
      <c r="AA51009" s="289"/>
    </row>
    <row r="51010" spans="23:27">
      <c r="W51010" s="288"/>
      <c r="X51010" s="287"/>
      <c r="AA51010" s="289"/>
    </row>
    <row r="51011" spans="23:27">
      <c r="W51011" s="288"/>
      <c r="X51011" s="287"/>
      <c r="AA51011" s="289"/>
    </row>
    <row r="51012" spans="23:27">
      <c r="W51012" s="288"/>
      <c r="X51012" s="287"/>
      <c r="AA51012" s="289"/>
    </row>
    <row r="51013" spans="23:27">
      <c r="W51013" s="288"/>
      <c r="X51013" s="287"/>
      <c r="AA51013" s="289"/>
    </row>
    <row r="51014" spans="23:27">
      <c r="W51014" s="288"/>
      <c r="X51014" s="287"/>
      <c r="AA51014" s="289"/>
    </row>
    <row r="51015" spans="23:27">
      <c r="W51015" s="288"/>
      <c r="X51015" s="287"/>
      <c r="AA51015" s="289"/>
    </row>
    <row r="51016" spans="23:27">
      <c r="W51016" s="288"/>
      <c r="X51016" s="287"/>
      <c r="AA51016" s="289"/>
    </row>
    <row r="51017" spans="23:27">
      <c r="W51017" s="288"/>
      <c r="X51017" s="287"/>
      <c r="AA51017" s="289"/>
    </row>
    <row r="51018" spans="23:27">
      <c r="W51018" s="288"/>
      <c r="X51018" s="287"/>
      <c r="AA51018" s="289"/>
    </row>
    <row r="51019" spans="23:27">
      <c r="W51019" s="288"/>
      <c r="X51019" s="287"/>
      <c r="AA51019" s="289"/>
    </row>
    <row r="51020" spans="23:27">
      <c r="W51020" s="288"/>
      <c r="X51020" s="287"/>
      <c r="AA51020" s="289"/>
    </row>
    <row r="51021" spans="23:27">
      <c r="W51021" s="288"/>
      <c r="X51021" s="287"/>
      <c r="AA51021" s="289"/>
    </row>
    <row r="51022" spans="23:27">
      <c r="W51022" s="288"/>
      <c r="X51022" s="287"/>
      <c r="AA51022" s="289"/>
    </row>
    <row r="51023" spans="23:27">
      <c r="W51023" s="288"/>
      <c r="X51023" s="287"/>
      <c r="AA51023" s="289"/>
    </row>
    <row r="51024" spans="23:27">
      <c r="W51024" s="288"/>
      <c r="X51024" s="287"/>
      <c r="AA51024" s="289"/>
    </row>
    <row r="51025" spans="23:27">
      <c r="W51025" s="288"/>
      <c r="X51025" s="287"/>
      <c r="AA51025" s="289"/>
    </row>
    <row r="51026" spans="23:27">
      <c r="W51026" s="288"/>
      <c r="X51026" s="287"/>
      <c r="AA51026" s="289"/>
    </row>
    <row r="51027" spans="23:27">
      <c r="W51027" s="288"/>
      <c r="X51027" s="287"/>
      <c r="AA51027" s="289"/>
    </row>
    <row r="51028" spans="23:27">
      <c r="W51028" s="288"/>
      <c r="X51028" s="287"/>
      <c r="AA51028" s="289"/>
    </row>
    <row r="51029" spans="23:27">
      <c r="W51029" s="288"/>
      <c r="X51029" s="287"/>
      <c r="AA51029" s="289"/>
    </row>
    <row r="51030" spans="23:27">
      <c r="W51030" s="288"/>
      <c r="X51030" s="287"/>
      <c r="AA51030" s="289"/>
    </row>
    <row r="51031" spans="23:27">
      <c r="W51031" s="288"/>
      <c r="X51031" s="287"/>
      <c r="AA51031" s="289"/>
    </row>
    <row r="51032" spans="23:27">
      <c r="W51032" s="288"/>
      <c r="X51032" s="287"/>
      <c r="AA51032" s="289"/>
    </row>
    <row r="51033" spans="23:27">
      <c r="W51033" s="288"/>
      <c r="X51033" s="287"/>
      <c r="AA51033" s="289"/>
    </row>
    <row r="51034" spans="23:27">
      <c r="W51034" s="288"/>
      <c r="X51034" s="287"/>
      <c r="AA51034" s="289"/>
    </row>
    <row r="51035" spans="23:27">
      <c r="W51035" s="288"/>
      <c r="X51035" s="287"/>
      <c r="AA51035" s="289"/>
    </row>
    <row r="51036" spans="23:27">
      <c r="W51036" s="288"/>
      <c r="X51036" s="287"/>
      <c r="AA51036" s="289"/>
    </row>
    <row r="51037" spans="23:27">
      <c r="W51037" s="288"/>
      <c r="X51037" s="287"/>
      <c r="AA51037" s="289"/>
    </row>
    <row r="51038" spans="23:27">
      <c r="W51038" s="288"/>
      <c r="X51038" s="287"/>
      <c r="AA51038" s="289"/>
    </row>
    <row r="51039" spans="23:27">
      <c r="W51039" s="288"/>
      <c r="X51039" s="287"/>
      <c r="AA51039" s="289"/>
    </row>
    <row r="51040" spans="23:27">
      <c r="W51040" s="288"/>
      <c r="X51040" s="287"/>
      <c r="AA51040" s="289"/>
    </row>
    <row r="51041" spans="23:27">
      <c r="W51041" s="288"/>
      <c r="X51041" s="287"/>
      <c r="AA51041" s="289"/>
    </row>
    <row r="51042" spans="23:27">
      <c r="W51042" s="288"/>
      <c r="X51042" s="287"/>
      <c r="AA51042" s="289"/>
    </row>
    <row r="51043" spans="23:27">
      <c r="W51043" s="288"/>
      <c r="X51043" s="287"/>
      <c r="AA51043" s="289"/>
    </row>
    <row r="51044" spans="23:27">
      <c r="W51044" s="288"/>
      <c r="X51044" s="287"/>
      <c r="AA51044" s="289"/>
    </row>
    <row r="51045" spans="23:27">
      <c r="W51045" s="288"/>
      <c r="X51045" s="287"/>
      <c r="AA51045" s="289"/>
    </row>
    <row r="51046" spans="23:27">
      <c r="W51046" s="288"/>
      <c r="X51046" s="287"/>
      <c r="AA51046" s="289"/>
    </row>
    <row r="51047" spans="23:27">
      <c r="W51047" s="288"/>
      <c r="X51047" s="287"/>
      <c r="AA51047" s="289"/>
    </row>
    <row r="51048" spans="23:27">
      <c r="W51048" s="288"/>
      <c r="X51048" s="287"/>
      <c r="AA51048" s="289"/>
    </row>
    <row r="51049" spans="23:27">
      <c r="W51049" s="288"/>
      <c r="X51049" s="287"/>
      <c r="AA51049" s="289"/>
    </row>
    <row r="51050" spans="23:27">
      <c r="W51050" s="288"/>
      <c r="X51050" s="287"/>
      <c r="AA51050" s="289"/>
    </row>
    <row r="51051" spans="23:27">
      <c r="W51051" s="288"/>
      <c r="X51051" s="287"/>
      <c r="AA51051" s="289"/>
    </row>
    <row r="51052" spans="23:27">
      <c r="W51052" s="288"/>
      <c r="X51052" s="287"/>
      <c r="AA51052" s="289"/>
    </row>
    <row r="51053" spans="23:27">
      <c r="W51053" s="288"/>
      <c r="X51053" s="287"/>
      <c r="AA51053" s="289"/>
    </row>
    <row r="51054" spans="23:27">
      <c r="W51054" s="288"/>
      <c r="X51054" s="287"/>
      <c r="AA51054" s="289"/>
    </row>
    <row r="51055" spans="23:27">
      <c r="W51055" s="288"/>
      <c r="X51055" s="287"/>
      <c r="AA51055" s="289"/>
    </row>
    <row r="51056" spans="23:27">
      <c r="W51056" s="288"/>
      <c r="X51056" s="287"/>
      <c r="AA51056" s="289"/>
    </row>
    <row r="51057" spans="23:27">
      <c r="W51057" s="288"/>
      <c r="X51057" s="287"/>
      <c r="AA51057" s="289"/>
    </row>
    <row r="51058" spans="23:27">
      <c r="W51058" s="288"/>
      <c r="X51058" s="287"/>
      <c r="AA51058" s="289"/>
    </row>
    <row r="51059" spans="23:27">
      <c r="W51059" s="288"/>
      <c r="X51059" s="287"/>
      <c r="AA51059" s="289"/>
    </row>
    <row r="51060" spans="23:27">
      <c r="W51060" s="288"/>
      <c r="X51060" s="287"/>
      <c r="AA51060" s="289"/>
    </row>
    <row r="51061" spans="23:27">
      <c r="W51061" s="288"/>
      <c r="X51061" s="287"/>
      <c r="AA51061" s="289"/>
    </row>
    <row r="51062" spans="23:27">
      <c r="W51062" s="288"/>
      <c r="X51062" s="287"/>
      <c r="AA51062" s="289"/>
    </row>
    <row r="51063" spans="23:27">
      <c r="W51063" s="288"/>
      <c r="X51063" s="287"/>
      <c r="AA51063" s="289"/>
    </row>
    <row r="51064" spans="23:27">
      <c r="W51064" s="288"/>
      <c r="X51064" s="287"/>
      <c r="AA51064" s="289"/>
    </row>
    <row r="51065" spans="23:27">
      <c r="W51065" s="288"/>
      <c r="X51065" s="287"/>
      <c r="AA51065" s="289"/>
    </row>
    <row r="51066" spans="23:27">
      <c r="W51066" s="288"/>
      <c r="X51066" s="287"/>
      <c r="AA51066" s="289"/>
    </row>
    <row r="51067" spans="23:27">
      <c r="W51067" s="288"/>
      <c r="X51067" s="287"/>
      <c r="AA51067" s="289"/>
    </row>
    <row r="51068" spans="23:27">
      <c r="W51068" s="288"/>
      <c r="X51068" s="287"/>
      <c r="AA51068" s="289"/>
    </row>
    <row r="51069" spans="23:27">
      <c r="W51069" s="288"/>
      <c r="X51069" s="287"/>
      <c r="AA51069" s="289"/>
    </row>
    <row r="51070" spans="23:27">
      <c r="W51070" s="288"/>
      <c r="X51070" s="287"/>
      <c r="AA51070" s="289"/>
    </row>
    <row r="51071" spans="23:27">
      <c r="W51071" s="288"/>
      <c r="X51071" s="287"/>
      <c r="AA51071" s="289"/>
    </row>
    <row r="51072" spans="23:27">
      <c r="W51072" s="288"/>
      <c r="X51072" s="287"/>
      <c r="AA51072" s="289"/>
    </row>
    <row r="51073" spans="23:27">
      <c r="W51073" s="288"/>
      <c r="X51073" s="287"/>
      <c r="AA51073" s="289"/>
    </row>
    <row r="51074" spans="23:27">
      <c r="W51074" s="288"/>
      <c r="X51074" s="287"/>
      <c r="AA51074" s="289"/>
    </row>
    <row r="51075" spans="23:27">
      <c r="W51075" s="288"/>
      <c r="X51075" s="287"/>
      <c r="AA51075" s="289"/>
    </row>
    <row r="51076" spans="23:27">
      <c r="W51076" s="288"/>
      <c r="X51076" s="287"/>
      <c r="AA51076" s="289"/>
    </row>
    <row r="51077" spans="23:27">
      <c r="W51077" s="288"/>
      <c r="X51077" s="287"/>
      <c r="AA51077" s="289"/>
    </row>
    <row r="51078" spans="23:27">
      <c r="W51078" s="288"/>
      <c r="X51078" s="287"/>
      <c r="AA51078" s="289"/>
    </row>
    <row r="51079" spans="23:27">
      <c r="W51079" s="288"/>
      <c r="X51079" s="287"/>
      <c r="AA51079" s="289"/>
    </row>
    <row r="51080" spans="23:27">
      <c r="W51080" s="288"/>
      <c r="X51080" s="287"/>
      <c r="AA51080" s="289"/>
    </row>
    <row r="51081" spans="23:27">
      <c r="W51081" s="288"/>
      <c r="X51081" s="287"/>
      <c r="AA51081" s="289"/>
    </row>
    <row r="51082" spans="23:27">
      <c r="W51082" s="288"/>
      <c r="X51082" s="287"/>
      <c r="AA51082" s="289"/>
    </row>
    <row r="51083" spans="23:27">
      <c r="W51083" s="288"/>
      <c r="X51083" s="287"/>
      <c r="AA51083" s="289"/>
    </row>
    <row r="51084" spans="23:27">
      <c r="W51084" s="288"/>
      <c r="X51084" s="287"/>
      <c r="AA51084" s="289"/>
    </row>
    <row r="51085" spans="23:27">
      <c r="W51085" s="288"/>
      <c r="X51085" s="287"/>
      <c r="AA51085" s="289"/>
    </row>
    <row r="51086" spans="23:27">
      <c r="W51086" s="288"/>
      <c r="X51086" s="287"/>
      <c r="AA51086" s="289"/>
    </row>
    <row r="51087" spans="23:27">
      <c r="W51087" s="288"/>
      <c r="X51087" s="287"/>
      <c r="AA51087" s="289"/>
    </row>
    <row r="51088" spans="23:27">
      <c r="W51088" s="288"/>
      <c r="X51088" s="287"/>
      <c r="AA51088" s="289"/>
    </row>
    <row r="51089" spans="23:27">
      <c r="W51089" s="288"/>
      <c r="X51089" s="287"/>
      <c r="AA51089" s="289"/>
    </row>
    <row r="51090" spans="23:27">
      <c r="W51090" s="288"/>
      <c r="X51090" s="287"/>
      <c r="AA51090" s="289"/>
    </row>
    <row r="51091" spans="23:27">
      <c r="W51091" s="288"/>
      <c r="X51091" s="287"/>
      <c r="AA51091" s="289"/>
    </row>
    <row r="51092" spans="23:27">
      <c r="W51092" s="288"/>
      <c r="X51092" s="287"/>
      <c r="AA51092" s="289"/>
    </row>
    <row r="51093" spans="23:27">
      <c r="W51093" s="288"/>
      <c r="X51093" s="287"/>
      <c r="AA51093" s="289"/>
    </row>
    <row r="51094" spans="23:27">
      <c r="W51094" s="288"/>
      <c r="X51094" s="287"/>
      <c r="AA51094" s="289"/>
    </row>
    <row r="51095" spans="23:27">
      <c r="W51095" s="288"/>
      <c r="X51095" s="287"/>
      <c r="AA51095" s="289"/>
    </row>
    <row r="51096" spans="23:27">
      <c r="W51096" s="288"/>
      <c r="X51096" s="287"/>
      <c r="AA51096" s="289"/>
    </row>
    <row r="51097" spans="23:27">
      <c r="W51097" s="288"/>
      <c r="X51097" s="287"/>
      <c r="AA51097" s="289"/>
    </row>
    <row r="51098" spans="23:27">
      <c r="W51098" s="288"/>
      <c r="X51098" s="287"/>
      <c r="AA51098" s="289"/>
    </row>
    <row r="51099" spans="23:27">
      <c r="W51099" s="288"/>
      <c r="X51099" s="287"/>
      <c r="AA51099" s="289"/>
    </row>
    <row r="51100" spans="23:27">
      <c r="W51100" s="288"/>
      <c r="X51100" s="287"/>
      <c r="AA51100" s="289"/>
    </row>
    <row r="51101" spans="23:27">
      <c r="W51101" s="288"/>
      <c r="X51101" s="287"/>
      <c r="AA51101" s="289"/>
    </row>
    <row r="51102" spans="23:27">
      <c r="W51102" s="288"/>
      <c r="X51102" s="287"/>
      <c r="AA51102" s="289"/>
    </row>
    <row r="51103" spans="23:27">
      <c r="W51103" s="288"/>
      <c r="X51103" s="287"/>
      <c r="AA51103" s="289"/>
    </row>
    <row r="51104" spans="23:27">
      <c r="W51104" s="288"/>
      <c r="X51104" s="287"/>
      <c r="AA51104" s="289"/>
    </row>
    <row r="51105" spans="23:27">
      <c r="W51105" s="288"/>
      <c r="X51105" s="287"/>
      <c r="AA51105" s="289"/>
    </row>
    <row r="51106" spans="23:27">
      <c r="W51106" s="288"/>
      <c r="X51106" s="287"/>
      <c r="AA51106" s="289"/>
    </row>
    <row r="51107" spans="23:27">
      <c r="W51107" s="288"/>
      <c r="X51107" s="287"/>
      <c r="AA51107" s="289"/>
    </row>
    <row r="51108" spans="23:27">
      <c r="W51108" s="288"/>
      <c r="X51108" s="287"/>
      <c r="AA51108" s="289"/>
    </row>
    <row r="51109" spans="23:27">
      <c r="W51109" s="288"/>
      <c r="X51109" s="287"/>
      <c r="AA51109" s="289"/>
    </row>
    <row r="51110" spans="23:27">
      <c r="W51110" s="288"/>
      <c r="X51110" s="287"/>
      <c r="AA51110" s="289"/>
    </row>
    <row r="51111" spans="23:27">
      <c r="W51111" s="288"/>
      <c r="X51111" s="287"/>
      <c r="AA51111" s="289"/>
    </row>
    <row r="51112" spans="23:27">
      <c r="W51112" s="288"/>
      <c r="X51112" s="287"/>
      <c r="AA51112" s="289"/>
    </row>
    <row r="51113" spans="23:27">
      <c r="W51113" s="288"/>
      <c r="X51113" s="287"/>
      <c r="AA51113" s="289"/>
    </row>
    <row r="51114" spans="23:27">
      <c r="W51114" s="288"/>
      <c r="X51114" s="287"/>
      <c r="AA51114" s="289"/>
    </row>
    <row r="51115" spans="23:27">
      <c r="W51115" s="288"/>
      <c r="X51115" s="287"/>
      <c r="AA51115" s="289"/>
    </row>
    <row r="51116" spans="23:27">
      <c r="W51116" s="288"/>
      <c r="X51116" s="287"/>
      <c r="AA51116" s="289"/>
    </row>
    <row r="51117" spans="23:27">
      <c r="W51117" s="288"/>
      <c r="X51117" s="287"/>
      <c r="AA51117" s="289"/>
    </row>
    <row r="51118" spans="23:27">
      <c r="W51118" s="288"/>
      <c r="X51118" s="287"/>
      <c r="AA51118" s="289"/>
    </row>
    <row r="51119" spans="23:27">
      <c r="W51119" s="288"/>
      <c r="X51119" s="287"/>
      <c r="AA51119" s="289"/>
    </row>
    <row r="51120" spans="23:27">
      <c r="W51120" s="288"/>
      <c r="X51120" s="287"/>
      <c r="AA51120" s="289"/>
    </row>
    <row r="51121" spans="23:27">
      <c r="W51121" s="288"/>
      <c r="X51121" s="287"/>
      <c r="AA51121" s="289"/>
    </row>
    <row r="51122" spans="23:27">
      <c r="W51122" s="288"/>
      <c r="X51122" s="287"/>
      <c r="AA51122" s="289"/>
    </row>
    <row r="51123" spans="23:27">
      <c r="W51123" s="288"/>
      <c r="X51123" s="287"/>
      <c r="AA51123" s="289"/>
    </row>
    <row r="51124" spans="23:27">
      <c r="W51124" s="288"/>
      <c r="X51124" s="287"/>
      <c r="AA51124" s="289"/>
    </row>
    <row r="51125" spans="23:27">
      <c r="W51125" s="288"/>
      <c r="X51125" s="287"/>
      <c r="AA51125" s="289"/>
    </row>
    <row r="51126" spans="23:27">
      <c r="W51126" s="288"/>
      <c r="X51126" s="287"/>
      <c r="AA51126" s="289"/>
    </row>
    <row r="51127" spans="23:27">
      <c r="W51127" s="288"/>
      <c r="X51127" s="287"/>
      <c r="AA51127" s="289"/>
    </row>
    <row r="51128" spans="23:27">
      <c r="W51128" s="288"/>
      <c r="X51128" s="287"/>
      <c r="AA51128" s="289"/>
    </row>
    <row r="51129" spans="23:27">
      <c r="W51129" s="288"/>
      <c r="X51129" s="287"/>
      <c r="AA51129" s="289"/>
    </row>
    <row r="51130" spans="23:27">
      <c r="W51130" s="288"/>
      <c r="X51130" s="287"/>
      <c r="AA51130" s="289"/>
    </row>
    <row r="51131" spans="23:27">
      <c r="W51131" s="288"/>
      <c r="X51131" s="287"/>
      <c r="AA51131" s="289"/>
    </row>
    <row r="51132" spans="23:27">
      <c r="W51132" s="288"/>
      <c r="X51132" s="287"/>
      <c r="AA51132" s="289"/>
    </row>
    <row r="51133" spans="23:27">
      <c r="W51133" s="288"/>
      <c r="X51133" s="287"/>
      <c r="AA51133" s="289"/>
    </row>
    <row r="51134" spans="23:27">
      <c r="W51134" s="288"/>
      <c r="X51134" s="287"/>
      <c r="AA51134" s="289"/>
    </row>
    <row r="51135" spans="23:27">
      <c r="W51135" s="288"/>
      <c r="X51135" s="287"/>
      <c r="AA51135" s="289"/>
    </row>
    <row r="51136" spans="23:27">
      <c r="W51136" s="288"/>
      <c r="X51136" s="287"/>
      <c r="AA51136" s="289"/>
    </row>
    <row r="51137" spans="23:27">
      <c r="W51137" s="288"/>
      <c r="X51137" s="287"/>
      <c r="AA51137" s="289"/>
    </row>
    <row r="51138" spans="23:27">
      <c r="W51138" s="288"/>
      <c r="X51138" s="287"/>
      <c r="AA51138" s="289"/>
    </row>
    <row r="51139" spans="23:27">
      <c r="W51139" s="288"/>
      <c r="X51139" s="287"/>
      <c r="AA51139" s="289"/>
    </row>
    <row r="51140" spans="23:27">
      <c r="W51140" s="288"/>
      <c r="X51140" s="287"/>
      <c r="AA51140" s="289"/>
    </row>
    <row r="51141" spans="23:27">
      <c r="W51141" s="288"/>
      <c r="X51141" s="287"/>
      <c r="AA51141" s="289"/>
    </row>
    <row r="51142" spans="23:27">
      <c r="W51142" s="288"/>
      <c r="X51142" s="287"/>
      <c r="AA51142" s="289"/>
    </row>
    <row r="51143" spans="23:27">
      <c r="W51143" s="288"/>
      <c r="X51143" s="287"/>
      <c r="AA51143" s="289"/>
    </row>
    <row r="51144" spans="23:27">
      <c r="W51144" s="288"/>
      <c r="X51144" s="287"/>
      <c r="AA51144" s="289"/>
    </row>
    <row r="51145" spans="23:27">
      <c r="W51145" s="288"/>
      <c r="X51145" s="287"/>
      <c r="AA51145" s="289"/>
    </row>
    <row r="51146" spans="23:27">
      <c r="W51146" s="288"/>
      <c r="X51146" s="287"/>
      <c r="AA51146" s="289"/>
    </row>
    <row r="51147" spans="23:27">
      <c r="W51147" s="288"/>
      <c r="X51147" s="287"/>
      <c r="AA51147" s="289"/>
    </row>
    <row r="51148" spans="23:27">
      <c r="W51148" s="288"/>
      <c r="X51148" s="287"/>
      <c r="AA51148" s="289"/>
    </row>
    <row r="51149" spans="23:27">
      <c r="W51149" s="288"/>
      <c r="X51149" s="287"/>
      <c r="AA51149" s="289"/>
    </row>
    <row r="51150" spans="23:27">
      <c r="W51150" s="288"/>
      <c r="X51150" s="287"/>
      <c r="AA51150" s="289"/>
    </row>
    <row r="51151" spans="23:27">
      <c r="W51151" s="288"/>
      <c r="X51151" s="287"/>
      <c r="AA51151" s="289"/>
    </row>
    <row r="51152" spans="23:27">
      <c r="W51152" s="288"/>
      <c r="X51152" s="287"/>
      <c r="AA51152" s="289"/>
    </row>
    <row r="51153" spans="23:27">
      <c r="W51153" s="288"/>
      <c r="X51153" s="287"/>
      <c r="AA51153" s="289"/>
    </row>
    <row r="51154" spans="23:27">
      <c r="W51154" s="288"/>
      <c r="X51154" s="287"/>
      <c r="AA51154" s="289"/>
    </row>
    <row r="51155" spans="23:27">
      <c r="W51155" s="288"/>
      <c r="X51155" s="287"/>
      <c r="AA51155" s="289"/>
    </row>
    <row r="51156" spans="23:27">
      <c r="W51156" s="288"/>
      <c r="X51156" s="287"/>
      <c r="AA51156" s="289"/>
    </row>
    <row r="51157" spans="23:27">
      <c r="W51157" s="288"/>
      <c r="X51157" s="287"/>
      <c r="AA51157" s="289"/>
    </row>
    <row r="51158" spans="23:27">
      <c r="W51158" s="288"/>
      <c r="X51158" s="287"/>
      <c r="AA51158" s="289"/>
    </row>
    <row r="51159" spans="23:27">
      <c r="W51159" s="288"/>
      <c r="X51159" s="287"/>
      <c r="AA51159" s="289"/>
    </row>
    <row r="51160" spans="23:27">
      <c r="W51160" s="288"/>
      <c r="X51160" s="287"/>
      <c r="AA51160" s="289"/>
    </row>
    <row r="51161" spans="23:27">
      <c r="W51161" s="288"/>
      <c r="X51161" s="287"/>
      <c r="AA51161" s="289"/>
    </row>
    <row r="51162" spans="23:27">
      <c r="W51162" s="288"/>
      <c r="X51162" s="287"/>
      <c r="AA51162" s="289"/>
    </row>
    <row r="51163" spans="23:27">
      <c r="W51163" s="288"/>
      <c r="X51163" s="287"/>
      <c r="AA51163" s="289"/>
    </row>
    <row r="51164" spans="23:27">
      <c r="W51164" s="288"/>
      <c r="X51164" s="287"/>
      <c r="AA51164" s="289"/>
    </row>
    <row r="51165" spans="23:27">
      <c r="W51165" s="288"/>
      <c r="X51165" s="287"/>
      <c r="AA51165" s="289"/>
    </row>
    <row r="51166" spans="23:27">
      <c r="W51166" s="288"/>
      <c r="X51166" s="287"/>
      <c r="AA51166" s="289"/>
    </row>
    <row r="51167" spans="23:27">
      <c r="W51167" s="288"/>
      <c r="X51167" s="287"/>
      <c r="AA51167" s="289"/>
    </row>
    <row r="51168" spans="23:27">
      <c r="W51168" s="288"/>
      <c r="X51168" s="287"/>
      <c r="AA51168" s="289"/>
    </row>
    <row r="51169" spans="23:27">
      <c r="W51169" s="288"/>
      <c r="X51169" s="287"/>
      <c r="AA51169" s="289"/>
    </row>
    <row r="51170" spans="23:27">
      <c r="W51170" s="288"/>
      <c r="X51170" s="287"/>
      <c r="AA51170" s="289"/>
    </row>
    <row r="51171" spans="23:27">
      <c r="W51171" s="288"/>
      <c r="X51171" s="287"/>
      <c r="AA51171" s="289"/>
    </row>
    <row r="51172" spans="23:27">
      <c r="W51172" s="288"/>
      <c r="X51172" s="287"/>
      <c r="AA51172" s="289"/>
    </row>
    <row r="51173" spans="23:27">
      <c r="W51173" s="288"/>
      <c r="X51173" s="287"/>
      <c r="AA51173" s="289"/>
    </row>
    <row r="51174" spans="23:27">
      <c r="W51174" s="288"/>
      <c r="X51174" s="287"/>
      <c r="AA51174" s="289"/>
    </row>
    <row r="51175" spans="23:27">
      <c r="W51175" s="288"/>
      <c r="X51175" s="287"/>
      <c r="AA51175" s="289"/>
    </row>
    <row r="51176" spans="23:27">
      <c r="W51176" s="288"/>
      <c r="X51176" s="287"/>
      <c r="AA51176" s="289"/>
    </row>
    <row r="51177" spans="23:27">
      <c r="W51177" s="288"/>
      <c r="X51177" s="287"/>
      <c r="AA51177" s="289"/>
    </row>
    <row r="51178" spans="23:27">
      <c r="W51178" s="288"/>
      <c r="X51178" s="287"/>
      <c r="AA51178" s="289"/>
    </row>
    <row r="51179" spans="23:27">
      <c r="W51179" s="288"/>
      <c r="X51179" s="287"/>
      <c r="AA51179" s="289"/>
    </row>
    <row r="51180" spans="23:27">
      <c r="W51180" s="288"/>
      <c r="X51180" s="287"/>
      <c r="AA51180" s="289"/>
    </row>
    <row r="51181" spans="23:27">
      <c r="W51181" s="288"/>
      <c r="X51181" s="287"/>
      <c r="AA51181" s="289"/>
    </row>
    <row r="51182" spans="23:27">
      <c r="W51182" s="288"/>
      <c r="X51182" s="287"/>
      <c r="AA51182" s="289"/>
    </row>
    <row r="51183" spans="23:27">
      <c r="W51183" s="288"/>
      <c r="X51183" s="287"/>
      <c r="AA51183" s="289"/>
    </row>
    <row r="51184" spans="23:27">
      <c r="W51184" s="288"/>
      <c r="X51184" s="287"/>
      <c r="AA51184" s="289"/>
    </row>
    <row r="51185" spans="23:27">
      <c r="W51185" s="288"/>
      <c r="X51185" s="287"/>
      <c r="AA51185" s="289"/>
    </row>
    <row r="51186" spans="23:27">
      <c r="W51186" s="288"/>
      <c r="X51186" s="287"/>
      <c r="AA51186" s="289"/>
    </row>
    <row r="51187" spans="23:27">
      <c r="W51187" s="288"/>
      <c r="X51187" s="287"/>
      <c r="AA51187" s="289"/>
    </row>
    <row r="51188" spans="23:27">
      <c r="W51188" s="288"/>
      <c r="X51188" s="287"/>
      <c r="AA51188" s="289"/>
    </row>
    <row r="51189" spans="23:27">
      <c r="W51189" s="288"/>
      <c r="X51189" s="287"/>
      <c r="AA51189" s="289"/>
    </row>
    <row r="51190" spans="23:27">
      <c r="W51190" s="288"/>
      <c r="X51190" s="287"/>
      <c r="AA51190" s="289"/>
    </row>
    <row r="51191" spans="23:27">
      <c r="W51191" s="288"/>
      <c r="X51191" s="287"/>
      <c r="AA51191" s="289"/>
    </row>
    <row r="51192" spans="23:27">
      <c r="W51192" s="288"/>
      <c r="X51192" s="287"/>
      <c r="AA51192" s="289"/>
    </row>
    <row r="51193" spans="23:27">
      <c r="W51193" s="288"/>
      <c r="X51193" s="287"/>
      <c r="AA51193" s="289"/>
    </row>
    <row r="51194" spans="23:27">
      <c r="W51194" s="288"/>
      <c r="X51194" s="287"/>
      <c r="AA51194" s="289"/>
    </row>
    <row r="51195" spans="23:27">
      <c r="W51195" s="288"/>
      <c r="X51195" s="287"/>
      <c r="AA51195" s="289"/>
    </row>
    <row r="51196" spans="23:27">
      <c r="W51196" s="288"/>
      <c r="X51196" s="287"/>
      <c r="AA51196" s="289"/>
    </row>
    <row r="51197" spans="23:27">
      <c r="W51197" s="288"/>
      <c r="X51197" s="287"/>
      <c r="AA51197" s="289"/>
    </row>
    <row r="51198" spans="23:27">
      <c r="W51198" s="288"/>
      <c r="X51198" s="287"/>
      <c r="AA51198" s="289"/>
    </row>
    <row r="51199" spans="23:27">
      <c r="W51199" s="288"/>
      <c r="X51199" s="287"/>
      <c r="AA51199" s="289"/>
    </row>
    <row r="51200" spans="23:27">
      <c r="W51200" s="288"/>
      <c r="X51200" s="287"/>
      <c r="AA51200" s="289"/>
    </row>
    <row r="51201" spans="23:27">
      <c r="W51201" s="288"/>
      <c r="X51201" s="287"/>
      <c r="AA51201" s="289"/>
    </row>
    <row r="51202" spans="23:27">
      <c r="W51202" s="288"/>
      <c r="X51202" s="287"/>
      <c r="AA51202" s="289"/>
    </row>
    <row r="51203" spans="23:27">
      <c r="W51203" s="288"/>
      <c r="X51203" s="287"/>
      <c r="AA51203" s="289"/>
    </row>
    <row r="51204" spans="23:27">
      <c r="W51204" s="288"/>
      <c r="X51204" s="287"/>
      <c r="AA51204" s="289"/>
    </row>
    <row r="51205" spans="23:27">
      <c r="W51205" s="288"/>
      <c r="X51205" s="287"/>
      <c r="AA51205" s="289"/>
    </row>
    <row r="51206" spans="23:27">
      <c r="W51206" s="288"/>
      <c r="X51206" s="287"/>
      <c r="AA51206" s="289"/>
    </row>
    <row r="51207" spans="23:27">
      <c r="W51207" s="288"/>
      <c r="X51207" s="287"/>
      <c r="AA51207" s="289"/>
    </row>
    <row r="51208" spans="23:27">
      <c r="W51208" s="288"/>
      <c r="X51208" s="287"/>
      <c r="AA51208" s="289"/>
    </row>
    <row r="51209" spans="23:27">
      <c r="W51209" s="288"/>
      <c r="X51209" s="287"/>
      <c r="AA51209" s="289"/>
    </row>
    <row r="51210" spans="23:27">
      <c r="W51210" s="288"/>
      <c r="X51210" s="287"/>
      <c r="AA51210" s="289"/>
    </row>
    <row r="51211" spans="23:27">
      <c r="W51211" s="288"/>
      <c r="X51211" s="287"/>
      <c r="AA51211" s="289"/>
    </row>
    <row r="51212" spans="23:27">
      <c r="W51212" s="288"/>
      <c r="X51212" s="287"/>
      <c r="AA51212" s="289"/>
    </row>
    <row r="51213" spans="23:27">
      <c r="W51213" s="288"/>
      <c r="X51213" s="287"/>
      <c r="AA51213" s="289"/>
    </row>
    <row r="51214" spans="23:27">
      <c r="W51214" s="288"/>
      <c r="X51214" s="287"/>
      <c r="AA51214" s="289"/>
    </row>
    <row r="51215" spans="23:27">
      <c r="W51215" s="288"/>
      <c r="X51215" s="287"/>
      <c r="AA51215" s="289"/>
    </row>
    <row r="51216" spans="23:27">
      <c r="W51216" s="288"/>
      <c r="X51216" s="287"/>
      <c r="AA51216" s="289"/>
    </row>
    <row r="51217" spans="23:27">
      <c r="W51217" s="288"/>
      <c r="X51217" s="287"/>
      <c r="AA51217" s="289"/>
    </row>
    <row r="51218" spans="23:27">
      <c r="W51218" s="288"/>
      <c r="X51218" s="287"/>
      <c r="AA51218" s="289"/>
    </row>
    <row r="51219" spans="23:27">
      <c r="W51219" s="288"/>
      <c r="X51219" s="287"/>
      <c r="AA51219" s="289"/>
    </row>
    <row r="51220" spans="23:27">
      <c r="W51220" s="288"/>
      <c r="X51220" s="287"/>
      <c r="AA51220" s="289"/>
    </row>
    <row r="51221" spans="23:27">
      <c r="W51221" s="288"/>
      <c r="X51221" s="287"/>
      <c r="AA51221" s="289"/>
    </row>
    <row r="51222" spans="23:27">
      <c r="W51222" s="288"/>
      <c r="X51222" s="287"/>
      <c r="AA51222" s="289"/>
    </row>
    <row r="51223" spans="23:27">
      <c r="W51223" s="288"/>
      <c r="X51223" s="287"/>
      <c r="AA51223" s="289"/>
    </row>
    <row r="51224" spans="23:27">
      <c r="W51224" s="288"/>
      <c r="X51224" s="287"/>
      <c r="AA51224" s="289"/>
    </row>
    <row r="51225" spans="23:27">
      <c r="W51225" s="288"/>
      <c r="X51225" s="287"/>
      <c r="AA51225" s="289"/>
    </row>
    <row r="51226" spans="23:27">
      <c r="W51226" s="288"/>
      <c r="X51226" s="287"/>
      <c r="AA51226" s="289"/>
    </row>
    <row r="51227" spans="23:27">
      <c r="W51227" s="288"/>
      <c r="X51227" s="287"/>
      <c r="AA51227" s="289"/>
    </row>
    <row r="51228" spans="23:27">
      <c r="W51228" s="288"/>
      <c r="X51228" s="287"/>
      <c r="AA51228" s="289"/>
    </row>
    <row r="51229" spans="23:27">
      <c r="W51229" s="288"/>
      <c r="X51229" s="287"/>
      <c r="AA51229" s="289"/>
    </row>
    <row r="51230" spans="23:27">
      <c r="W51230" s="288"/>
      <c r="X51230" s="287"/>
      <c r="AA51230" s="289"/>
    </row>
    <row r="51231" spans="23:27">
      <c r="W51231" s="288"/>
      <c r="X51231" s="287"/>
      <c r="AA51231" s="289"/>
    </row>
    <row r="51232" spans="23:27">
      <c r="W51232" s="288"/>
      <c r="X51232" s="287"/>
      <c r="AA51232" s="289"/>
    </row>
    <row r="51233" spans="23:27">
      <c r="W51233" s="288"/>
      <c r="X51233" s="287"/>
      <c r="AA51233" s="289"/>
    </row>
    <row r="51234" spans="23:27">
      <c r="W51234" s="288"/>
      <c r="X51234" s="287"/>
      <c r="AA51234" s="289"/>
    </row>
    <row r="51235" spans="23:27">
      <c r="W51235" s="288"/>
      <c r="X51235" s="287"/>
      <c r="AA51235" s="289"/>
    </row>
    <row r="51236" spans="23:27">
      <c r="W51236" s="288"/>
      <c r="X51236" s="287"/>
      <c r="AA51236" s="289"/>
    </row>
    <row r="51237" spans="23:27">
      <c r="W51237" s="288"/>
      <c r="X51237" s="287"/>
      <c r="AA51237" s="289"/>
    </row>
    <row r="51238" spans="23:27">
      <c r="W51238" s="288"/>
      <c r="X51238" s="287"/>
      <c r="AA51238" s="289"/>
    </row>
    <row r="51239" spans="23:27">
      <c r="W51239" s="288"/>
      <c r="X51239" s="287"/>
      <c r="AA51239" s="289"/>
    </row>
    <row r="51240" spans="23:27">
      <c r="W51240" s="288"/>
      <c r="X51240" s="287"/>
      <c r="AA51240" s="289"/>
    </row>
    <row r="51241" spans="23:27">
      <c r="W51241" s="288"/>
      <c r="X51241" s="287"/>
      <c r="AA51241" s="289"/>
    </row>
    <row r="51242" spans="23:27">
      <c r="W51242" s="288"/>
      <c r="X51242" s="287"/>
      <c r="AA51242" s="289"/>
    </row>
    <row r="51243" spans="23:27">
      <c r="W51243" s="288"/>
      <c r="X51243" s="287"/>
      <c r="AA51243" s="289"/>
    </row>
    <row r="51244" spans="23:27">
      <c r="W51244" s="288"/>
      <c r="X51244" s="287"/>
      <c r="AA51244" s="289"/>
    </row>
    <row r="51245" spans="23:27">
      <c r="W51245" s="288"/>
      <c r="X51245" s="287"/>
      <c r="AA51245" s="289"/>
    </row>
    <row r="51246" spans="23:27">
      <c r="W51246" s="288"/>
      <c r="X51246" s="287"/>
      <c r="AA51246" s="289"/>
    </row>
    <row r="51247" spans="23:27">
      <c r="W51247" s="288"/>
      <c r="X51247" s="287"/>
      <c r="AA51247" s="289"/>
    </row>
    <row r="51248" spans="23:27">
      <c r="W51248" s="288"/>
      <c r="X51248" s="287"/>
      <c r="AA51248" s="289"/>
    </row>
    <row r="51249" spans="23:27">
      <c r="W51249" s="288"/>
      <c r="X51249" s="287"/>
      <c r="AA51249" s="289"/>
    </row>
    <row r="51250" spans="23:27">
      <c r="W51250" s="288"/>
      <c r="X51250" s="287"/>
      <c r="AA51250" s="289"/>
    </row>
    <row r="51251" spans="23:27">
      <c r="W51251" s="288"/>
      <c r="X51251" s="287"/>
      <c r="AA51251" s="289"/>
    </row>
    <row r="51252" spans="23:27">
      <c r="W51252" s="288"/>
      <c r="X51252" s="287"/>
      <c r="AA51252" s="289"/>
    </row>
    <row r="51253" spans="23:27">
      <c r="W51253" s="288"/>
      <c r="X51253" s="287"/>
      <c r="AA51253" s="289"/>
    </row>
    <row r="51254" spans="23:27">
      <c r="W51254" s="288"/>
      <c r="X51254" s="287"/>
      <c r="AA51254" s="289"/>
    </row>
    <row r="51255" spans="23:27">
      <c r="W51255" s="288"/>
      <c r="X51255" s="287"/>
      <c r="AA51255" s="289"/>
    </row>
    <row r="51256" spans="23:27">
      <c r="W51256" s="288"/>
      <c r="X51256" s="287"/>
      <c r="AA51256" s="289"/>
    </row>
    <row r="51257" spans="23:27">
      <c r="W51257" s="288"/>
      <c r="X51257" s="287"/>
      <c r="AA51257" s="289"/>
    </row>
    <row r="51258" spans="23:27">
      <c r="W51258" s="288"/>
      <c r="X51258" s="287"/>
      <c r="AA51258" s="289"/>
    </row>
    <row r="51259" spans="23:27">
      <c r="W51259" s="288"/>
      <c r="X51259" s="287"/>
      <c r="AA51259" s="289"/>
    </row>
    <row r="51260" spans="23:27">
      <c r="W51260" s="288"/>
      <c r="X51260" s="287"/>
      <c r="AA51260" s="289"/>
    </row>
    <row r="51261" spans="23:27">
      <c r="W51261" s="288"/>
      <c r="X51261" s="287"/>
      <c r="AA51261" s="289"/>
    </row>
    <row r="51262" spans="23:27">
      <c r="W51262" s="288"/>
      <c r="X51262" s="287"/>
      <c r="AA51262" s="289"/>
    </row>
    <row r="51263" spans="23:27">
      <c r="W51263" s="288"/>
      <c r="X51263" s="287"/>
      <c r="AA51263" s="289"/>
    </row>
    <row r="51264" spans="23:27">
      <c r="W51264" s="288"/>
      <c r="X51264" s="287"/>
      <c r="AA51264" s="289"/>
    </row>
    <row r="51265" spans="23:27">
      <c r="W51265" s="288"/>
      <c r="X51265" s="287"/>
      <c r="AA51265" s="289"/>
    </row>
    <row r="51266" spans="23:27">
      <c r="W51266" s="288"/>
      <c r="X51266" s="287"/>
      <c r="AA51266" s="289"/>
    </row>
    <row r="51267" spans="23:27">
      <c r="W51267" s="288"/>
      <c r="X51267" s="287"/>
      <c r="AA51267" s="289"/>
    </row>
    <row r="51268" spans="23:27">
      <c r="W51268" s="288"/>
      <c r="X51268" s="287"/>
      <c r="AA51268" s="289"/>
    </row>
    <row r="51269" spans="23:27">
      <c r="W51269" s="288"/>
      <c r="X51269" s="287"/>
      <c r="AA51269" s="289"/>
    </row>
    <row r="51270" spans="23:27">
      <c r="W51270" s="288"/>
      <c r="X51270" s="287"/>
      <c r="AA51270" s="289"/>
    </row>
    <row r="51271" spans="23:27">
      <c r="W51271" s="288"/>
      <c r="X51271" s="287"/>
      <c r="AA51271" s="289"/>
    </row>
    <row r="51272" spans="23:27">
      <c r="W51272" s="288"/>
      <c r="X51272" s="287"/>
      <c r="AA51272" s="289"/>
    </row>
    <row r="51273" spans="23:27">
      <c r="W51273" s="288"/>
      <c r="X51273" s="287"/>
      <c r="AA51273" s="289"/>
    </row>
    <row r="51274" spans="23:27">
      <c r="W51274" s="288"/>
      <c r="X51274" s="287"/>
      <c r="AA51274" s="289"/>
    </row>
    <row r="51275" spans="23:27">
      <c r="W51275" s="288"/>
      <c r="X51275" s="287"/>
      <c r="AA51275" s="289"/>
    </row>
    <row r="51276" spans="23:27">
      <c r="W51276" s="288"/>
      <c r="X51276" s="287"/>
      <c r="AA51276" s="289"/>
    </row>
    <row r="51277" spans="23:27">
      <c r="W51277" s="288"/>
      <c r="X51277" s="287"/>
      <c r="AA51277" s="289"/>
    </row>
    <row r="51278" spans="23:27">
      <c r="W51278" s="288"/>
      <c r="X51278" s="287"/>
      <c r="AA51278" s="289"/>
    </row>
    <row r="51279" spans="23:27">
      <c r="W51279" s="288"/>
      <c r="X51279" s="287"/>
      <c r="AA51279" s="289"/>
    </row>
    <row r="51280" spans="23:27">
      <c r="W51280" s="288"/>
      <c r="X51280" s="287"/>
      <c r="AA51280" s="289"/>
    </row>
    <row r="51281" spans="23:27">
      <c r="W51281" s="288"/>
      <c r="X51281" s="287"/>
      <c r="AA51281" s="289"/>
    </row>
    <row r="51282" spans="23:27">
      <c r="W51282" s="288"/>
      <c r="X51282" s="287"/>
      <c r="AA51282" s="289"/>
    </row>
    <row r="51283" spans="23:27">
      <c r="W51283" s="288"/>
      <c r="X51283" s="287"/>
      <c r="AA51283" s="289"/>
    </row>
    <row r="51284" spans="23:27">
      <c r="W51284" s="288"/>
      <c r="X51284" s="287"/>
      <c r="AA51284" s="289"/>
    </row>
    <row r="51285" spans="23:27">
      <c r="W51285" s="288"/>
      <c r="X51285" s="287"/>
      <c r="AA51285" s="289"/>
    </row>
    <row r="51286" spans="23:27">
      <c r="W51286" s="288"/>
      <c r="X51286" s="287"/>
      <c r="AA51286" s="289"/>
    </row>
    <row r="51287" spans="23:27">
      <c r="W51287" s="288"/>
      <c r="X51287" s="287"/>
      <c r="AA51287" s="289"/>
    </row>
    <row r="51288" spans="23:27">
      <c r="W51288" s="288"/>
      <c r="X51288" s="287"/>
      <c r="AA51288" s="289"/>
    </row>
    <row r="51289" spans="23:27">
      <c r="W51289" s="288"/>
      <c r="X51289" s="287"/>
      <c r="AA51289" s="289"/>
    </row>
    <row r="51290" spans="23:27">
      <c r="W51290" s="288"/>
      <c r="X51290" s="287"/>
      <c r="AA51290" s="289"/>
    </row>
    <row r="51291" spans="23:27">
      <c r="W51291" s="288"/>
      <c r="X51291" s="287"/>
      <c r="AA51291" s="289"/>
    </row>
    <row r="51292" spans="23:27">
      <c r="W51292" s="288"/>
      <c r="X51292" s="287"/>
      <c r="AA51292" s="289"/>
    </row>
    <row r="51293" spans="23:27">
      <c r="W51293" s="288"/>
      <c r="X51293" s="287"/>
      <c r="AA51293" s="289"/>
    </row>
    <row r="51294" spans="23:27">
      <c r="W51294" s="288"/>
      <c r="X51294" s="287"/>
      <c r="AA51294" s="289"/>
    </row>
    <row r="51295" spans="23:27">
      <c r="W51295" s="288"/>
      <c r="X51295" s="287"/>
      <c r="AA51295" s="289"/>
    </row>
    <row r="51296" spans="23:27">
      <c r="W51296" s="288"/>
      <c r="X51296" s="287"/>
      <c r="AA51296" s="289"/>
    </row>
    <row r="51297" spans="23:27">
      <c r="W51297" s="288"/>
      <c r="X51297" s="287"/>
      <c r="AA51297" s="289"/>
    </row>
    <row r="51298" spans="23:27">
      <c r="W51298" s="288"/>
      <c r="X51298" s="287"/>
      <c r="AA51298" s="289"/>
    </row>
    <row r="51299" spans="23:27">
      <c r="W51299" s="288"/>
      <c r="X51299" s="287"/>
      <c r="AA51299" s="289"/>
    </row>
    <row r="51300" spans="23:27">
      <c r="W51300" s="288"/>
      <c r="X51300" s="287"/>
      <c r="AA51300" s="289"/>
    </row>
    <row r="51301" spans="23:27">
      <c r="W51301" s="288"/>
      <c r="X51301" s="287"/>
      <c r="AA51301" s="289"/>
    </row>
    <row r="51302" spans="23:27">
      <c r="W51302" s="288"/>
      <c r="X51302" s="287"/>
      <c r="AA51302" s="289"/>
    </row>
    <row r="51303" spans="23:27">
      <c r="W51303" s="288"/>
      <c r="X51303" s="287"/>
      <c r="AA51303" s="289"/>
    </row>
    <row r="51304" spans="23:27">
      <c r="W51304" s="288"/>
      <c r="X51304" s="287"/>
      <c r="AA51304" s="289"/>
    </row>
    <row r="51305" spans="23:27">
      <c r="W51305" s="288"/>
      <c r="X51305" s="287"/>
      <c r="AA51305" s="289"/>
    </row>
    <row r="51306" spans="23:27">
      <c r="W51306" s="288"/>
      <c r="X51306" s="287"/>
      <c r="AA51306" s="289"/>
    </row>
    <row r="51307" spans="23:27">
      <c r="W51307" s="288"/>
      <c r="X51307" s="287"/>
      <c r="AA51307" s="289"/>
    </row>
    <row r="51308" spans="23:27">
      <c r="W51308" s="288"/>
      <c r="X51308" s="287"/>
      <c r="AA51308" s="289"/>
    </row>
    <row r="51309" spans="23:27">
      <c r="W51309" s="288"/>
      <c r="X51309" s="287"/>
      <c r="AA51309" s="289"/>
    </row>
    <row r="51310" spans="23:27">
      <c r="W51310" s="288"/>
      <c r="X51310" s="287"/>
      <c r="AA51310" s="289"/>
    </row>
    <row r="51311" spans="23:27">
      <c r="W51311" s="288"/>
      <c r="X51311" s="287"/>
      <c r="AA51311" s="289"/>
    </row>
    <row r="51312" spans="23:27">
      <c r="W51312" s="288"/>
      <c r="X51312" s="287"/>
      <c r="AA51312" s="289"/>
    </row>
    <row r="51313" spans="23:27">
      <c r="W51313" s="288"/>
      <c r="X51313" s="287"/>
      <c r="AA51313" s="289"/>
    </row>
    <row r="51314" spans="23:27">
      <c r="W51314" s="288"/>
      <c r="X51314" s="287"/>
      <c r="AA51314" s="289"/>
    </row>
    <row r="51315" spans="23:27">
      <c r="W51315" s="288"/>
      <c r="X51315" s="287"/>
      <c r="AA51315" s="289"/>
    </row>
    <row r="51316" spans="23:27">
      <c r="W51316" s="288"/>
      <c r="X51316" s="287"/>
      <c r="AA51316" s="289"/>
    </row>
    <row r="51317" spans="23:27">
      <c r="W51317" s="288"/>
      <c r="X51317" s="287"/>
      <c r="AA51317" s="289"/>
    </row>
    <row r="51318" spans="23:27">
      <c r="W51318" s="288"/>
      <c r="X51318" s="287"/>
      <c r="AA51318" s="289"/>
    </row>
    <row r="51319" spans="23:27">
      <c r="W51319" s="288"/>
      <c r="X51319" s="287"/>
      <c r="AA51319" s="289"/>
    </row>
    <row r="51320" spans="23:27">
      <c r="W51320" s="288"/>
      <c r="X51320" s="287"/>
      <c r="AA51320" s="289"/>
    </row>
    <row r="51321" spans="23:27">
      <c r="W51321" s="288"/>
      <c r="X51321" s="287"/>
      <c r="AA51321" s="289"/>
    </row>
    <row r="51322" spans="23:27">
      <c r="W51322" s="288"/>
      <c r="X51322" s="287"/>
      <c r="AA51322" s="289"/>
    </row>
    <row r="51323" spans="23:27">
      <c r="W51323" s="288"/>
      <c r="X51323" s="287"/>
      <c r="AA51323" s="289"/>
    </row>
    <row r="51324" spans="23:27">
      <c r="W51324" s="288"/>
      <c r="X51324" s="287"/>
      <c r="AA51324" s="289"/>
    </row>
    <row r="51325" spans="23:27">
      <c r="W51325" s="288"/>
      <c r="X51325" s="287"/>
      <c r="AA51325" s="289"/>
    </row>
    <row r="51326" spans="23:27">
      <c r="W51326" s="288"/>
      <c r="X51326" s="287"/>
      <c r="AA51326" s="289"/>
    </row>
    <row r="51327" spans="23:27">
      <c r="W51327" s="288"/>
      <c r="X51327" s="287"/>
      <c r="AA51327" s="289"/>
    </row>
    <row r="51328" spans="23:27">
      <c r="W51328" s="288"/>
      <c r="X51328" s="287"/>
      <c r="AA51328" s="289"/>
    </row>
    <row r="51329" spans="23:27">
      <c r="W51329" s="288"/>
      <c r="X51329" s="287"/>
      <c r="AA51329" s="289"/>
    </row>
    <row r="51330" spans="23:27">
      <c r="W51330" s="288"/>
      <c r="X51330" s="287"/>
      <c r="AA51330" s="289"/>
    </row>
    <row r="51331" spans="23:27">
      <c r="W51331" s="288"/>
      <c r="X51331" s="287"/>
      <c r="AA51331" s="289"/>
    </row>
    <row r="51332" spans="23:27">
      <c r="W51332" s="288"/>
      <c r="X51332" s="287"/>
      <c r="AA51332" s="289"/>
    </row>
    <row r="51333" spans="23:27">
      <c r="W51333" s="288"/>
      <c r="X51333" s="287"/>
      <c r="AA51333" s="289"/>
    </row>
    <row r="51334" spans="23:27">
      <c r="W51334" s="288"/>
      <c r="X51334" s="287"/>
      <c r="AA51334" s="289"/>
    </row>
    <row r="51335" spans="23:27">
      <c r="W51335" s="288"/>
      <c r="X51335" s="287"/>
      <c r="AA51335" s="289"/>
    </row>
    <row r="51336" spans="23:27">
      <c r="W51336" s="288"/>
      <c r="X51336" s="287"/>
      <c r="AA51336" s="289"/>
    </row>
    <row r="51337" spans="23:27">
      <c r="W51337" s="288"/>
      <c r="X51337" s="287"/>
      <c r="AA51337" s="289"/>
    </row>
    <row r="51338" spans="23:27">
      <c r="W51338" s="288"/>
      <c r="X51338" s="287"/>
      <c r="AA51338" s="289"/>
    </row>
    <row r="51339" spans="23:27">
      <c r="W51339" s="288"/>
      <c r="X51339" s="287"/>
      <c r="AA51339" s="289"/>
    </row>
    <row r="51340" spans="23:27">
      <c r="W51340" s="288"/>
      <c r="X51340" s="287"/>
      <c r="AA51340" s="289"/>
    </row>
    <row r="51341" spans="23:27">
      <c r="W51341" s="288"/>
      <c r="X51341" s="287"/>
      <c r="AA51341" s="289"/>
    </row>
    <row r="51342" spans="23:27">
      <c r="W51342" s="288"/>
      <c r="X51342" s="287"/>
      <c r="AA51342" s="289"/>
    </row>
    <row r="51343" spans="23:27">
      <c r="W51343" s="288"/>
      <c r="X51343" s="287"/>
      <c r="AA51343" s="289"/>
    </row>
    <row r="51344" spans="23:27">
      <c r="W51344" s="288"/>
      <c r="X51344" s="287"/>
      <c r="AA51344" s="289"/>
    </row>
    <row r="51345" spans="23:27">
      <c r="W51345" s="288"/>
      <c r="X51345" s="287"/>
      <c r="AA51345" s="289"/>
    </row>
    <row r="51346" spans="23:27">
      <c r="W51346" s="288"/>
      <c r="X51346" s="287"/>
      <c r="AA51346" s="289"/>
    </row>
    <row r="51347" spans="23:27">
      <c r="W51347" s="288"/>
      <c r="X51347" s="287"/>
      <c r="AA51347" s="289"/>
    </row>
    <row r="51348" spans="23:27">
      <c r="W51348" s="288"/>
      <c r="X51348" s="287"/>
      <c r="AA51348" s="289"/>
    </row>
    <row r="51349" spans="23:27">
      <c r="W51349" s="288"/>
      <c r="X51349" s="287"/>
      <c r="AA51349" s="289"/>
    </row>
    <row r="51350" spans="23:27">
      <c r="W51350" s="288"/>
      <c r="X51350" s="287"/>
      <c r="AA51350" s="289"/>
    </row>
    <row r="51351" spans="23:27">
      <c r="W51351" s="288"/>
      <c r="X51351" s="287"/>
      <c r="AA51351" s="289"/>
    </row>
    <row r="51352" spans="23:27">
      <c r="W51352" s="288"/>
      <c r="X51352" s="287"/>
      <c r="AA51352" s="289"/>
    </row>
    <row r="51353" spans="23:27">
      <c r="W51353" s="288"/>
      <c r="X51353" s="287"/>
      <c r="AA51353" s="289"/>
    </row>
    <row r="51354" spans="23:27">
      <c r="W51354" s="288"/>
      <c r="X51354" s="287"/>
      <c r="AA51354" s="289"/>
    </row>
    <row r="51355" spans="23:27">
      <c r="W51355" s="288"/>
      <c r="X51355" s="287"/>
      <c r="AA51355" s="289"/>
    </row>
    <row r="51356" spans="23:27">
      <c r="W51356" s="288"/>
      <c r="X51356" s="287"/>
      <c r="AA51356" s="289"/>
    </row>
    <row r="51357" spans="23:27">
      <c r="W51357" s="288"/>
      <c r="X51357" s="287"/>
      <c r="AA51357" s="289"/>
    </row>
    <row r="51358" spans="23:27">
      <c r="W51358" s="288"/>
      <c r="X51358" s="287"/>
      <c r="AA51358" s="289"/>
    </row>
    <row r="51359" spans="23:27">
      <c r="W51359" s="288"/>
      <c r="X51359" s="287"/>
      <c r="AA51359" s="289"/>
    </row>
    <row r="51360" spans="23:27">
      <c r="W51360" s="288"/>
      <c r="X51360" s="287"/>
      <c r="AA51360" s="289"/>
    </row>
    <row r="51361" spans="23:27">
      <c r="W51361" s="288"/>
      <c r="X51361" s="287"/>
      <c r="AA51361" s="289"/>
    </row>
    <row r="51362" spans="23:27">
      <c r="W51362" s="288"/>
      <c r="X51362" s="287"/>
      <c r="AA51362" s="289"/>
    </row>
    <row r="51363" spans="23:27">
      <c r="W51363" s="288"/>
      <c r="X51363" s="287"/>
      <c r="AA51363" s="289"/>
    </row>
    <row r="51364" spans="23:27">
      <c r="W51364" s="288"/>
      <c r="X51364" s="287"/>
      <c r="AA51364" s="289"/>
    </row>
    <row r="51365" spans="23:27">
      <c r="W51365" s="288"/>
      <c r="X51365" s="287"/>
      <c r="AA51365" s="289"/>
    </row>
    <row r="51366" spans="23:27">
      <c r="W51366" s="288"/>
      <c r="X51366" s="287"/>
      <c r="AA51366" s="289"/>
    </row>
    <row r="51367" spans="23:27">
      <c r="W51367" s="288"/>
      <c r="X51367" s="287"/>
      <c r="AA51367" s="289"/>
    </row>
    <row r="51368" spans="23:27">
      <c r="W51368" s="288"/>
      <c r="X51368" s="287"/>
      <c r="AA51368" s="289"/>
    </row>
    <row r="51369" spans="23:27">
      <c r="W51369" s="288"/>
      <c r="X51369" s="287"/>
      <c r="AA51369" s="289"/>
    </row>
    <row r="51370" spans="23:27">
      <c r="W51370" s="288"/>
      <c r="X51370" s="287"/>
      <c r="AA51370" s="289"/>
    </row>
    <row r="51371" spans="23:27">
      <c r="W51371" s="288"/>
      <c r="X51371" s="287"/>
      <c r="AA51371" s="289"/>
    </row>
    <row r="51372" spans="23:27">
      <c r="W51372" s="288"/>
      <c r="X51372" s="287"/>
      <c r="AA51372" s="289"/>
    </row>
    <row r="51373" spans="23:27">
      <c r="W51373" s="288"/>
      <c r="X51373" s="287"/>
      <c r="AA51373" s="289"/>
    </row>
    <row r="51374" spans="23:27">
      <c r="W51374" s="288"/>
      <c r="X51374" s="287"/>
      <c r="AA51374" s="289"/>
    </row>
    <row r="51375" spans="23:27">
      <c r="W51375" s="288"/>
      <c r="X51375" s="287"/>
      <c r="AA51375" s="289"/>
    </row>
    <row r="51376" spans="23:27">
      <c r="W51376" s="288"/>
      <c r="X51376" s="287"/>
      <c r="AA51376" s="289"/>
    </row>
    <row r="51377" spans="23:27">
      <c r="W51377" s="288"/>
      <c r="X51377" s="287"/>
      <c r="AA51377" s="289"/>
    </row>
    <row r="51378" spans="23:27">
      <c r="W51378" s="288"/>
      <c r="X51378" s="287"/>
      <c r="AA51378" s="289"/>
    </row>
    <row r="51379" spans="23:27">
      <c r="W51379" s="288"/>
      <c r="X51379" s="287"/>
      <c r="AA51379" s="289"/>
    </row>
    <row r="51380" spans="23:27">
      <c r="W51380" s="288"/>
      <c r="X51380" s="287"/>
      <c r="AA51380" s="289"/>
    </row>
    <row r="51381" spans="23:27">
      <c r="W51381" s="288"/>
      <c r="X51381" s="287"/>
      <c r="AA51381" s="289"/>
    </row>
    <row r="51382" spans="23:27">
      <c r="W51382" s="288"/>
      <c r="X51382" s="287"/>
      <c r="AA51382" s="289"/>
    </row>
    <row r="51383" spans="23:27">
      <c r="W51383" s="288"/>
      <c r="X51383" s="287"/>
      <c r="AA51383" s="289"/>
    </row>
    <row r="51384" spans="23:27">
      <c r="W51384" s="288"/>
      <c r="X51384" s="287"/>
      <c r="AA51384" s="289"/>
    </row>
    <row r="51385" spans="23:27">
      <c r="W51385" s="288"/>
      <c r="X51385" s="287"/>
      <c r="AA51385" s="289"/>
    </row>
    <row r="51386" spans="23:27">
      <c r="W51386" s="288"/>
      <c r="X51386" s="287"/>
      <c r="AA51386" s="289"/>
    </row>
    <row r="51387" spans="23:27">
      <c r="W51387" s="288"/>
      <c r="X51387" s="287"/>
      <c r="AA51387" s="289"/>
    </row>
    <row r="51388" spans="23:27">
      <c r="W51388" s="288"/>
      <c r="X51388" s="287"/>
      <c r="AA51388" s="289"/>
    </row>
    <row r="51389" spans="23:27">
      <c r="W51389" s="288"/>
      <c r="X51389" s="287"/>
      <c r="AA51389" s="289"/>
    </row>
    <row r="51390" spans="23:27">
      <c r="W51390" s="288"/>
      <c r="X51390" s="287"/>
      <c r="AA51390" s="289"/>
    </row>
    <row r="51391" spans="23:27">
      <c r="W51391" s="288"/>
      <c r="X51391" s="287"/>
      <c r="AA51391" s="289"/>
    </row>
    <row r="51392" spans="23:27">
      <c r="W51392" s="288"/>
      <c r="X51392" s="287"/>
      <c r="AA51392" s="289"/>
    </row>
    <row r="51393" spans="23:27">
      <c r="W51393" s="288"/>
      <c r="X51393" s="287"/>
      <c r="AA51393" s="289"/>
    </row>
    <row r="51394" spans="23:27">
      <c r="W51394" s="288"/>
      <c r="X51394" s="287"/>
      <c r="AA51394" s="289"/>
    </row>
    <row r="51395" spans="23:27">
      <c r="W51395" s="288"/>
      <c r="X51395" s="287"/>
      <c r="AA51395" s="289"/>
    </row>
    <row r="51396" spans="23:27">
      <c r="W51396" s="288"/>
      <c r="X51396" s="287"/>
      <c r="AA51396" s="289"/>
    </row>
    <row r="51397" spans="23:27">
      <c r="W51397" s="288"/>
      <c r="X51397" s="287"/>
      <c r="AA51397" s="289"/>
    </row>
    <row r="51398" spans="23:27">
      <c r="W51398" s="288"/>
      <c r="X51398" s="287"/>
      <c r="AA51398" s="289"/>
    </row>
    <row r="51399" spans="23:27">
      <c r="W51399" s="288"/>
      <c r="X51399" s="287"/>
      <c r="AA51399" s="289"/>
    </row>
    <row r="51400" spans="23:27">
      <c r="W51400" s="288"/>
      <c r="X51400" s="287"/>
      <c r="AA51400" s="289"/>
    </row>
    <row r="51401" spans="23:27">
      <c r="W51401" s="288"/>
      <c r="X51401" s="287"/>
      <c r="AA51401" s="289"/>
    </row>
    <row r="51402" spans="23:27">
      <c r="W51402" s="288"/>
      <c r="X51402" s="287"/>
      <c r="AA51402" s="289"/>
    </row>
    <row r="51403" spans="23:27">
      <c r="W51403" s="288"/>
      <c r="X51403" s="287"/>
      <c r="AA51403" s="289"/>
    </row>
    <row r="51404" spans="23:27">
      <c r="W51404" s="288"/>
      <c r="X51404" s="287"/>
      <c r="AA51404" s="289"/>
    </row>
    <row r="51405" spans="23:27">
      <c r="W51405" s="288"/>
      <c r="X51405" s="287"/>
      <c r="AA51405" s="289"/>
    </row>
    <row r="51406" spans="23:27">
      <c r="W51406" s="288"/>
      <c r="X51406" s="287"/>
      <c r="AA51406" s="289"/>
    </row>
    <row r="51407" spans="23:27">
      <c r="W51407" s="288"/>
      <c r="X51407" s="287"/>
      <c r="AA51407" s="289"/>
    </row>
    <row r="51408" spans="23:27">
      <c r="W51408" s="288"/>
      <c r="X51408" s="287"/>
      <c r="AA51408" s="289"/>
    </row>
    <row r="51409" spans="23:27">
      <c r="W51409" s="288"/>
      <c r="X51409" s="287"/>
      <c r="AA51409" s="289"/>
    </row>
    <row r="51410" spans="23:27">
      <c r="W51410" s="288"/>
      <c r="X51410" s="287"/>
      <c r="AA51410" s="289"/>
    </row>
    <row r="51411" spans="23:27">
      <c r="W51411" s="288"/>
      <c r="X51411" s="287"/>
      <c r="AA51411" s="289"/>
    </row>
    <row r="51412" spans="23:27">
      <c r="W51412" s="288"/>
      <c r="X51412" s="287"/>
      <c r="AA51412" s="289"/>
    </row>
    <row r="51413" spans="23:27">
      <c r="W51413" s="288"/>
      <c r="X51413" s="287"/>
      <c r="AA51413" s="289"/>
    </row>
    <row r="51414" spans="23:27">
      <c r="W51414" s="288"/>
      <c r="X51414" s="287"/>
      <c r="AA51414" s="289"/>
    </row>
    <row r="51415" spans="23:27">
      <c r="W51415" s="288"/>
      <c r="X51415" s="287"/>
      <c r="AA51415" s="289"/>
    </row>
    <row r="51416" spans="23:27">
      <c r="W51416" s="288"/>
      <c r="X51416" s="287"/>
      <c r="AA51416" s="289"/>
    </row>
    <row r="51417" spans="23:27">
      <c r="W51417" s="288"/>
      <c r="X51417" s="287"/>
      <c r="AA51417" s="289"/>
    </row>
    <row r="51418" spans="23:27">
      <c r="W51418" s="288"/>
      <c r="X51418" s="287"/>
      <c r="AA51418" s="289"/>
    </row>
    <row r="51419" spans="23:27">
      <c r="W51419" s="288"/>
      <c r="X51419" s="287"/>
      <c r="AA51419" s="289"/>
    </row>
    <row r="51420" spans="23:27">
      <c r="W51420" s="288"/>
      <c r="X51420" s="287"/>
      <c r="AA51420" s="289"/>
    </row>
    <row r="51421" spans="23:27">
      <c r="W51421" s="288"/>
      <c r="X51421" s="287"/>
      <c r="AA51421" s="289"/>
    </row>
    <row r="51422" spans="23:27">
      <c r="W51422" s="288"/>
      <c r="X51422" s="287"/>
      <c r="AA51422" s="289"/>
    </row>
    <row r="51423" spans="23:27">
      <c r="W51423" s="288"/>
      <c r="X51423" s="287"/>
      <c r="AA51423" s="289"/>
    </row>
    <row r="51424" spans="23:27">
      <c r="W51424" s="288"/>
      <c r="X51424" s="287"/>
      <c r="AA51424" s="289"/>
    </row>
    <row r="51425" spans="23:27">
      <c r="W51425" s="288"/>
      <c r="X51425" s="287"/>
      <c r="AA51425" s="289"/>
    </row>
    <row r="51426" spans="23:27">
      <c r="W51426" s="288"/>
      <c r="X51426" s="287"/>
      <c r="AA51426" s="289"/>
    </row>
    <row r="51427" spans="23:27">
      <c r="W51427" s="288"/>
      <c r="X51427" s="287"/>
      <c r="AA51427" s="289"/>
    </row>
    <row r="51428" spans="23:27">
      <c r="W51428" s="288"/>
      <c r="X51428" s="287"/>
      <c r="AA51428" s="289"/>
    </row>
    <row r="51429" spans="23:27">
      <c r="W51429" s="288"/>
      <c r="X51429" s="287"/>
      <c r="AA51429" s="289"/>
    </row>
    <row r="51430" spans="23:27">
      <c r="W51430" s="288"/>
      <c r="X51430" s="287"/>
      <c r="AA51430" s="289"/>
    </row>
    <row r="51431" spans="23:27">
      <c r="W51431" s="288"/>
      <c r="X51431" s="287"/>
      <c r="AA51431" s="289"/>
    </row>
    <row r="51432" spans="23:27">
      <c r="W51432" s="288"/>
      <c r="X51432" s="287"/>
      <c r="AA51432" s="289"/>
    </row>
    <row r="51433" spans="23:27">
      <c r="W51433" s="288"/>
      <c r="X51433" s="287"/>
      <c r="AA51433" s="289"/>
    </row>
    <row r="51434" spans="23:27">
      <c r="W51434" s="288"/>
      <c r="X51434" s="287"/>
      <c r="AA51434" s="289"/>
    </row>
    <row r="51435" spans="23:27">
      <c r="W51435" s="288"/>
      <c r="X51435" s="287"/>
      <c r="AA51435" s="289"/>
    </row>
    <row r="51436" spans="23:27">
      <c r="W51436" s="288"/>
      <c r="X51436" s="287"/>
      <c r="AA51436" s="289"/>
    </row>
    <row r="51437" spans="23:27">
      <c r="W51437" s="288"/>
      <c r="X51437" s="287"/>
      <c r="AA51437" s="289"/>
    </row>
    <row r="51438" spans="23:27">
      <c r="W51438" s="288"/>
      <c r="X51438" s="287"/>
      <c r="AA51438" s="289"/>
    </row>
    <row r="51439" spans="23:27">
      <c r="W51439" s="288"/>
      <c r="X51439" s="287"/>
      <c r="AA51439" s="289"/>
    </row>
    <row r="51440" spans="23:27">
      <c r="W51440" s="288"/>
      <c r="X51440" s="287"/>
      <c r="AA51440" s="289"/>
    </row>
    <row r="51441" spans="23:27">
      <c r="W51441" s="288"/>
      <c r="X51441" s="287"/>
      <c r="AA51441" s="289"/>
    </row>
    <row r="51442" spans="23:27">
      <c r="W51442" s="288"/>
      <c r="X51442" s="287"/>
      <c r="AA51442" s="289"/>
    </row>
    <row r="51443" spans="23:27">
      <c r="W51443" s="288"/>
      <c r="X51443" s="287"/>
      <c r="AA51443" s="289"/>
    </row>
    <row r="51444" spans="23:27">
      <c r="W51444" s="288"/>
      <c r="X51444" s="287"/>
      <c r="AA51444" s="289"/>
    </row>
    <row r="51445" spans="23:27">
      <c r="W51445" s="288"/>
      <c r="X51445" s="287"/>
      <c r="AA51445" s="289"/>
    </row>
    <row r="51446" spans="23:27">
      <c r="W51446" s="288"/>
      <c r="X51446" s="287"/>
      <c r="AA51446" s="289"/>
    </row>
    <row r="51447" spans="23:27">
      <c r="W51447" s="288"/>
      <c r="X51447" s="287"/>
      <c r="AA51447" s="289"/>
    </row>
    <row r="51448" spans="23:27">
      <c r="W51448" s="288"/>
      <c r="X51448" s="287"/>
      <c r="AA51448" s="289"/>
    </row>
    <row r="51449" spans="23:27">
      <c r="W51449" s="288"/>
      <c r="X51449" s="287"/>
      <c r="AA51449" s="289"/>
    </row>
    <row r="51450" spans="23:27">
      <c r="W51450" s="288"/>
      <c r="X51450" s="287"/>
      <c r="AA51450" s="289"/>
    </row>
    <row r="51451" spans="23:27">
      <c r="W51451" s="288"/>
      <c r="X51451" s="287"/>
      <c r="AA51451" s="289"/>
    </row>
    <row r="51452" spans="23:27">
      <c r="W51452" s="288"/>
      <c r="X51452" s="287"/>
      <c r="AA51452" s="289"/>
    </row>
    <row r="51453" spans="23:27">
      <c r="W51453" s="288"/>
      <c r="X51453" s="287"/>
      <c r="AA51453" s="289"/>
    </row>
    <row r="51454" spans="23:27">
      <c r="W51454" s="288"/>
      <c r="X51454" s="287"/>
      <c r="AA51454" s="289"/>
    </row>
    <row r="51455" spans="23:27">
      <c r="W51455" s="288"/>
      <c r="X51455" s="287"/>
      <c r="AA51455" s="289"/>
    </row>
    <row r="51456" spans="23:27">
      <c r="W51456" s="288"/>
      <c r="X51456" s="287"/>
      <c r="AA51456" s="289"/>
    </row>
    <row r="51457" spans="23:27">
      <c r="W51457" s="288"/>
      <c r="X51457" s="287"/>
      <c r="AA51457" s="289"/>
    </row>
    <row r="51458" spans="23:27">
      <c r="W51458" s="288"/>
      <c r="X51458" s="287"/>
      <c r="AA51458" s="289"/>
    </row>
    <row r="51459" spans="23:27">
      <c r="W51459" s="288"/>
      <c r="X51459" s="287"/>
      <c r="AA51459" s="289"/>
    </row>
    <row r="51460" spans="23:27">
      <c r="W51460" s="288"/>
      <c r="X51460" s="287"/>
      <c r="AA51460" s="289"/>
    </row>
    <row r="51461" spans="23:27">
      <c r="W51461" s="288"/>
      <c r="X51461" s="287"/>
      <c r="AA51461" s="289"/>
    </row>
    <row r="51462" spans="23:27">
      <c r="W51462" s="288"/>
      <c r="X51462" s="287"/>
      <c r="AA51462" s="289"/>
    </row>
    <row r="51463" spans="23:27">
      <c r="W51463" s="288"/>
      <c r="X51463" s="287"/>
      <c r="AA51463" s="289"/>
    </row>
    <row r="51464" spans="23:27">
      <c r="W51464" s="288"/>
      <c r="X51464" s="287"/>
      <c r="AA51464" s="289"/>
    </row>
    <row r="51465" spans="23:27">
      <c r="W51465" s="288"/>
      <c r="X51465" s="287"/>
      <c r="AA51465" s="289"/>
    </row>
    <row r="51466" spans="23:27">
      <c r="W51466" s="288"/>
      <c r="X51466" s="287"/>
      <c r="AA51466" s="289"/>
    </row>
    <row r="51467" spans="23:27">
      <c r="W51467" s="288"/>
      <c r="X51467" s="287"/>
      <c r="AA51467" s="289"/>
    </row>
    <row r="51468" spans="23:27">
      <c r="W51468" s="288"/>
      <c r="X51468" s="287"/>
      <c r="AA51468" s="289"/>
    </row>
    <row r="51469" spans="23:27">
      <c r="W51469" s="288"/>
      <c r="X51469" s="287"/>
      <c r="AA51469" s="289"/>
    </row>
    <row r="51470" spans="23:27">
      <c r="W51470" s="288"/>
      <c r="X51470" s="287"/>
      <c r="AA51470" s="289"/>
    </row>
    <row r="51471" spans="23:27">
      <c r="W51471" s="288"/>
      <c r="X51471" s="287"/>
      <c r="AA51471" s="289"/>
    </row>
    <row r="51472" spans="23:27">
      <c r="W51472" s="288"/>
      <c r="X51472" s="287"/>
      <c r="AA51472" s="289"/>
    </row>
    <row r="51473" spans="23:27">
      <c r="W51473" s="288"/>
      <c r="X51473" s="287"/>
      <c r="AA51473" s="289"/>
    </row>
    <row r="51474" spans="23:27">
      <c r="W51474" s="288"/>
      <c r="X51474" s="287"/>
      <c r="AA51474" s="289"/>
    </row>
    <row r="51475" spans="23:27">
      <c r="W51475" s="288"/>
      <c r="X51475" s="287"/>
      <c r="AA51475" s="289"/>
    </row>
    <row r="51476" spans="23:27">
      <c r="W51476" s="288"/>
      <c r="X51476" s="287"/>
      <c r="AA51476" s="289"/>
    </row>
    <row r="51477" spans="23:27">
      <c r="W51477" s="288"/>
      <c r="X51477" s="287"/>
      <c r="AA51477" s="289"/>
    </row>
    <row r="51478" spans="23:27">
      <c r="W51478" s="288"/>
      <c r="X51478" s="287"/>
      <c r="AA51478" s="289"/>
    </row>
    <row r="51479" spans="23:27">
      <c r="W51479" s="288"/>
      <c r="X51479" s="287"/>
      <c r="AA51479" s="289"/>
    </row>
    <row r="51480" spans="23:27">
      <c r="W51480" s="288"/>
      <c r="X51480" s="287"/>
      <c r="AA51480" s="289"/>
    </row>
    <row r="51481" spans="23:27">
      <c r="W51481" s="288"/>
      <c r="X51481" s="287"/>
      <c r="AA51481" s="289"/>
    </row>
    <row r="51482" spans="23:27">
      <c r="W51482" s="288"/>
      <c r="X51482" s="287"/>
      <c r="AA51482" s="289"/>
    </row>
    <row r="51483" spans="23:27">
      <c r="W51483" s="288"/>
      <c r="X51483" s="287"/>
      <c r="AA51483" s="289"/>
    </row>
    <row r="51484" spans="23:27">
      <c r="W51484" s="288"/>
      <c r="X51484" s="287"/>
      <c r="AA51484" s="289"/>
    </row>
    <row r="51485" spans="23:27">
      <c r="W51485" s="288"/>
      <c r="X51485" s="287"/>
      <c r="AA51485" s="289"/>
    </row>
    <row r="51486" spans="23:27">
      <c r="W51486" s="288"/>
      <c r="X51486" s="287"/>
      <c r="AA51486" s="289"/>
    </row>
    <row r="51487" spans="23:27">
      <c r="W51487" s="288"/>
      <c r="X51487" s="287"/>
      <c r="AA51487" s="289"/>
    </row>
    <row r="51488" spans="23:27">
      <c r="W51488" s="288"/>
      <c r="X51488" s="287"/>
      <c r="AA51488" s="289"/>
    </row>
    <row r="51489" spans="23:27">
      <c r="W51489" s="288"/>
      <c r="X51489" s="287"/>
      <c r="AA51489" s="289"/>
    </row>
    <row r="51490" spans="23:27">
      <c r="W51490" s="288"/>
      <c r="X51490" s="287"/>
      <c r="AA51490" s="289"/>
    </row>
    <row r="51491" spans="23:27">
      <c r="W51491" s="288"/>
      <c r="X51491" s="287"/>
      <c r="AA51491" s="289"/>
    </row>
    <row r="51492" spans="23:27">
      <c r="W51492" s="288"/>
      <c r="X51492" s="287"/>
      <c r="AA51492" s="289"/>
    </row>
    <row r="51493" spans="23:27">
      <c r="W51493" s="288"/>
      <c r="X51493" s="287"/>
      <c r="AA51493" s="289"/>
    </row>
    <row r="51494" spans="23:27">
      <c r="W51494" s="288"/>
      <c r="X51494" s="287"/>
      <c r="AA51494" s="289"/>
    </row>
    <row r="51495" spans="23:27">
      <c r="W51495" s="288"/>
      <c r="X51495" s="287"/>
      <c r="AA51495" s="289"/>
    </row>
    <row r="51496" spans="23:27">
      <c r="W51496" s="288"/>
      <c r="X51496" s="287"/>
      <c r="AA51496" s="289"/>
    </row>
    <row r="51497" spans="23:27">
      <c r="W51497" s="288"/>
      <c r="X51497" s="287"/>
      <c r="AA51497" s="289"/>
    </row>
    <row r="51498" spans="23:27">
      <c r="W51498" s="288"/>
      <c r="X51498" s="287"/>
      <c r="AA51498" s="289"/>
    </row>
    <row r="51499" spans="23:27">
      <c r="W51499" s="288"/>
      <c r="X51499" s="287"/>
      <c r="AA51499" s="289"/>
    </row>
    <row r="51500" spans="23:27">
      <c r="W51500" s="288"/>
      <c r="X51500" s="287"/>
      <c r="AA51500" s="289"/>
    </row>
    <row r="51501" spans="23:27">
      <c r="W51501" s="288"/>
      <c r="X51501" s="287"/>
      <c r="AA51501" s="289"/>
    </row>
    <row r="51502" spans="23:27">
      <c r="W51502" s="288"/>
      <c r="X51502" s="287"/>
      <c r="AA51502" s="289"/>
    </row>
    <row r="51503" spans="23:27">
      <c r="W51503" s="288"/>
      <c r="X51503" s="287"/>
      <c r="AA51503" s="289"/>
    </row>
    <row r="51504" spans="23:27">
      <c r="W51504" s="288"/>
      <c r="X51504" s="287"/>
      <c r="AA51504" s="289"/>
    </row>
    <row r="51505" spans="23:27">
      <c r="W51505" s="288"/>
      <c r="X51505" s="287"/>
      <c r="AA51505" s="289"/>
    </row>
    <row r="51506" spans="23:27">
      <c r="W51506" s="288"/>
      <c r="X51506" s="287"/>
      <c r="AA51506" s="289"/>
    </row>
    <row r="51507" spans="23:27">
      <c r="W51507" s="288"/>
      <c r="X51507" s="287"/>
      <c r="AA51507" s="289"/>
    </row>
    <row r="51508" spans="23:27">
      <c r="W51508" s="288"/>
      <c r="X51508" s="287"/>
      <c r="AA51508" s="289"/>
    </row>
    <row r="51509" spans="23:27">
      <c r="W51509" s="288"/>
      <c r="X51509" s="287"/>
      <c r="AA51509" s="289"/>
    </row>
    <row r="51510" spans="23:27">
      <c r="W51510" s="288"/>
      <c r="X51510" s="287"/>
      <c r="AA51510" s="289"/>
    </row>
    <row r="51511" spans="23:27">
      <c r="W51511" s="288"/>
      <c r="X51511" s="287"/>
      <c r="AA51511" s="289"/>
    </row>
    <row r="51512" spans="23:27">
      <c r="W51512" s="288"/>
      <c r="X51512" s="287"/>
      <c r="AA51512" s="289"/>
    </row>
    <row r="51513" spans="23:27">
      <c r="W51513" s="288"/>
      <c r="X51513" s="287"/>
      <c r="AA51513" s="289"/>
    </row>
    <row r="51514" spans="23:27">
      <c r="W51514" s="288"/>
      <c r="X51514" s="287"/>
      <c r="AA51514" s="289"/>
    </row>
    <row r="51515" spans="23:27">
      <c r="W51515" s="288"/>
      <c r="X51515" s="287"/>
      <c r="AA51515" s="289"/>
    </row>
    <row r="51516" spans="23:27">
      <c r="W51516" s="288"/>
      <c r="X51516" s="287"/>
      <c r="AA51516" s="289"/>
    </row>
    <row r="51517" spans="23:27">
      <c r="W51517" s="288"/>
      <c r="X51517" s="287"/>
      <c r="AA51517" s="289"/>
    </row>
    <row r="51518" spans="23:27">
      <c r="W51518" s="288"/>
      <c r="X51518" s="287"/>
      <c r="AA51518" s="289"/>
    </row>
    <row r="51519" spans="23:27">
      <c r="W51519" s="288"/>
      <c r="X51519" s="287"/>
      <c r="AA51519" s="289"/>
    </row>
    <row r="51520" spans="23:27">
      <c r="W51520" s="288"/>
      <c r="X51520" s="287"/>
      <c r="AA51520" s="289"/>
    </row>
    <row r="51521" spans="23:27">
      <c r="W51521" s="288"/>
      <c r="X51521" s="287"/>
      <c r="AA51521" s="289"/>
    </row>
    <row r="51522" spans="23:27">
      <c r="W51522" s="288"/>
      <c r="X51522" s="287"/>
      <c r="AA51522" s="289"/>
    </row>
    <row r="51523" spans="23:27">
      <c r="W51523" s="288"/>
      <c r="X51523" s="287"/>
      <c r="AA51523" s="289"/>
    </row>
    <row r="51524" spans="23:27">
      <c r="W51524" s="288"/>
      <c r="X51524" s="287"/>
      <c r="AA51524" s="289"/>
    </row>
    <row r="51525" spans="23:27">
      <c r="W51525" s="288"/>
      <c r="X51525" s="287"/>
      <c r="AA51525" s="289"/>
    </row>
    <row r="51526" spans="23:27">
      <c r="W51526" s="288"/>
      <c r="X51526" s="287"/>
      <c r="AA51526" s="289"/>
    </row>
    <row r="51527" spans="23:27">
      <c r="W51527" s="288"/>
      <c r="X51527" s="287"/>
      <c r="AA51527" s="289"/>
    </row>
    <row r="51528" spans="23:27">
      <c r="W51528" s="288"/>
      <c r="X51528" s="287"/>
      <c r="AA51528" s="289"/>
    </row>
    <row r="51529" spans="23:27">
      <c r="W51529" s="288"/>
      <c r="X51529" s="287"/>
      <c r="AA51529" s="289"/>
    </row>
    <row r="51530" spans="23:27">
      <c r="W51530" s="288"/>
      <c r="X51530" s="287"/>
      <c r="AA51530" s="289"/>
    </row>
    <row r="51531" spans="23:27">
      <c r="W51531" s="288"/>
      <c r="X51531" s="287"/>
      <c r="AA51531" s="289"/>
    </row>
    <row r="51532" spans="23:27">
      <c r="W51532" s="288"/>
      <c r="X51532" s="287"/>
      <c r="AA51532" s="289"/>
    </row>
    <row r="51533" spans="23:27">
      <c r="W51533" s="288"/>
      <c r="X51533" s="287"/>
      <c r="AA51533" s="289"/>
    </row>
    <row r="51534" spans="23:27">
      <c r="W51534" s="288"/>
      <c r="X51534" s="287"/>
      <c r="AA51534" s="289"/>
    </row>
    <row r="51535" spans="23:27">
      <c r="W51535" s="288"/>
      <c r="X51535" s="287"/>
      <c r="AA51535" s="289"/>
    </row>
    <row r="51536" spans="23:27">
      <c r="W51536" s="288"/>
      <c r="X51536" s="287"/>
      <c r="AA51536" s="289"/>
    </row>
    <row r="51537" spans="23:27">
      <c r="W51537" s="288"/>
      <c r="X51537" s="287"/>
      <c r="AA51537" s="289"/>
    </row>
    <row r="51538" spans="23:27">
      <c r="W51538" s="288"/>
      <c r="X51538" s="287"/>
      <c r="AA51538" s="289"/>
    </row>
    <row r="51539" spans="23:27">
      <c r="W51539" s="288"/>
      <c r="X51539" s="287"/>
      <c r="AA51539" s="289"/>
    </row>
    <row r="51540" spans="23:27">
      <c r="W51540" s="288"/>
      <c r="X51540" s="287"/>
      <c r="AA51540" s="289"/>
    </row>
    <row r="51541" spans="23:27">
      <c r="W51541" s="288"/>
      <c r="X51541" s="287"/>
      <c r="AA51541" s="289"/>
    </row>
    <row r="51542" spans="23:27">
      <c r="W51542" s="288"/>
      <c r="X51542" s="287"/>
      <c r="AA51542" s="289"/>
    </row>
    <row r="51543" spans="23:27">
      <c r="W51543" s="288"/>
      <c r="X51543" s="287"/>
      <c r="AA51543" s="289"/>
    </row>
    <row r="51544" spans="23:27">
      <c r="W51544" s="288"/>
      <c r="X51544" s="287"/>
      <c r="AA51544" s="289"/>
    </row>
    <row r="51545" spans="23:27">
      <c r="W51545" s="288"/>
      <c r="X51545" s="287"/>
      <c r="AA51545" s="289"/>
    </row>
    <row r="51546" spans="23:27">
      <c r="W51546" s="288"/>
      <c r="X51546" s="287"/>
      <c r="AA51546" s="289"/>
    </row>
    <row r="51547" spans="23:27">
      <c r="W51547" s="288"/>
      <c r="X51547" s="287"/>
      <c r="AA51547" s="289"/>
    </row>
    <row r="51548" spans="23:27">
      <c r="W51548" s="288"/>
      <c r="X51548" s="287"/>
      <c r="AA51548" s="289"/>
    </row>
    <row r="51549" spans="23:27">
      <c r="W51549" s="288"/>
      <c r="X51549" s="287"/>
      <c r="AA51549" s="289"/>
    </row>
    <row r="51550" spans="23:27">
      <c r="W51550" s="288"/>
      <c r="X51550" s="287"/>
      <c r="AA51550" s="289"/>
    </row>
    <row r="51551" spans="23:27">
      <c r="W51551" s="288"/>
      <c r="X51551" s="287"/>
      <c r="AA51551" s="289"/>
    </row>
    <row r="51552" spans="23:27">
      <c r="W51552" s="288"/>
      <c r="X51552" s="287"/>
      <c r="AA51552" s="289"/>
    </row>
    <row r="51553" spans="23:27">
      <c r="W51553" s="288"/>
      <c r="X51553" s="287"/>
      <c r="AA51553" s="289"/>
    </row>
    <row r="51554" spans="23:27">
      <c r="W51554" s="288"/>
      <c r="X51554" s="287"/>
      <c r="AA51554" s="289"/>
    </row>
    <row r="51555" spans="23:27">
      <c r="W51555" s="288"/>
      <c r="X51555" s="287"/>
      <c r="AA51555" s="289"/>
    </row>
    <row r="51556" spans="23:27">
      <c r="W51556" s="288"/>
      <c r="X51556" s="287"/>
      <c r="AA51556" s="289"/>
    </row>
    <row r="51557" spans="23:27">
      <c r="W51557" s="288"/>
      <c r="X51557" s="287"/>
      <c r="AA51557" s="289"/>
    </row>
    <row r="51558" spans="23:27">
      <c r="W51558" s="288"/>
      <c r="X51558" s="287"/>
      <c r="AA51558" s="289"/>
    </row>
    <row r="51559" spans="23:27">
      <c r="W51559" s="288"/>
      <c r="X51559" s="287"/>
      <c r="AA51559" s="289"/>
    </row>
    <row r="51560" spans="23:27">
      <c r="W51560" s="288"/>
      <c r="X51560" s="287"/>
      <c r="AA51560" s="289"/>
    </row>
    <row r="51561" spans="23:27">
      <c r="W51561" s="288"/>
      <c r="X51561" s="287"/>
      <c r="AA51561" s="289"/>
    </row>
    <row r="51562" spans="23:27">
      <c r="W51562" s="288"/>
      <c r="X51562" s="287"/>
      <c r="AA51562" s="289"/>
    </row>
    <row r="51563" spans="23:27">
      <c r="W51563" s="288"/>
      <c r="X51563" s="287"/>
      <c r="AA51563" s="289"/>
    </row>
    <row r="51564" spans="23:27">
      <c r="W51564" s="288"/>
      <c r="X51564" s="287"/>
      <c r="AA51564" s="289"/>
    </row>
    <row r="51565" spans="23:27">
      <c r="W51565" s="288"/>
      <c r="X51565" s="287"/>
      <c r="AA51565" s="289"/>
    </row>
    <row r="51566" spans="23:27">
      <c r="W51566" s="288"/>
      <c r="X51566" s="287"/>
      <c r="AA51566" s="289"/>
    </row>
    <row r="51567" spans="23:27">
      <c r="W51567" s="288"/>
      <c r="X51567" s="287"/>
      <c r="AA51567" s="289"/>
    </row>
    <row r="51568" spans="23:27">
      <c r="W51568" s="288"/>
      <c r="X51568" s="287"/>
      <c r="AA51568" s="289"/>
    </row>
    <row r="51569" spans="23:27">
      <c r="W51569" s="288"/>
      <c r="X51569" s="287"/>
      <c r="AA51569" s="289"/>
    </row>
    <row r="51570" spans="23:27">
      <c r="W51570" s="288"/>
      <c r="X51570" s="287"/>
      <c r="AA51570" s="289"/>
    </row>
    <row r="51571" spans="23:27">
      <c r="W51571" s="288"/>
      <c r="X51571" s="287"/>
      <c r="AA51571" s="289"/>
    </row>
    <row r="51572" spans="23:27">
      <c r="W51572" s="288"/>
      <c r="X51572" s="287"/>
      <c r="AA51572" s="289"/>
    </row>
    <row r="51573" spans="23:27">
      <c r="W51573" s="288"/>
      <c r="X51573" s="287"/>
      <c r="AA51573" s="289"/>
    </row>
    <row r="51574" spans="23:27">
      <c r="W51574" s="288"/>
      <c r="X51574" s="287"/>
      <c r="AA51574" s="289"/>
    </row>
    <row r="51575" spans="23:27">
      <c r="W51575" s="288"/>
      <c r="X51575" s="287"/>
      <c r="AA51575" s="289"/>
    </row>
    <row r="51576" spans="23:27">
      <c r="W51576" s="288"/>
      <c r="X51576" s="287"/>
      <c r="AA51576" s="289"/>
    </row>
    <row r="51577" spans="23:27">
      <c r="W51577" s="288"/>
      <c r="X51577" s="287"/>
      <c r="AA51577" s="289"/>
    </row>
    <row r="51578" spans="23:27">
      <c r="W51578" s="288"/>
      <c r="X51578" s="287"/>
      <c r="AA51578" s="289"/>
    </row>
    <row r="51579" spans="23:27">
      <c r="W51579" s="288"/>
      <c r="X51579" s="287"/>
      <c r="AA51579" s="289"/>
    </row>
    <row r="51580" spans="23:27">
      <c r="W51580" s="288"/>
      <c r="X51580" s="287"/>
      <c r="AA51580" s="289"/>
    </row>
    <row r="51581" spans="23:27">
      <c r="W51581" s="288"/>
      <c r="X51581" s="287"/>
      <c r="AA51581" s="289"/>
    </row>
    <row r="51582" spans="23:27">
      <c r="W51582" s="288"/>
      <c r="X51582" s="287"/>
      <c r="AA51582" s="289"/>
    </row>
    <row r="51583" spans="23:27">
      <c r="W51583" s="288"/>
      <c r="X51583" s="287"/>
      <c r="AA51583" s="289"/>
    </row>
    <row r="51584" spans="23:27">
      <c r="W51584" s="288"/>
      <c r="X51584" s="287"/>
      <c r="AA51584" s="289"/>
    </row>
    <row r="51585" spans="23:27">
      <c r="W51585" s="288"/>
      <c r="X51585" s="287"/>
      <c r="AA51585" s="289"/>
    </row>
    <row r="51586" spans="23:27">
      <c r="W51586" s="288"/>
      <c r="X51586" s="287"/>
      <c r="AA51586" s="289"/>
    </row>
    <row r="51587" spans="23:27">
      <c r="W51587" s="288"/>
      <c r="X51587" s="287"/>
      <c r="AA51587" s="289"/>
    </row>
    <row r="51588" spans="23:27">
      <c r="W51588" s="288"/>
      <c r="X51588" s="287"/>
      <c r="AA51588" s="289"/>
    </row>
    <row r="51589" spans="23:27">
      <c r="W51589" s="288"/>
      <c r="X51589" s="287"/>
      <c r="AA51589" s="289"/>
    </row>
    <row r="51590" spans="23:27">
      <c r="W51590" s="288"/>
      <c r="X51590" s="287"/>
      <c r="AA51590" s="289"/>
    </row>
    <row r="51591" spans="23:27">
      <c r="W51591" s="288"/>
      <c r="X51591" s="287"/>
      <c r="AA51591" s="289"/>
    </row>
    <row r="51592" spans="23:27">
      <c r="W51592" s="288"/>
      <c r="X51592" s="287"/>
      <c r="AA51592" s="289"/>
    </row>
    <row r="51593" spans="23:27">
      <c r="W51593" s="288"/>
      <c r="X51593" s="287"/>
      <c r="AA51593" s="289"/>
    </row>
    <row r="51594" spans="23:27">
      <c r="W51594" s="288"/>
      <c r="X51594" s="287"/>
      <c r="AA51594" s="289"/>
    </row>
    <row r="51595" spans="23:27">
      <c r="W51595" s="288"/>
      <c r="X51595" s="287"/>
      <c r="AA51595" s="289"/>
    </row>
    <row r="51596" spans="23:27">
      <c r="W51596" s="288"/>
      <c r="X51596" s="287"/>
      <c r="AA51596" s="289"/>
    </row>
    <row r="51597" spans="23:27">
      <c r="W51597" s="288"/>
      <c r="X51597" s="287"/>
      <c r="AA51597" s="289"/>
    </row>
    <row r="51598" spans="23:27">
      <c r="W51598" s="288"/>
      <c r="X51598" s="287"/>
      <c r="AA51598" s="289"/>
    </row>
    <row r="51599" spans="23:27">
      <c r="W51599" s="288"/>
      <c r="X51599" s="287"/>
      <c r="AA51599" s="289"/>
    </row>
    <row r="51600" spans="23:27">
      <c r="W51600" s="288"/>
      <c r="X51600" s="287"/>
      <c r="AA51600" s="289"/>
    </row>
    <row r="51601" spans="23:27">
      <c r="W51601" s="288"/>
      <c r="X51601" s="287"/>
      <c r="AA51601" s="289"/>
    </row>
    <row r="51602" spans="23:27">
      <c r="W51602" s="288"/>
      <c r="X51602" s="287"/>
      <c r="AA51602" s="289"/>
    </row>
    <row r="51603" spans="23:27">
      <c r="W51603" s="288"/>
      <c r="X51603" s="287"/>
      <c r="AA51603" s="289"/>
    </row>
    <row r="51604" spans="23:27">
      <c r="W51604" s="288"/>
      <c r="X51604" s="287"/>
      <c r="AA51604" s="289"/>
    </row>
    <row r="51605" spans="23:27">
      <c r="W51605" s="288"/>
      <c r="X51605" s="287"/>
      <c r="AA51605" s="289"/>
    </row>
    <row r="51606" spans="23:27">
      <c r="W51606" s="288"/>
      <c r="X51606" s="287"/>
      <c r="AA51606" s="289"/>
    </row>
    <row r="51607" spans="23:27">
      <c r="W51607" s="288"/>
      <c r="X51607" s="287"/>
      <c r="AA51607" s="289"/>
    </row>
    <row r="51608" spans="23:27">
      <c r="W51608" s="288"/>
      <c r="X51608" s="287"/>
      <c r="AA51608" s="289"/>
    </row>
    <row r="51609" spans="23:27">
      <c r="W51609" s="288"/>
      <c r="X51609" s="287"/>
      <c r="AA51609" s="289"/>
    </row>
    <row r="51610" spans="23:27">
      <c r="W51610" s="288"/>
      <c r="X51610" s="287"/>
      <c r="AA51610" s="289"/>
    </row>
    <row r="51611" spans="23:27">
      <c r="W51611" s="288"/>
      <c r="X51611" s="287"/>
      <c r="AA51611" s="289"/>
    </row>
    <row r="51612" spans="23:27">
      <c r="W51612" s="288"/>
      <c r="X51612" s="287"/>
      <c r="AA51612" s="289"/>
    </row>
    <row r="51613" spans="23:27">
      <c r="W51613" s="288"/>
      <c r="X51613" s="287"/>
      <c r="AA51613" s="289"/>
    </row>
    <row r="51614" spans="23:27">
      <c r="W51614" s="288"/>
      <c r="X51614" s="287"/>
      <c r="AA51614" s="289"/>
    </row>
    <row r="51615" spans="23:27">
      <c r="W51615" s="288"/>
      <c r="X51615" s="287"/>
      <c r="AA51615" s="289"/>
    </row>
    <row r="51616" spans="23:27">
      <c r="W51616" s="288"/>
      <c r="X51616" s="287"/>
      <c r="AA51616" s="289"/>
    </row>
    <row r="51617" spans="23:27">
      <c r="W51617" s="288"/>
      <c r="X51617" s="287"/>
      <c r="AA51617" s="289"/>
    </row>
    <row r="51618" spans="23:27">
      <c r="W51618" s="288"/>
      <c r="X51618" s="287"/>
      <c r="AA51618" s="289"/>
    </row>
    <row r="51619" spans="23:27">
      <c r="W51619" s="288"/>
      <c r="X51619" s="287"/>
      <c r="AA51619" s="289"/>
    </row>
    <row r="51620" spans="23:27">
      <c r="W51620" s="288"/>
      <c r="X51620" s="287"/>
      <c r="AA51620" s="289"/>
    </row>
    <row r="51621" spans="23:27">
      <c r="W51621" s="288"/>
      <c r="X51621" s="287"/>
      <c r="AA51621" s="289"/>
    </row>
    <row r="51622" spans="23:27">
      <c r="W51622" s="288"/>
      <c r="X51622" s="287"/>
      <c r="AA51622" s="289"/>
    </row>
    <row r="51623" spans="23:27">
      <c r="W51623" s="288"/>
      <c r="X51623" s="287"/>
      <c r="AA51623" s="289"/>
    </row>
    <row r="51624" spans="23:27">
      <c r="W51624" s="288"/>
      <c r="X51624" s="287"/>
      <c r="AA51624" s="289"/>
    </row>
    <row r="51625" spans="23:27">
      <c r="W51625" s="288"/>
      <c r="X51625" s="287"/>
      <c r="AA51625" s="289"/>
    </row>
    <row r="51626" spans="23:27">
      <c r="W51626" s="288"/>
      <c r="X51626" s="287"/>
      <c r="AA51626" s="289"/>
    </row>
    <row r="51627" spans="23:27">
      <c r="W51627" s="288"/>
      <c r="X51627" s="287"/>
      <c r="AA51627" s="289"/>
    </row>
    <row r="51628" spans="23:27">
      <c r="W51628" s="288"/>
      <c r="X51628" s="287"/>
      <c r="AA51628" s="289"/>
    </row>
    <row r="51629" spans="23:27">
      <c r="W51629" s="288"/>
      <c r="X51629" s="287"/>
      <c r="AA51629" s="289"/>
    </row>
    <row r="51630" spans="23:27">
      <c r="W51630" s="288"/>
      <c r="X51630" s="287"/>
      <c r="AA51630" s="289"/>
    </row>
    <row r="51631" spans="23:27">
      <c r="W51631" s="288"/>
      <c r="X51631" s="287"/>
      <c r="AA51631" s="289"/>
    </row>
    <row r="51632" spans="23:27">
      <c r="W51632" s="288"/>
      <c r="X51632" s="287"/>
      <c r="AA51632" s="289"/>
    </row>
    <row r="51633" spans="23:27">
      <c r="W51633" s="288"/>
      <c r="X51633" s="287"/>
      <c r="AA51633" s="289"/>
    </row>
    <row r="51634" spans="23:27">
      <c r="W51634" s="288"/>
      <c r="X51634" s="287"/>
      <c r="AA51634" s="289"/>
    </row>
    <row r="51635" spans="23:27">
      <c r="W51635" s="288"/>
      <c r="X51635" s="287"/>
      <c r="AA51635" s="289"/>
    </row>
    <row r="51636" spans="23:27">
      <c r="W51636" s="288"/>
      <c r="X51636" s="287"/>
      <c r="AA51636" s="289"/>
    </row>
    <row r="51637" spans="23:27">
      <c r="W51637" s="288"/>
      <c r="X51637" s="287"/>
      <c r="AA51637" s="289"/>
    </row>
    <row r="51638" spans="23:27">
      <c r="W51638" s="288"/>
      <c r="X51638" s="287"/>
      <c r="AA51638" s="289"/>
    </row>
    <row r="51639" spans="23:27">
      <c r="W51639" s="288"/>
      <c r="X51639" s="287"/>
      <c r="AA51639" s="289"/>
    </row>
    <row r="51640" spans="23:27">
      <c r="W51640" s="288"/>
      <c r="X51640" s="287"/>
      <c r="AA51640" s="289"/>
    </row>
    <row r="51641" spans="23:27">
      <c r="W51641" s="288"/>
      <c r="X51641" s="287"/>
      <c r="AA51641" s="289"/>
    </row>
    <row r="51642" spans="23:27">
      <c r="W51642" s="288"/>
      <c r="X51642" s="287"/>
      <c r="AA51642" s="289"/>
    </row>
    <row r="51643" spans="23:27">
      <c r="W51643" s="288"/>
      <c r="X51643" s="287"/>
      <c r="AA51643" s="289"/>
    </row>
    <row r="51644" spans="23:27">
      <c r="W51644" s="288"/>
      <c r="X51644" s="287"/>
      <c r="AA51644" s="289"/>
    </row>
    <row r="51645" spans="23:27">
      <c r="W51645" s="288"/>
      <c r="X51645" s="287"/>
      <c r="AA51645" s="289"/>
    </row>
    <row r="51646" spans="23:27">
      <c r="W51646" s="288"/>
      <c r="X51646" s="287"/>
      <c r="AA51646" s="289"/>
    </row>
    <row r="51647" spans="23:27">
      <c r="W51647" s="288"/>
      <c r="X51647" s="287"/>
      <c r="AA51647" s="289"/>
    </row>
    <row r="51648" spans="23:27">
      <c r="W51648" s="288"/>
      <c r="X51648" s="287"/>
      <c r="AA51648" s="289"/>
    </row>
    <row r="51649" spans="23:27">
      <c r="W51649" s="288"/>
      <c r="X51649" s="287"/>
      <c r="AA51649" s="289"/>
    </row>
    <row r="51650" spans="23:27">
      <c r="W51650" s="288"/>
      <c r="X51650" s="287"/>
      <c r="AA51650" s="289"/>
    </row>
    <row r="51651" spans="23:27">
      <c r="W51651" s="288"/>
      <c r="X51651" s="287"/>
      <c r="AA51651" s="289"/>
    </row>
    <row r="51652" spans="23:27">
      <c r="W51652" s="288"/>
      <c r="X51652" s="287"/>
      <c r="AA51652" s="289"/>
    </row>
    <row r="51653" spans="23:27">
      <c r="W51653" s="288"/>
      <c r="X51653" s="287"/>
      <c r="AA51653" s="289"/>
    </row>
    <row r="51654" spans="23:27">
      <c r="W51654" s="288"/>
      <c r="X51654" s="287"/>
      <c r="AA51654" s="289"/>
    </row>
    <row r="51655" spans="23:27">
      <c r="W51655" s="288"/>
      <c r="X51655" s="287"/>
      <c r="AA51655" s="289"/>
    </row>
    <row r="51656" spans="23:27">
      <c r="W51656" s="288"/>
      <c r="X51656" s="287"/>
      <c r="AA51656" s="289"/>
    </row>
    <row r="51657" spans="23:27">
      <c r="W51657" s="288"/>
      <c r="X51657" s="287"/>
      <c r="AA51657" s="289"/>
    </row>
    <row r="51658" spans="23:27">
      <c r="W51658" s="288"/>
      <c r="X51658" s="287"/>
      <c r="AA51658" s="289"/>
    </row>
    <row r="51659" spans="23:27">
      <c r="W51659" s="288"/>
      <c r="X51659" s="287"/>
      <c r="AA51659" s="289"/>
    </row>
    <row r="51660" spans="23:27">
      <c r="W51660" s="288"/>
      <c r="X51660" s="287"/>
      <c r="AA51660" s="289"/>
    </row>
    <row r="51661" spans="23:27">
      <c r="W51661" s="288"/>
      <c r="X51661" s="287"/>
      <c r="AA51661" s="289"/>
    </row>
    <row r="51662" spans="23:27">
      <c r="W51662" s="288"/>
      <c r="X51662" s="287"/>
      <c r="AA51662" s="289"/>
    </row>
    <row r="51663" spans="23:27">
      <c r="W51663" s="288"/>
      <c r="X51663" s="287"/>
      <c r="AA51663" s="289"/>
    </row>
    <row r="51664" spans="23:27">
      <c r="W51664" s="288"/>
      <c r="X51664" s="287"/>
      <c r="AA51664" s="289"/>
    </row>
    <row r="51665" spans="23:27">
      <c r="W51665" s="288"/>
      <c r="X51665" s="287"/>
      <c r="AA51665" s="289"/>
    </row>
    <row r="51666" spans="23:27">
      <c r="W51666" s="288"/>
      <c r="X51666" s="287"/>
      <c r="AA51666" s="289"/>
    </row>
    <row r="51667" spans="23:27">
      <c r="W51667" s="288"/>
      <c r="X51667" s="287"/>
      <c r="AA51667" s="289"/>
    </row>
    <row r="51668" spans="23:27">
      <c r="W51668" s="288"/>
      <c r="X51668" s="287"/>
      <c r="AA51668" s="289"/>
    </row>
    <row r="51669" spans="23:27">
      <c r="W51669" s="288"/>
      <c r="X51669" s="287"/>
      <c r="AA51669" s="289"/>
    </row>
    <row r="51670" spans="23:27">
      <c r="W51670" s="288"/>
      <c r="X51670" s="287"/>
      <c r="AA51670" s="289"/>
    </row>
    <row r="51671" spans="23:27">
      <c r="W51671" s="288"/>
      <c r="X51671" s="287"/>
      <c r="AA51671" s="289"/>
    </row>
    <row r="51672" spans="23:27">
      <c r="W51672" s="288"/>
      <c r="X51672" s="287"/>
      <c r="AA51672" s="289"/>
    </row>
    <row r="51673" spans="23:27">
      <c r="W51673" s="288"/>
      <c r="X51673" s="287"/>
      <c r="AA51673" s="289"/>
    </row>
    <row r="51674" spans="23:27">
      <c r="W51674" s="288"/>
      <c r="X51674" s="287"/>
      <c r="AA51674" s="289"/>
    </row>
    <row r="51675" spans="23:27">
      <c r="W51675" s="288"/>
      <c r="X51675" s="287"/>
      <c r="AA51675" s="289"/>
    </row>
    <row r="51676" spans="23:27">
      <c r="W51676" s="288"/>
      <c r="X51676" s="287"/>
      <c r="AA51676" s="289"/>
    </row>
    <row r="51677" spans="23:27">
      <c r="W51677" s="288"/>
      <c r="X51677" s="287"/>
      <c r="AA51677" s="289"/>
    </row>
    <row r="51678" spans="23:27">
      <c r="W51678" s="288"/>
      <c r="X51678" s="287"/>
      <c r="AA51678" s="289"/>
    </row>
    <row r="51679" spans="23:27">
      <c r="W51679" s="288"/>
      <c r="X51679" s="287"/>
      <c r="AA51679" s="289"/>
    </row>
    <row r="51680" spans="23:27">
      <c r="W51680" s="288"/>
      <c r="X51680" s="287"/>
      <c r="AA51680" s="289"/>
    </row>
    <row r="51681" spans="23:27">
      <c r="W51681" s="288"/>
      <c r="X51681" s="287"/>
      <c r="AA51681" s="289"/>
    </row>
    <row r="51682" spans="23:27">
      <c r="W51682" s="288"/>
      <c r="X51682" s="287"/>
      <c r="AA51682" s="289"/>
    </row>
    <row r="51683" spans="23:27">
      <c r="W51683" s="288"/>
      <c r="X51683" s="287"/>
      <c r="AA51683" s="289"/>
    </row>
    <row r="51684" spans="23:27">
      <c r="W51684" s="288"/>
      <c r="X51684" s="287"/>
      <c r="AA51684" s="289"/>
    </row>
    <row r="51685" spans="23:27">
      <c r="W51685" s="288"/>
      <c r="X51685" s="287"/>
      <c r="AA51685" s="289"/>
    </row>
    <row r="51686" spans="23:27">
      <c r="W51686" s="288"/>
      <c r="X51686" s="287"/>
      <c r="AA51686" s="289"/>
    </row>
    <row r="51687" spans="23:27">
      <c r="W51687" s="288"/>
      <c r="X51687" s="287"/>
      <c r="AA51687" s="289"/>
    </row>
    <row r="51688" spans="23:27">
      <c r="W51688" s="288"/>
      <c r="X51688" s="287"/>
      <c r="AA51688" s="289"/>
    </row>
    <row r="51689" spans="23:27">
      <c r="W51689" s="288"/>
      <c r="X51689" s="287"/>
      <c r="AA51689" s="289"/>
    </row>
    <row r="51690" spans="23:27">
      <c r="W51690" s="288"/>
      <c r="X51690" s="287"/>
      <c r="AA51690" s="289"/>
    </row>
    <row r="51691" spans="23:27">
      <c r="W51691" s="288"/>
      <c r="X51691" s="287"/>
      <c r="AA51691" s="289"/>
    </row>
    <row r="51692" spans="23:27">
      <c r="W51692" s="288"/>
      <c r="X51692" s="287"/>
      <c r="AA51692" s="289"/>
    </row>
    <row r="51693" spans="23:27">
      <c r="W51693" s="288"/>
      <c r="X51693" s="287"/>
      <c r="AA51693" s="289"/>
    </row>
    <row r="51694" spans="23:27">
      <c r="W51694" s="288"/>
      <c r="X51694" s="287"/>
      <c r="AA51694" s="289"/>
    </row>
    <row r="51695" spans="23:27">
      <c r="W51695" s="288"/>
      <c r="X51695" s="287"/>
      <c r="AA51695" s="289"/>
    </row>
    <row r="51696" spans="23:27">
      <c r="W51696" s="288"/>
      <c r="X51696" s="287"/>
      <c r="AA51696" s="289"/>
    </row>
    <row r="51697" spans="23:27">
      <c r="W51697" s="288"/>
      <c r="X51697" s="287"/>
      <c r="AA51697" s="289"/>
    </row>
    <row r="51698" spans="23:27">
      <c r="W51698" s="288"/>
      <c r="X51698" s="287"/>
      <c r="AA51698" s="289"/>
    </row>
    <row r="51699" spans="23:27">
      <c r="W51699" s="288"/>
      <c r="X51699" s="287"/>
      <c r="AA51699" s="289"/>
    </row>
    <row r="51700" spans="23:27">
      <c r="W51700" s="288"/>
      <c r="X51700" s="287"/>
      <c r="AA51700" s="289"/>
    </row>
    <row r="51701" spans="23:27">
      <c r="W51701" s="288"/>
      <c r="X51701" s="287"/>
      <c r="AA51701" s="289"/>
    </row>
    <row r="51702" spans="23:27">
      <c r="W51702" s="288"/>
      <c r="X51702" s="287"/>
      <c r="AA51702" s="289"/>
    </row>
    <row r="51703" spans="23:27">
      <c r="W51703" s="288"/>
      <c r="X51703" s="287"/>
      <c r="AA51703" s="289"/>
    </row>
    <row r="51704" spans="23:27">
      <c r="W51704" s="288"/>
      <c r="X51704" s="287"/>
      <c r="AA51704" s="289"/>
    </row>
    <row r="51705" spans="23:27">
      <c r="W51705" s="288"/>
      <c r="X51705" s="287"/>
      <c r="AA51705" s="289"/>
    </row>
    <row r="51706" spans="23:27">
      <c r="W51706" s="288"/>
      <c r="X51706" s="287"/>
      <c r="AA51706" s="289"/>
    </row>
    <row r="51707" spans="23:27">
      <c r="W51707" s="288"/>
      <c r="X51707" s="287"/>
      <c r="AA51707" s="289"/>
    </row>
    <row r="51708" spans="23:27">
      <c r="W51708" s="288"/>
      <c r="X51708" s="287"/>
      <c r="AA51708" s="289"/>
    </row>
    <row r="51709" spans="23:27">
      <c r="W51709" s="288"/>
      <c r="X51709" s="287"/>
      <c r="AA51709" s="289"/>
    </row>
    <row r="51710" spans="23:27">
      <c r="W51710" s="288"/>
      <c r="X51710" s="287"/>
      <c r="AA51710" s="289"/>
    </row>
    <row r="51711" spans="23:27">
      <c r="W51711" s="288"/>
      <c r="X51711" s="287"/>
      <c r="AA51711" s="289"/>
    </row>
    <row r="51712" spans="23:27">
      <c r="W51712" s="288"/>
      <c r="X51712" s="287"/>
      <c r="AA51712" s="289"/>
    </row>
    <row r="51713" spans="23:27">
      <c r="W51713" s="288"/>
      <c r="X51713" s="287"/>
      <c r="AA51713" s="289"/>
    </row>
    <row r="51714" spans="23:27">
      <c r="W51714" s="288"/>
      <c r="X51714" s="287"/>
      <c r="AA51714" s="289"/>
    </row>
    <row r="51715" spans="23:27">
      <c r="W51715" s="288"/>
      <c r="X51715" s="287"/>
      <c r="AA51715" s="289"/>
    </row>
    <row r="51716" spans="23:27">
      <c r="W51716" s="288"/>
      <c r="X51716" s="287"/>
      <c r="AA51716" s="289"/>
    </row>
    <row r="51717" spans="23:27">
      <c r="W51717" s="288"/>
      <c r="X51717" s="287"/>
      <c r="AA51717" s="289"/>
    </row>
    <row r="51718" spans="23:27">
      <c r="W51718" s="288"/>
      <c r="X51718" s="287"/>
      <c r="AA51718" s="289"/>
    </row>
    <row r="51719" spans="23:27">
      <c r="W51719" s="288"/>
      <c r="X51719" s="287"/>
      <c r="AA51719" s="289"/>
    </row>
    <row r="51720" spans="23:27">
      <c r="W51720" s="288"/>
      <c r="X51720" s="287"/>
      <c r="AA51720" s="289"/>
    </row>
    <row r="51721" spans="23:27">
      <c r="W51721" s="288"/>
      <c r="X51721" s="287"/>
      <c r="AA51721" s="289"/>
    </row>
    <row r="51722" spans="23:27">
      <c r="W51722" s="288"/>
      <c r="X51722" s="287"/>
      <c r="AA51722" s="289"/>
    </row>
    <row r="51723" spans="23:27">
      <c r="W51723" s="288"/>
      <c r="X51723" s="287"/>
      <c r="AA51723" s="289"/>
    </row>
    <row r="51724" spans="23:27">
      <c r="W51724" s="288"/>
      <c r="X51724" s="287"/>
      <c r="AA51724" s="289"/>
    </row>
    <row r="51725" spans="23:27">
      <c r="W51725" s="288"/>
      <c r="X51725" s="287"/>
      <c r="AA51725" s="289"/>
    </row>
    <row r="51726" spans="23:27">
      <c r="W51726" s="288"/>
      <c r="X51726" s="287"/>
      <c r="AA51726" s="289"/>
    </row>
    <row r="51727" spans="23:27">
      <c r="W51727" s="288"/>
      <c r="X51727" s="287"/>
      <c r="AA51727" s="289"/>
    </row>
    <row r="51728" spans="23:27">
      <c r="W51728" s="288"/>
      <c r="X51728" s="287"/>
      <c r="AA51728" s="289"/>
    </row>
    <row r="51729" spans="23:27">
      <c r="W51729" s="288"/>
      <c r="X51729" s="287"/>
      <c r="AA51729" s="289"/>
    </row>
    <row r="51730" spans="23:27">
      <c r="W51730" s="288"/>
      <c r="X51730" s="287"/>
      <c r="AA51730" s="289"/>
    </row>
    <row r="51731" spans="23:27">
      <c r="W51731" s="288"/>
      <c r="X51731" s="287"/>
      <c r="AA51731" s="289"/>
    </row>
    <row r="51732" spans="23:27">
      <c r="W51732" s="288"/>
      <c r="X51732" s="287"/>
      <c r="AA51732" s="289"/>
    </row>
    <row r="51733" spans="23:27">
      <c r="W51733" s="288"/>
      <c r="X51733" s="287"/>
      <c r="AA51733" s="289"/>
    </row>
    <row r="51734" spans="23:27">
      <c r="W51734" s="288"/>
      <c r="X51734" s="287"/>
      <c r="AA51734" s="289"/>
    </row>
    <row r="51735" spans="23:27">
      <c r="W51735" s="288"/>
      <c r="X51735" s="287"/>
      <c r="AA51735" s="289"/>
    </row>
    <row r="51736" spans="23:27">
      <c r="W51736" s="288"/>
      <c r="X51736" s="287"/>
      <c r="AA51736" s="289"/>
    </row>
    <row r="51737" spans="23:27">
      <c r="W51737" s="288"/>
      <c r="X51737" s="287"/>
      <c r="AA51737" s="289"/>
    </row>
    <row r="51738" spans="23:27">
      <c r="W51738" s="288"/>
      <c r="X51738" s="287"/>
      <c r="AA51738" s="289"/>
    </row>
    <row r="51739" spans="23:27">
      <c r="W51739" s="288"/>
      <c r="X51739" s="287"/>
      <c r="AA51739" s="289"/>
    </row>
    <row r="51740" spans="23:27">
      <c r="W51740" s="288"/>
      <c r="X51740" s="287"/>
      <c r="AA51740" s="289"/>
    </row>
    <row r="51741" spans="23:27">
      <c r="W51741" s="288"/>
      <c r="X51741" s="287"/>
      <c r="AA51741" s="289"/>
    </row>
    <row r="51742" spans="23:27">
      <c r="W51742" s="288"/>
      <c r="X51742" s="287"/>
      <c r="AA51742" s="289"/>
    </row>
    <row r="51743" spans="23:27">
      <c r="W51743" s="288"/>
      <c r="X51743" s="287"/>
      <c r="AA51743" s="289"/>
    </row>
    <row r="51744" spans="23:27">
      <c r="W51744" s="288"/>
      <c r="X51744" s="287"/>
      <c r="AA51744" s="289"/>
    </row>
    <row r="51745" spans="23:27">
      <c r="W51745" s="288"/>
      <c r="X51745" s="287"/>
      <c r="AA51745" s="289"/>
    </row>
    <row r="51746" spans="23:27">
      <c r="W51746" s="288"/>
      <c r="X51746" s="287"/>
      <c r="AA51746" s="289"/>
    </row>
    <row r="51747" spans="23:27">
      <c r="W51747" s="288"/>
      <c r="X51747" s="287"/>
      <c r="AA51747" s="289"/>
    </row>
    <row r="51748" spans="23:27">
      <c r="W51748" s="288"/>
      <c r="X51748" s="287"/>
      <c r="AA51748" s="289"/>
    </row>
    <row r="51749" spans="23:27">
      <c r="W51749" s="288"/>
      <c r="X51749" s="287"/>
      <c r="AA51749" s="289"/>
    </row>
    <row r="51750" spans="23:27">
      <c r="W51750" s="288"/>
      <c r="X51750" s="287"/>
      <c r="AA51750" s="289"/>
    </row>
    <row r="51751" spans="23:27">
      <c r="W51751" s="288"/>
      <c r="X51751" s="287"/>
      <c r="AA51751" s="289"/>
    </row>
    <row r="51752" spans="23:27">
      <c r="W51752" s="288"/>
      <c r="X51752" s="287"/>
      <c r="AA51752" s="289"/>
    </row>
    <row r="51753" spans="23:27">
      <c r="W51753" s="288"/>
      <c r="X51753" s="287"/>
      <c r="AA51753" s="289"/>
    </row>
    <row r="51754" spans="23:27">
      <c r="W51754" s="288"/>
      <c r="X51754" s="287"/>
      <c r="AA51754" s="289"/>
    </row>
    <row r="51755" spans="23:27">
      <c r="W51755" s="288"/>
      <c r="X51755" s="287"/>
      <c r="AA51755" s="289"/>
    </row>
    <row r="51756" spans="23:27">
      <c r="W51756" s="288"/>
      <c r="X51756" s="287"/>
      <c r="AA51756" s="289"/>
    </row>
    <row r="51757" spans="23:27">
      <c r="W51757" s="288"/>
      <c r="X51757" s="287"/>
      <c r="AA51757" s="289"/>
    </row>
    <row r="51758" spans="23:27">
      <c r="W51758" s="288"/>
      <c r="X51758" s="287"/>
      <c r="AA51758" s="289"/>
    </row>
    <row r="51759" spans="23:27">
      <c r="W51759" s="288"/>
      <c r="X51759" s="287"/>
      <c r="AA51759" s="289"/>
    </row>
    <row r="51760" spans="23:27">
      <c r="W51760" s="288"/>
      <c r="X51760" s="287"/>
      <c r="AA51760" s="289"/>
    </row>
    <row r="51761" spans="23:27">
      <c r="W51761" s="288"/>
      <c r="X51761" s="287"/>
      <c r="AA51761" s="289"/>
    </row>
    <row r="51762" spans="23:27">
      <c r="W51762" s="288"/>
      <c r="X51762" s="287"/>
      <c r="AA51762" s="289"/>
    </row>
    <row r="51763" spans="23:27">
      <c r="W51763" s="288"/>
      <c r="X51763" s="287"/>
      <c r="AA51763" s="289"/>
    </row>
    <row r="51764" spans="23:27">
      <c r="W51764" s="288"/>
      <c r="X51764" s="287"/>
      <c r="AA51764" s="289"/>
    </row>
    <row r="51765" spans="23:27">
      <c r="W51765" s="288"/>
      <c r="X51765" s="287"/>
      <c r="AA51765" s="289"/>
    </row>
    <row r="51766" spans="23:27">
      <c r="W51766" s="288"/>
      <c r="X51766" s="287"/>
      <c r="AA51766" s="289"/>
    </row>
    <row r="51767" spans="23:27">
      <c r="W51767" s="288"/>
      <c r="X51767" s="287"/>
      <c r="AA51767" s="289"/>
    </row>
    <row r="51768" spans="23:27">
      <c r="W51768" s="288"/>
      <c r="X51768" s="287"/>
      <c r="AA51768" s="289"/>
    </row>
    <row r="51769" spans="23:27">
      <c r="W51769" s="288"/>
      <c r="X51769" s="287"/>
      <c r="AA51769" s="289"/>
    </row>
    <row r="51770" spans="23:27">
      <c r="W51770" s="288"/>
      <c r="X51770" s="287"/>
      <c r="AA51770" s="289"/>
    </row>
    <row r="51771" spans="23:27">
      <c r="W51771" s="288"/>
      <c r="X51771" s="287"/>
      <c r="AA51771" s="289"/>
    </row>
    <row r="51772" spans="23:27">
      <c r="W51772" s="288"/>
      <c r="X51772" s="287"/>
      <c r="AA51772" s="289"/>
    </row>
    <row r="51773" spans="23:27">
      <c r="W51773" s="288"/>
      <c r="X51773" s="287"/>
      <c r="AA51773" s="289"/>
    </row>
    <row r="51774" spans="23:27">
      <c r="W51774" s="288"/>
      <c r="X51774" s="287"/>
      <c r="AA51774" s="289"/>
    </row>
    <row r="51775" spans="23:27">
      <c r="W51775" s="288"/>
      <c r="X51775" s="287"/>
      <c r="AA51775" s="289"/>
    </row>
    <row r="51776" spans="23:27">
      <c r="W51776" s="288"/>
      <c r="X51776" s="287"/>
      <c r="AA51776" s="289"/>
    </row>
    <row r="51777" spans="23:27">
      <c r="W51777" s="288"/>
      <c r="X51777" s="287"/>
      <c r="AA51777" s="289"/>
    </row>
    <row r="51778" spans="23:27">
      <c r="W51778" s="288"/>
      <c r="X51778" s="287"/>
      <c r="AA51778" s="289"/>
    </row>
    <row r="51779" spans="23:27">
      <c r="W51779" s="288"/>
      <c r="X51779" s="287"/>
      <c r="AA51779" s="289"/>
    </row>
    <row r="51780" spans="23:27">
      <c r="W51780" s="288"/>
      <c r="X51780" s="287"/>
      <c r="AA51780" s="289"/>
    </row>
    <row r="51781" spans="23:27">
      <c r="W51781" s="288"/>
      <c r="X51781" s="287"/>
      <c r="AA51781" s="289"/>
    </row>
    <row r="51782" spans="23:27">
      <c r="W51782" s="288"/>
      <c r="X51782" s="287"/>
      <c r="AA51782" s="289"/>
    </row>
    <row r="51783" spans="23:27">
      <c r="W51783" s="288"/>
      <c r="X51783" s="287"/>
      <c r="AA51783" s="289"/>
    </row>
    <row r="51784" spans="23:27">
      <c r="W51784" s="288"/>
      <c r="X51784" s="287"/>
      <c r="AA51784" s="289"/>
    </row>
    <row r="51785" spans="23:27">
      <c r="W51785" s="288"/>
      <c r="X51785" s="287"/>
      <c r="AA51785" s="289"/>
    </row>
    <row r="51786" spans="23:27">
      <c r="W51786" s="288"/>
      <c r="X51786" s="287"/>
      <c r="AA51786" s="289"/>
    </row>
    <row r="51787" spans="23:27">
      <c r="W51787" s="288"/>
      <c r="X51787" s="287"/>
      <c r="AA51787" s="289"/>
    </row>
    <row r="51788" spans="23:27">
      <c r="W51788" s="288"/>
      <c r="X51788" s="287"/>
      <c r="AA51788" s="289"/>
    </row>
    <row r="51789" spans="23:27">
      <c r="W51789" s="288"/>
      <c r="X51789" s="287"/>
      <c r="AA51789" s="289"/>
    </row>
    <row r="51790" spans="23:27">
      <c r="W51790" s="288"/>
      <c r="X51790" s="287"/>
      <c r="AA51790" s="289"/>
    </row>
    <row r="51791" spans="23:27">
      <c r="W51791" s="288"/>
      <c r="X51791" s="287"/>
      <c r="AA51791" s="289"/>
    </row>
    <row r="51792" spans="23:27">
      <c r="W51792" s="288"/>
      <c r="X51792" s="287"/>
      <c r="AA51792" s="289"/>
    </row>
    <row r="51793" spans="23:27">
      <c r="W51793" s="288"/>
      <c r="X51793" s="287"/>
      <c r="AA51793" s="289"/>
    </row>
    <row r="51794" spans="23:27">
      <c r="W51794" s="288"/>
      <c r="X51794" s="287"/>
      <c r="AA51794" s="289"/>
    </row>
    <row r="51795" spans="23:27">
      <c r="W51795" s="288"/>
      <c r="X51795" s="287"/>
      <c r="AA51795" s="289"/>
    </row>
    <row r="51796" spans="23:27">
      <c r="W51796" s="288"/>
      <c r="X51796" s="287"/>
      <c r="AA51796" s="289"/>
    </row>
    <row r="51797" spans="23:27">
      <c r="W51797" s="288"/>
      <c r="X51797" s="287"/>
      <c r="AA51797" s="289"/>
    </row>
    <row r="51798" spans="23:27">
      <c r="W51798" s="288"/>
      <c r="X51798" s="287"/>
      <c r="AA51798" s="289"/>
    </row>
    <row r="51799" spans="23:27">
      <c r="W51799" s="288"/>
      <c r="X51799" s="287"/>
      <c r="AA51799" s="289"/>
    </row>
    <row r="51800" spans="23:27">
      <c r="W51800" s="288"/>
      <c r="X51800" s="287"/>
      <c r="AA51800" s="289"/>
    </row>
    <row r="51801" spans="23:27">
      <c r="W51801" s="288"/>
      <c r="X51801" s="287"/>
      <c r="AA51801" s="289"/>
    </row>
    <row r="51802" spans="23:27">
      <c r="W51802" s="288"/>
      <c r="X51802" s="287"/>
      <c r="AA51802" s="289"/>
    </row>
    <row r="51803" spans="23:27">
      <c r="W51803" s="288"/>
      <c r="X51803" s="287"/>
      <c r="AA51803" s="289"/>
    </row>
    <row r="51804" spans="23:27">
      <c r="W51804" s="288"/>
      <c r="X51804" s="287"/>
      <c r="AA51804" s="289"/>
    </row>
    <row r="51805" spans="23:27">
      <c r="W51805" s="288"/>
      <c r="X51805" s="287"/>
      <c r="AA51805" s="289"/>
    </row>
    <row r="51806" spans="23:27">
      <c r="W51806" s="288"/>
      <c r="X51806" s="287"/>
      <c r="AA51806" s="289"/>
    </row>
    <row r="51807" spans="23:27">
      <c r="W51807" s="288"/>
      <c r="X51807" s="287"/>
      <c r="AA51807" s="289"/>
    </row>
    <row r="51808" spans="23:27">
      <c r="W51808" s="288"/>
      <c r="X51808" s="287"/>
      <c r="AA51808" s="289"/>
    </row>
    <row r="51809" spans="23:27">
      <c r="W51809" s="288"/>
      <c r="X51809" s="287"/>
      <c r="AA51809" s="289"/>
    </row>
    <row r="51810" spans="23:27">
      <c r="W51810" s="288"/>
      <c r="X51810" s="287"/>
      <c r="AA51810" s="289"/>
    </row>
    <row r="51811" spans="23:27">
      <c r="W51811" s="288"/>
      <c r="X51811" s="287"/>
      <c r="AA51811" s="289"/>
    </row>
    <row r="51812" spans="23:27">
      <c r="W51812" s="288"/>
      <c r="X51812" s="287"/>
      <c r="AA51812" s="289"/>
    </row>
    <row r="51813" spans="23:27">
      <c r="W51813" s="288"/>
      <c r="X51813" s="287"/>
      <c r="AA51813" s="289"/>
    </row>
    <row r="51814" spans="23:27">
      <c r="W51814" s="288"/>
      <c r="X51814" s="287"/>
      <c r="AA51814" s="289"/>
    </row>
    <row r="51815" spans="23:27">
      <c r="W51815" s="288"/>
      <c r="X51815" s="287"/>
      <c r="AA51815" s="289"/>
    </row>
    <row r="51816" spans="23:27">
      <c r="W51816" s="288"/>
      <c r="X51816" s="287"/>
      <c r="AA51816" s="289"/>
    </row>
    <row r="51817" spans="23:27">
      <c r="W51817" s="288"/>
      <c r="X51817" s="287"/>
      <c r="AA51817" s="289"/>
    </row>
    <row r="51818" spans="23:27">
      <c r="W51818" s="288"/>
      <c r="X51818" s="287"/>
      <c r="AA51818" s="289"/>
    </row>
    <row r="51819" spans="23:27">
      <c r="W51819" s="288"/>
      <c r="X51819" s="287"/>
      <c r="AA51819" s="289"/>
    </row>
    <row r="51820" spans="23:27">
      <c r="W51820" s="288"/>
      <c r="X51820" s="287"/>
      <c r="AA51820" s="289"/>
    </row>
    <row r="51821" spans="23:27">
      <c r="W51821" s="288"/>
      <c r="X51821" s="287"/>
      <c r="AA51821" s="289"/>
    </row>
    <row r="51822" spans="23:27">
      <c r="W51822" s="288"/>
      <c r="X51822" s="287"/>
      <c r="AA51822" s="289"/>
    </row>
    <row r="51823" spans="23:27">
      <c r="W51823" s="288"/>
      <c r="X51823" s="287"/>
      <c r="AA51823" s="289"/>
    </row>
    <row r="51824" spans="23:27">
      <c r="W51824" s="288"/>
      <c r="X51824" s="287"/>
      <c r="AA51824" s="289"/>
    </row>
    <row r="51825" spans="23:27">
      <c r="W51825" s="288"/>
      <c r="X51825" s="287"/>
      <c r="AA51825" s="289"/>
    </row>
    <row r="51826" spans="23:27">
      <c r="W51826" s="288"/>
      <c r="X51826" s="287"/>
      <c r="AA51826" s="289"/>
    </row>
    <row r="51827" spans="23:27">
      <c r="W51827" s="288"/>
      <c r="X51827" s="287"/>
      <c r="AA51827" s="289"/>
    </row>
    <row r="51828" spans="23:27">
      <c r="W51828" s="288"/>
      <c r="X51828" s="287"/>
      <c r="AA51828" s="289"/>
    </row>
    <row r="51829" spans="23:27">
      <c r="W51829" s="288"/>
      <c r="X51829" s="287"/>
      <c r="AA51829" s="289"/>
    </row>
    <row r="51830" spans="23:27">
      <c r="W51830" s="288"/>
      <c r="X51830" s="287"/>
      <c r="AA51830" s="289"/>
    </row>
    <row r="51831" spans="23:27">
      <c r="W51831" s="288"/>
      <c r="X51831" s="287"/>
      <c r="AA51831" s="289"/>
    </row>
    <row r="51832" spans="23:27">
      <c r="W51832" s="288"/>
      <c r="X51832" s="287"/>
      <c r="AA51832" s="289"/>
    </row>
    <row r="51833" spans="23:27">
      <c r="W51833" s="288"/>
      <c r="X51833" s="287"/>
      <c r="AA51833" s="289"/>
    </row>
    <row r="51834" spans="23:27">
      <c r="W51834" s="288"/>
      <c r="X51834" s="287"/>
      <c r="AA51834" s="289"/>
    </row>
    <row r="51835" spans="23:27">
      <c r="W51835" s="288"/>
      <c r="X51835" s="287"/>
      <c r="AA51835" s="289"/>
    </row>
    <row r="51836" spans="23:27">
      <c r="W51836" s="288"/>
      <c r="X51836" s="287"/>
      <c r="AA51836" s="289"/>
    </row>
    <row r="51837" spans="23:27">
      <c r="W51837" s="288"/>
      <c r="X51837" s="287"/>
      <c r="AA51837" s="289"/>
    </row>
    <row r="51838" spans="23:27">
      <c r="W51838" s="288"/>
      <c r="X51838" s="287"/>
      <c r="AA51838" s="289"/>
    </row>
    <row r="51839" spans="23:27">
      <c r="W51839" s="288"/>
      <c r="X51839" s="287"/>
      <c r="AA51839" s="289"/>
    </row>
    <row r="51840" spans="23:27">
      <c r="W51840" s="288"/>
      <c r="X51840" s="287"/>
      <c r="AA51840" s="289"/>
    </row>
    <row r="51841" spans="23:27">
      <c r="W51841" s="288"/>
      <c r="X51841" s="287"/>
      <c r="AA51841" s="289"/>
    </row>
    <row r="51842" spans="23:27">
      <c r="W51842" s="288"/>
      <c r="X51842" s="287"/>
      <c r="AA51842" s="289"/>
    </row>
    <row r="51843" spans="23:27">
      <c r="W51843" s="288"/>
      <c r="X51843" s="287"/>
      <c r="AA51843" s="289"/>
    </row>
    <row r="51844" spans="23:27">
      <c r="W51844" s="288"/>
      <c r="X51844" s="287"/>
      <c r="AA51844" s="289"/>
    </row>
    <row r="51845" spans="23:27">
      <c r="W51845" s="288"/>
      <c r="X51845" s="287"/>
      <c r="AA51845" s="289"/>
    </row>
    <row r="51846" spans="23:27">
      <c r="W51846" s="288"/>
      <c r="X51846" s="287"/>
      <c r="AA51846" s="289"/>
    </row>
    <row r="51847" spans="23:27">
      <c r="W51847" s="288"/>
      <c r="X51847" s="287"/>
      <c r="AA51847" s="289"/>
    </row>
    <row r="51848" spans="23:27">
      <c r="W51848" s="288"/>
      <c r="X51848" s="287"/>
      <c r="AA51848" s="289"/>
    </row>
    <row r="51849" spans="23:27">
      <c r="W51849" s="288"/>
      <c r="X51849" s="287"/>
      <c r="AA51849" s="289"/>
    </row>
    <row r="51850" spans="23:27">
      <c r="W51850" s="288"/>
      <c r="X51850" s="287"/>
      <c r="AA51850" s="289"/>
    </row>
    <row r="51851" spans="23:27">
      <c r="W51851" s="288"/>
      <c r="X51851" s="287"/>
      <c r="AA51851" s="289"/>
    </row>
    <row r="51852" spans="23:27">
      <c r="W51852" s="288"/>
      <c r="X51852" s="287"/>
      <c r="AA51852" s="289"/>
    </row>
    <row r="51853" spans="23:27">
      <c r="W51853" s="288"/>
      <c r="X51853" s="287"/>
      <c r="AA51853" s="289"/>
    </row>
    <row r="51854" spans="23:27">
      <c r="W51854" s="288"/>
      <c r="X51854" s="287"/>
      <c r="AA51854" s="289"/>
    </row>
    <row r="51855" spans="23:27">
      <c r="W51855" s="288"/>
      <c r="X51855" s="287"/>
      <c r="AA51855" s="289"/>
    </row>
    <row r="51856" spans="23:27">
      <c r="W51856" s="288"/>
      <c r="X51856" s="287"/>
      <c r="AA51856" s="289"/>
    </row>
    <row r="51857" spans="23:27">
      <c r="W51857" s="288"/>
      <c r="X51857" s="287"/>
      <c r="AA51857" s="289"/>
    </row>
    <row r="51858" spans="23:27">
      <c r="W51858" s="288"/>
      <c r="X51858" s="287"/>
      <c r="AA51858" s="289"/>
    </row>
    <row r="51859" spans="23:27">
      <c r="W51859" s="288"/>
      <c r="X51859" s="287"/>
      <c r="AA51859" s="289"/>
    </row>
    <row r="51860" spans="23:27">
      <c r="W51860" s="288"/>
      <c r="X51860" s="287"/>
      <c r="AA51860" s="289"/>
    </row>
    <row r="51861" spans="23:27">
      <c r="W51861" s="288"/>
      <c r="X51861" s="287"/>
      <c r="AA51861" s="289"/>
    </row>
    <row r="51862" spans="23:27">
      <c r="W51862" s="288"/>
      <c r="X51862" s="287"/>
      <c r="AA51862" s="289"/>
    </row>
    <row r="51863" spans="23:27">
      <c r="W51863" s="288"/>
      <c r="X51863" s="287"/>
      <c r="AA51863" s="289"/>
    </row>
    <row r="51864" spans="23:27">
      <c r="W51864" s="288"/>
      <c r="X51864" s="287"/>
      <c r="AA51864" s="289"/>
    </row>
    <row r="51865" spans="23:27">
      <c r="W51865" s="288"/>
      <c r="X51865" s="287"/>
      <c r="AA51865" s="289"/>
    </row>
    <row r="51866" spans="23:27">
      <c r="W51866" s="288"/>
      <c r="X51866" s="287"/>
      <c r="AA51866" s="289"/>
    </row>
    <row r="51867" spans="23:27">
      <c r="W51867" s="288"/>
      <c r="X51867" s="287"/>
      <c r="AA51867" s="289"/>
    </row>
    <row r="51868" spans="23:27">
      <c r="W51868" s="288"/>
      <c r="X51868" s="287"/>
      <c r="AA51868" s="289"/>
    </row>
    <row r="51869" spans="23:27">
      <c r="W51869" s="288"/>
      <c r="X51869" s="287"/>
      <c r="AA51869" s="289"/>
    </row>
    <row r="51870" spans="23:27">
      <c r="W51870" s="288"/>
      <c r="X51870" s="287"/>
      <c r="AA51870" s="289"/>
    </row>
    <row r="51871" spans="23:27">
      <c r="W51871" s="288"/>
      <c r="X51871" s="287"/>
      <c r="AA51871" s="289"/>
    </row>
    <row r="51872" spans="23:27">
      <c r="W51872" s="288"/>
      <c r="X51872" s="287"/>
      <c r="AA51872" s="289"/>
    </row>
    <row r="51873" spans="23:27">
      <c r="W51873" s="288"/>
      <c r="X51873" s="287"/>
      <c r="AA51873" s="289"/>
    </row>
    <row r="51874" spans="23:27">
      <c r="W51874" s="288"/>
      <c r="X51874" s="287"/>
      <c r="AA51874" s="289"/>
    </row>
    <row r="51875" spans="23:27">
      <c r="W51875" s="288"/>
      <c r="X51875" s="287"/>
      <c r="AA51875" s="289"/>
    </row>
    <row r="51876" spans="23:27">
      <c r="W51876" s="288"/>
      <c r="X51876" s="287"/>
      <c r="AA51876" s="289"/>
    </row>
    <row r="51877" spans="23:27">
      <c r="W51877" s="288"/>
      <c r="X51877" s="287"/>
      <c r="AA51877" s="289"/>
    </row>
    <row r="51878" spans="23:27">
      <c r="W51878" s="288"/>
      <c r="X51878" s="287"/>
      <c r="AA51878" s="289"/>
    </row>
    <row r="51879" spans="23:27">
      <c r="W51879" s="288"/>
      <c r="X51879" s="287"/>
      <c r="AA51879" s="289"/>
    </row>
    <row r="51880" spans="23:27">
      <c r="W51880" s="288"/>
      <c r="X51880" s="287"/>
      <c r="AA51880" s="289"/>
    </row>
    <row r="51881" spans="23:27">
      <c r="W51881" s="288"/>
      <c r="X51881" s="287"/>
      <c r="AA51881" s="289"/>
    </row>
    <row r="51882" spans="23:27">
      <c r="W51882" s="288"/>
      <c r="X51882" s="287"/>
      <c r="AA51882" s="289"/>
    </row>
    <row r="51883" spans="23:27">
      <c r="W51883" s="288"/>
      <c r="X51883" s="287"/>
      <c r="AA51883" s="289"/>
    </row>
    <row r="51884" spans="23:27">
      <c r="W51884" s="288"/>
      <c r="X51884" s="287"/>
      <c r="AA51884" s="289"/>
    </row>
    <row r="51885" spans="23:27">
      <c r="W51885" s="288"/>
      <c r="X51885" s="287"/>
      <c r="AA51885" s="289"/>
    </row>
    <row r="51886" spans="23:27">
      <c r="W51886" s="288"/>
      <c r="X51886" s="287"/>
      <c r="AA51886" s="289"/>
    </row>
    <row r="51887" spans="23:27">
      <c r="W51887" s="288"/>
      <c r="X51887" s="287"/>
      <c r="AA51887" s="289"/>
    </row>
    <row r="51888" spans="23:27">
      <c r="W51888" s="288"/>
      <c r="X51888" s="287"/>
      <c r="AA51888" s="289"/>
    </row>
    <row r="51889" spans="23:27">
      <c r="W51889" s="288"/>
      <c r="X51889" s="287"/>
      <c r="AA51889" s="289"/>
    </row>
    <row r="51890" spans="23:27">
      <c r="W51890" s="288"/>
      <c r="X51890" s="287"/>
      <c r="AA51890" s="289"/>
    </row>
    <row r="51891" spans="23:27">
      <c r="W51891" s="288"/>
      <c r="X51891" s="287"/>
      <c r="AA51891" s="289"/>
    </row>
    <row r="51892" spans="23:27">
      <c r="W51892" s="288"/>
      <c r="X51892" s="287"/>
      <c r="AA51892" s="289"/>
    </row>
    <row r="51893" spans="23:27">
      <c r="W51893" s="288"/>
      <c r="X51893" s="287"/>
      <c r="AA51893" s="289"/>
    </row>
    <row r="51894" spans="23:27">
      <c r="W51894" s="288"/>
      <c r="X51894" s="287"/>
      <c r="AA51894" s="289"/>
    </row>
    <row r="51895" spans="23:27">
      <c r="W51895" s="288"/>
      <c r="X51895" s="287"/>
      <c r="AA51895" s="289"/>
    </row>
    <row r="51896" spans="23:27">
      <c r="W51896" s="288"/>
      <c r="X51896" s="287"/>
      <c r="AA51896" s="289"/>
    </row>
    <row r="51897" spans="23:27">
      <c r="W51897" s="288"/>
      <c r="X51897" s="287"/>
      <c r="AA51897" s="289"/>
    </row>
    <row r="51898" spans="23:27">
      <c r="W51898" s="288"/>
      <c r="X51898" s="287"/>
      <c r="AA51898" s="289"/>
    </row>
    <row r="51899" spans="23:27">
      <c r="W51899" s="288"/>
      <c r="X51899" s="287"/>
      <c r="AA51899" s="289"/>
    </row>
    <row r="51900" spans="23:27">
      <c r="W51900" s="288"/>
      <c r="X51900" s="287"/>
      <c r="AA51900" s="289"/>
    </row>
    <row r="51901" spans="23:27">
      <c r="W51901" s="288"/>
      <c r="X51901" s="287"/>
      <c r="AA51901" s="289"/>
    </row>
    <row r="51902" spans="23:27">
      <c r="W51902" s="288"/>
      <c r="X51902" s="287"/>
      <c r="AA51902" s="289"/>
    </row>
    <row r="51903" spans="23:27">
      <c r="W51903" s="288"/>
      <c r="X51903" s="287"/>
      <c r="AA51903" s="289"/>
    </row>
    <row r="51904" spans="23:27">
      <c r="W51904" s="288"/>
      <c r="X51904" s="287"/>
      <c r="AA51904" s="289"/>
    </row>
    <row r="51905" spans="23:27">
      <c r="W51905" s="288"/>
      <c r="X51905" s="287"/>
      <c r="AA51905" s="289"/>
    </row>
    <row r="51906" spans="23:27">
      <c r="W51906" s="288"/>
      <c r="X51906" s="287"/>
      <c r="AA51906" s="289"/>
    </row>
    <row r="51907" spans="23:27">
      <c r="W51907" s="288"/>
      <c r="X51907" s="287"/>
      <c r="AA51907" s="289"/>
    </row>
    <row r="51908" spans="23:27">
      <c r="W51908" s="288"/>
      <c r="X51908" s="287"/>
      <c r="AA51908" s="289"/>
    </row>
    <row r="51909" spans="23:27">
      <c r="W51909" s="288"/>
      <c r="X51909" s="287"/>
      <c r="AA51909" s="289"/>
    </row>
    <row r="51910" spans="23:27">
      <c r="W51910" s="288"/>
      <c r="X51910" s="287"/>
      <c r="AA51910" s="289"/>
    </row>
    <row r="51911" spans="23:27">
      <c r="W51911" s="288"/>
      <c r="X51911" s="287"/>
      <c r="AA51911" s="289"/>
    </row>
    <row r="51912" spans="23:27">
      <c r="W51912" s="288"/>
      <c r="X51912" s="287"/>
      <c r="AA51912" s="289"/>
    </row>
    <row r="51913" spans="23:27">
      <c r="W51913" s="288"/>
      <c r="X51913" s="287"/>
      <c r="AA51913" s="289"/>
    </row>
    <row r="51914" spans="23:27">
      <c r="W51914" s="288"/>
      <c r="X51914" s="287"/>
      <c r="AA51914" s="289"/>
    </row>
    <row r="51915" spans="23:27">
      <c r="W51915" s="288"/>
      <c r="X51915" s="287"/>
      <c r="AA51915" s="289"/>
    </row>
    <row r="51916" spans="23:27">
      <c r="W51916" s="288"/>
      <c r="X51916" s="287"/>
      <c r="AA51916" s="289"/>
    </row>
    <row r="51917" spans="23:27">
      <c r="W51917" s="288"/>
      <c r="X51917" s="287"/>
      <c r="AA51917" s="289"/>
    </row>
    <row r="51918" spans="23:27">
      <c r="W51918" s="288"/>
      <c r="X51918" s="287"/>
      <c r="AA51918" s="289"/>
    </row>
    <row r="51919" spans="23:27">
      <c r="W51919" s="288"/>
      <c r="X51919" s="287"/>
      <c r="AA51919" s="289"/>
    </row>
    <row r="51920" spans="23:27">
      <c r="W51920" s="288"/>
      <c r="X51920" s="287"/>
      <c r="AA51920" s="289"/>
    </row>
    <row r="51921" spans="23:27">
      <c r="W51921" s="288"/>
      <c r="X51921" s="287"/>
      <c r="AA51921" s="289"/>
    </row>
    <row r="51922" spans="23:27">
      <c r="W51922" s="288"/>
      <c r="X51922" s="287"/>
      <c r="AA51922" s="289"/>
    </row>
    <row r="51923" spans="23:27">
      <c r="W51923" s="288"/>
      <c r="X51923" s="287"/>
      <c r="AA51923" s="289"/>
    </row>
    <row r="51924" spans="23:27">
      <c r="W51924" s="288"/>
      <c r="X51924" s="287"/>
      <c r="AA51924" s="289"/>
    </row>
    <row r="51925" spans="23:27">
      <c r="W51925" s="288"/>
      <c r="X51925" s="287"/>
      <c r="AA51925" s="289"/>
    </row>
    <row r="51926" spans="23:27">
      <c r="W51926" s="288"/>
      <c r="X51926" s="287"/>
      <c r="AA51926" s="289"/>
    </row>
    <row r="51927" spans="23:27">
      <c r="W51927" s="288"/>
      <c r="X51927" s="287"/>
      <c r="AA51927" s="289"/>
    </row>
    <row r="51928" spans="23:27">
      <c r="W51928" s="288"/>
      <c r="X51928" s="287"/>
      <c r="AA51928" s="289"/>
    </row>
    <row r="51929" spans="23:27">
      <c r="W51929" s="288"/>
      <c r="X51929" s="287"/>
      <c r="AA51929" s="289"/>
    </row>
    <row r="51930" spans="23:27">
      <c r="W51930" s="288"/>
      <c r="X51930" s="287"/>
      <c r="AA51930" s="289"/>
    </row>
    <row r="51931" spans="23:27">
      <c r="W51931" s="288"/>
      <c r="X51931" s="287"/>
      <c r="AA51931" s="289"/>
    </row>
    <row r="51932" spans="23:27">
      <c r="W51932" s="288"/>
      <c r="X51932" s="287"/>
      <c r="AA51932" s="289"/>
    </row>
    <row r="51933" spans="23:27">
      <c r="W51933" s="288"/>
      <c r="X51933" s="287"/>
      <c r="AA51933" s="289"/>
    </row>
    <row r="51934" spans="23:27">
      <c r="W51934" s="288"/>
      <c r="X51934" s="287"/>
      <c r="AA51934" s="289"/>
    </row>
    <row r="51935" spans="23:27">
      <c r="W51935" s="288"/>
      <c r="X51935" s="287"/>
      <c r="AA51935" s="289"/>
    </row>
    <row r="51936" spans="23:27">
      <c r="W51936" s="288"/>
      <c r="X51936" s="287"/>
      <c r="AA51936" s="289"/>
    </row>
    <row r="51937" spans="23:27">
      <c r="W51937" s="288"/>
      <c r="X51937" s="287"/>
      <c r="AA51937" s="289"/>
    </row>
    <row r="51938" spans="23:27">
      <c r="W51938" s="288"/>
      <c r="X51938" s="287"/>
      <c r="AA51938" s="289"/>
    </row>
    <row r="51939" spans="23:27">
      <c r="W51939" s="288"/>
      <c r="X51939" s="287"/>
      <c r="AA51939" s="289"/>
    </row>
    <row r="51940" spans="23:27">
      <c r="W51940" s="288"/>
      <c r="X51940" s="287"/>
      <c r="AA51940" s="289"/>
    </row>
    <row r="51941" spans="23:27">
      <c r="W51941" s="288"/>
      <c r="X51941" s="287"/>
      <c r="AA51941" s="289"/>
    </row>
    <row r="51942" spans="23:27">
      <c r="W51942" s="288"/>
      <c r="X51942" s="287"/>
      <c r="AA51942" s="289"/>
    </row>
    <row r="51943" spans="23:27">
      <c r="W51943" s="288"/>
      <c r="X51943" s="287"/>
      <c r="AA51943" s="289"/>
    </row>
    <row r="51944" spans="23:27">
      <c r="W51944" s="288"/>
      <c r="X51944" s="287"/>
      <c r="AA51944" s="289"/>
    </row>
    <row r="51945" spans="23:27">
      <c r="W51945" s="288"/>
      <c r="X51945" s="287"/>
      <c r="AA51945" s="289"/>
    </row>
    <row r="51946" spans="23:27">
      <c r="W51946" s="288"/>
      <c r="X51946" s="287"/>
      <c r="AA51946" s="289"/>
    </row>
    <row r="51947" spans="23:27">
      <c r="W51947" s="288"/>
      <c r="X51947" s="287"/>
      <c r="AA51947" s="289"/>
    </row>
    <row r="51948" spans="23:27">
      <c r="W51948" s="288"/>
      <c r="X51948" s="287"/>
      <c r="AA51948" s="289"/>
    </row>
    <row r="51949" spans="23:27">
      <c r="W51949" s="288"/>
      <c r="X51949" s="287"/>
      <c r="AA51949" s="289"/>
    </row>
    <row r="51950" spans="23:27">
      <c r="W51950" s="288"/>
      <c r="X51950" s="287"/>
      <c r="AA51950" s="289"/>
    </row>
    <row r="51951" spans="23:27">
      <c r="W51951" s="288"/>
      <c r="X51951" s="287"/>
      <c r="AA51951" s="289"/>
    </row>
    <row r="51952" spans="23:27">
      <c r="W51952" s="288"/>
      <c r="X51952" s="287"/>
      <c r="AA51952" s="289"/>
    </row>
    <row r="51953" spans="23:27">
      <c r="W51953" s="288"/>
      <c r="X51953" s="287"/>
      <c r="AA51953" s="289"/>
    </row>
    <row r="51954" spans="23:27">
      <c r="W51954" s="288"/>
      <c r="X51954" s="287"/>
      <c r="AA51954" s="289"/>
    </row>
    <row r="51955" spans="23:27">
      <c r="W51955" s="288"/>
      <c r="X51955" s="287"/>
      <c r="AA51955" s="289"/>
    </row>
    <row r="51956" spans="23:27">
      <c r="W51956" s="288"/>
      <c r="X51956" s="287"/>
      <c r="AA51956" s="289"/>
    </row>
    <row r="51957" spans="23:27">
      <c r="W51957" s="288"/>
      <c r="X51957" s="287"/>
      <c r="AA51957" s="289"/>
    </row>
    <row r="51958" spans="23:27">
      <c r="W51958" s="288"/>
      <c r="X51958" s="287"/>
      <c r="AA51958" s="289"/>
    </row>
    <row r="51959" spans="23:27">
      <c r="W51959" s="288"/>
      <c r="X51959" s="287"/>
      <c r="AA51959" s="289"/>
    </row>
    <row r="51960" spans="23:27">
      <c r="W51960" s="288"/>
      <c r="X51960" s="287"/>
      <c r="AA51960" s="289"/>
    </row>
    <row r="51961" spans="23:27">
      <c r="W51961" s="288"/>
      <c r="X51961" s="287"/>
      <c r="AA51961" s="289"/>
    </row>
    <row r="51962" spans="23:27">
      <c r="W51962" s="288"/>
      <c r="X51962" s="287"/>
      <c r="AA51962" s="289"/>
    </row>
    <row r="51963" spans="23:27">
      <c r="W51963" s="288"/>
      <c r="X51963" s="287"/>
      <c r="AA51963" s="289"/>
    </row>
    <row r="51964" spans="23:27">
      <c r="W51964" s="288"/>
      <c r="X51964" s="287"/>
      <c r="AA51964" s="289"/>
    </row>
    <row r="51965" spans="23:27">
      <c r="W51965" s="288"/>
      <c r="X51965" s="287"/>
      <c r="AA51965" s="289"/>
    </row>
    <row r="51966" spans="23:27">
      <c r="W51966" s="288"/>
      <c r="X51966" s="287"/>
      <c r="AA51966" s="289"/>
    </row>
    <row r="51967" spans="23:27">
      <c r="W51967" s="288"/>
      <c r="X51967" s="287"/>
      <c r="AA51967" s="289"/>
    </row>
    <row r="51968" spans="23:27">
      <c r="W51968" s="288"/>
      <c r="X51968" s="287"/>
      <c r="AA51968" s="289"/>
    </row>
    <row r="51969" spans="23:27">
      <c r="W51969" s="288"/>
      <c r="X51969" s="287"/>
      <c r="AA51969" s="289"/>
    </row>
    <row r="51970" spans="23:27">
      <c r="W51970" s="288"/>
      <c r="X51970" s="287"/>
      <c r="AA51970" s="289"/>
    </row>
    <row r="51971" spans="23:27">
      <c r="W51971" s="288"/>
      <c r="X51971" s="287"/>
      <c r="AA51971" s="289"/>
    </row>
    <row r="51972" spans="23:27">
      <c r="W51972" s="288"/>
      <c r="X51972" s="287"/>
      <c r="AA51972" s="289"/>
    </row>
    <row r="51973" spans="23:27">
      <c r="W51973" s="288"/>
      <c r="X51973" s="287"/>
      <c r="AA51973" s="289"/>
    </row>
    <row r="51974" spans="23:27">
      <c r="W51974" s="288"/>
      <c r="X51974" s="287"/>
      <c r="AA51974" s="289"/>
    </row>
    <row r="51975" spans="23:27">
      <c r="W51975" s="288"/>
      <c r="X51975" s="287"/>
      <c r="AA51975" s="289"/>
    </row>
    <row r="51976" spans="23:27">
      <c r="W51976" s="288"/>
      <c r="X51976" s="287"/>
      <c r="AA51976" s="289"/>
    </row>
    <row r="51977" spans="23:27">
      <c r="W51977" s="288"/>
      <c r="X51977" s="287"/>
      <c r="AA51977" s="289"/>
    </row>
    <row r="51978" spans="23:27">
      <c r="W51978" s="288"/>
      <c r="X51978" s="287"/>
      <c r="AA51978" s="289"/>
    </row>
    <row r="51979" spans="23:27">
      <c r="W51979" s="288"/>
      <c r="X51979" s="287"/>
      <c r="AA51979" s="289"/>
    </row>
    <row r="51980" spans="23:27">
      <c r="W51980" s="288"/>
      <c r="X51980" s="287"/>
      <c r="AA51980" s="289"/>
    </row>
    <row r="51981" spans="23:27">
      <c r="W51981" s="288"/>
      <c r="X51981" s="287"/>
      <c r="AA51981" s="289"/>
    </row>
    <row r="51982" spans="23:27">
      <c r="W51982" s="288"/>
      <c r="X51982" s="287"/>
      <c r="AA51982" s="289"/>
    </row>
    <row r="51983" spans="23:27">
      <c r="W51983" s="288"/>
      <c r="X51983" s="287"/>
      <c r="AA51983" s="289"/>
    </row>
    <row r="51984" spans="23:27">
      <c r="W51984" s="288"/>
      <c r="X51984" s="287"/>
      <c r="AA51984" s="289"/>
    </row>
    <row r="51985" spans="23:27">
      <c r="W51985" s="288"/>
      <c r="X51985" s="287"/>
      <c r="AA51985" s="289"/>
    </row>
    <row r="51986" spans="23:27">
      <c r="W51986" s="288"/>
      <c r="X51986" s="287"/>
      <c r="AA51986" s="289"/>
    </row>
    <row r="51987" spans="23:27">
      <c r="W51987" s="288"/>
      <c r="X51987" s="287"/>
      <c r="AA51987" s="289"/>
    </row>
    <row r="51988" spans="23:27">
      <c r="W51988" s="288"/>
      <c r="X51988" s="287"/>
      <c r="AA51988" s="289"/>
    </row>
    <row r="51989" spans="23:27">
      <c r="W51989" s="288"/>
      <c r="X51989" s="287"/>
      <c r="AA51989" s="289"/>
    </row>
    <row r="51990" spans="23:27">
      <c r="W51990" s="288"/>
      <c r="X51990" s="287"/>
      <c r="AA51990" s="289"/>
    </row>
    <row r="51991" spans="23:27">
      <c r="W51991" s="288"/>
      <c r="X51991" s="287"/>
      <c r="AA51991" s="289"/>
    </row>
    <row r="51992" spans="23:27">
      <c r="W51992" s="288"/>
      <c r="X51992" s="287"/>
      <c r="AA51992" s="289"/>
    </row>
    <row r="51993" spans="23:27">
      <c r="W51993" s="288"/>
      <c r="X51993" s="287"/>
      <c r="AA51993" s="289"/>
    </row>
    <row r="51994" spans="23:27">
      <c r="W51994" s="288"/>
      <c r="X51994" s="287"/>
      <c r="AA51994" s="289"/>
    </row>
    <row r="51995" spans="23:27">
      <c r="W51995" s="288"/>
      <c r="X51995" s="287"/>
      <c r="AA51995" s="289"/>
    </row>
    <row r="51996" spans="23:27">
      <c r="W51996" s="288"/>
      <c r="X51996" s="287"/>
      <c r="AA51996" s="289"/>
    </row>
    <row r="51997" spans="23:27">
      <c r="W51997" s="288"/>
      <c r="X51997" s="287"/>
      <c r="AA51997" s="289"/>
    </row>
    <row r="51998" spans="23:27">
      <c r="W51998" s="288"/>
      <c r="X51998" s="287"/>
      <c r="AA51998" s="289"/>
    </row>
    <row r="51999" spans="23:27">
      <c r="W51999" s="288"/>
      <c r="X51999" s="287"/>
      <c r="AA51999" s="289"/>
    </row>
    <row r="52000" spans="23:27">
      <c r="W52000" s="288"/>
      <c r="X52000" s="287"/>
      <c r="AA52000" s="289"/>
    </row>
    <row r="52001" spans="23:27">
      <c r="W52001" s="288"/>
      <c r="X52001" s="287"/>
      <c r="AA52001" s="289"/>
    </row>
    <row r="52002" spans="23:27">
      <c r="W52002" s="288"/>
      <c r="X52002" s="287"/>
      <c r="AA52002" s="289"/>
    </row>
    <row r="52003" spans="23:27">
      <c r="W52003" s="288"/>
      <c r="X52003" s="287"/>
      <c r="AA52003" s="289"/>
    </row>
    <row r="52004" spans="23:27">
      <c r="W52004" s="288"/>
      <c r="X52004" s="287"/>
      <c r="AA52004" s="289"/>
    </row>
    <row r="52005" spans="23:27">
      <c r="W52005" s="288"/>
      <c r="X52005" s="287"/>
      <c r="AA52005" s="289"/>
    </row>
    <row r="52006" spans="23:27">
      <c r="W52006" s="288"/>
      <c r="X52006" s="287"/>
      <c r="AA52006" s="289"/>
    </row>
    <row r="52007" spans="23:27">
      <c r="W52007" s="288"/>
      <c r="X52007" s="287"/>
      <c r="AA52007" s="289"/>
    </row>
    <row r="52008" spans="23:27">
      <c r="W52008" s="288"/>
      <c r="X52008" s="287"/>
      <c r="AA52008" s="289"/>
    </row>
    <row r="52009" spans="23:27">
      <c r="W52009" s="288"/>
      <c r="X52009" s="287"/>
      <c r="AA52009" s="289"/>
    </row>
    <row r="52010" spans="23:27">
      <c r="W52010" s="288"/>
      <c r="X52010" s="287"/>
      <c r="AA52010" s="289"/>
    </row>
    <row r="52011" spans="23:27">
      <c r="W52011" s="288"/>
      <c r="X52011" s="287"/>
      <c r="AA52011" s="289"/>
    </row>
    <row r="52012" spans="23:27">
      <c r="W52012" s="288"/>
      <c r="X52012" s="287"/>
      <c r="AA52012" s="289"/>
    </row>
    <row r="52013" spans="23:27">
      <c r="W52013" s="288"/>
      <c r="X52013" s="287"/>
      <c r="AA52013" s="289"/>
    </row>
    <row r="52014" spans="23:27">
      <c r="W52014" s="288"/>
      <c r="X52014" s="287"/>
      <c r="AA52014" s="289"/>
    </row>
    <row r="52015" spans="23:27">
      <c r="W52015" s="288"/>
      <c r="X52015" s="287"/>
      <c r="AA52015" s="289"/>
    </row>
    <row r="52016" spans="23:27">
      <c r="W52016" s="288"/>
      <c r="X52016" s="287"/>
      <c r="AA52016" s="289"/>
    </row>
    <row r="52017" spans="23:27">
      <c r="W52017" s="288"/>
      <c r="X52017" s="287"/>
      <c r="AA52017" s="289"/>
    </row>
    <row r="52018" spans="23:27">
      <c r="W52018" s="288"/>
      <c r="X52018" s="287"/>
      <c r="AA52018" s="289"/>
    </row>
    <row r="52019" spans="23:27">
      <c r="W52019" s="288"/>
      <c r="X52019" s="287"/>
      <c r="AA52019" s="289"/>
    </row>
    <row r="52020" spans="23:27">
      <c r="W52020" s="288"/>
      <c r="X52020" s="287"/>
      <c r="AA52020" s="289"/>
    </row>
    <row r="52021" spans="23:27">
      <c r="W52021" s="288"/>
      <c r="X52021" s="287"/>
      <c r="AA52021" s="289"/>
    </row>
    <row r="52022" spans="23:27">
      <c r="W52022" s="288"/>
      <c r="X52022" s="287"/>
      <c r="AA52022" s="289"/>
    </row>
    <row r="52023" spans="23:27">
      <c r="W52023" s="288"/>
      <c r="X52023" s="287"/>
      <c r="AA52023" s="289"/>
    </row>
    <row r="52024" spans="23:27">
      <c r="W52024" s="288"/>
      <c r="X52024" s="287"/>
      <c r="AA52024" s="289"/>
    </row>
    <row r="52025" spans="23:27">
      <c r="W52025" s="288"/>
      <c r="X52025" s="287"/>
      <c r="AA52025" s="289"/>
    </row>
    <row r="52026" spans="23:27">
      <c r="W52026" s="288"/>
      <c r="X52026" s="287"/>
      <c r="AA52026" s="289"/>
    </row>
    <row r="52027" spans="23:27">
      <c r="W52027" s="288"/>
      <c r="X52027" s="287"/>
      <c r="AA52027" s="289"/>
    </row>
    <row r="52028" spans="23:27">
      <c r="W52028" s="288"/>
      <c r="X52028" s="287"/>
      <c r="AA52028" s="289"/>
    </row>
    <row r="52029" spans="23:27">
      <c r="W52029" s="288"/>
      <c r="X52029" s="287"/>
      <c r="AA52029" s="289"/>
    </row>
    <row r="52030" spans="23:27">
      <c r="W52030" s="288"/>
      <c r="X52030" s="287"/>
      <c r="AA52030" s="289"/>
    </row>
    <row r="52031" spans="23:27">
      <c r="W52031" s="288"/>
      <c r="X52031" s="287"/>
      <c r="AA52031" s="289"/>
    </row>
    <row r="52032" spans="23:27">
      <c r="W52032" s="288"/>
      <c r="X52032" s="287"/>
      <c r="AA52032" s="289"/>
    </row>
    <row r="52033" spans="23:27">
      <c r="W52033" s="288"/>
      <c r="X52033" s="287"/>
      <c r="AA52033" s="289"/>
    </row>
    <row r="52034" spans="23:27">
      <c r="W52034" s="288"/>
      <c r="X52034" s="287"/>
      <c r="AA52034" s="289"/>
    </row>
    <row r="52035" spans="23:27">
      <c r="W52035" s="288"/>
      <c r="X52035" s="287"/>
      <c r="AA52035" s="289"/>
    </row>
    <row r="52036" spans="23:27">
      <c r="W52036" s="288"/>
      <c r="X52036" s="287"/>
      <c r="AA52036" s="289"/>
    </row>
    <row r="52037" spans="23:27">
      <c r="W52037" s="288"/>
      <c r="X52037" s="287"/>
      <c r="AA52037" s="289"/>
    </row>
    <row r="52038" spans="23:27">
      <c r="W52038" s="288"/>
      <c r="X52038" s="287"/>
      <c r="AA52038" s="289"/>
    </row>
    <row r="52039" spans="23:27">
      <c r="W52039" s="288"/>
      <c r="X52039" s="287"/>
      <c r="AA52039" s="289"/>
    </row>
    <row r="52040" spans="23:27">
      <c r="W52040" s="288"/>
      <c r="X52040" s="287"/>
      <c r="AA52040" s="289"/>
    </row>
    <row r="52041" spans="23:27">
      <c r="W52041" s="288"/>
      <c r="X52041" s="287"/>
      <c r="AA52041" s="289"/>
    </row>
    <row r="52042" spans="23:27">
      <c r="W52042" s="288"/>
      <c r="X52042" s="287"/>
      <c r="AA52042" s="289"/>
    </row>
    <row r="52043" spans="23:27">
      <c r="W52043" s="288"/>
      <c r="X52043" s="287"/>
      <c r="AA52043" s="289"/>
    </row>
    <row r="52044" spans="23:27">
      <c r="W52044" s="288"/>
      <c r="X52044" s="287"/>
      <c r="AA52044" s="289"/>
    </row>
    <row r="52045" spans="23:27">
      <c r="W52045" s="288"/>
      <c r="X52045" s="287"/>
      <c r="AA52045" s="289"/>
    </row>
    <row r="52046" spans="23:27">
      <c r="W52046" s="288"/>
      <c r="X52046" s="287"/>
      <c r="AA52046" s="289"/>
    </row>
    <row r="52047" spans="23:27">
      <c r="W52047" s="288"/>
      <c r="X52047" s="287"/>
      <c r="AA52047" s="289"/>
    </row>
    <row r="52048" spans="23:27">
      <c r="W52048" s="288"/>
      <c r="X52048" s="287"/>
      <c r="AA52048" s="289"/>
    </row>
    <row r="52049" spans="23:27">
      <c r="W52049" s="288"/>
      <c r="X52049" s="287"/>
      <c r="AA52049" s="289"/>
    </row>
    <row r="52050" spans="23:27">
      <c r="W52050" s="288"/>
      <c r="X52050" s="287"/>
      <c r="AA52050" s="289"/>
    </row>
    <row r="52051" spans="23:27">
      <c r="W52051" s="288"/>
      <c r="X52051" s="287"/>
      <c r="AA52051" s="289"/>
    </row>
    <row r="52052" spans="23:27">
      <c r="W52052" s="288"/>
      <c r="X52052" s="287"/>
      <c r="AA52052" s="289"/>
    </row>
    <row r="52053" spans="23:27">
      <c r="W52053" s="288"/>
      <c r="X52053" s="287"/>
      <c r="AA52053" s="289"/>
    </row>
    <row r="52054" spans="23:27">
      <c r="W52054" s="288"/>
      <c r="X52054" s="287"/>
      <c r="AA52054" s="289"/>
    </row>
    <row r="52055" spans="23:27">
      <c r="W52055" s="288"/>
      <c r="X52055" s="287"/>
      <c r="AA52055" s="289"/>
    </row>
    <row r="52056" spans="23:27">
      <c r="W52056" s="288"/>
      <c r="X52056" s="287"/>
      <c r="AA52056" s="289"/>
    </row>
    <row r="52057" spans="23:27">
      <c r="W52057" s="288"/>
      <c r="X52057" s="287"/>
      <c r="AA52057" s="289"/>
    </row>
    <row r="52058" spans="23:27">
      <c r="W52058" s="288"/>
      <c r="X52058" s="287"/>
      <c r="AA52058" s="289"/>
    </row>
    <row r="52059" spans="23:27">
      <c r="W52059" s="288"/>
      <c r="X52059" s="287"/>
      <c r="AA52059" s="289"/>
    </row>
    <row r="52060" spans="23:27">
      <c r="W52060" s="288"/>
      <c r="X52060" s="287"/>
      <c r="AA52060" s="289"/>
    </row>
    <row r="52061" spans="23:27">
      <c r="W52061" s="288"/>
      <c r="X52061" s="287"/>
      <c r="AA52061" s="289"/>
    </row>
    <row r="52062" spans="23:27">
      <c r="W52062" s="288"/>
      <c r="X52062" s="287"/>
      <c r="AA52062" s="289"/>
    </row>
    <row r="52063" spans="23:27">
      <c r="W52063" s="288"/>
      <c r="X52063" s="287"/>
      <c r="AA52063" s="289"/>
    </row>
    <row r="52064" spans="23:27">
      <c r="W52064" s="288"/>
      <c r="X52064" s="287"/>
      <c r="AA52064" s="289"/>
    </row>
    <row r="52065" spans="23:27">
      <c r="W52065" s="288"/>
      <c r="X52065" s="287"/>
      <c r="AA52065" s="289"/>
    </row>
    <row r="52066" spans="23:27">
      <c r="W52066" s="288"/>
      <c r="X52066" s="287"/>
      <c r="AA52066" s="289"/>
    </row>
    <row r="52067" spans="23:27">
      <c r="W52067" s="288"/>
      <c r="X52067" s="287"/>
      <c r="AA52067" s="289"/>
    </row>
    <row r="52068" spans="23:27">
      <c r="W52068" s="288"/>
      <c r="X52068" s="287"/>
      <c r="AA52068" s="289"/>
    </row>
    <row r="52069" spans="23:27">
      <c r="W52069" s="288"/>
      <c r="X52069" s="287"/>
      <c r="AA52069" s="289"/>
    </row>
    <row r="52070" spans="23:27">
      <c r="W52070" s="288"/>
      <c r="X52070" s="287"/>
      <c r="AA52070" s="289"/>
    </row>
    <row r="52071" spans="23:27">
      <c r="W52071" s="288"/>
      <c r="X52071" s="287"/>
      <c r="AA52071" s="289"/>
    </row>
    <row r="52072" spans="23:27">
      <c r="W52072" s="288"/>
      <c r="X52072" s="287"/>
      <c r="AA52072" s="289"/>
    </row>
    <row r="52073" spans="23:27">
      <c r="W52073" s="288"/>
      <c r="X52073" s="287"/>
      <c r="AA52073" s="289"/>
    </row>
    <row r="52074" spans="23:27">
      <c r="W52074" s="288"/>
      <c r="X52074" s="287"/>
      <c r="AA52074" s="289"/>
    </row>
    <row r="52075" spans="23:27">
      <c r="W52075" s="288"/>
      <c r="X52075" s="287"/>
      <c r="AA52075" s="289"/>
    </row>
    <row r="52076" spans="23:27">
      <c r="W52076" s="288"/>
      <c r="X52076" s="287"/>
      <c r="AA52076" s="289"/>
    </row>
    <row r="52077" spans="23:27">
      <c r="W52077" s="288"/>
      <c r="X52077" s="287"/>
      <c r="AA52077" s="289"/>
    </row>
    <row r="52078" spans="23:27">
      <c r="W52078" s="288"/>
      <c r="X52078" s="287"/>
      <c r="AA52078" s="289"/>
    </row>
    <row r="52079" spans="23:27">
      <c r="W52079" s="288"/>
      <c r="X52079" s="287"/>
      <c r="AA52079" s="289"/>
    </row>
    <row r="52080" spans="23:27">
      <c r="W52080" s="288"/>
      <c r="X52080" s="287"/>
      <c r="AA52080" s="289"/>
    </row>
    <row r="52081" spans="23:27">
      <c r="W52081" s="288"/>
      <c r="X52081" s="287"/>
      <c r="AA52081" s="289"/>
    </row>
    <row r="52082" spans="23:27">
      <c r="W52082" s="288"/>
      <c r="X52082" s="287"/>
      <c r="AA52082" s="289"/>
    </row>
    <row r="52083" spans="23:27">
      <c r="W52083" s="288"/>
      <c r="X52083" s="287"/>
      <c r="AA52083" s="289"/>
    </row>
    <row r="52084" spans="23:27">
      <c r="W52084" s="288"/>
      <c r="X52084" s="287"/>
      <c r="AA52084" s="289"/>
    </row>
    <row r="52085" spans="23:27">
      <c r="W52085" s="288"/>
      <c r="X52085" s="287"/>
      <c r="AA52085" s="289"/>
    </row>
    <row r="52086" spans="23:27">
      <c r="W52086" s="288"/>
      <c r="X52086" s="287"/>
      <c r="AA52086" s="289"/>
    </row>
    <row r="52087" spans="23:27">
      <c r="W52087" s="288"/>
      <c r="X52087" s="287"/>
      <c r="AA52087" s="289"/>
    </row>
    <row r="52088" spans="23:27">
      <c r="W52088" s="288"/>
      <c r="X52088" s="287"/>
      <c r="AA52088" s="289"/>
    </row>
    <row r="52089" spans="23:27">
      <c r="W52089" s="288"/>
      <c r="X52089" s="287"/>
      <c r="AA52089" s="289"/>
    </row>
    <row r="52090" spans="23:27">
      <c r="W52090" s="288"/>
      <c r="X52090" s="287"/>
      <c r="AA52090" s="289"/>
    </row>
    <row r="52091" spans="23:27">
      <c r="W52091" s="288"/>
      <c r="X52091" s="287"/>
      <c r="AA52091" s="289"/>
    </row>
    <row r="52092" spans="23:27">
      <c r="W52092" s="288"/>
      <c r="X52092" s="287"/>
      <c r="AA52092" s="289"/>
    </row>
    <row r="52093" spans="23:27">
      <c r="W52093" s="288"/>
      <c r="X52093" s="287"/>
      <c r="AA52093" s="289"/>
    </row>
    <row r="52094" spans="23:27">
      <c r="W52094" s="288"/>
      <c r="X52094" s="287"/>
      <c r="AA52094" s="289"/>
    </row>
    <row r="52095" spans="23:27">
      <c r="W52095" s="288"/>
      <c r="X52095" s="287"/>
      <c r="AA52095" s="289"/>
    </row>
    <row r="52096" spans="23:27">
      <c r="W52096" s="288"/>
      <c r="X52096" s="287"/>
      <c r="AA52096" s="289"/>
    </row>
    <row r="52097" spans="23:27">
      <c r="W52097" s="288"/>
      <c r="X52097" s="287"/>
      <c r="AA52097" s="289"/>
    </row>
    <row r="52098" spans="23:27">
      <c r="W52098" s="288"/>
      <c r="X52098" s="287"/>
      <c r="AA52098" s="289"/>
    </row>
    <row r="52099" spans="23:27">
      <c r="W52099" s="288"/>
      <c r="X52099" s="287"/>
      <c r="AA52099" s="289"/>
    </row>
    <row r="52100" spans="23:27">
      <c r="W52100" s="288"/>
      <c r="X52100" s="287"/>
      <c r="AA52100" s="289"/>
    </row>
    <row r="52101" spans="23:27">
      <c r="W52101" s="288"/>
      <c r="X52101" s="287"/>
      <c r="AA52101" s="289"/>
    </row>
    <row r="52102" spans="23:27">
      <c r="W52102" s="288"/>
      <c r="X52102" s="287"/>
      <c r="AA52102" s="289"/>
    </row>
    <row r="52103" spans="23:27">
      <c r="W52103" s="288"/>
      <c r="X52103" s="287"/>
      <c r="AA52103" s="289"/>
    </row>
    <row r="52104" spans="23:27">
      <c r="W52104" s="288"/>
      <c r="X52104" s="287"/>
      <c r="AA52104" s="289"/>
    </row>
    <row r="52105" spans="23:27">
      <c r="W52105" s="288"/>
      <c r="X52105" s="287"/>
      <c r="AA52105" s="289"/>
    </row>
    <row r="52106" spans="23:27">
      <c r="W52106" s="288"/>
      <c r="X52106" s="287"/>
      <c r="AA52106" s="289"/>
    </row>
    <row r="52107" spans="23:27">
      <c r="W52107" s="288"/>
      <c r="X52107" s="287"/>
      <c r="AA52107" s="289"/>
    </row>
    <row r="52108" spans="23:27">
      <c r="W52108" s="288"/>
      <c r="X52108" s="287"/>
      <c r="AA52108" s="289"/>
    </row>
    <row r="52109" spans="23:27">
      <c r="W52109" s="288"/>
      <c r="X52109" s="287"/>
      <c r="AA52109" s="289"/>
    </row>
    <row r="52110" spans="23:27">
      <c r="W52110" s="288"/>
      <c r="X52110" s="287"/>
      <c r="AA52110" s="289"/>
    </row>
    <row r="52111" spans="23:27">
      <c r="W52111" s="288"/>
      <c r="X52111" s="287"/>
      <c r="AA52111" s="289"/>
    </row>
    <row r="52112" spans="23:27">
      <c r="W52112" s="288"/>
      <c r="X52112" s="287"/>
      <c r="AA52112" s="289"/>
    </row>
    <row r="52113" spans="23:27">
      <c r="W52113" s="288"/>
      <c r="X52113" s="287"/>
      <c r="AA52113" s="289"/>
    </row>
    <row r="52114" spans="23:27">
      <c r="W52114" s="288"/>
      <c r="X52114" s="287"/>
      <c r="AA52114" s="289"/>
    </row>
    <row r="52115" spans="23:27">
      <c r="W52115" s="288"/>
      <c r="X52115" s="287"/>
      <c r="AA52115" s="289"/>
    </row>
    <row r="52116" spans="23:27">
      <c r="W52116" s="288"/>
      <c r="X52116" s="287"/>
      <c r="AA52116" s="289"/>
    </row>
    <row r="52117" spans="23:27">
      <c r="W52117" s="288"/>
      <c r="X52117" s="287"/>
      <c r="AA52117" s="289"/>
    </row>
    <row r="52118" spans="23:27">
      <c r="W52118" s="288"/>
      <c r="X52118" s="287"/>
      <c r="AA52118" s="289"/>
    </row>
    <row r="52119" spans="23:27">
      <c r="W52119" s="288"/>
      <c r="X52119" s="287"/>
      <c r="AA52119" s="289"/>
    </row>
    <row r="52120" spans="23:27">
      <c r="W52120" s="288"/>
      <c r="X52120" s="287"/>
      <c r="AA52120" s="289"/>
    </row>
    <row r="52121" spans="23:27">
      <c r="W52121" s="288"/>
      <c r="X52121" s="287"/>
      <c r="AA52121" s="289"/>
    </row>
    <row r="52122" spans="23:27">
      <c r="W52122" s="288"/>
      <c r="X52122" s="287"/>
      <c r="AA52122" s="289"/>
    </row>
    <row r="52123" spans="23:27">
      <c r="W52123" s="288"/>
      <c r="X52123" s="287"/>
      <c r="AA52123" s="289"/>
    </row>
    <row r="52124" spans="23:27">
      <c r="W52124" s="288"/>
      <c r="X52124" s="287"/>
      <c r="AA52124" s="289"/>
    </row>
    <row r="52125" spans="23:27">
      <c r="W52125" s="288"/>
      <c r="X52125" s="287"/>
      <c r="AA52125" s="289"/>
    </row>
    <row r="52126" spans="23:27">
      <c r="W52126" s="288"/>
      <c r="X52126" s="287"/>
      <c r="AA52126" s="289"/>
    </row>
    <row r="52127" spans="23:27">
      <c r="W52127" s="288"/>
      <c r="X52127" s="287"/>
      <c r="AA52127" s="289"/>
    </row>
    <row r="52128" spans="23:27">
      <c r="W52128" s="288"/>
      <c r="X52128" s="287"/>
      <c r="AA52128" s="289"/>
    </row>
    <row r="52129" spans="23:27">
      <c r="W52129" s="288"/>
      <c r="X52129" s="287"/>
      <c r="AA52129" s="289"/>
    </row>
    <row r="52130" spans="23:27">
      <c r="W52130" s="288"/>
      <c r="X52130" s="287"/>
      <c r="AA52130" s="289"/>
    </row>
    <row r="52131" spans="23:27">
      <c r="W52131" s="288"/>
      <c r="X52131" s="287"/>
      <c r="AA52131" s="289"/>
    </row>
    <row r="52132" spans="23:27">
      <c r="W52132" s="288"/>
      <c r="X52132" s="287"/>
      <c r="AA52132" s="289"/>
    </row>
    <row r="52133" spans="23:27">
      <c r="W52133" s="288"/>
      <c r="X52133" s="287"/>
      <c r="AA52133" s="289"/>
    </row>
    <row r="52134" spans="23:27">
      <c r="W52134" s="288"/>
      <c r="X52134" s="287"/>
      <c r="AA52134" s="289"/>
    </row>
    <row r="52135" spans="23:27">
      <c r="W52135" s="288"/>
      <c r="X52135" s="287"/>
      <c r="AA52135" s="289"/>
    </row>
    <row r="52136" spans="23:27">
      <c r="W52136" s="288"/>
      <c r="X52136" s="287"/>
      <c r="AA52136" s="289"/>
    </row>
    <row r="52137" spans="23:27">
      <c r="W52137" s="288"/>
      <c r="X52137" s="287"/>
      <c r="AA52137" s="289"/>
    </row>
    <row r="52138" spans="23:27">
      <c r="W52138" s="288"/>
      <c r="X52138" s="287"/>
      <c r="AA52138" s="289"/>
    </row>
    <row r="52139" spans="23:27">
      <c r="W52139" s="288"/>
      <c r="X52139" s="287"/>
      <c r="AA52139" s="289"/>
    </row>
    <row r="52140" spans="23:27">
      <c r="W52140" s="288"/>
      <c r="X52140" s="287"/>
      <c r="AA52140" s="289"/>
    </row>
    <row r="52141" spans="23:27">
      <c r="W52141" s="288"/>
      <c r="X52141" s="287"/>
      <c r="AA52141" s="289"/>
    </row>
    <row r="52142" spans="23:27">
      <c r="W52142" s="288"/>
      <c r="X52142" s="287"/>
      <c r="AA52142" s="289"/>
    </row>
    <row r="52143" spans="23:27">
      <c r="W52143" s="288"/>
      <c r="X52143" s="287"/>
      <c r="AA52143" s="289"/>
    </row>
    <row r="52144" spans="23:27">
      <c r="W52144" s="288"/>
      <c r="X52144" s="287"/>
      <c r="AA52144" s="289"/>
    </row>
    <row r="52145" spans="23:27">
      <c r="W52145" s="288"/>
      <c r="X52145" s="287"/>
      <c r="AA52145" s="289"/>
    </row>
    <row r="52146" spans="23:27">
      <c r="W52146" s="288"/>
      <c r="X52146" s="287"/>
      <c r="AA52146" s="289"/>
    </row>
    <row r="52147" spans="23:27">
      <c r="W52147" s="288"/>
      <c r="X52147" s="287"/>
      <c r="AA52147" s="289"/>
    </row>
    <row r="52148" spans="23:27">
      <c r="W52148" s="288"/>
      <c r="X52148" s="287"/>
      <c r="AA52148" s="289"/>
    </row>
    <row r="52149" spans="23:27">
      <c r="W52149" s="288"/>
      <c r="X52149" s="287"/>
      <c r="AA52149" s="289"/>
    </row>
    <row r="52150" spans="23:27">
      <c r="W52150" s="288"/>
      <c r="X52150" s="287"/>
      <c r="AA52150" s="289"/>
    </row>
    <row r="52151" spans="23:27">
      <c r="W52151" s="288"/>
      <c r="X52151" s="287"/>
      <c r="AA52151" s="289"/>
    </row>
    <row r="52152" spans="23:27">
      <c r="W52152" s="288"/>
      <c r="X52152" s="287"/>
      <c r="AA52152" s="289"/>
    </row>
    <row r="52153" spans="23:27">
      <c r="W52153" s="288"/>
      <c r="X52153" s="287"/>
      <c r="AA52153" s="289"/>
    </row>
    <row r="52154" spans="23:27">
      <c r="W52154" s="288"/>
      <c r="X52154" s="287"/>
      <c r="AA52154" s="289"/>
    </row>
    <row r="52155" spans="23:27">
      <c r="W52155" s="288"/>
      <c r="X52155" s="287"/>
      <c r="AA52155" s="289"/>
    </row>
    <row r="52156" spans="23:27">
      <c r="W52156" s="288"/>
      <c r="X52156" s="287"/>
      <c r="AA52156" s="289"/>
    </row>
    <row r="52157" spans="23:27">
      <c r="W52157" s="288"/>
      <c r="X52157" s="287"/>
      <c r="AA52157" s="289"/>
    </row>
    <row r="52158" spans="23:27">
      <c r="W52158" s="288"/>
      <c r="X52158" s="287"/>
      <c r="AA52158" s="289"/>
    </row>
    <row r="52159" spans="23:27">
      <c r="W52159" s="288"/>
      <c r="X52159" s="287"/>
      <c r="AA52159" s="289"/>
    </row>
    <row r="52160" spans="23:27">
      <c r="W52160" s="288"/>
      <c r="X52160" s="287"/>
      <c r="AA52160" s="289"/>
    </row>
    <row r="52161" spans="23:27">
      <c r="W52161" s="288"/>
      <c r="X52161" s="287"/>
      <c r="AA52161" s="289"/>
    </row>
    <row r="52162" spans="23:27">
      <c r="W52162" s="288"/>
      <c r="X52162" s="287"/>
      <c r="AA52162" s="289"/>
    </row>
    <row r="52163" spans="23:27">
      <c r="W52163" s="288"/>
      <c r="X52163" s="287"/>
      <c r="AA52163" s="289"/>
    </row>
    <row r="52164" spans="23:27">
      <c r="W52164" s="288"/>
      <c r="X52164" s="287"/>
      <c r="AA52164" s="289"/>
    </row>
    <row r="52165" spans="23:27">
      <c r="W52165" s="288"/>
      <c r="X52165" s="287"/>
      <c r="AA52165" s="289"/>
    </row>
    <row r="52166" spans="23:27">
      <c r="W52166" s="288"/>
      <c r="X52166" s="287"/>
      <c r="AA52166" s="289"/>
    </row>
    <row r="52167" spans="23:27">
      <c r="W52167" s="288"/>
      <c r="X52167" s="287"/>
      <c r="AA52167" s="289"/>
    </row>
    <row r="52168" spans="23:27">
      <c r="W52168" s="288"/>
      <c r="X52168" s="287"/>
      <c r="AA52168" s="289"/>
    </row>
    <row r="52169" spans="23:27">
      <c r="W52169" s="288"/>
      <c r="X52169" s="287"/>
      <c r="AA52169" s="289"/>
    </row>
    <row r="52170" spans="23:27">
      <c r="W52170" s="288"/>
      <c r="X52170" s="287"/>
      <c r="AA52170" s="289"/>
    </row>
    <row r="52171" spans="23:27">
      <c r="W52171" s="288"/>
      <c r="X52171" s="287"/>
      <c r="AA52171" s="289"/>
    </row>
    <row r="52172" spans="23:27">
      <c r="W52172" s="288"/>
      <c r="X52172" s="287"/>
      <c r="AA52172" s="289"/>
    </row>
    <row r="52173" spans="23:27">
      <c r="W52173" s="288"/>
      <c r="X52173" s="287"/>
      <c r="AA52173" s="289"/>
    </row>
    <row r="52174" spans="23:27">
      <c r="W52174" s="288"/>
      <c r="X52174" s="287"/>
      <c r="AA52174" s="289"/>
    </row>
    <row r="52175" spans="23:27">
      <c r="W52175" s="288"/>
      <c r="X52175" s="287"/>
      <c r="AA52175" s="289"/>
    </row>
    <row r="52176" spans="23:27">
      <c r="W52176" s="288"/>
      <c r="X52176" s="287"/>
      <c r="AA52176" s="289"/>
    </row>
    <row r="52177" spans="23:27">
      <c r="W52177" s="288"/>
      <c r="X52177" s="287"/>
      <c r="AA52177" s="289"/>
    </row>
    <row r="52178" spans="23:27">
      <c r="W52178" s="288"/>
      <c r="X52178" s="287"/>
      <c r="AA52178" s="289"/>
    </row>
    <row r="52179" spans="23:27">
      <c r="W52179" s="288"/>
      <c r="X52179" s="287"/>
      <c r="AA52179" s="289"/>
    </row>
    <row r="52180" spans="23:27">
      <c r="W52180" s="288"/>
      <c r="X52180" s="287"/>
      <c r="AA52180" s="289"/>
    </row>
    <row r="52181" spans="23:27">
      <c r="W52181" s="288"/>
      <c r="X52181" s="287"/>
      <c r="AA52181" s="289"/>
    </row>
    <row r="52182" spans="23:27">
      <c r="W52182" s="288"/>
      <c r="X52182" s="287"/>
      <c r="AA52182" s="289"/>
    </row>
    <row r="52183" spans="23:27">
      <c r="W52183" s="288"/>
      <c r="X52183" s="287"/>
      <c r="AA52183" s="289"/>
    </row>
    <row r="52184" spans="23:27">
      <c r="W52184" s="288"/>
      <c r="X52184" s="287"/>
      <c r="AA52184" s="289"/>
    </row>
    <row r="52185" spans="23:27">
      <c r="W52185" s="288"/>
      <c r="X52185" s="287"/>
      <c r="AA52185" s="289"/>
    </row>
    <row r="52186" spans="23:27">
      <c r="W52186" s="288"/>
      <c r="X52186" s="287"/>
      <c r="AA52186" s="289"/>
    </row>
    <row r="52187" spans="23:27">
      <c r="W52187" s="288"/>
      <c r="X52187" s="287"/>
      <c r="AA52187" s="289"/>
    </row>
    <row r="52188" spans="23:27">
      <c r="W52188" s="288"/>
      <c r="X52188" s="287"/>
      <c r="AA52188" s="289"/>
    </row>
    <row r="52189" spans="23:27">
      <c r="W52189" s="288"/>
      <c r="X52189" s="287"/>
      <c r="AA52189" s="289"/>
    </row>
    <row r="52190" spans="23:27">
      <c r="W52190" s="288"/>
      <c r="X52190" s="287"/>
      <c r="AA52190" s="289"/>
    </row>
    <row r="52191" spans="23:27">
      <c r="W52191" s="288"/>
      <c r="X52191" s="287"/>
      <c r="AA52191" s="289"/>
    </row>
    <row r="52192" spans="23:27">
      <c r="W52192" s="288"/>
      <c r="X52192" s="287"/>
      <c r="AA52192" s="289"/>
    </row>
    <row r="52193" spans="23:27">
      <c r="W52193" s="288"/>
      <c r="X52193" s="287"/>
      <c r="AA52193" s="289"/>
    </row>
    <row r="52194" spans="23:27">
      <c r="W52194" s="288"/>
      <c r="X52194" s="287"/>
      <c r="AA52194" s="289"/>
    </row>
    <row r="52195" spans="23:27">
      <c r="W52195" s="288"/>
      <c r="X52195" s="287"/>
      <c r="AA52195" s="289"/>
    </row>
    <row r="52196" spans="23:27">
      <c r="W52196" s="288"/>
      <c r="X52196" s="287"/>
      <c r="AA52196" s="289"/>
    </row>
    <row r="52197" spans="23:27">
      <c r="W52197" s="288"/>
      <c r="X52197" s="287"/>
      <c r="AA52197" s="289"/>
    </row>
    <row r="52198" spans="23:27">
      <c r="W52198" s="288"/>
      <c r="X52198" s="287"/>
      <c r="AA52198" s="289"/>
    </row>
    <row r="52199" spans="23:27">
      <c r="W52199" s="288"/>
      <c r="X52199" s="287"/>
      <c r="AA52199" s="289"/>
    </row>
    <row r="52200" spans="23:27">
      <c r="W52200" s="288"/>
      <c r="X52200" s="287"/>
      <c r="AA52200" s="289"/>
    </row>
    <row r="52201" spans="23:27">
      <c r="W52201" s="288"/>
      <c r="X52201" s="287"/>
      <c r="AA52201" s="289"/>
    </row>
    <row r="52202" spans="23:27">
      <c r="W52202" s="288"/>
      <c r="X52202" s="287"/>
      <c r="AA52202" s="289"/>
    </row>
    <row r="52203" spans="23:27">
      <c r="W52203" s="288"/>
      <c r="X52203" s="287"/>
      <c r="AA52203" s="289"/>
    </row>
    <row r="52204" spans="23:27">
      <c r="W52204" s="288"/>
      <c r="X52204" s="287"/>
      <c r="AA52204" s="289"/>
    </row>
    <row r="52205" spans="23:27">
      <c r="W52205" s="288"/>
      <c r="X52205" s="287"/>
      <c r="AA52205" s="289"/>
    </row>
    <row r="52206" spans="23:27">
      <c r="W52206" s="288"/>
      <c r="X52206" s="287"/>
      <c r="AA52206" s="289"/>
    </row>
    <row r="52207" spans="23:27">
      <c r="W52207" s="288"/>
      <c r="X52207" s="287"/>
      <c r="AA52207" s="289"/>
    </row>
    <row r="52208" spans="23:27">
      <c r="W52208" s="288"/>
      <c r="X52208" s="287"/>
      <c r="AA52208" s="289"/>
    </row>
    <row r="52209" spans="23:27">
      <c r="W52209" s="288"/>
      <c r="X52209" s="287"/>
      <c r="AA52209" s="289"/>
    </row>
    <row r="52210" spans="23:27">
      <c r="W52210" s="288"/>
      <c r="X52210" s="287"/>
      <c r="AA52210" s="289"/>
    </row>
    <row r="52211" spans="23:27">
      <c r="W52211" s="288"/>
      <c r="X52211" s="287"/>
      <c r="AA52211" s="289"/>
    </row>
    <row r="52212" spans="23:27">
      <c r="W52212" s="288"/>
      <c r="X52212" s="287"/>
      <c r="AA52212" s="289"/>
    </row>
    <row r="52213" spans="23:27">
      <c r="W52213" s="288"/>
      <c r="X52213" s="287"/>
      <c r="AA52213" s="289"/>
    </row>
    <row r="52214" spans="23:27">
      <c r="W52214" s="288"/>
      <c r="X52214" s="287"/>
      <c r="AA52214" s="289"/>
    </row>
    <row r="52215" spans="23:27">
      <c r="W52215" s="288"/>
      <c r="X52215" s="287"/>
      <c r="AA52215" s="289"/>
    </row>
    <row r="52216" spans="23:27">
      <c r="W52216" s="288"/>
      <c r="X52216" s="287"/>
      <c r="AA52216" s="289"/>
    </row>
    <row r="52217" spans="23:27">
      <c r="W52217" s="288"/>
      <c r="X52217" s="287"/>
      <c r="AA52217" s="289"/>
    </row>
    <row r="52218" spans="23:27">
      <c r="W52218" s="288"/>
      <c r="X52218" s="287"/>
      <c r="AA52218" s="289"/>
    </row>
    <row r="52219" spans="23:27">
      <c r="W52219" s="288"/>
      <c r="X52219" s="287"/>
      <c r="AA52219" s="289"/>
    </row>
    <row r="52220" spans="23:27">
      <c r="W52220" s="288"/>
      <c r="X52220" s="287"/>
      <c r="AA52220" s="289"/>
    </row>
    <row r="52221" spans="23:27">
      <c r="W52221" s="288"/>
      <c r="X52221" s="287"/>
      <c r="AA52221" s="289"/>
    </row>
    <row r="52222" spans="23:27">
      <c r="W52222" s="288"/>
      <c r="X52222" s="287"/>
      <c r="AA52222" s="289"/>
    </row>
    <row r="52223" spans="23:27">
      <c r="W52223" s="288"/>
      <c r="X52223" s="287"/>
      <c r="AA52223" s="289"/>
    </row>
    <row r="52224" spans="23:27">
      <c r="W52224" s="288"/>
      <c r="X52224" s="287"/>
      <c r="AA52224" s="289"/>
    </row>
    <row r="52225" spans="23:27">
      <c r="W52225" s="288"/>
      <c r="X52225" s="287"/>
      <c r="AA52225" s="289"/>
    </row>
    <row r="52226" spans="23:27">
      <c r="W52226" s="288"/>
      <c r="X52226" s="287"/>
      <c r="AA52226" s="289"/>
    </row>
    <row r="52227" spans="23:27">
      <c r="W52227" s="288"/>
      <c r="X52227" s="287"/>
      <c r="AA52227" s="289"/>
    </row>
    <row r="52228" spans="23:27">
      <c r="W52228" s="288"/>
      <c r="X52228" s="287"/>
      <c r="AA52228" s="289"/>
    </row>
    <row r="52229" spans="23:27">
      <c r="W52229" s="288"/>
      <c r="X52229" s="287"/>
      <c r="AA52229" s="289"/>
    </row>
    <row r="52230" spans="23:27">
      <c r="W52230" s="288"/>
      <c r="X52230" s="287"/>
      <c r="AA52230" s="289"/>
    </row>
    <row r="52231" spans="23:27">
      <c r="W52231" s="288"/>
      <c r="X52231" s="287"/>
      <c r="AA52231" s="289"/>
    </row>
    <row r="52232" spans="23:27">
      <c r="W52232" s="288"/>
      <c r="X52232" s="287"/>
      <c r="AA52232" s="289"/>
    </row>
    <row r="52233" spans="23:27">
      <c r="W52233" s="288"/>
      <c r="X52233" s="287"/>
      <c r="AA52233" s="289"/>
    </row>
    <row r="52234" spans="23:27">
      <c r="W52234" s="288"/>
      <c r="X52234" s="287"/>
      <c r="AA52234" s="289"/>
    </row>
    <row r="52235" spans="23:27">
      <c r="W52235" s="288"/>
      <c r="X52235" s="287"/>
      <c r="AA52235" s="289"/>
    </row>
    <row r="52236" spans="23:27">
      <c r="W52236" s="288"/>
      <c r="X52236" s="287"/>
      <c r="AA52236" s="289"/>
    </row>
    <row r="52237" spans="23:27">
      <c r="W52237" s="288"/>
      <c r="X52237" s="287"/>
      <c r="AA52237" s="289"/>
    </row>
    <row r="52238" spans="23:27">
      <c r="W52238" s="288"/>
      <c r="X52238" s="287"/>
      <c r="AA52238" s="289"/>
    </row>
    <row r="52239" spans="23:27">
      <c r="W52239" s="288"/>
      <c r="X52239" s="287"/>
      <c r="AA52239" s="289"/>
    </row>
    <row r="52240" spans="23:27">
      <c r="W52240" s="288"/>
      <c r="X52240" s="287"/>
      <c r="AA52240" s="289"/>
    </row>
    <row r="52241" spans="23:27">
      <c r="W52241" s="288"/>
      <c r="X52241" s="287"/>
      <c r="AA52241" s="289"/>
    </row>
    <row r="52242" spans="23:27">
      <c r="W52242" s="288"/>
      <c r="X52242" s="287"/>
      <c r="AA52242" s="289"/>
    </row>
    <row r="52243" spans="23:27">
      <c r="W52243" s="288"/>
      <c r="X52243" s="287"/>
      <c r="AA52243" s="289"/>
    </row>
    <row r="52244" spans="23:27">
      <c r="W52244" s="288"/>
      <c r="X52244" s="287"/>
      <c r="AA52244" s="289"/>
    </row>
    <row r="52245" spans="23:27">
      <c r="W52245" s="288"/>
      <c r="X52245" s="287"/>
      <c r="AA52245" s="289"/>
    </row>
    <row r="52246" spans="23:27">
      <c r="W52246" s="288"/>
      <c r="X52246" s="287"/>
      <c r="AA52246" s="289"/>
    </row>
    <row r="52247" spans="23:27">
      <c r="W52247" s="288"/>
      <c r="X52247" s="287"/>
      <c r="AA52247" s="289"/>
    </row>
    <row r="52248" spans="23:27">
      <c r="W52248" s="288"/>
      <c r="X52248" s="287"/>
      <c r="AA52248" s="289"/>
    </row>
    <row r="52249" spans="23:27">
      <c r="W52249" s="288"/>
      <c r="X52249" s="287"/>
      <c r="AA52249" s="289"/>
    </row>
    <row r="52250" spans="23:27">
      <c r="W52250" s="288"/>
      <c r="X52250" s="287"/>
      <c r="AA52250" s="289"/>
    </row>
    <row r="52251" spans="23:27">
      <c r="W52251" s="288"/>
      <c r="X52251" s="287"/>
      <c r="AA52251" s="289"/>
    </row>
    <row r="52252" spans="23:27">
      <c r="W52252" s="288"/>
      <c r="X52252" s="287"/>
      <c r="AA52252" s="289"/>
    </row>
    <row r="52253" spans="23:27">
      <c r="W52253" s="288"/>
      <c r="X52253" s="287"/>
      <c r="AA52253" s="289"/>
    </row>
    <row r="52254" spans="23:27">
      <c r="W52254" s="288"/>
      <c r="X52254" s="287"/>
      <c r="AA52254" s="289"/>
    </row>
    <row r="52255" spans="23:27">
      <c r="W52255" s="288"/>
      <c r="X52255" s="287"/>
      <c r="AA52255" s="289"/>
    </row>
    <row r="52256" spans="23:27">
      <c r="W52256" s="288"/>
      <c r="X52256" s="287"/>
      <c r="AA52256" s="289"/>
    </row>
    <row r="52257" spans="23:27">
      <c r="W52257" s="288"/>
      <c r="X52257" s="287"/>
      <c r="AA52257" s="289"/>
    </row>
    <row r="52258" spans="23:27">
      <c r="W52258" s="288"/>
      <c r="X52258" s="287"/>
      <c r="AA52258" s="289"/>
    </row>
    <row r="52259" spans="23:27">
      <c r="W52259" s="288"/>
      <c r="X52259" s="287"/>
      <c r="AA52259" s="289"/>
    </row>
    <row r="52260" spans="23:27">
      <c r="W52260" s="288"/>
      <c r="X52260" s="287"/>
      <c r="AA52260" s="289"/>
    </row>
    <row r="52261" spans="23:27">
      <c r="W52261" s="288"/>
      <c r="X52261" s="287"/>
      <c r="AA52261" s="289"/>
    </row>
    <row r="52262" spans="23:27">
      <c r="W52262" s="288"/>
      <c r="X52262" s="287"/>
      <c r="AA52262" s="289"/>
    </row>
    <row r="52263" spans="23:27">
      <c r="W52263" s="288"/>
      <c r="X52263" s="287"/>
      <c r="AA52263" s="289"/>
    </row>
    <row r="52264" spans="23:27">
      <c r="W52264" s="288"/>
      <c r="X52264" s="287"/>
      <c r="AA52264" s="289"/>
    </row>
    <row r="52265" spans="23:27">
      <c r="W52265" s="288"/>
      <c r="X52265" s="287"/>
      <c r="AA52265" s="289"/>
    </row>
    <row r="52266" spans="23:27">
      <c r="W52266" s="288"/>
      <c r="X52266" s="287"/>
      <c r="AA52266" s="289"/>
    </row>
    <row r="52267" spans="23:27">
      <c r="W52267" s="288"/>
      <c r="X52267" s="287"/>
      <c r="AA52267" s="289"/>
    </row>
    <row r="52268" spans="23:27">
      <c r="W52268" s="288"/>
      <c r="X52268" s="287"/>
      <c r="AA52268" s="289"/>
    </row>
    <row r="52269" spans="23:27">
      <c r="W52269" s="288"/>
      <c r="X52269" s="287"/>
      <c r="AA52269" s="289"/>
    </row>
    <row r="52270" spans="23:27">
      <c r="W52270" s="288"/>
      <c r="X52270" s="287"/>
      <c r="AA52270" s="289"/>
    </row>
    <row r="52271" spans="23:27">
      <c r="W52271" s="288"/>
      <c r="X52271" s="287"/>
      <c r="AA52271" s="289"/>
    </row>
    <row r="52272" spans="23:27">
      <c r="W52272" s="288"/>
      <c r="X52272" s="287"/>
      <c r="AA52272" s="289"/>
    </row>
    <row r="52273" spans="23:27">
      <c r="W52273" s="288"/>
      <c r="X52273" s="287"/>
      <c r="AA52273" s="289"/>
    </row>
    <row r="52274" spans="23:27">
      <c r="W52274" s="288"/>
      <c r="X52274" s="287"/>
      <c r="AA52274" s="289"/>
    </row>
    <row r="52275" spans="23:27">
      <c r="W52275" s="288"/>
      <c r="X52275" s="287"/>
      <c r="AA52275" s="289"/>
    </row>
    <row r="52276" spans="23:27">
      <c r="W52276" s="288"/>
      <c r="X52276" s="287"/>
      <c r="AA52276" s="289"/>
    </row>
    <row r="52277" spans="23:27">
      <c r="W52277" s="288"/>
      <c r="X52277" s="287"/>
      <c r="AA52277" s="289"/>
    </row>
    <row r="52278" spans="23:27">
      <c r="W52278" s="288"/>
      <c r="X52278" s="287"/>
      <c r="AA52278" s="289"/>
    </row>
    <row r="52279" spans="23:27">
      <c r="W52279" s="288"/>
      <c r="X52279" s="287"/>
      <c r="AA52279" s="289"/>
    </row>
    <row r="52280" spans="23:27">
      <c r="W52280" s="288"/>
      <c r="X52280" s="287"/>
      <c r="AA52280" s="289"/>
    </row>
    <row r="52281" spans="23:27">
      <c r="W52281" s="288"/>
      <c r="X52281" s="287"/>
      <c r="AA52281" s="289"/>
    </row>
    <row r="52282" spans="23:27">
      <c r="W52282" s="288"/>
      <c r="X52282" s="287"/>
      <c r="AA52282" s="289"/>
    </row>
    <row r="52283" spans="23:27">
      <c r="W52283" s="288"/>
      <c r="X52283" s="287"/>
      <c r="AA52283" s="289"/>
    </row>
    <row r="52284" spans="23:27">
      <c r="W52284" s="288"/>
      <c r="X52284" s="287"/>
      <c r="AA52284" s="289"/>
    </row>
    <row r="52285" spans="23:27">
      <c r="W52285" s="288"/>
      <c r="X52285" s="287"/>
      <c r="AA52285" s="289"/>
    </row>
    <row r="52286" spans="23:27">
      <c r="W52286" s="288"/>
      <c r="X52286" s="287"/>
      <c r="AA52286" s="289"/>
    </row>
    <row r="52287" spans="23:27">
      <c r="W52287" s="288"/>
      <c r="X52287" s="287"/>
      <c r="AA52287" s="289"/>
    </row>
    <row r="52288" spans="23:27">
      <c r="W52288" s="288"/>
      <c r="X52288" s="287"/>
      <c r="AA52288" s="289"/>
    </row>
    <row r="52289" spans="23:27">
      <c r="W52289" s="288"/>
      <c r="X52289" s="287"/>
      <c r="AA52289" s="289"/>
    </row>
    <row r="52290" spans="23:27">
      <c r="W52290" s="288"/>
      <c r="X52290" s="287"/>
      <c r="AA52290" s="289"/>
    </row>
    <row r="52291" spans="23:27">
      <c r="W52291" s="288"/>
      <c r="X52291" s="287"/>
      <c r="AA52291" s="289"/>
    </row>
    <row r="52292" spans="23:27">
      <c r="W52292" s="288"/>
      <c r="X52292" s="287"/>
      <c r="AA52292" s="289"/>
    </row>
    <row r="52293" spans="23:27">
      <c r="W52293" s="288"/>
      <c r="X52293" s="287"/>
      <c r="AA52293" s="289"/>
    </row>
    <row r="52294" spans="23:27">
      <c r="W52294" s="288"/>
      <c r="X52294" s="287"/>
      <c r="AA52294" s="289"/>
    </row>
    <row r="52295" spans="23:27">
      <c r="W52295" s="288"/>
      <c r="X52295" s="287"/>
      <c r="AA52295" s="289"/>
    </row>
    <row r="52296" spans="23:27">
      <c r="W52296" s="288"/>
      <c r="X52296" s="287"/>
      <c r="AA52296" s="289"/>
    </row>
    <row r="52297" spans="23:27">
      <c r="W52297" s="288"/>
      <c r="X52297" s="287"/>
      <c r="AA52297" s="289"/>
    </row>
    <row r="52298" spans="23:27">
      <c r="W52298" s="288"/>
      <c r="X52298" s="287"/>
      <c r="AA52298" s="289"/>
    </row>
    <row r="52299" spans="23:27">
      <c r="W52299" s="288"/>
      <c r="X52299" s="287"/>
      <c r="AA52299" s="289"/>
    </row>
    <row r="52300" spans="23:27">
      <c r="W52300" s="288"/>
      <c r="X52300" s="287"/>
      <c r="AA52300" s="289"/>
    </row>
    <row r="52301" spans="23:27">
      <c r="W52301" s="288"/>
      <c r="X52301" s="287"/>
      <c r="AA52301" s="289"/>
    </row>
    <row r="52302" spans="23:27">
      <c r="W52302" s="288"/>
      <c r="X52302" s="287"/>
      <c r="AA52302" s="289"/>
    </row>
    <row r="52303" spans="23:27">
      <c r="W52303" s="288"/>
      <c r="X52303" s="287"/>
      <c r="AA52303" s="289"/>
    </row>
    <row r="52304" spans="23:27">
      <c r="W52304" s="288"/>
      <c r="X52304" s="287"/>
      <c r="AA52304" s="289"/>
    </row>
    <row r="52305" spans="23:27">
      <c r="W52305" s="288"/>
      <c r="X52305" s="287"/>
      <c r="AA52305" s="289"/>
    </row>
    <row r="52306" spans="23:27">
      <c r="W52306" s="288"/>
      <c r="X52306" s="287"/>
      <c r="AA52306" s="289"/>
    </row>
    <row r="52307" spans="23:27">
      <c r="W52307" s="288"/>
      <c r="X52307" s="287"/>
      <c r="AA52307" s="289"/>
    </row>
    <row r="52308" spans="23:27">
      <c r="W52308" s="288"/>
      <c r="X52308" s="287"/>
      <c r="AA52308" s="289"/>
    </row>
    <row r="52309" spans="23:27">
      <c r="W52309" s="288"/>
      <c r="X52309" s="287"/>
      <c r="AA52309" s="289"/>
    </row>
    <row r="52310" spans="23:27">
      <c r="W52310" s="288"/>
      <c r="X52310" s="287"/>
      <c r="AA52310" s="289"/>
    </row>
    <row r="52311" spans="23:27">
      <c r="W52311" s="288"/>
      <c r="X52311" s="287"/>
      <c r="AA52311" s="289"/>
    </row>
    <row r="52312" spans="23:27">
      <c r="W52312" s="288"/>
      <c r="X52312" s="287"/>
      <c r="AA52312" s="289"/>
    </row>
    <row r="52313" spans="23:27">
      <c r="W52313" s="288"/>
      <c r="X52313" s="287"/>
      <c r="AA52313" s="289"/>
    </row>
    <row r="52314" spans="23:27">
      <c r="W52314" s="288"/>
      <c r="X52314" s="287"/>
      <c r="AA52314" s="289"/>
    </row>
    <row r="52315" spans="23:27">
      <c r="W52315" s="288"/>
      <c r="X52315" s="287"/>
      <c r="AA52315" s="289"/>
    </row>
    <row r="52316" spans="23:27">
      <c r="W52316" s="288"/>
      <c r="X52316" s="287"/>
      <c r="AA52316" s="289"/>
    </row>
    <row r="52317" spans="23:27">
      <c r="W52317" s="288"/>
      <c r="X52317" s="287"/>
      <c r="AA52317" s="289"/>
    </row>
    <row r="52318" spans="23:27">
      <c r="W52318" s="288"/>
      <c r="X52318" s="287"/>
      <c r="AA52318" s="289"/>
    </row>
    <row r="52319" spans="23:27">
      <c r="W52319" s="288"/>
      <c r="X52319" s="287"/>
      <c r="AA52319" s="289"/>
    </row>
    <row r="52320" spans="23:27">
      <c r="W52320" s="288"/>
      <c r="X52320" s="287"/>
      <c r="AA52320" s="289"/>
    </row>
    <row r="52321" spans="23:27">
      <c r="W52321" s="288"/>
      <c r="X52321" s="287"/>
      <c r="AA52321" s="289"/>
    </row>
    <row r="52322" spans="23:27">
      <c r="W52322" s="288"/>
      <c r="X52322" s="287"/>
      <c r="AA52322" s="289"/>
    </row>
    <row r="52323" spans="23:27">
      <c r="W52323" s="288"/>
      <c r="X52323" s="287"/>
      <c r="AA52323" s="289"/>
    </row>
    <row r="52324" spans="23:27">
      <c r="W52324" s="288"/>
      <c r="X52324" s="287"/>
      <c r="AA52324" s="289"/>
    </row>
    <row r="52325" spans="23:27">
      <c r="W52325" s="288"/>
      <c r="X52325" s="287"/>
      <c r="AA52325" s="289"/>
    </row>
    <row r="52326" spans="23:27">
      <c r="W52326" s="288"/>
      <c r="X52326" s="287"/>
      <c r="AA52326" s="289"/>
    </row>
    <row r="52327" spans="23:27">
      <c r="W52327" s="288"/>
      <c r="X52327" s="287"/>
      <c r="AA52327" s="289"/>
    </row>
    <row r="52328" spans="23:27">
      <c r="W52328" s="288"/>
      <c r="X52328" s="287"/>
      <c r="AA52328" s="289"/>
    </row>
    <row r="52329" spans="23:27">
      <c r="W52329" s="288"/>
      <c r="X52329" s="287"/>
      <c r="AA52329" s="289"/>
    </row>
    <row r="52330" spans="23:27">
      <c r="W52330" s="288"/>
      <c r="X52330" s="287"/>
      <c r="AA52330" s="289"/>
    </row>
    <row r="52331" spans="23:27">
      <c r="W52331" s="288"/>
      <c r="X52331" s="287"/>
      <c r="AA52331" s="289"/>
    </row>
    <row r="52332" spans="23:27">
      <c r="W52332" s="288"/>
      <c r="X52332" s="287"/>
      <c r="AA52332" s="289"/>
    </row>
    <row r="52333" spans="23:27">
      <c r="W52333" s="288"/>
      <c r="X52333" s="287"/>
      <c r="AA52333" s="289"/>
    </row>
    <row r="52334" spans="23:27">
      <c r="W52334" s="288"/>
      <c r="X52334" s="287"/>
      <c r="AA52334" s="289"/>
    </row>
    <row r="52335" spans="23:27">
      <c r="W52335" s="288"/>
      <c r="X52335" s="287"/>
      <c r="AA52335" s="289"/>
    </row>
    <row r="52336" spans="23:27">
      <c r="W52336" s="288"/>
      <c r="X52336" s="287"/>
      <c r="AA52336" s="289"/>
    </row>
    <row r="52337" spans="23:27">
      <c r="W52337" s="288"/>
      <c r="X52337" s="287"/>
      <c r="AA52337" s="289"/>
    </row>
    <row r="52338" spans="23:27">
      <c r="W52338" s="288"/>
      <c r="X52338" s="287"/>
      <c r="AA52338" s="289"/>
    </row>
    <row r="52339" spans="23:27">
      <c r="W52339" s="288"/>
      <c r="X52339" s="287"/>
      <c r="AA52339" s="289"/>
    </row>
    <row r="52340" spans="23:27">
      <c r="W52340" s="288"/>
      <c r="X52340" s="287"/>
      <c r="AA52340" s="289"/>
    </row>
    <row r="52341" spans="23:27">
      <c r="W52341" s="288"/>
      <c r="X52341" s="287"/>
      <c r="AA52341" s="289"/>
    </row>
    <row r="52342" spans="23:27">
      <c r="W52342" s="288"/>
      <c r="X52342" s="287"/>
      <c r="AA52342" s="289"/>
    </row>
    <row r="52343" spans="23:27">
      <c r="W52343" s="288"/>
      <c r="X52343" s="287"/>
      <c r="AA52343" s="289"/>
    </row>
    <row r="52344" spans="23:27">
      <c r="W52344" s="288"/>
      <c r="X52344" s="287"/>
      <c r="AA52344" s="289"/>
    </row>
    <row r="52345" spans="23:27">
      <c r="W52345" s="288"/>
      <c r="X52345" s="287"/>
      <c r="AA52345" s="289"/>
    </row>
    <row r="52346" spans="23:27">
      <c r="W52346" s="288"/>
      <c r="X52346" s="287"/>
      <c r="AA52346" s="289"/>
    </row>
    <row r="52347" spans="23:27">
      <c r="W52347" s="288"/>
      <c r="X52347" s="287"/>
      <c r="AA52347" s="289"/>
    </row>
    <row r="52348" spans="23:27">
      <c r="W52348" s="288"/>
      <c r="X52348" s="287"/>
      <c r="AA52348" s="289"/>
    </row>
    <row r="52349" spans="23:27">
      <c r="W52349" s="288"/>
      <c r="X52349" s="287"/>
      <c r="AA52349" s="289"/>
    </row>
    <row r="52350" spans="23:27">
      <c r="W52350" s="288"/>
      <c r="X52350" s="287"/>
      <c r="AA52350" s="289"/>
    </row>
    <row r="52351" spans="23:27">
      <c r="W52351" s="288"/>
      <c r="X52351" s="287"/>
      <c r="AA52351" s="289"/>
    </row>
    <row r="52352" spans="23:27">
      <c r="W52352" s="288"/>
      <c r="X52352" s="287"/>
      <c r="AA52352" s="289"/>
    </row>
    <row r="52353" spans="23:27">
      <c r="W52353" s="288"/>
      <c r="X52353" s="287"/>
      <c r="AA52353" s="289"/>
    </row>
    <row r="52354" spans="23:27">
      <c r="W52354" s="288"/>
      <c r="X52354" s="287"/>
      <c r="AA52354" s="289"/>
    </row>
    <row r="52355" spans="23:27">
      <c r="W52355" s="288"/>
      <c r="X52355" s="287"/>
      <c r="AA52355" s="289"/>
    </row>
    <row r="52356" spans="23:27">
      <c r="W52356" s="288"/>
      <c r="X52356" s="287"/>
      <c r="AA52356" s="289"/>
    </row>
    <row r="52357" spans="23:27">
      <c r="W52357" s="288"/>
      <c r="X52357" s="287"/>
      <c r="AA52357" s="289"/>
    </row>
    <row r="52358" spans="23:27">
      <c r="W52358" s="288"/>
      <c r="X52358" s="287"/>
      <c r="AA52358" s="289"/>
    </row>
    <row r="52359" spans="23:27">
      <c r="W52359" s="288"/>
      <c r="X52359" s="287"/>
      <c r="AA52359" s="289"/>
    </row>
    <row r="52360" spans="23:27">
      <c r="W52360" s="288"/>
      <c r="X52360" s="287"/>
      <c r="AA52360" s="289"/>
    </row>
    <row r="52361" spans="23:27">
      <c r="W52361" s="288"/>
      <c r="X52361" s="287"/>
      <c r="AA52361" s="289"/>
    </row>
    <row r="52362" spans="23:27">
      <c r="W52362" s="288"/>
      <c r="X52362" s="287"/>
      <c r="AA52362" s="289"/>
    </row>
    <row r="52363" spans="23:27">
      <c r="W52363" s="288"/>
      <c r="X52363" s="287"/>
      <c r="AA52363" s="289"/>
    </row>
    <row r="52364" spans="23:27">
      <c r="W52364" s="288"/>
      <c r="X52364" s="287"/>
      <c r="AA52364" s="289"/>
    </row>
    <row r="52365" spans="23:27">
      <c r="W52365" s="288"/>
      <c r="X52365" s="287"/>
      <c r="AA52365" s="289"/>
    </row>
    <row r="52366" spans="23:27">
      <c r="W52366" s="288"/>
      <c r="X52366" s="287"/>
      <c r="AA52366" s="289"/>
    </row>
    <row r="52367" spans="23:27">
      <c r="W52367" s="288"/>
      <c r="X52367" s="287"/>
      <c r="AA52367" s="289"/>
    </row>
    <row r="52368" spans="23:27">
      <c r="W52368" s="288"/>
      <c r="X52368" s="287"/>
      <c r="AA52368" s="289"/>
    </row>
    <row r="52369" spans="23:27">
      <c r="W52369" s="288"/>
      <c r="X52369" s="287"/>
      <c r="AA52369" s="289"/>
    </row>
    <row r="52370" spans="23:27">
      <c r="W52370" s="288"/>
      <c r="X52370" s="287"/>
      <c r="AA52370" s="289"/>
    </row>
    <row r="52371" spans="23:27">
      <c r="W52371" s="288"/>
      <c r="X52371" s="287"/>
      <c r="AA52371" s="289"/>
    </row>
    <row r="52372" spans="23:27">
      <c r="W52372" s="288"/>
      <c r="X52372" s="287"/>
      <c r="AA52372" s="289"/>
    </row>
    <row r="52373" spans="23:27">
      <c r="W52373" s="288"/>
      <c r="X52373" s="287"/>
      <c r="AA52373" s="289"/>
    </row>
    <row r="52374" spans="23:27">
      <c r="W52374" s="288"/>
      <c r="X52374" s="287"/>
      <c r="AA52374" s="289"/>
    </row>
    <row r="52375" spans="23:27">
      <c r="W52375" s="288"/>
      <c r="X52375" s="287"/>
      <c r="AA52375" s="289"/>
    </row>
    <row r="52376" spans="23:27">
      <c r="W52376" s="288"/>
      <c r="X52376" s="287"/>
      <c r="AA52376" s="289"/>
    </row>
    <row r="52377" spans="23:27">
      <c r="W52377" s="288"/>
      <c r="X52377" s="287"/>
      <c r="AA52377" s="289"/>
    </row>
    <row r="52378" spans="23:27">
      <c r="W52378" s="288"/>
      <c r="X52378" s="287"/>
      <c r="AA52378" s="289"/>
    </row>
    <row r="52379" spans="23:27">
      <c r="W52379" s="288"/>
      <c r="X52379" s="287"/>
      <c r="AA52379" s="289"/>
    </row>
    <row r="52380" spans="23:27">
      <c r="W52380" s="288"/>
      <c r="X52380" s="287"/>
      <c r="AA52380" s="289"/>
    </row>
    <row r="52381" spans="23:27">
      <c r="W52381" s="288"/>
      <c r="X52381" s="287"/>
      <c r="AA52381" s="289"/>
    </row>
    <row r="52382" spans="23:27">
      <c r="W52382" s="288"/>
      <c r="X52382" s="287"/>
      <c r="AA52382" s="289"/>
    </row>
    <row r="52383" spans="23:27">
      <c r="W52383" s="288"/>
      <c r="X52383" s="287"/>
      <c r="AA52383" s="289"/>
    </row>
    <row r="52384" spans="23:27">
      <c r="W52384" s="288"/>
      <c r="X52384" s="287"/>
      <c r="AA52384" s="289"/>
    </row>
    <row r="52385" spans="23:27">
      <c r="W52385" s="288"/>
      <c r="X52385" s="287"/>
      <c r="AA52385" s="289"/>
    </row>
    <row r="52386" spans="23:27">
      <c r="W52386" s="288"/>
      <c r="X52386" s="287"/>
      <c r="AA52386" s="289"/>
    </row>
    <row r="52387" spans="23:27">
      <c r="W52387" s="288"/>
      <c r="X52387" s="287"/>
      <c r="AA52387" s="289"/>
    </row>
    <row r="52388" spans="23:27">
      <c r="W52388" s="288"/>
      <c r="X52388" s="287"/>
      <c r="AA52388" s="289"/>
    </row>
    <row r="52389" spans="23:27">
      <c r="W52389" s="288"/>
      <c r="X52389" s="287"/>
      <c r="AA52389" s="289"/>
    </row>
    <row r="52390" spans="23:27">
      <c r="W52390" s="288"/>
      <c r="X52390" s="287"/>
      <c r="AA52390" s="289"/>
    </row>
    <row r="52391" spans="23:27">
      <c r="W52391" s="288"/>
      <c r="X52391" s="287"/>
      <c r="AA52391" s="289"/>
    </row>
    <row r="52392" spans="23:27">
      <c r="W52392" s="288"/>
      <c r="X52392" s="287"/>
      <c r="AA52392" s="289"/>
    </row>
    <row r="52393" spans="23:27">
      <c r="W52393" s="288"/>
      <c r="X52393" s="287"/>
      <c r="AA52393" s="289"/>
    </row>
    <row r="52394" spans="23:27">
      <c r="W52394" s="288"/>
      <c r="X52394" s="287"/>
      <c r="AA52394" s="289"/>
    </row>
    <row r="52395" spans="23:27">
      <c r="W52395" s="288"/>
      <c r="X52395" s="287"/>
      <c r="AA52395" s="289"/>
    </row>
    <row r="52396" spans="23:27">
      <c r="W52396" s="288"/>
      <c r="X52396" s="287"/>
      <c r="AA52396" s="289"/>
    </row>
    <row r="52397" spans="23:27">
      <c r="W52397" s="288"/>
      <c r="X52397" s="287"/>
      <c r="AA52397" s="289"/>
    </row>
    <row r="52398" spans="23:27">
      <c r="W52398" s="288"/>
      <c r="X52398" s="287"/>
      <c r="AA52398" s="289"/>
    </row>
    <row r="52399" spans="23:27">
      <c r="W52399" s="288"/>
      <c r="X52399" s="287"/>
      <c r="AA52399" s="289"/>
    </row>
    <row r="52400" spans="23:27">
      <c r="W52400" s="288"/>
      <c r="X52400" s="287"/>
      <c r="AA52400" s="289"/>
    </row>
    <row r="52401" spans="23:27">
      <c r="W52401" s="288"/>
      <c r="X52401" s="287"/>
      <c r="AA52401" s="289"/>
    </row>
    <row r="52402" spans="23:27">
      <c r="W52402" s="288"/>
      <c r="X52402" s="287"/>
      <c r="AA52402" s="289"/>
    </row>
    <row r="52403" spans="23:27">
      <c r="W52403" s="288"/>
      <c r="X52403" s="287"/>
      <c r="AA52403" s="289"/>
    </row>
    <row r="52404" spans="23:27">
      <c r="W52404" s="288"/>
      <c r="X52404" s="287"/>
      <c r="AA52404" s="289"/>
    </row>
    <row r="52405" spans="23:27">
      <c r="W52405" s="288"/>
      <c r="X52405" s="287"/>
      <c r="AA52405" s="289"/>
    </row>
    <row r="52406" spans="23:27">
      <c r="W52406" s="288"/>
      <c r="X52406" s="287"/>
      <c r="AA52406" s="289"/>
    </row>
    <row r="52407" spans="23:27">
      <c r="W52407" s="288"/>
      <c r="X52407" s="287"/>
      <c r="AA52407" s="289"/>
    </row>
    <row r="52408" spans="23:27">
      <c r="W52408" s="288"/>
      <c r="X52408" s="287"/>
      <c r="AA52408" s="289"/>
    </row>
    <row r="52409" spans="23:27">
      <c r="W52409" s="288"/>
      <c r="X52409" s="287"/>
      <c r="AA52409" s="289"/>
    </row>
    <row r="52410" spans="23:27">
      <c r="W52410" s="288"/>
      <c r="X52410" s="287"/>
      <c r="AA52410" s="289"/>
    </row>
    <row r="52411" spans="23:27">
      <c r="W52411" s="288"/>
      <c r="X52411" s="287"/>
      <c r="AA52411" s="289"/>
    </row>
    <row r="52412" spans="23:27">
      <c r="W52412" s="288"/>
      <c r="X52412" s="287"/>
      <c r="AA52412" s="289"/>
    </row>
    <row r="52413" spans="23:27">
      <c r="W52413" s="288"/>
      <c r="X52413" s="287"/>
      <c r="AA52413" s="289"/>
    </row>
    <row r="52414" spans="23:27">
      <c r="W52414" s="288"/>
      <c r="X52414" s="287"/>
      <c r="AA52414" s="289"/>
    </row>
    <row r="52415" spans="23:27">
      <c r="W52415" s="288"/>
      <c r="X52415" s="287"/>
      <c r="AA52415" s="289"/>
    </row>
    <row r="52416" spans="23:27">
      <c r="W52416" s="288"/>
      <c r="X52416" s="287"/>
      <c r="AA52416" s="289"/>
    </row>
    <row r="52417" spans="23:27">
      <c r="W52417" s="288"/>
      <c r="X52417" s="287"/>
      <c r="AA52417" s="289"/>
    </row>
    <row r="52418" spans="23:27">
      <c r="W52418" s="288"/>
      <c r="X52418" s="287"/>
      <c r="AA52418" s="289"/>
    </row>
    <row r="52419" spans="23:27">
      <c r="W52419" s="288"/>
      <c r="X52419" s="287"/>
      <c r="AA52419" s="289"/>
    </row>
    <row r="52420" spans="23:27">
      <c r="W52420" s="288"/>
      <c r="X52420" s="287"/>
      <c r="AA52420" s="289"/>
    </row>
    <row r="52421" spans="23:27">
      <c r="W52421" s="288"/>
      <c r="X52421" s="287"/>
      <c r="AA52421" s="289"/>
    </row>
    <row r="52422" spans="23:27">
      <c r="W52422" s="288"/>
      <c r="X52422" s="287"/>
      <c r="AA52422" s="289"/>
    </row>
    <row r="52423" spans="23:27">
      <c r="W52423" s="288"/>
      <c r="X52423" s="287"/>
      <c r="AA52423" s="289"/>
    </row>
    <row r="52424" spans="23:27">
      <c r="W52424" s="288"/>
      <c r="X52424" s="287"/>
      <c r="AA52424" s="289"/>
    </row>
    <row r="52425" spans="23:27">
      <c r="W52425" s="288"/>
      <c r="X52425" s="287"/>
      <c r="AA52425" s="289"/>
    </row>
    <row r="52426" spans="23:27">
      <c r="W52426" s="288"/>
      <c r="X52426" s="287"/>
      <c r="AA52426" s="289"/>
    </row>
    <row r="52427" spans="23:27">
      <c r="W52427" s="288"/>
      <c r="X52427" s="287"/>
      <c r="AA52427" s="289"/>
    </row>
    <row r="52428" spans="23:27">
      <c r="W52428" s="288"/>
      <c r="X52428" s="287"/>
      <c r="AA52428" s="289"/>
    </row>
    <row r="52429" spans="23:27">
      <c r="W52429" s="288"/>
      <c r="X52429" s="287"/>
      <c r="AA52429" s="289"/>
    </row>
    <row r="52430" spans="23:27">
      <c r="W52430" s="288"/>
      <c r="X52430" s="287"/>
      <c r="AA52430" s="289"/>
    </row>
    <row r="52431" spans="23:27">
      <c r="W52431" s="288"/>
      <c r="X52431" s="287"/>
      <c r="AA52431" s="289"/>
    </row>
    <row r="52432" spans="23:27">
      <c r="W52432" s="288"/>
      <c r="X52432" s="287"/>
      <c r="AA52432" s="289"/>
    </row>
    <row r="52433" spans="23:27">
      <c r="W52433" s="288"/>
      <c r="X52433" s="287"/>
      <c r="AA52433" s="289"/>
    </row>
    <row r="52434" spans="23:27">
      <c r="W52434" s="288"/>
      <c r="X52434" s="287"/>
      <c r="AA52434" s="289"/>
    </row>
    <row r="52435" spans="23:27">
      <c r="W52435" s="288"/>
      <c r="X52435" s="287"/>
      <c r="AA52435" s="289"/>
    </row>
    <row r="52436" spans="23:27">
      <c r="W52436" s="288"/>
      <c r="X52436" s="287"/>
      <c r="AA52436" s="289"/>
    </row>
    <row r="52437" spans="23:27">
      <c r="W52437" s="288"/>
      <c r="X52437" s="287"/>
      <c r="AA52437" s="289"/>
    </row>
    <row r="52438" spans="23:27">
      <c r="W52438" s="288"/>
      <c r="X52438" s="287"/>
      <c r="AA52438" s="289"/>
    </row>
    <row r="52439" spans="23:27">
      <c r="W52439" s="288"/>
      <c r="X52439" s="287"/>
      <c r="AA52439" s="289"/>
    </row>
    <row r="52440" spans="23:27">
      <c r="W52440" s="288"/>
      <c r="X52440" s="287"/>
      <c r="AA52440" s="289"/>
    </row>
    <row r="52441" spans="23:27">
      <c r="W52441" s="288"/>
      <c r="X52441" s="287"/>
      <c r="AA52441" s="289"/>
    </row>
    <row r="52442" spans="23:27">
      <c r="W52442" s="288"/>
      <c r="X52442" s="287"/>
      <c r="AA52442" s="289"/>
    </row>
    <row r="52443" spans="23:27">
      <c r="W52443" s="288"/>
      <c r="X52443" s="287"/>
      <c r="AA52443" s="289"/>
    </row>
    <row r="52444" spans="23:27">
      <c r="W52444" s="288"/>
      <c r="X52444" s="287"/>
      <c r="AA52444" s="289"/>
    </row>
    <row r="52445" spans="23:27">
      <c r="W52445" s="288"/>
      <c r="X52445" s="287"/>
      <c r="AA52445" s="289"/>
    </row>
    <row r="52446" spans="23:27">
      <c r="W52446" s="288"/>
      <c r="X52446" s="287"/>
      <c r="AA52446" s="289"/>
    </row>
    <row r="52447" spans="23:27">
      <c r="W52447" s="288"/>
      <c r="X52447" s="287"/>
      <c r="AA52447" s="289"/>
    </row>
    <row r="52448" spans="23:27">
      <c r="W52448" s="288"/>
      <c r="X52448" s="287"/>
      <c r="AA52448" s="289"/>
    </row>
    <row r="52449" spans="23:27">
      <c r="W52449" s="288"/>
      <c r="X52449" s="287"/>
      <c r="AA52449" s="289"/>
    </row>
    <row r="52450" spans="23:27">
      <c r="W52450" s="288"/>
      <c r="X52450" s="287"/>
      <c r="AA52450" s="289"/>
    </row>
    <row r="52451" spans="23:27">
      <c r="W52451" s="288"/>
      <c r="X52451" s="287"/>
      <c r="AA52451" s="289"/>
    </row>
    <row r="52452" spans="23:27">
      <c r="W52452" s="288"/>
      <c r="X52452" s="287"/>
      <c r="AA52452" s="289"/>
    </row>
    <row r="52453" spans="23:27">
      <c r="W52453" s="288"/>
      <c r="X52453" s="287"/>
      <c r="AA52453" s="289"/>
    </row>
    <row r="52454" spans="23:27">
      <c r="W52454" s="288"/>
      <c r="X52454" s="287"/>
      <c r="AA52454" s="289"/>
    </row>
    <row r="52455" spans="23:27">
      <c r="W52455" s="288"/>
      <c r="X52455" s="287"/>
      <c r="AA52455" s="289"/>
    </row>
    <row r="52456" spans="23:27">
      <c r="W52456" s="288"/>
      <c r="X52456" s="287"/>
      <c r="AA52456" s="289"/>
    </row>
    <row r="52457" spans="23:27">
      <c r="W52457" s="288"/>
      <c r="X52457" s="287"/>
      <c r="AA52457" s="289"/>
    </row>
    <row r="52458" spans="23:27">
      <c r="W52458" s="288"/>
      <c r="X52458" s="287"/>
      <c r="AA52458" s="289"/>
    </row>
    <row r="52459" spans="23:27">
      <c r="W52459" s="288"/>
      <c r="X52459" s="287"/>
      <c r="AA52459" s="289"/>
    </row>
    <row r="52460" spans="23:27">
      <c r="W52460" s="288"/>
      <c r="X52460" s="287"/>
      <c r="AA52460" s="289"/>
    </row>
    <row r="52461" spans="23:27">
      <c r="W52461" s="288"/>
      <c r="X52461" s="287"/>
      <c r="AA52461" s="289"/>
    </row>
    <row r="52462" spans="23:27">
      <c r="W52462" s="288"/>
      <c r="X52462" s="287"/>
      <c r="AA52462" s="289"/>
    </row>
    <row r="52463" spans="23:27">
      <c r="W52463" s="288"/>
      <c r="X52463" s="287"/>
      <c r="AA52463" s="289"/>
    </row>
    <row r="52464" spans="23:27">
      <c r="W52464" s="288"/>
      <c r="X52464" s="287"/>
      <c r="AA52464" s="289"/>
    </row>
    <row r="52465" spans="23:27">
      <c r="W52465" s="288"/>
      <c r="X52465" s="287"/>
      <c r="AA52465" s="289"/>
    </row>
    <row r="52466" spans="23:27">
      <c r="W52466" s="288"/>
      <c r="X52466" s="287"/>
      <c r="AA52466" s="289"/>
    </row>
    <row r="52467" spans="23:27">
      <c r="W52467" s="288"/>
      <c r="X52467" s="287"/>
      <c r="AA52467" s="289"/>
    </row>
    <row r="52468" spans="23:27">
      <c r="W52468" s="288"/>
      <c r="X52468" s="287"/>
      <c r="AA52468" s="289"/>
    </row>
    <row r="52469" spans="23:27">
      <c r="W52469" s="288"/>
      <c r="X52469" s="287"/>
      <c r="AA52469" s="289"/>
    </row>
    <row r="52470" spans="23:27">
      <c r="W52470" s="288"/>
      <c r="X52470" s="287"/>
      <c r="AA52470" s="289"/>
    </row>
    <row r="52471" spans="23:27">
      <c r="W52471" s="288"/>
      <c r="X52471" s="287"/>
      <c r="AA52471" s="289"/>
    </row>
    <row r="52472" spans="23:27">
      <c r="W52472" s="288"/>
      <c r="X52472" s="287"/>
      <c r="AA52472" s="289"/>
    </row>
    <row r="52473" spans="23:27">
      <c r="W52473" s="288"/>
      <c r="X52473" s="287"/>
      <c r="AA52473" s="289"/>
    </row>
    <row r="52474" spans="23:27">
      <c r="W52474" s="288"/>
      <c r="X52474" s="287"/>
      <c r="AA52474" s="289"/>
    </row>
    <row r="52475" spans="23:27">
      <c r="W52475" s="288"/>
      <c r="X52475" s="287"/>
      <c r="AA52475" s="289"/>
    </row>
    <row r="52476" spans="23:27">
      <c r="W52476" s="288"/>
      <c r="X52476" s="287"/>
      <c r="AA52476" s="289"/>
    </row>
    <row r="52477" spans="23:27">
      <c r="W52477" s="288"/>
      <c r="X52477" s="287"/>
      <c r="AA52477" s="289"/>
    </row>
    <row r="52478" spans="23:27">
      <c r="W52478" s="288"/>
      <c r="X52478" s="287"/>
      <c r="AA52478" s="289"/>
    </row>
    <row r="52479" spans="23:27">
      <c r="W52479" s="288"/>
      <c r="X52479" s="287"/>
      <c r="AA52479" s="289"/>
    </row>
    <row r="52480" spans="23:27">
      <c r="W52480" s="288"/>
      <c r="X52480" s="287"/>
      <c r="AA52480" s="289"/>
    </row>
    <row r="52481" spans="23:27">
      <c r="W52481" s="288"/>
      <c r="X52481" s="287"/>
      <c r="AA52481" s="289"/>
    </row>
    <row r="52482" spans="23:27">
      <c r="W52482" s="288"/>
      <c r="X52482" s="287"/>
      <c r="AA52482" s="289"/>
    </row>
    <row r="52483" spans="23:27">
      <c r="W52483" s="288"/>
      <c r="X52483" s="287"/>
      <c r="AA52483" s="289"/>
    </row>
    <row r="52484" spans="23:27">
      <c r="W52484" s="288"/>
      <c r="X52484" s="287"/>
      <c r="AA52484" s="289"/>
    </row>
    <row r="52485" spans="23:27">
      <c r="W52485" s="288"/>
      <c r="X52485" s="287"/>
      <c r="AA52485" s="289"/>
    </row>
    <row r="52486" spans="23:27">
      <c r="W52486" s="288"/>
      <c r="X52486" s="287"/>
      <c r="AA52486" s="289"/>
    </row>
    <row r="52487" spans="23:27">
      <c r="W52487" s="288"/>
      <c r="X52487" s="287"/>
      <c r="AA52487" s="289"/>
    </row>
    <row r="52488" spans="23:27">
      <c r="W52488" s="288"/>
      <c r="X52488" s="287"/>
      <c r="AA52488" s="289"/>
    </row>
    <row r="52489" spans="23:27">
      <c r="W52489" s="288"/>
      <c r="X52489" s="287"/>
      <c r="AA52489" s="289"/>
    </row>
    <row r="52490" spans="23:27">
      <c r="W52490" s="288"/>
      <c r="X52490" s="287"/>
      <c r="AA52490" s="289"/>
    </row>
    <row r="52491" spans="23:27">
      <c r="W52491" s="288"/>
      <c r="X52491" s="287"/>
      <c r="AA52491" s="289"/>
    </row>
    <row r="52492" spans="23:27">
      <c r="W52492" s="288"/>
      <c r="X52492" s="287"/>
      <c r="AA52492" s="289"/>
    </row>
    <row r="52493" spans="23:27">
      <c r="W52493" s="288"/>
      <c r="X52493" s="287"/>
      <c r="AA52493" s="289"/>
    </row>
    <row r="52494" spans="23:27">
      <c r="W52494" s="288"/>
      <c r="X52494" s="287"/>
      <c r="AA52494" s="289"/>
    </row>
    <row r="52495" spans="23:27">
      <c r="W52495" s="288"/>
      <c r="X52495" s="287"/>
      <c r="AA52495" s="289"/>
    </row>
    <row r="52496" spans="23:27">
      <c r="W52496" s="288"/>
      <c r="X52496" s="287"/>
      <c r="AA52496" s="289"/>
    </row>
    <row r="52497" spans="23:27">
      <c r="W52497" s="288"/>
      <c r="X52497" s="287"/>
      <c r="AA52497" s="289"/>
    </row>
    <row r="52498" spans="23:27">
      <c r="W52498" s="288"/>
      <c r="X52498" s="287"/>
      <c r="AA52498" s="289"/>
    </row>
    <row r="52499" spans="23:27">
      <c r="W52499" s="288"/>
      <c r="X52499" s="287"/>
      <c r="AA52499" s="289"/>
    </row>
    <row r="52500" spans="23:27">
      <c r="W52500" s="288"/>
      <c r="X52500" s="287"/>
      <c r="AA52500" s="289"/>
    </row>
    <row r="52501" spans="23:27">
      <c r="W52501" s="288"/>
      <c r="X52501" s="287"/>
      <c r="AA52501" s="289"/>
    </row>
    <row r="52502" spans="23:27">
      <c r="W52502" s="288"/>
      <c r="X52502" s="287"/>
      <c r="AA52502" s="289"/>
    </row>
    <row r="52503" spans="23:27">
      <c r="W52503" s="288"/>
      <c r="X52503" s="287"/>
      <c r="AA52503" s="289"/>
    </row>
    <row r="52504" spans="23:27">
      <c r="W52504" s="288"/>
      <c r="X52504" s="287"/>
      <c r="AA52504" s="289"/>
    </row>
    <row r="52505" spans="23:27">
      <c r="W52505" s="288"/>
      <c r="X52505" s="287"/>
      <c r="AA52505" s="289"/>
    </row>
    <row r="52506" spans="23:27">
      <c r="W52506" s="288"/>
      <c r="X52506" s="287"/>
      <c r="AA52506" s="289"/>
    </row>
    <row r="52507" spans="23:27">
      <c r="W52507" s="288"/>
      <c r="X52507" s="287"/>
      <c r="AA52507" s="289"/>
    </row>
    <row r="52508" spans="23:27">
      <c r="W52508" s="288"/>
      <c r="X52508" s="287"/>
      <c r="AA52508" s="289"/>
    </row>
    <row r="52509" spans="23:27">
      <c r="W52509" s="288"/>
      <c r="X52509" s="287"/>
      <c r="AA52509" s="289"/>
    </row>
    <row r="52510" spans="23:27">
      <c r="W52510" s="288"/>
      <c r="X52510" s="287"/>
      <c r="AA52510" s="289"/>
    </row>
    <row r="52511" spans="23:27">
      <c r="W52511" s="288"/>
      <c r="X52511" s="287"/>
      <c r="AA52511" s="289"/>
    </row>
    <row r="52512" spans="23:27">
      <c r="W52512" s="288"/>
      <c r="X52512" s="287"/>
      <c r="AA52512" s="289"/>
    </row>
    <row r="52513" spans="23:27">
      <c r="W52513" s="288"/>
      <c r="X52513" s="287"/>
      <c r="AA52513" s="289"/>
    </row>
    <row r="52514" spans="23:27">
      <c r="W52514" s="288"/>
      <c r="X52514" s="287"/>
      <c r="AA52514" s="289"/>
    </row>
    <row r="52515" spans="23:27">
      <c r="W52515" s="288"/>
      <c r="X52515" s="287"/>
      <c r="AA52515" s="289"/>
    </row>
    <row r="52516" spans="23:27">
      <c r="W52516" s="288"/>
      <c r="X52516" s="287"/>
      <c r="AA52516" s="289"/>
    </row>
    <row r="52517" spans="23:27">
      <c r="W52517" s="288"/>
      <c r="X52517" s="287"/>
      <c r="AA52517" s="289"/>
    </row>
    <row r="52518" spans="23:27">
      <c r="W52518" s="288"/>
      <c r="X52518" s="287"/>
      <c r="AA52518" s="289"/>
    </row>
    <row r="52519" spans="23:27">
      <c r="W52519" s="288"/>
      <c r="X52519" s="287"/>
      <c r="AA52519" s="289"/>
    </row>
    <row r="52520" spans="23:27">
      <c r="W52520" s="288"/>
      <c r="X52520" s="287"/>
      <c r="AA52520" s="289"/>
    </row>
    <row r="52521" spans="23:27">
      <c r="W52521" s="288"/>
      <c r="X52521" s="287"/>
      <c r="AA52521" s="289"/>
    </row>
    <row r="52522" spans="23:27">
      <c r="W52522" s="288"/>
      <c r="X52522" s="287"/>
      <c r="AA52522" s="289"/>
    </row>
    <row r="52523" spans="23:27">
      <c r="W52523" s="288"/>
      <c r="X52523" s="287"/>
      <c r="AA52523" s="289"/>
    </row>
    <row r="52524" spans="23:27">
      <c r="W52524" s="288"/>
      <c r="X52524" s="287"/>
      <c r="AA52524" s="289"/>
    </row>
    <row r="52525" spans="23:27">
      <c r="W52525" s="288"/>
      <c r="X52525" s="287"/>
      <c r="AA52525" s="289"/>
    </row>
    <row r="52526" spans="23:27">
      <c r="W52526" s="288"/>
      <c r="X52526" s="287"/>
      <c r="AA52526" s="289"/>
    </row>
    <row r="52527" spans="23:27">
      <c r="W52527" s="288"/>
      <c r="X52527" s="287"/>
      <c r="AA52527" s="289"/>
    </row>
    <row r="52528" spans="23:27">
      <c r="W52528" s="288"/>
      <c r="X52528" s="287"/>
      <c r="AA52528" s="289"/>
    </row>
    <row r="52529" spans="23:27">
      <c r="W52529" s="288"/>
      <c r="X52529" s="287"/>
      <c r="AA52529" s="289"/>
    </row>
    <row r="52530" spans="23:27">
      <c r="W52530" s="288"/>
      <c r="X52530" s="287"/>
      <c r="AA52530" s="289"/>
    </row>
    <row r="52531" spans="23:27">
      <c r="W52531" s="288"/>
      <c r="X52531" s="287"/>
      <c r="AA52531" s="289"/>
    </row>
    <row r="52532" spans="23:27">
      <c r="W52532" s="288"/>
      <c r="X52532" s="287"/>
      <c r="AA52532" s="289"/>
    </row>
    <row r="52533" spans="23:27">
      <c r="W52533" s="288"/>
      <c r="X52533" s="287"/>
      <c r="AA52533" s="289"/>
    </row>
    <row r="52534" spans="23:27">
      <c r="W52534" s="288"/>
      <c r="X52534" s="287"/>
      <c r="AA52534" s="289"/>
    </row>
    <row r="52535" spans="23:27">
      <c r="W52535" s="288"/>
      <c r="X52535" s="287"/>
      <c r="AA52535" s="289"/>
    </row>
    <row r="52536" spans="23:27">
      <c r="W52536" s="288"/>
      <c r="X52536" s="287"/>
      <c r="AA52536" s="289"/>
    </row>
    <row r="52537" spans="23:27">
      <c r="W52537" s="288"/>
      <c r="X52537" s="287"/>
      <c r="AA52537" s="289"/>
    </row>
    <row r="52538" spans="23:27">
      <c r="W52538" s="288"/>
      <c r="X52538" s="287"/>
      <c r="AA52538" s="289"/>
    </row>
    <row r="52539" spans="23:27">
      <c r="W52539" s="288"/>
      <c r="X52539" s="287"/>
      <c r="AA52539" s="289"/>
    </row>
    <row r="52540" spans="23:27">
      <c r="W52540" s="288"/>
      <c r="X52540" s="287"/>
      <c r="AA52540" s="289"/>
    </row>
    <row r="52541" spans="23:27">
      <c r="W52541" s="288"/>
      <c r="X52541" s="287"/>
      <c r="AA52541" s="289"/>
    </row>
    <row r="52542" spans="23:27">
      <c r="W52542" s="288"/>
      <c r="X52542" s="287"/>
      <c r="AA52542" s="289"/>
    </row>
    <row r="52543" spans="23:27">
      <c r="W52543" s="288"/>
      <c r="X52543" s="287"/>
      <c r="AA52543" s="289"/>
    </row>
    <row r="52544" spans="23:27">
      <c r="W52544" s="288"/>
      <c r="X52544" s="287"/>
      <c r="AA52544" s="289"/>
    </row>
    <row r="52545" spans="23:27">
      <c r="W52545" s="288"/>
      <c r="X52545" s="287"/>
      <c r="AA52545" s="289"/>
    </row>
    <row r="52546" spans="23:27">
      <c r="W52546" s="288"/>
      <c r="X52546" s="287"/>
      <c r="AA52546" s="289"/>
    </row>
    <row r="52547" spans="23:27">
      <c r="W52547" s="288"/>
      <c r="X52547" s="287"/>
      <c r="AA52547" s="289"/>
    </row>
    <row r="52548" spans="23:27">
      <c r="W52548" s="288"/>
      <c r="X52548" s="287"/>
      <c r="AA52548" s="289"/>
    </row>
    <row r="52549" spans="23:27">
      <c r="W52549" s="288"/>
      <c r="X52549" s="287"/>
      <c r="AA52549" s="289"/>
    </row>
    <row r="52550" spans="23:27">
      <c r="W52550" s="288"/>
      <c r="X52550" s="287"/>
      <c r="AA52550" s="289"/>
    </row>
    <row r="52551" spans="23:27">
      <c r="W52551" s="288"/>
      <c r="X52551" s="287"/>
      <c r="AA52551" s="289"/>
    </row>
    <row r="52552" spans="23:27">
      <c r="W52552" s="288"/>
      <c r="X52552" s="287"/>
      <c r="AA52552" s="289"/>
    </row>
    <row r="52553" spans="23:27">
      <c r="W52553" s="288"/>
      <c r="X52553" s="287"/>
      <c r="AA52553" s="289"/>
    </row>
    <row r="52554" spans="23:27">
      <c r="W52554" s="288"/>
      <c r="X52554" s="287"/>
      <c r="AA52554" s="289"/>
    </row>
    <row r="52555" spans="23:27">
      <c r="W52555" s="288"/>
      <c r="X52555" s="287"/>
      <c r="AA52555" s="289"/>
    </row>
    <row r="52556" spans="23:27">
      <c r="W52556" s="288"/>
      <c r="X52556" s="287"/>
      <c r="AA52556" s="289"/>
    </row>
    <row r="52557" spans="23:27">
      <c r="W52557" s="288"/>
      <c r="X52557" s="287"/>
      <c r="AA52557" s="289"/>
    </row>
    <row r="52558" spans="23:27">
      <c r="W52558" s="288"/>
      <c r="X52558" s="287"/>
      <c r="AA52558" s="289"/>
    </row>
    <row r="52559" spans="23:27">
      <c r="W52559" s="288"/>
      <c r="X52559" s="287"/>
      <c r="AA52559" s="289"/>
    </row>
    <row r="52560" spans="23:27">
      <c r="W52560" s="288"/>
      <c r="X52560" s="287"/>
      <c r="AA52560" s="289"/>
    </row>
    <row r="52561" spans="23:27">
      <c r="W52561" s="288"/>
      <c r="X52561" s="287"/>
      <c r="AA52561" s="289"/>
    </row>
    <row r="52562" spans="23:27">
      <c r="W52562" s="288"/>
      <c r="X52562" s="287"/>
      <c r="AA52562" s="289"/>
    </row>
    <row r="52563" spans="23:27">
      <c r="W52563" s="288"/>
      <c r="X52563" s="287"/>
      <c r="AA52563" s="289"/>
    </row>
    <row r="52564" spans="23:27">
      <c r="W52564" s="288"/>
      <c r="X52564" s="287"/>
      <c r="AA52564" s="289"/>
    </row>
    <row r="52565" spans="23:27">
      <c r="W52565" s="288"/>
      <c r="X52565" s="287"/>
      <c r="AA52565" s="289"/>
    </row>
    <row r="52566" spans="23:27">
      <c r="W52566" s="288"/>
      <c r="X52566" s="287"/>
      <c r="AA52566" s="289"/>
    </row>
    <row r="52567" spans="23:27">
      <c r="W52567" s="288"/>
      <c r="X52567" s="287"/>
      <c r="AA52567" s="289"/>
    </row>
    <row r="52568" spans="23:27">
      <c r="W52568" s="288"/>
      <c r="X52568" s="287"/>
      <c r="AA52568" s="289"/>
    </row>
    <row r="52569" spans="23:27">
      <c r="W52569" s="288"/>
      <c r="X52569" s="287"/>
      <c r="AA52569" s="289"/>
    </row>
    <row r="52570" spans="23:27">
      <c r="W52570" s="288"/>
      <c r="X52570" s="287"/>
      <c r="AA52570" s="289"/>
    </row>
    <row r="52571" spans="23:27">
      <c r="W52571" s="288"/>
      <c r="X52571" s="287"/>
      <c r="AA52571" s="289"/>
    </row>
    <row r="52572" spans="23:27">
      <c r="W52572" s="288"/>
      <c r="X52572" s="287"/>
      <c r="AA52572" s="289"/>
    </row>
    <row r="52573" spans="23:27">
      <c r="W52573" s="288"/>
      <c r="X52573" s="287"/>
      <c r="AA52573" s="289"/>
    </row>
    <row r="52574" spans="23:27">
      <c r="W52574" s="288"/>
      <c r="X52574" s="287"/>
      <c r="AA52574" s="289"/>
    </row>
    <row r="52575" spans="23:27">
      <c r="W52575" s="288"/>
      <c r="X52575" s="287"/>
      <c r="AA52575" s="289"/>
    </row>
    <row r="52576" spans="23:27">
      <c r="W52576" s="288"/>
      <c r="X52576" s="287"/>
      <c r="AA52576" s="289"/>
    </row>
    <row r="52577" spans="23:27">
      <c r="W52577" s="288"/>
      <c r="X52577" s="287"/>
      <c r="AA52577" s="289"/>
    </row>
    <row r="52578" spans="23:27">
      <c r="W52578" s="288"/>
      <c r="X52578" s="287"/>
      <c r="AA52578" s="289"/>
    </row>
    <row r="52579" spans="23:27">
      <c r="W52579" s="288"/>
      <c r="X52579" s="287"/>
      <c r="AA52579" s="289"/>
    </row>
    <row r="52580" spans="23:27">
      <c r="W52580" s="288"/>
      <c r="X52580" s="287"/>
      <c r="AA52580" s="289"/>
    </row>
    <row r="52581" spans="23:27">
      <c r="W52581" s="288"/>
      <c r="X52581" s="287"/>
      <c r="AA52581" s="289"/>
    </row>
    <row r="52582" spans="23:27">
      <c r="W52582" s="288"/>
      <c r="X52582" s="287"/>
      <c r="AA52582" s="289"/>
    </row>
    <row r="52583" spans="23:27">
      <c r="W52583" s="288"/>
      <c r="X52583" s="287"/>
      <c r="AA52583" s="289"/>
    </row>
    <row r="52584" spans="23:27">
      <c r="W52584" s="288"/>
      <c r="X52584" s="287"/>
      <c r="AA52584" s="289"/>
    </row>
    <row r="52585" spans="23:27">
      <c r="W52585" s="288"/>
      <c r="X52585" s="287"/>
      <c r="AA52585" s="289"/>
    </row>
    <row r="52586" spans="23:27">
      <c r="W52586" s="288"/>
      <c r="X52586" s="287"/>
      <c r="AA52586" s="289"/>
    </row>
    <row r="52587" spans="23:27">
      <c r="W52587" s="288"/>
      <c r="X52587" s="287"/>
      <c r="AA52587" s="289"/>
    </row>
    <row r="52588" spans="23:27">
      <c r="W52588" s="288"/>
      <c r="X52588" s="287"/>
      <c r="AA52588" s="289"/>
    </row>
    <row r="52589" spans="23:27">
      <c r="W52589" s="288"/>
      <c r="X52589" s="287"/>
      <c r="AA52589" s="289"/>
    </row>
    <row r="52590" spans="23:27">
      <c r="W52590" s="288"/>
      <c r="X52590" s="287"/>
      <c r="AA52590" s="289"/>
    </row>
    <row r="52591" spans="23:27">
      <c r="W52591" s="288"/>
      <c r="X52591" s="287"/>
      <c r="AA52591" s="289"/>
    </row>
    <row r="52592" spans="23:27">
      <c r="W52592" s="288"/>
      <c r="X52592" s="287"/>
      <c r="AA52592" s="289"/>
    </row>
    <row r="52593" spans="23:27">
      <c r="W52593" s="288"/>
      <c r="X52593" s="287"/>
      <c r="AA52593" s="289"/>
    </row>
    <row r="52594" spans="23:27">
      <c r="W52594" s="288"/>
      <c r="X52594" s="287"/>
      <c r="AA52594" s="289"/>
    </row>
    <row r="52595" spans="23:27">
      <c r="W52595" s="288"/>
      <c r="X52595" s="287"/>
      <c r="AA52595" s="289"/>
    </row>
    <row r="52596" spans="23:27">
      <c r="W52596" s="288"/>
      <c r="X52596" s="287"/>
      <c r="AA52596" s="289"/>
    </row>
    <row r="52597" spans="23:27">
      <c r="W52597" s="288"/>
      <c r="X52597" s="287"/>
      <c r="AA52597" s="289"/>
    </row>
    <row r="52598" spans="23:27">
      <c r="W52598" s="288"/>
      <c r="X52598" s="287"/>
      <c r="AA52598" s="289"/>
    </row>
    <row r="52599" spans="23:27">
      <c r="W52599" s="288"/>
      <c r="X52599" s="287"/>
      <c r="AA52599" s="289"/>
    </row>
    <row r="52600" spans="23:27">
      <c r="W52600" s="288"/>
      <c r="X52600" s="287"/>
      <c r="AA52600" s="289"/>
    </row>
    <row r="52601" spans="23:27">
      <c r="W52601" s="288"/>
      <c r="X52601" s="287"/>
      <c r="AA52601" s="289"/>
    </row>
    <row r="52602" spans="23:27">
      <c r="W52602" s="288"/>
      <c r="X52602" s="287"/>
      <c r="AA52602" s="289"/>
    </row>
    <row r="52603" spans="23:27">
      <c r="W52603" s="288"/>
      <c r="X52603" s="287"/>
      <c r="AA52603" s="289"/>
    </row>
    <row r="52604" spans="23:27">
      <c r="W52604" s="288"/>
      <c r="X52604" s="287"/>
      <c r="AA52604" s="289"/>
    </row>
    <row r="52605" spans="23:27">
      <c r="W52605" s="288"/>
      <c r="X52605" s="287"/>
      <c r="AA52605" s="289"/>
    </row>
    <row r="52606" spans="23:27">
      <c r="W52606" s="288"/>
      <c r="X52606" s="287"/>
      <c r="AA52606" s="289"/>
    </row>
    <row r="52607" spans="23:27">
      <c r="W52607" s="288"/>
      <c r="X52607" s="287"/>
      <c r="AA52607" s="289"/>
    </row>
    <row r="52608" spans="23:27">
      <c r="W52608" s="288"/>
      <c r="X52608" s="287"/>
      <c r="AA52608" s="289"/>
    </row>
    <row r="52609" spans="23:27">
      <c r="W52609" s="288"/>
      <c r="X52609" s="287"/>
      <c r="AA52609" s="289"/>
    </row>
    <row r="52610" spans="23:27">
      <c r="W52610" s="288"/>
      <c r="X52610" s="287"/>
      <c r="AA52610" s="289"/>
    </row>
    <row r="52611" spans="23:27">
      <c r="W52611" s="288"/>
      <c r="X52611" s="287"/>
      <c r="AA52611" s="289"/>
    </row>
    <row r="52612" spans="23:27">
      <c r="W52612" s="288"/>
      <c r="X52612" s="287"/>
      <c r="AA52612" s="289"/>
    </row>
    <row r="52613" spans="23:27">
      <c r="W52613" s="288"/>
      <c r="X52613" s="287"/>
      <c r="AA52613" s="289"/>
    </row>
    <row r="52614" spans="23:27">
      <c r="W52614" s="288"/>
      <c r="X52614" s="287"/>
      <c r="AA52614" s="289"/>
    </row>
    <row r="52615" spans="23:27">
      <c r="W52615" s="288"/>
      <c r="X52615" s="287"/>
      <c r="AA52615" s="289"/>
    </row>
    <row r="52616" spans="23:27">
      <c r="W52616" s="288"/>
      <c r="X52616" s="287"/>
      <c r="AA52616" s="289"/>
    </row>
    <row r="52617" spans="23:27">
      <c r="W52617" s="288"/>
      <c r="X52617" s="287"/>
      <c r="AA52617" s="289"/>
    </row>
    <row r="52618" spans="23:27">
      <c r="W52618" s="288"/>
      <c r="X52618" s="287"/>
      <c r="AA52618" s="289"/>
    </row>
    <row r="52619" spans="23:27">
      <c r="W52619" s="288"/>
      <c r="X52619" s="287"/>
      <c r="AA52619" s="289"/>
    </row>
    <row r="52620" spans="23:27">
      <c r="W52620" s="288"/>
      <c r="X52620" s="287"/>
      <c r="AA52620" s="289"/>
    </row>
    <row r="52621" spans="23:27">
      <c r="W52621" s="288"/>
      <c r="X52621" s="287"/>
      <c r="AA52621" s="289"/>
    </row>
    <row r="52622" spans="23:27">
      <c r="W52622" s="288"/>
      <c r="X52622" s="287"/>
      <c r="AA52622" s="289"/>
    </row>
    <row r="52623" spans="23:27">
      <c r="W52623" s="288"/>
      <c r="X52623" s="287"/>
      <c r="AA52623" s="289"/>
    </row>
    <row r="52624" spans="23:27">
      <c r="W52624" s="288"/>
      <c r="X52624" s="287"/>
      <c r="AA52624" s="289"/>
    </row>
    <row r="52625" spans="23:27">
      <c r="W52625" s="288"/>
      <c r="X52625" s="287"/>
      <c r="AA52625" s="289"/>
    </row>
    <row r="52626" spans="23:27">
      <c r="W52626" s="288"/>
      <c r="X52626" s="287"/>
      <c r="AA52626" s="289"/>
    </row>
    <row r="52627" spans="23:27">
      <c r="W52627" s="288"/>
      <c r="X52627" s="287"/>
      <c r="AA52627" s="289"/>
    </row>
    <row r="52628" spans="23:27">
      <c r="W52628" s="288"/>
      <c r="X52628" s="287"/>
      <c r="AA52628" s="289"/>
    </row>
    <row r="52629" spans="23:27">
      <c r="W52629" s="288"/>
      <c r="X52629" s="287"/>
      <c r="AA52629" s="289"/>
    </row>
    <row r="52630" spans="23:27">
      <c r="W52630" s="288"/>
      <c r="X52630" s="287"/>
      <c r="AA52630" s="289"/>
    </row>
    <row r="52631" spans="23:27">
      <c r="W52631" s="288"/>
      <c r="X52631" s="287"/>
      <c r="AA52631" s="289"/>
    </row>
    <row r="52632" spans="23:27">
      <c r="W52632" s="288"/>
      <c r="X52632" s="287"/>
      <c r="AA52632" s="289"/>
    </row>
    <row r="52633" spans="23:27">
      <c r="W52633" s="288"/>
      <c r="X52633" s="287"/>
      <c r="AA52633" s="289"/>
    </row>
    <row r="52634" spans="23:27">
      <c r="W52634" s="288"/>
      <c r="X52634" s="287"/>
      <c r="AA52634" s="289"/>
    </row>
    <row r="52635" spans="23:27">
      <c r="W52635" s="288"/>
      <c r="X52635" s="287"/>
      <c r="AA52635" s="289"/>
    </row>
    <row r="52636" spans="23:27">
      <c r="W52636" s="288"/>
      <c r="X52636" s="287"/>
      <c r="AA52636" s="289"/>
    </row>
    <row r="52637" spans="23:27">
      <c r="W52637" s="288"/>
      <c r="X52637" s="287"/>
      <c r="AA52637" s="289"/>
    </row>
    <row r="52638" spans="23:27">
      <c r="W52638" s="288"/>
      <c r="X52638" s="287"/>
      <c r="AA52638" s="289"/>
    </row>
    <row r="52639" spans="23:27">
      <c r="W52639" s="288"/>
      <c r="X52639" s="287"/>
      <c r="AA52639" s="289"/>
    </row>
    <row r="52640" spans="23:27">
      <c r="W52640" s="288"/>
      <c r="X52640" s="287"/>
      <c r="AA52640" s="289"/>
    </row>
    <row r="52641" spans="23:27">
      <c r="W52641" s="288"/>
      <c r="X52641" s="287"/>
      <c r="AA52641" s="289"/>
    </row>
    <row r="52642" spans="23:27">
      <c r="W52642" s="288"/>
      <c r="X52642" s="287"/>
      <c r="AA52642" s="289"/>
    </row>
    <row r="52643" spans="23:27">
      <c r="W52643" s="288"/>
      <c r="X52643" s="287"/>
      <c r="AA52643" s="289"/>
    </row>
    <row r="52644" spans="23:27">
      <c r="W52644" s="288"/>
      <c r="X52644" s="287"/>
      <c r="AA52644" s="289"/>
    </row>
    <row r="52645" spans="23:27">
      <c r="W52645" s="288"/>
      <c r="X52645" s="287"/>
      <c r="AA52645" s="289"/>
    </row>
    <row r="52646" spans="23:27">
      <c r="W52646" s="288"/>
      <c r="X52646" s="287"/>
      <c r="AA52646" s="289"/>
    </row>
    <row r="52647" spans="23:27">
      <c r="W52647" s="288"/>
      <c r="X52647" s="287"/>
      <c r="AA52647" s="289"/>
    </row>
    <row r="52648" spans="23:27">
      <c r="W52648" s="288"/>
      <c r="X52648" s="287"/>
      <c r="AA52648" s="289"/>
    </row>
    <row r="52649" spans="23:27">
      <c r="W52649" s="288"/>
      <c r="X52649" s="287"/>
      <c r="AA52649" s="289"/>
    </row>
    <row r="52650" spans="23:27">
      <c r="W52650" s="288"/>
      <c r="X52650" s="287"/>
      <c r="AA52650" s="289"/>
    </row>
    <row r="52651" spans="23:27">
      <c r="W52651" s="288"/>
      <c r="X52651" s="287"/>
      <c r="AA52651" s="289"/>
    </row>
    <row r="52652" spans="23:27">
      <c r="W52652" s="288"/>
      <c r="X52652" s="287"/>
      <c r="AA52652" s="289"/>
    </row>
    <row r="52653" spans="23:27">
      <c r="W52653" s="288"/>
      <c r="X52653" s="287"/>
      <c r="AA52653" s="289"/>
    </row>
    <row r="52654" spans="23:27">
      <c r="W52654" s="288"/>
      <c r="X52654" s="287"/>
      <c r="AA52654" s="289"/>
    </row>
    <row r="52655" spans="23:27">
      <c r="W52655" s="288"/>
      <c r="X52655" s="287"/>
      <c r="AA52655" s="289"/>
    </row>
    <row r="52656" spans="23:27">
      <c r="W52656" s="288"/>
      <c r="X52656" s="287"/>
      <c r="AA52656" s="289"/>
    </row>
    <row r="52657" spans="23:27">
      <c r="W52657" s="288"/>
      <c r="X52657" s="287"/>
      <c r="AA52657" s="289"/>
    </row>
    <row r="52658" spans="23:27">
      <c r="W52658" s="288"/>
      <c r="X52658" s="287"/>
      <c r="AA52658" s="289"/>
    </row>
    <row r="52659" spans="23:27">
      <c r="W52659" s="288"/>
      <c r="X52659" s="287"/>
      <c r="AA52659" s="289"/>
    </row>
    <row r="52660" spans="23:27">
      <c r="W52660" s="288"/>
      <c r="X52660" s="287"/>
      <c r="AA52660" s="289"/>
    </row>
    <row r="52661" spans="23:27">
      <c r="W52661" s="288"/>
      <c r="X52661" s="287"/>
      <c r="AA52661" s="289"/>
    </row>
    <row r="52662" spans="23:27">
      <c r="W52662" s="288"/>
      <c r="X52662" s="287"/>
      <c r="AA52662" s="289"/>
    </row>
    <row r="52663" spans="23:27">
      <c r="W52663" s="288"/>
      <c r="X52663" s="287"/>
      <c r="AA52663" s="289"/>
    </row>
    <row r="52664" spans="23:27">
      <c r="W52664" s="288"/>
      <c r="X52664" s="287"/>
      <c r="AA52664" s="289"/>
    </row>
    <row r="52665" spans="23:27">
      <c r="W52665" s="288"/>
      <c r="X52665" s="287"/>
      <c r="AA52665" s="289"/>
    </row>
    <row r="52666" spans="23:27">
      <c r="W52666" s="288"/>
      <c r="X52666" s="287"/>
      <c r="AA52666" s="289"/>
    </row>
    <row r="52667" spans="23:27">
      <c r="W52667" s="288"/>
      <c r="X52667" s="287"/>
      <c r="AA52667" s="289"/>
    </row>
    <row r="52668" spans="23:27">
      <c r="W52668" s="288"/>
      <c r="X52668" s="287"/>
      <c r="AA52668" s="289"/>
    </row>
    <row r="52669" spans="23:27">
      <c r="W52669" s="288"/>
      <c r="X52669" s="287"/>
      <c r="AA52669" s="289"/>
    </row>
    <row r="52670" spans="23:27">
      <c r="W52670" s="288"/>
      <c r="X52670" s="287"/>
      <c r="AA52670" s="289"/>
    </row>
    <row r="52671" spans="23:27">
      <c r="W52671" s="288"/>
      <c r="X52671" s="287"/>
      <c r="AA52671" s="289"/>
    </row>
    <row r="52672" spans="23:27">
      <c r="W52672" s="288"/>
      <c r="X52672" s="287"/>
      <c r="AA52672" s="289"/>
    </row>
    <row r="52673" spans="23:27">
      <c r="W52673" s="288"/>
      <c r="X52673" s="287"/>
      <c r="AA52673" s="289"/>
    </row>
    <row r="52674" spans="23:27">
      <c r="W52674" s="288"/>
      <c r="X52674" s="287"/>
      <c r="AA52674" s="289"/>
    </row>
    <row r="52675" spans="23:27">
      <c r="W52675" s="288"/>
      <c r="X52675" s="287"/>
      <c r="AA52675" s="289"/>
    </row>
    <row r="52676" spans="23:27">
      <c r="W52676" s="288"/>
      <c r="X52676" s="287"/>
      <c r="AA52676" s="289"/>
    </row>
    <row r="52677" spans="23:27">
      <c r="W52677" s="288"/>
      <c r="X52677" s="287"/>
      <c r="AA52677" s="289"/>
    </row>
    <row r="52678" spans="23:27">
      <c r="W52678" s="288"/>
      <c r="X52678" s="287"/>
      <c r="AA52678" s="289"/>
    </row>
    <row r="52679" spans="23:27">
      <c r="W52679" s="288"/>
      <c r="X52679" s="287"/>
      <c r="AA52679" s="289"/>
    </row>
    <row r="52680" spans="23:27">
      <c r="W52680" s="288"/>
      <c r="X52680" s="287"/>
      <c r="AA52680" s="289"/>
    </row>
    <row r="52681" spans="23:27">
      <c r="W52681" s="288"/>
      <c r="X52681" s="287"/>
      <c r="AA52681" s="289"/>
    </row>
    <row r="52682" spans="23:27">
      <c r="W52682" s="288"/>
      <c r="X52682" s="287"/>
      <c r="AA52682" s="289"/>
    </row>
    <row r="52683" spans="23:27">
      <c r="W52683" s="288"/>
      <c r="X52683" s="287"/>
      <c r="AA52683" s="289"/>
    </row>
    <row r="52684" spans="23:27">
      <c r="W52684" s="288"/>
      <c r="X52684" s="287"/>
      <c r="AA52684" s="289"/>
    </row>
    <row r="52685" spans="23:27">
      <c r="W52685" s="288"/>
      <c r="X52685" s="287"/>
      <c r="AA52685" s="289"/>
    </row>
    <row r="52686" spans="23:27">
      <c r="W52686" s="288"/>
      <c r="X52686" s="287"/>
      <c r="AA52686" s="289"/>
    </row>
    <row r="52687" spans="23:27">
      <c r="W52687" s="288"/>
      <c r="X52687" s="287"/>
      <c r="AA52687" s="289"/>
    </row>
    <row r="52688" spans="23:27">
      <c r="W52688" s="288"/>
      <c r="X52688" s="287"/>
      <c r="AA52688" s="289"/>
    </row>
    <row r="52689" spans="23:27">
      <c r="W52689" s="288"/>
      <c r="X52689" s="287"/>
      <c r="AA52689" s="289"/>
    </row>
    <row r="52690" spans="23:27">
      <c r="W52690" s="288"/>
      <c r="X52690" s="287"/>
      <c r="AA52690" s="289"/>
    </row>
    <row r="52691" spans="23:27">
      <c r="W52691" s="288"/>
      <c r="X52691" s="287"/>
      <c r="AA52691" s="289"/>
    </row>
    <row r="52692" spans="23:27">
      <c r="W52692" s="288"/>
      <c r="X52692" s="287"/>
      <c r="AA52692" s="289"/>
    </row>
    <row r="52693" spans="23:27">
      <c r="W52693" s="288"/>
      <c r="X52693" s="287"/>
      <c r="AA52693" s="289"/>
    </row>
    <row r="52694" spans="23:27">
      <c r="W52694" s="288"/>
      <c r="X52694" s="287"/>
      <c r="AA52694" s="289"/>
    </row>
    <row r="52695" spans="23:27">
      <c r="W52695" s="288"/>
      <c r="X52695" s="287"/>
      <c r="AA52695" s="289"/>
    </row>
    <row r="52696" spans="23:27">
      <c r="W52696" s="288"/>
      <c r="X52696" s="287"/>
      <c r="AA52696" s="289"/>
    </row>
    <row r="52697" spans="23:27">
      <c r="W52697" s="288"/>
      <c r="X52697" s="287"/>
      <c r="AA52697" s="289"/>
    </row>
    <row r="52698" spans="23:27">
      <c r="W52698" s="288"/>
      <c r="X52698" s="287"/>
      <c r="AA52698" s="289"/>
    </row>
    <row r="52699" spans="23:27">
      <c r="W52699" s="288"/>
      <c r="X52699" s="287"/>
      <c r="AA52699" s="289"/>
    </row>
    <row r="52700" spans="23:27">
      <c r="W52700" s="288"/>
      <c r="X52700" s="287"/>
      <c r="AA52700" s="289"/>
    </row>
    <row r="52701" spans="23:27">
      <c r="W52701" s="288"/>
      <c r="X52701" s="287"/>
      <c r="AA52701" s="289"/>
    </row>
    <row r="52702" spans="23:27">
      <c r="W52702" s="288"/>
      <c r="X52702" s="287"/>
      <c r="AA52702" s="289"/>
    </row>
    <row r="52703" spans="23:27">
      <c r="W52703" s="288"/>
      <c r="X52703" s="287"/>
      <c r="AA52703" s="289"/>
    </row>
    <row r="52704" spans="23:27">
      <c r="W52704" s="288"/>
      <c r="X52704" s="287"/>
      <c r="AA52704" s="289"/>
    </row>
    <row r="52705" spans="23:27">
      <c r="W52705" s="288"/>
      <c r="X52705" s="287"/>
      <c r="AA52705" s="289"/>
    </row>
    <row r="52706" spans="23:27">
      <c r="W52706" s="288"/>
      <c r="X52706" s="287"/>
      <c r="AA52706" s="289"/>
    </row>
    <row r="52707" spans="23:27">
      <c r="W52707" s="288"/>
      <c r="X52707" s="287"/>
      <c r="AA52707" s="289"/>
    </row>
    <row r="52708" spans="23:27">
      <c r="W52708" s="288"/>
      <c r="X52708" s="287"/>
      <c r="AA52708" s="289"/>
    </row>
    <row r="52709" spans="23:27">
      <c r="W52709" s="288"/>
      <c r="X52709" s="287"/>
      <c r="AA52709" s="289"/>
    </row>
    <row r="52710" spans="23:27">
      <c r="W52710" s="288"/>
      <c r="X52710" s="287"/>
      <c r="AA52710" s="289"/>
    </row>
    <row r="52711" spans="23:27">
      <c r="W52711" s="288"/>
      <c r="X52711" s="287"/>
      <c r="AA52711" s="289"/>
    </row>
    <row r="52712" spans="23:27">
      <c r="W52712" s="288"/>
      <c r="X52712" s="287"/>
      <c r="AA52712" s="289"/>
    </row>
    <row r="52713" spans="23:27">
      <c r="W52713" s="288"/>
      <c r="X52713" s="287"/>
      <c r="AA52713" s="289"/>
    </row>
    <row r="52714" spans="23:27">
      <c r="W52714" s="288"/>
      <c r="X52714" s="287"/>
      <c r="AA52714" s="289"/>
    </row>
    <row r="52715" spans="23:27">
      <c r="W52715" s="288"/>
      <c r="X52715" s="287"/>
      <c r="AA52715" s="289"/>
    </row>
    <row r="52716" spans="23:27">
      <c r="W52716" s="288"/>
      <c r="X52716" s="287"/>
      <c r="AA52716" s="289"/>
    </row>
    <row r="52717" spans="23:27">
      <c r="W52717" s="288"/>
      <c r="X52717" s="287"/>
      <c r="AA52717" s="289"/>
    </row>
    <row r="52718" spans="23:27">
      <c r="W52718" s="288"/>
      <c r="X52718" s="287"/>
      <c r="AA52718" s="289"/>
    </row>
    <row r="52719" spans="23:27">
      <c r="W52719" s="288"/>
      <c r="X52719" s="287"/>
      <c r="AA52719" s="289"/>
    </row>
    <row r="52720" spans="23:27">
      <c r="W52720" s="288"/>
      <c r="X52720" s="287"/>
      <c r="AA52720" s="289"/>
    </row>
    <row r="52721" spans="23:27">
      <c r="W52721" s="288"/>
      <c r="X52721" s="287"/>
      <c r="AA52721" s="289"/>
    </row>
    <row r="52722" spans="23:27">
      <c r="W52722" s="288"/>
      <c r="X52722" s="287"/>
      <c r="AA52722" s="289"/>
    </row>
    <row r="52723" spans="23:27">
      <c r="W52723" s="288"/>
      <c r="X52723" s="287"/>
      <c r="AA52723" s="289"/>
    </row>
    <row r="52724" spans="23:27">
      <c r="W52724" s="288"/>
      <c r="X52724" s="287"/>
      <c r="AA52724" s="289"/>
    </row>
    <row r="52725" spans="23:27">
      <c r="W52725" s="288"/>
      <c r="X52725" s="287"/>
      <c r="AA52725" s="289"/>
    </row>
    <row r="52726" spans="23:27">
      <c r="W52726" s="288"/>
      <c r="X52726" s="287"/>
      <c r="AA52726" s="289"/>
    </row>
    <row r="52727" spans="23:27">
      <c r="W52727" s="288"/>
      <c r="X52727" s="287"/>
      <c r="AA52727" s="289"/>
    </row>
    <row r="52728" spans="23:27">
      <c r="W52728" s="288"/>
      <c r="X52728" s="287"/>
      <c r="AA52728" s="289"/>
    </row>
    <row r="52729" spans="23:27">
      <c r="W52729" s="288"/>
      <c r="X52729" s="287"/>
      <c r="AA52729" s="289"/>
    </row>
    <row r="52730" spans="23:27">
      <c r="W52730" s="288"/>
      <c r="X52730" s="287"/>
      <c r="AA52730" s="289"/>
    </row>
    <row r="52731" spans="23:27">
      <c r="W52731" s="288"/>
      <c r="X52731" s="287"/>
      <c r="AA52731" s="289"/>
    </row>
    <row r="52732" spans="23:27">
      <c r="W52732" s="288"/>
      <c r="X52732" s="287"/>
      <c r="AA52732" s="289"/>
    </row>
    <row r="52733" spans="23:27">
      <c r="W52733" s="288"/>
      <c r="X52733" s="287"/>
      <c r="AA52733" s="289"/>
    </row>
    <row r="52734" spans="23:27">
      <c r="W52734" s="288"/>
      <c r="X52734" s="287"/>
      <c r="AA52734" s="289"/>
    </row>
    <row r="52735" spans="23:27">
      <c r="W52735" s="288"/>
      <c r="X52735" s="287"/>
      <c r="AA52735" s="289"/>
    </row>
    <row r="52736" spans="23:27">
      <c r="W52736" s="288"/>
      <c r="X52736" s="287"/>
      <c r="AA52736" s="289"/>
    </row>
    <row r="52737" spans="23:27">
      <c r="W52737" s="288"/>
      <c r="X52737" s="287"/>
      <c r="AA52737" s="289"/>
    </row>
    <row r="52738" spans="23:27">
      <c r="W52738" s="288"/>
      <c r="X52738" s="287"/>
      <c r="AA52738" s="289"/>
    </row>
    <row r="52739" spans="23:27">
      <c r="W52739" s="288"/>
      <c r="X52739" s="287"/>
      <c r="AA52739" s="289"/>
    </row>
    <row r="52740" spans="23:27">
      <c r="W52740" s="288"/>
      <c r="X52740" s="287"/>
      <c r="AA52740" s="289"/>
    </row>
    <row r="52741" spans="23:27">
      <c r="W52741" s="288"/>
      <c r="X52741" s="287"/>
      <c r="AA52741" s="289"/>
    </row>
    <row r="52742" spans="23:27">
      <c r="W52742" s="288"/>
      <c r="X52742" s="287"/>
      <c r="AA52742" s="289"/>
    </row>
    <row r="52743" spans="23:27">
      <c r="W52743" s="288"/>
      <c r="X52743" s="287"/>
      <c r="AA52743" s="289"/>
    </row>
    <row r="52744" spans="23:27">
      <c r="W52744" s="288"/>
      <c r="X52744" s="287"/>
      <c r="AA52744" s="289"/>
    </row>
    <row r="52745" spans="23:27">
      <c r="W52745" s="288"/>
      <c r="X52745" s="287"/>
      <c r="AA52745" s="289"/>
    </row>
    <row r="52746" spans="23:27">
      <c r="W52746" s="288"/>
      <c r="X52746" s="287"/>
      <c r="AA52746" s="289"/>
    </row>
    <row r="52747" spans="23:27">
      <c r="W52747" s="288"/>
      <c r="X52747" s="287"/>
      <c r="AA52747" s="289"/>
    </row>
    <row r="52748" spans="23:27">
      <c r="W52748" s="288"/>
      <c r="X52748" s="287"/>
      <c r="AA52748" s="289"/>
    </row>
    <row r="52749" spans="23:27">
      <c r="W52749" s="288"/>
      <c r="X52749" s="287"/>
      <c r="AA52749" s="289"/>
    </row>
    <row r="52750" spans="23:27">
      <c r="W52750" s="288"/>
      <c r="X52750" s="287"/>
      <c r="AA52750" s="289"/>
    </row>
    <row r="52751" spans="23:27">
      <c r="W52751" s="288"/>
      <c r="X52751" s="287"/>
      <c r="AA52751" s="289"/>
    </row>
    <row r="52752" spans="23:27">
      <c r="W52752" s="288"/>
      <c r="X52752" s="287"/>
      <c r="AA52752" s="289"/>
    </row>
    <row r="52753" spans="23:27">
      <c r="W52753" s="288"/>
      <c r="X52753" s="287"/>
      <c r="AA52753" s="289"/>
    </row>
    <row r="52754" spans="23:27">
      <c r="W52754" s="288"/>
      <c r="X52754" s="287"/>
      <c r="AA52754" s="289"/>
    </row>
    <row r="52755" spans="23:27">
      <c r="W52755" s="288"/>
      <c r="X52755" s="287"/>
      <c r="AA52755" s="289"/>
    </row>
    <row r="52756" spans="23:27">
      <c r="W52756" s="288"/>
      <c r="X52756" s="287"/>
      <c r="AA52756" s="289"/>
    </row>
    <row r="52757" spans="23:27">
      <c r="W52757" s="288"/>
      <c r="X52757" s="287"/>
      <c r="AA52757" s="289"/>
    </row>
    <row r="52758" spans="23:27">
      <c r="W52758" s="288"/>
      <c r="X52758" s="287"/>
      <c r="AA52758" s="289"/>
    </row>
    <row r="52759" spans="23:27">
      <c r="W52759" s="288"/>
      <c r="X52759" s="287"/>
      <c r="AA52759" s="289"/>
    </row>
    <row r="52760" spans="23:27">
      <c r="W52760" s="288"/>
      <c r="X52760" s="287"/>
      <c r="AA52760" s="289"/>
    </row>
    <row r="52761" spans="23:27">
      <c r="W52761" s="288"/>
      <c r="X52761" s="287"/>
      <c r="AA52761" s="289"/>
    </row>
    <row r="52762" spans="23:27">
      <c r="W52762" s="288"/>
      <c r="X52762" s="287"/>
      <c r="AA52762" s="289"/>
    </row>
    <row r="52763" spans="23:27">
      <c r="W52763" s="288"/>
      <c r="X52763" s="287"/>
      <c r="AA52763" s="289"/>
    </row>
    <row r="52764" spans="23:27">
      <c r="W52764" s="288"/>
      <c r="X52764" s="287"/>
      <c r="AA52764" s="289"/>
    </row>
    <row r="52765" spans="23:27">
      <c r="W52765" s="288"/>
      <c r="X52765" s="287"/>
      <c r="AA52765" s="289"/>
    </row>
    <row r="52766" spans="23:27">
      <c r="W52766" s="288"/>
      <c r="X52766" s="287"/>
      <c r="AA52766" s="289"/>
    </row>
    <row r="52767" spans="23:27">
      <c r="W52767" s="288"/>
      <c r="X52767" s="287"/>
      <c r="AA52767" s="289"/>
    </row>
    <row r="52768" spans="23:27">
      <c r="W52768" s="288"/>
      <c r="X52768" s="287"/>
      <c r="AA52768" s="289"/>
    </row>
    <row r="52769" spans="23:27">
      <c r="W52769" s="288"/>
      <c r="X52769" s="287"/>
      <c r="AA52769" s="289"/>
    </row>
    <row r="52770" spans="23:27">
      <c r="W52770" s="288"/>
      <c r="X52770" s="287"/>
      <c r="AA52770" s="289"/>
    </row>
    <row r="52771" spans="23:27">
      <c r="W52771" s="288"/>
      <c r="X52771" s="287"/>
      <c r="AA52771" s="289"/>
    </row>
    <row r="52772" spans="23:27">
      <c r="W52772" s="288"/>
      <c r="X52772" s="287"/>
      <c r="AA52772" s="289"/>
    </row>
    <row r="52773" spans="23:27">
      <c r="W52773" s="288"/>
      <c r="X52773" s="287"/>
      <c r="AA52773" s="289"/>
    </row>
    <row r="52774" spans="23:27">
      <c r="W52774" s="288"/>
      <c r="X52774" s="287"/>
      <c r="AA52774" s="289"/>
    </row>
    <row r="52775" spans="23:27">
      <c r="W52775" s="288"/>
      <c r="X52775" s="287"/>
      <c r="AA52775" s="289"/>
    </row>
    <row r="52776" spans="23:27">
      <c r="W52776" s="288"/>
      <c r="X52776" s="287"/>
      <c r="AA52776" s="289"/>
    </row>
    <row r="52777" spans="23:27">
      <c r="W52777" s="288"/>
      <c r="X52777" s="287"/>
      <c r="AA52777" s="289"/>
    </row>
    <row r="52778" spans="23:27">
      <c r="W52778" s="288"/>
      <c r="X52778" s="287"/>
      <c r="AA52778" s="289"/>
    </row>
    <row r="52779" spans="23:27">
      <c r="W52779" s="288"/>
      <c r="X52779" s="287"/>
      <c r="AA52779" s="289"/>
    </row>
    <row r="52780" spans="23:27">
      <c r="W52780" s="288"/>
      <c r="X52780" s="287"/>
      <c r="AA52780" s="289"/>
    </row>
    <row r="52781" spans="23:27">
      <c r="W52781" s="288"/>
      <c r="X52781" s="287"/>
      <c r="AA52781" s="289"/>
    </row>
    <row r="52782" spans="23:27">
      <c r="W52782" s="288"/>
      <c r="X52782" s="287"/>
      <c r="AA52782" s="289"/>
    </row>
    <row r="52783" spans="23:27">
      <c r="W52783" s="288"/>
      <c r="X52783" s="287"/>
      <c r="AA52783" s="289"/>
    </row>
    <row r="52784" spans="23:27">
      <c r="W52784" s="288"/>
      <c r="X52784" s="287"/>
      <c r="AA52784" s="289"/>
    </row>
    <row r="52785" spans="23:27">
      <c r="W52785" s="288"/>
      <c r="X52785" s="287"/>
      <c r="AA52785" s="289"/>
    </row>
    <row r="52786" spans="23:27">
      <c r="W52786" s="288"/>
      <c r="X52786" s="287"/>
      <c r="AA52786" s="289"/>
    </row>
    <row r="52787" spans="23:27">
      <c r="W52787" s="288"/>
      <c r="X52787" s="287"/>
      <c r="AA52787" s="289"/>
    </row>
    <row r="52788" spans="23:27">
      <c r="W52788" s="288"/>
      <c r="X52788" s="287"/>
      <c r="AA52788" s="289"/>
    </row>
    <row r="52789" spans="23:27">
      <c r="W52789" s="288"/>
      <c r="X52789" s="287"/>
      <c r="AA52789" s="289"/>
    </row>
    <row r="52790" spans="23:27">
      <c r="W52790" s="288"/>
      <c r="X52790" s="287"/>
      <c r="AA52790" s="289"/>
    </row>
    <row r="52791" spans="23:27">
      <c r="W52791" s="288"/>
      <c r="X52791" s="287"/>
      <c r="AA52791" s="289"/>
    </row>
    <row r="52792" spans="23:27">
      <c r="W52792" s="288"/>
      <c r="X52792" s="287"/>
      <c r="AA52792" s="289"/>
    </row>
    <row r="52793" spans="23:27">
      <c r="W52793" s="288"/>
      <c r="X52793" s="287"/>
      <c r="AA52793" s="289"/>
    </row>
    <row r="52794" spans="23:27">
      <c r="W52794" s="288"/>
      <c r="X52794" s="287"/>
      <c r="AA52794" s="289"/>
    </row>
    <row r="52795" spans="23:27">
      <c r="W52795" s="288"/>
      <c r="X52795" s="287"/>
      <c r="AA52795" s="289"/>
    </row>
    <row r="52796" spans="23:27">
      <c r="W52796" s="288"/>
      <c r="X52796" s="287"/>
      <c r="AA52796" s="289"/>
    </row>
    <row r="52797" spans="23:27">
      <c r="W52797" s="288"/>
      <c r="X52797" s="287"/>
      <c r="AA52797" s="289"/>
    </row>
    <row r="52798" spans="23:27">
      <c r="W52798" s="288"/>
      <c r="X52798" s="287"/>
      <c r="AA52798" s="289"/>
    </row>
    <row r="52799" spans="23:27">
      <c r="W52799" s="288"/>
      <c r="X52799" s="287"/>
      <c r="AA52799" s="289"/>
    </row>
    <row r="52800" spans="23:27">
      <c r="W52800" s="288"/>
      <c r="X52800" s="287"/>
      <c r="AA52800" s="289"/>
    </row>
    <row r="52801" spans="23:27">
      <c r="W52801" s="288"/>
      <c r="X52801" s="287"/>
      <c r="AA52801" s="289"/>
    </row>
    <row r="52802" spans="23:27">
      <c r="W52802" s="288"/>
      <c r="X52802" s="287"/>
      <c r="AA52802" s="289"/>
    </row>
    <row r="52803" spans="23:27">
      <c r="W52803" s="288"/>
      <c r="X52803" s="287"/>
      <c r="AA52803" s="289"/>
    </row>
    <row r="52804" spans="23:27">
      <c r="W52804" s="288"/>
      <c r="X52804" s="287"/>
      <c r="AA52804" s="289"/>
    </row>
    <row r="52805" spans="23:27">
      <c r="W52805" s="288"/>
      <c r="X52805" s="287"/>
      <c r="AA52805" s="289"/>
    </row>
    <row r="52806" spans="23:27">
      <c r="W52806" s="288"/>
      <c r="X52806" s="287"/>
      <c r="AA52806" s="289"/>
    </row>
    <row r="52807" spans="23:27">
      <c r="W52807" s="288"/>
      <c r="X52807" s="287"/>
      <c r="AA52807" s="289"/>
    </row>
    <row r="52808" spans="23:27">
      <c r="W52808" s="288"/>
      <c r="X52808" s="287"/>
      <c r="AA52808" s="289"/>
    </row>
    <row r="52809" spans="23:27">
      <c r="W52809" s="288"/>
      <c r="X52809" s="287"/>
      <c r="AA52809" s="289"/>
    </row>
    <row r="52810" spans="23:27">
      <c r="W52810" s="288"/>
      <c r="X52810" s="287"/>
      <c r="AA52810" s="289"/>
    </row>
    <row r="52811" spans="23:27">
      <c r="W52811" s="288"/>
      <c r="X52811" s="287"/>
      <c r="AA52811" s="289"/>
    </row>
    <row r="52812" spans="23:27">
      <c r="W52812" s="288"/>
      <c r="X52812" s="287"/>
      <c r="AA52812" s="289"/>
    </row>
    <row r="52813" spans="23:27">
      <c r="W52813" s="288"/>
      <c r="X52813" s="287"/>
      <c r="AA52813" s="289"/>
    </row>
    <row r="52814" spans="23:27">
      <c r="W52814" s="288"/>
      <c r="X52814" s="287"/>
      <c r="AA52814" s="289"/>
    </row>
    <row r="52815" spans="23:27">
      <c r="W52815" s="288"/>
      <c r="X52815" s="287"/>
      <c r="AA52815" s="289"/>
    </row>
    <row r="52816" spans="23:27">
      <c r="W52816" s="288"/>
      <c r="X52816" s="287"/>
      <c r="AA52816" s="289"/>
    </row>
    <row r="52817" spans="23:27">
      <c r="W52817" s="288"/>
      <c r="X52817" s="287"/>
      <c r="AA52817" s="289"/>
    </row>
    <row r="52818" spans="23:27">
      <c r="W52818" s="288"/>
      <c r="X52818" s="287"/>
      <c r="AA52818" s="289"/>
    </row>
    <row r="52819" spans="23:27">
      <c r="W52819" s="288"/>
      <c r="X52819" s="287"/>
      <c r="AA52819" s="289"/>
    </row>
    <row r="52820" spans="23:27">
      <c r="W52820" s="288"/>
      <c r="X52820" s="287"/>
      <c r="AA52820" s="289"/>
    </row>
    <row r="52821" spans="23:27">
      <c r="W52821" s="288"/>
      <c r="X52821" s="287"/>
      <c r="AA52821" s="289"/>
    </row>
    <row r="52822" spans="23:27">
      <c r="W52822" s="288"/>
      <c r="X52822" s="287"/>
      <c r="AA52822" s="289"/>
    </row>
    <row r="52823" spans="23:27">
      <c r="W52823" s="288"/>
      <c r="X52823" s="287"/>
      <c r="AA52823" s="289"/>
    </row>
    <row r="52824" spans="23:27">
      <c r="W52824" s="288"/>
      <c r="X52824" s="287"/>
      <c r="AA52824" s="289"/>
    </row>
    <row r="52825" spans="23:27">
      <c r="W52825" s="288"/>
      <c r="X52825" s="287"/>
      <c r="AA52825" s="289"/>
    </row>
    <row r="52826" spans="23:27">
      <c r="W52826" s="288"/>
      <c r="X52826" s="287"/>
      <c r="AA52826" s="289"/>
    </row>
    <row r="52827" spans="23:27">
      <c r="W52827" s="288"/>
      <c r="X52827" s="287"/>
      <c r="AA52827" s="289"/>
    </row>
    <row r="52828" spans="23:27">
      <c r="W52828" s="288"/>
      <c r="X52828" s="287"/>
      <c r="AA52828" s="289"/>
    </row>
    <row r="52829" spans="23:27">
      <c r="W52829" s="288"/>
      <c r="X52829" s="287"/>
      <c r="AA52829" s="289"/>
    </row>
    <row r="52830" spans="23:27">
      <c r="W52830" s="288"/>
      <c r="X52830" s="287"/>
      <c r="AA52830" s="289"/>
    </row>
    <row r="52831" spans="23:27">
      <c r="W52831" s="288"/>
      <c r="X52831" s="287"/>
      <c r="AA52831" s="289"/>
    </row>
    <row r="52832" spans="23:27">
      <c r="W52832" s="288"/>
      <c r="X52832" s="287"/>
      <c r="AA52832" s="289"/>
    </row>
    <row r="52833" spans="23:27">
      <c r="W52833" s="288"/>
      <c r="X52833" s="287"/>
      <c r="AA52833" s="289"/>
    </row>
    <row r="52834" spans="23:27">
      <c r="W52834" s="288"/>
      <c r="X52834" s="287"/>
      <c r="AA52834" s="289"/>
    </row>
    <row r="52835" spans="23:27">
      <c r="W52835" s="288"/>
      <c r="X52835" s="287"/>
      <c r="AA52835" s="289"/>
    </row>
    <row r="52836" spans="23:27">
      <c r="W52836" s="288"/>
      <c r="X52836" s="287"/>
      <c r="AA52836" s="289"/>
    </row>
    <row r="52837" spans="23:27">
      <c r="W52837" s="288"/>
      <c r="X52837" s="287"/>
      <c r="AA52837" s="289"/>
    </row>
    <row r="52838" spans="23:27">
      <c r="W52838" s="288"/>
      <c r="X52838" s="287"/>
      <c r="AA52838" s="289"/>
    </row>
    <row r="52839" spans="23:27">
      <c r="W52839" s="288"/>
      <c r="X52839" s="287"/>
      <c r="AA52839" s="289"/>
    </row>
    <row r="52840" spans="23:27">
      <c r="W52840" s="288"/>
      <c r="X52840" s="287"/>
      <c r="AA52840" s="289"/>
    </row>
    <row r="52841" spans="23:27">
      <c r="W52841" s="288"/>
      <c r="X52841" s="287"/>
      <c r="AA52841" s="289"/>
    </row>
    <row r="52842" spans="23:27">
      <c r="W52842" s="288"/>
      <c r="X52842" s="287"/>
      <c r="AA52842" s="289"/>
    </row>
    <row r="52843" spans="23:27">
      <c r="W52843" s="288"/>
      <c r="X52843" s="287"/>
      <c r="AA52843" s="289"/>
    </row>
    <row r="52844" spans="23:27">
      <c r="W52844" s="288"/>
      <c r="X52844" s="287"/>
      <c r="AA52844" s="289"/>
    </row>
    <row r="52845" spans="23:27">
      <c r="W52845" s="288"/>
      <c r="X52845" s="287"/>
      <c r="AA52845" s="289"/>
    </row>
    <row r="52846" spans="23:27">
      <c r="W52846" s="288"/>
      <c r="X52846" s="287"/>
      <c r="AA52846" s="289"/>
    </row>
    <row r="52847" spans="23:27">
      <c r="W52847" s="288"/>
      <c r="X52847" s="287"/>
      <c r="AA52847" s="289"/>
    </row>
    <row r="52848" spans="23:27">
      <c r="W52848" s="288"/>
      <c r="X52848" s="287"/>
      <c r="AA52848" s="289"/>
    </row>
    <row r="52849" spans="23:27">
      <c r="W52849" s="288"/>
      <c r="X52849" s="287"/>
      <c r="AA52849" s="289"/>
    </row>
    <row r="52850" spans="23:27">
      <c r="W52850" s="288"/>
      <c r="X52850" s="287"/>
      <c r="AA52850" s="289"/>
    </row>
    <row r="52851" spans="23:27">
      <c r="W52851" s="288"/>
      <c r="X52851" s="287"/>
      <c r="AA52851" s="289"/>
    </row>
    <row r="52852" spans="23:27">
      <c r="W52852" s="288"/>
      <c r="X52852" s="287"/>
      <c r="AA52852" s="289"/>
    </row>
    <row r="52853" spans="23:27">
      <c r="W52853" s="288"/>
      <c r="X52853" s="287"/>
      <c r="AA52853" s="289"/>
    </row>
    <row r="52854" spans="23:27">
      <c r="W52854" s="288"/>
      <c r="X52854" s="287"/>
      <c r="AA52854" s="289"/>
    </row>
    <row r="52855" spans="23:27">
      <c r="W52855" s="288"/>
      <c r="X52855" s="287"/>
      <c r="AA52855" s="289"/>
    </row>
    <row r="52856" spans="23:27">
      <c r="W52856" s="288"/>
      <c r="X52856" s="287"/>
      <c r="AA52856" s="289"/>
    </row>
    <row r="52857" spans="23:27">
      <c r="W52857" s="288"/>
      <c r="X52857" s="287"/>
      <c r="AA52857" s="289"/>
    </row>
    <row r="52858" spans="23:27">
      <c r="W52858" s="288"/>
      <c r="X52858" s="287"/>
      <c r="AA52858" s="289"/>
    </row>
    <row r="52859" spans="23:27">
      <c r="W52859" s="288"/>
      <c r="X52859" s="287"/>
      <c r="AA52859" s="289"/>
    </row>
    <row r="52860" spans="23:27">
      <c r="W52860" s="288"/>
      <c r="X52860" s="287"/>
      <c r="AA52860" s="289"/>
    </row>
    <row r="52861" spans="23:27">
      <c r="W52861" s="288"/>
      <c r="X52861" s="287"/>
      <c r="AA52861" s="289"/>
    </row>
    <row r="52862" spans="23:27">
      <c r="W52862" s="288"/>
      <c r="X52862" s="287"/>
      <c r="AA52862" s="289"/>
    </row>
    <row r="52863" spans="23:27">
      <c r="W52863" s="288"/>
      <c r="X52863" s="287"/>
      <c r="AA52863" s="289"/>
    </row>
    <row r="52864" spans="23:27">
      <c r="W52864" s="288"/>
      <c r="X52864" s="287"/>
      <c r="AA52864" s="289"/>
    </row>
    <row r="52865" spans="23:27">
      <c r="W52865" s="288"/>
      <c r="X52865" s="287"/>
      <c r="AA52865" s="289"/>
    </row>
    <row r="52866" spans="23:27">
      <c r="W52866" s="288"/>
      <c r="X52866" s="287"/>
      <c r="AA52866" s="289"/>
    </row>
    <row r="52867" spans="23:27">
      <c r="W52867" s="288"/>
      <c r="X52867" s="287"/>
      <c r="AA52867" s="289"/>
    </row>
    <row r="52868" spans="23:27">
      <c r="W52868" s="288"/>
      <c r="X52868" s="287"/>
      <c r="AA52868" s="289"/>
    </row>
    <row r="52869" spans="23:27">
      <c r="W52869" s="288"/>
      <c r="X52869" s="287"/>
      <c r="AA52869" s="289"/>
    </row>
    <row r="52870" spans="23:27">
      <c r="W52870" s="288"/>
      <c r="X52870" s="287"/>
      <c r="AA52870" s="289"/>
    </row>
    <row r="52871" spans="23:27">
      <c r="W52871" s="288"/>
      <c r="X52871" s="287"/>
      <c r="AA52871" s="289"/>
    </row>
    <row r="52872" spans="23:27">
      <c r="W52872" s="288"/>
      <c r="X52872" s="287"/>
      <c r="AA52872" s="289"/>
    </row>
    <row r="52873" spans="23:27">
      <c r="W52873" s="288"/>
      <c r="X52873" s="287"/>
      <c r="AA52873" s="289"/>
    </row>
    <row r="52874" spans="23:27">
      <c r="W52874" s="288"/>
      <c r="X52874" s="287"/>
      <c r="AA52874" s="289"/>
    </row>
    <row r="52875" spans="23:27">
      <c r="W52875" s="288"/>
      <c r="X52875" s="287"/>
      <c r="AA52875" s="289"/>
    </row>
    <row r="52876" spans="23:27">
      <c r="W52876" s="288"/>
      <c r="X52876" s="287"/>
      <c r="AA52876" s="289"/>
    </row>
    <row r="52877" spans="23:27">
      <c r="W52877" s="288"/>
      <c r="X52877" s="287"/>
      <c r="AA52877" s="289"/>
    </row>
    <row r="52878" spans="23:27">
      <c r="W52878" s="288"/>
      <c r="X52878" s="287"/>
      <c r="AA52878" s="289"/>
    </row>
    <row r="52879" spans="23:27">
      <c r="W52879" s="288"/>
      <c r="X52879" s="287"/>
      <c r="AA52879" s="289"/>
    </row>
    <row r="52880" spans="23:27">
      <c r="W52880" s="288"/>
      <c r="X52880" s="287"/>
      <c r="AA52880" s="289"/>
    </row>
    <row r="52881" spans="23:27">
      <c r="W52881" s="288"/>
      <c r="X52881" s="287"/>
      <c r="AA52881" s="289"/>
    </row>
    <row r="52882" spans="23:27">
      <c r="W52882" s="288"/>
      <c r="X52882" s="287"/>
      <c r="AA52882" s="289"/>
    </row>
    <row r="52883" spans="23:27">
      <c r="W52883" s="288"/>
      <c r="X52883" s="287"/>
      <c r="AA52883" s="289"/>
    </row>
    <row r="52884" spans="23:27">
      <c r="W52884" s="288"/>
      <c r="X52884" s="287"/>
      <c r="AA52884" s="289"/>
    </row>
    <row r="52885" spans="23:27">
      <c r="W52885" s="288"/>
      <c r="X52885" s="287"/>
      <c r="AA52885" s="289"/>
    </row>
    <row r="52886" spans="23:27">
      <c r="W52886" s="288"/>
      <c r="X52886" s="287"/>
      <c r="AA52886" s="289"/>
    </row>
    <row r="52887" spans="23:27">
      <c r="W52887" s="288"/>
      <c r="X52887" s="287"/>
      <c r="AA52887" s="289"/>
    </row>
    <row r="52888" spans="23:27">
      <c r="W52888" s="288"/>
      <c r="X52888" s="287"/>
      <c r="AA52888" s="289"/>
    </row>
    <row r="52889" spans="23:27">
      <c r="W52889" s="288"/>
      <c r="X52889" s="287"/>
      <c r="AA52889" s="289"/>
    </row>
    <row r="52890" spans="23:27">
      <c r="W52890" s="288"/>
      <c r="X52890" s="287"/>
      <c r="AA52890" s="289"/>
    </row>
    <row r="52891" spans="23:27">
      <c r="W52891" s="288"/>
      <c r="X52891" s="287"/>
      <c r="AA52891" s="289"/>
    </row>
    <row r="52892" spans="23:27">
      <c r="W52892" s="288"/>
      <c r="X52892" s="287"/>
      <c r="AA52892" s="289"/>
    </row>
    <row r="52893" spans="23:27">
      <c r="W52893" s="288"/>
      <c r="X52893" s="287"/>
      <c r="AA52893" s="289"/>
    </row>
    <row r="52894" spans="23:27">
      <c r="W52894" s="288"/>
      <c r="X52894" s="287"/>
      <c r="AA52894" s="289"/>
    </row>
    <row r="52895" spans="23:27">
      <c r="W52895" s="288"/>
      <c r="X52895" s="287"/>
      <c r="AA52895" s="289"/>
    </row>
    <row r="52896" spans="23:27">
      <c r="W52896" s="288"/>
      <c r="X52896" s="287"/>
      <c r="AA52896" s="289"/>
    </row>
    <row r="52897" spans="23:27">
      <c r="W52897" s="288"/>
      <c r="X52897" s="287"/>
      <c r="AA52897" s="289"/>
    </row>
    <row r="52898" spans="23:27">
      <c r="W52898" s="288"/>
      <c r="X52898" s="287"/>
      <c r="AA52898" s="289"/>
    </row>
    <row r="52899" spans="23:27">
      <c r="W52899" s="288"/>
      <c r="X52899" s="287"/>
      <c r="AA52899" s="289"/>
    </row>
    <row r="52900" spans="23:27">
      <c r="W52900" s="288"/>
      <c r="X52900" s="287"/>
      <c r="AA52900" s="289"/>
    </row>
    <row r="52901" spans="23:27">
      <c r="W52901" s="288"/>
      <c r="X52901" s="287"/>
      <c r="AA52901" s="289"/>
    </row>
    <row r="52902" spans="23:27">
      <c r="W52902" s="288"/>
      <c r="X52902" s="287"/>
      <c r="AA52902" s="289"/>
    </row>
    <row r="52903" spans="23:27">
      <c r="W52903" s="288"/>
      <c r="X52903" s="287"/>
      <c r="AA52903" s="289"/>
    </row>
    <row r="52904" spans="23:27">
      <c r="W52904" s="288"/>
      <c r="X52904" s="287"/>
      <c r="AA52904" s="289"/>
    </row>
    <row r="52905" spans="23:27">
      <c r="W52905" s="288"/>
      <c r="X52905" s="287"/>
      <c r="AA52905" s="289"/>
    </row>
    <row r="52906" spans="23:27">
      <c r="W52906" s="288"/>
      <c r="X52906" s="287"/>
      <c r="AA52906" s="289"/>
    </row>
    <row r="52907" spans="23:27">
      <c r="W52907" s="288"/>
      <c r="X52907" s="287"/>
      <c r="AA52907" s="289"/>
    </row>
    <row r="52908" spans="23:27">
      <c r="W52908" s="288"/>
      <c r="X52908" s="287"/>
      <c r="AA52908" s="289"/>
    </row>
    <row r="52909" spans="23:27">
      <c r="W52909" s="288"/>
      <c r="X52909" s="287"/>
      <c r="AA52909" s="289"/>
    </row>
    <row r="52910" spans="23:27">
      <c r="W52910" s="288"/>
      <c r="X52910" s="287"/>
      <c r="AA52910" s="289"/>
    </row>
    <row r="52911" spans="23:27">
      <c r="W52911" s="288"/>
      <c r="X52911" s="287"/>
      <c r="AA52911" s="289"/>
    </row>
    <row r="52912" spans="23:27">
      <c r="W52912" s="288"/>
      <c r="X52912" s="287"/>
      <c r="AA52912" s="289"/>
    </row>
    <row r="52913" spans="23:27">
      <c r="W52913" s="288"/>
      <c r="X52913" s="287"/>
      <c r="AA52913" s="289"/>
    </row>
    <row r="52914" spans="23:27">
      <c r="W52914" s="288"/>
      <c r="X52914" s="287"/>
      <c r="AA52914" s="289"/>
    </row>
    <row r="52915" spans="23:27">
      <c r="W52915" s="288"/>
      <c r="X52915" s="287"/>
      <c r="AA52915" s="289"/>
    </row>
    <row r="52916" spans="23:27">
      <c r="W52916" s="288"/>
      <c r="X52916" s="287"/>
      <c r="AA52916" s="289"/>
    </row>
    <row r="52917" spans="23:27">
      <c r="W52917" s="288"/>
      <c r="X52917" s="287"/>
      <c r="AA52917" s="289"/>
    </row>
    <row r="52918" spans="23:27">
      <c r="W52918" s="288"/>
      <c r="X52918" s="287"/>
      <c r="AA52918" s="289"/>
    </row>
    <row r="52919" spans="23:27">
      <c r="W52919" s="288"/>
      <c r="X52919" s="287"/>
      <c r="AA52919" s="289"/>
    </row>
    <row r="52920" spans="23:27">
      <c r="W52920" s="288"/>
      <c r="X52920" s="287"/>
      <c r="AA52920" s="289"/>
    </row>
    <row r="52921" spans="23:27">
      <c r="W52921" s="288"/>
      <c r="X52921" s="287"/>
      <c r="AA52921" s="289"/>
    </row>
    <row r="52922" spans="23:27">
      <c r="W52922" s="288"/>
      <c r="X52922" s="287"/>
      <c r="AA52922" s="289"/>
    </row>
    <row r="52923" spans="23:27">
      <c r="W52923" s="288"/>
      <c r="X52923" s="287"/>
      <c r="AA52923" s="289"/>
    </row>
    <row r="52924" spans="23:27">
      <c r="W52924" s="288"/>
      <c r="X52924" s="287"/>
      <c r="AA52924" s="289"/>
    </row>
    <row r="52925" spans="23:27">
      <c r="W52925" s="288"/>
      <c r="X52925" s="287"/>
      <c r="AA52925" s="289"/>
    </row>
    <row r="52926" spans="23:27">
      <c r="W52926" s="288"/>
      <c r="X52926" s="287"/>
      <c r="AA52926" s="289"/>
    </row>
    <row r="52927" spans="23:27">
      <c r="W52927" s="288"/>
      <c r="X52927" s="287"/>
      <c r="AA52927" s="289"/>
    </row>
    <row r="52928" spans="23:27">
      <c r="W52928" s="288"/>
      <c r="X52928" s="287"/>
      <c r="AA52928" s="289"/>
    </row>
    <row r="52929" spans="23:27">
      <c r="W52929" s="288"/>
      <c r="X52929" s="287"/>
      <c r="AA52929" s="289"/>
    </row>
    <row r="52930" spans="23:27">
      <c r="W52930" s="288"/>
      <c r="X52930" s="287"/>
      <c r="AA52930" s="289"/>
    </row>
    <row r="52931" spans="23:27">
      <c r="W52931" s="288"/>
      <c r="X52931" s="287"/>
      <c r="AA52931" s="289"/>
    </row>
    <row r="52932" spans="23:27">
      <c r="W52932" s="288"/>
      <c r="X52932" s="287"/>
      <c r="AA52932" s="289"/>
    </row>
    <row r="52933" spans="23:27">
      <c r="W52933" s="288"/>
      <c r="X52933" s="287"/>
      <c r="AA52933" s="289"/>
    </row>
    <row r="52934" spans="23:27">
      <c r="W52934" s="288"/>
      <c r="X52934" s="287"/>
      <c r="AA52934" s="289"/>
    </row>
    <row r="52935" spans="23:27">
      <c r="W52935" s="288"/>
      <c r="X52935" s="287"/>
      <c r="AA52935" s="289"/>
    </row>
    <row r="52936" spans="23:27">
      <c r="W52936" s="288"/>
      <c r="X52936" s="287"/>
      <c r="AA52936" s="289"/>
    </row>
    <row r="52937" spans="23:27">
      <c r="W52937" s="288"/>
      <c r="X52937" s="287"/>
      <c r="AA52937" s="289"/>
    </row>
    <row r="52938" spans="23:27">
      <c r="W52938" s="288"/>
      <c r="X52938" s="287"/>
      <c r="AA52938" s="289"/>
    </row>
    <row r="52939" spans="23:27">
      <c r="W52939" s="288"/>
      <c r="X52939" s="287"/>
      <c r="AA52939" s="289"/>
    </row>
    <row r="52940" spans="23:27">
      <c r="W52940" s="288"/>
      <c r="X52940" s="287"/>
      <c r="AA52940" s="289"/>
    </row>
    <row r="52941" spans="23:27">
      <c r="W52941" s="288"/>
      <c r="X52941" s="287"/>
      <c r="AA52941" s="289"/>
    </row>
    <row r="52942" spans="23:27">
      <c r="W52942" s="288"/>
      <c r="X52942" s="287"/>
      <c r="AA52942" s="289"/>
    </row>
    <row r="52943" spans="23:27">
      <c r="W52943" s="288"/>
      <c r="X52943" s="287"/>
      <c r="AA52943" s="289"/>
    </row>
    <row r="52944" spans="23:27">
      <c r="W52944" s="288"/>
      <c r="X52944" s="287"/>
      <c r="AA52944" s="289"/>
    </row>
    <row r="52945" spans="23:27">
      <c r="W52945" s="288"/>
      <c r="X52945" s="287"/>
      <c r="AA52945" s="289"/>
    </row>
    <row r="52946" spans="23:27">
      <c r="W52946" s="288"/>
      <c r="X52946" s="287"/>
      <c r="AA52946" s="289"/>
    </row>
    <row r="52947" spans="23:27">
      <c r="W52947" s="288"/>
      <c r="X52947" s="287"/>
      <c r="AA52947" s="289"/>
    </row>
    <row r="52948" spans="23:27">
      <c r="W52948" s="288"/>
      <c r="X52948" s="287"/>
      <c r="AA52948" s="289"/>
    </row>
    <row r="52949" spans="23:27">
      <c r="W52949" s="288"/>
      <c r="X52949" s="287"/>
      <c r="AA52949" s="289"/>
    </row>
    <row r="52950" spans="23:27">
      <c r="W52950" s="288"/>
      <c r="X52950" s="287"/>
      <c r="AA52950" s="289"/>
    </row>
    <row r="52951" spans="23:27">
      <c r="W52951" s="288"/>
      <c r="X52951" s="287"/>
      <c r="AA52951" s="289"/>
    </row>
    <row r="52952" spans="23:27">
      <c r="W52952" s="288"/>
      <c r="X52952" s="287"/>
      <c r="AA52952" s="289"/>
    </row>
    <row r="52953" spans="23:27">
      <c r="W52953" s="288"/>
      <c r="X52953" s="287"/>
      <c r="AA52953" s="289"/>
    </row>
    <row r="52954" spans="23:27">
      <c r="W52954" s="288"/>
      <c r="X52954" s="287"/>
      <c r="AA52954" s="289"/>
    </row>
    <row r="52955" spans="23:27">
      <c r="W52955" s="288"/>
      <c r="X52955" s="287"/>
      <c r="AA52955" s="289"/>
    </row>
    <row r="52956" spans="23:27">
      <c r="W52956" s="288"/>
      <c r="X52956" s="287"/>
      <c r="AA52956" s="289"/>
    </row>
    <row r="52957" spans="23:27">
      <c r="W52957" s="288"/>
      <c r="X52957" s="287"/>
      <c r="AA52957" s="289"/>
    </row>
    <row r="52958" spans="23:27">
      <c r="W52958" s="288"/>
      <c r="X52958" s="287"/>
      <c r="AA52958" s="289"/>
    </row>
    <row r="52959" spans="23:27">
      <c r="W52959" s="288"/>
      <c r="X52959" s="287"/>
      <c r="AA52959" s="289"/>
    </row>
    <row r="52960" spans="23:27">
      <c r="W52960" s="288"/>
      <c r="X52960" s="287"/>
      <c r="AA52960" s="289"/>
    </row>
    <row r="52961" spans="23:27">
      <c r="W52961" s="288"/>
      <c r="X52961" s="287"/>
      <c r="AA52961" s="289"/>
    </row>
    <row r="52962" spans="23:27">
      <c r="W52962" s="288"/>
      <c r="X52962" s="287"/>
      <c r="AA52962" s="289"/>
    </row>
    <row r="52963" spans="23:27">
      <c r="W52963" s="288"/>
      <c r="X52963" s="287"/>
      <c r="AA52963" s="289"/>
    </row>
    <row r="52964" spans="23:27">
      <c r="W52964" s="288"/>
      <c r="X52964" s="287"/>
      <c r="AA52964" s="289"/>
    </row>
    <row r="52965" spans="23:27">
      <c r="W52965" s="288"/>
      <c r="X52965" s="287"/>
      <c r="AA52965" s="289"/>
    </row>
    <row r="52966" spans="23:27">
      <c r="W52966" s="288"/>
      <c r="X52966" s="287"/>
      <c r="AA52966" s="289"/>
    </row>
    <row r="52967" spans="23:27">
      <c r="W52967" s="288"/>
      <c r="X52967" s="287"/>
      <c r="AA52967" s="289"/>
    </row>
    <row r="52968" spans="23:27">
      <c r="W52968" s="288"/>
      <c r="X52968" s="287"/>
      <c r="AA52968" s="289"/>
    </row>
    <row r="52969" spans="23:27">
      <c r="W52969" s="288"/>
      <c r="X52969" s="287"/>
      <c r="AA52969" s="289"/>
    </row>
    <row r="52970" spans="23:27">
      <c r="W52970" s="288"/>
      <c r="X52970" s="287"/>
      <c r="AA52970" s="289"/>
    </row>
    <row r="52971" spans="23:27">
      <c r="W52971" s="288"/>
      <c r="X52971" s="287"/>
      <c r="AA52971" s="289"/>
    </row>
    <row r="52972" spans="23:27">
      <c r="W52972" s="288"/>
      <c r="X52972" s="287"/>
      <c r="AA52972" s="289"/>
    </row>
    <row r="52973" spans="23:27">
      <c r="W52973" s="288"/>
      <c r="X52973" s="287"/>
      <c r="AA52973" s="289"/>
    </row>
    <row r="52974" spans="23:27">
      <c r="W52974" s="288"/>
      <c r="X52974" s="287"/>
      <c r="AA52974" s="289"/>
    </row>
    <row r="52975" spans="23:27">
      <c r="W52975" s="288"/>
      <c r="X52975" s="287"/>
      <c r="AA52975" s="289"/>
    </row>
    <row r="52976" spans="23:27">
      <c r="W52976" s="288"/>
      <c r="X52976" s="287"/>
      <c r="AA52976" s="289"/>
    </row>
    <row r="52977" spans="23:27">
      <c r="W52977" s="288"/>
      <c r="X52977" s="287"/>
      <c r="AA52977" s="289"/>
    </row>
    <row r="52978" spans="23:27">
      <c r="W52978" s="288"/>
      <c r="X52978" s="287"/>
      <c r="AA52978" s="289"/>
    </row>
    <row r="52979" spans="23:27">
      <c r="W52979" s="288"/>
      <c r="X52979" s="287"/>
      <c r="AA52979" s="289"/>
    </row>
    <row r="52980" spans="23:27">
      <c r="W52980" s="288"/>
      <c r="X52980" s="287"/>
      <c r="AA52980" s="289"/>
    </row>
    <row r="52981" spans="23:27">
      <c r="W52981" s="288"/>
      <c r="X52981" s="287"/>
      <c r="AA52981" s="289"/>
    </row>
    <row r="52982" spans="23:27">
      <c r="W52982" s="288"/>
      <c r="X52982" s="287"/>
      <c r="AA52982" s="289"/>
    </row>
    <row r="52983" spans="23:27">
      <c r="W52983" s="288"/>
      <c r="X52983" s="287"/>
      <c r="AA52983" s="289"/>
    </row>
    <row r="52984" spans="23:27">
      <c r="W52984" s="288"/>
      <c r="X52984" s="287"/>
      <c r="AA52984" s="289"/>
    </row>
    <row r="52985" spans="23:27">
      <c r="W52985" s="288"/>
      <c r="X52985" s="287"/>
      <c r="AA52985" s="289"/>
    </row>
    <row r="52986" spans="23:27">
      <c r="W52986" s="288"/>
      <c r="X52986" s="287"/>
      <c r="AA52986" s="289"/>
    </row>
    <row r="52987" spans="23:27">
      <c r="W52987" s="288"/>
      <c r="X52987" s="287"/>
      <c r="AA52987" s="289"/>
    </row>
    <row r="52988" spans="23:27">
      <c r="W52988" s="288"/>
      <c r="X52988" s="287"/>
      <c r="AA52988" s="289"/>
    </row>
    <row r="52989" spans="23:27">
      <c r="W52989" s="288"/>
      <c r="X52989" s="287"/>
      <c r="AA52989" s="289"/>
    </row>
    <row r="52990" spans="23:27">
      <c r="W52990" s="288"/>
      <c r="X52990" s="287"/>
      <c r="AA52990" s="289"/>
    </row>
    <row r="52991" spans="23:27">
      <c r="W52991" s="288"/>
      <c r="X52991" s="287"/>
      <c r="AA52991" s="289"/>
    </row>
    <row r="52992" spans="23:27">
      <c r="W52992" s="288"/>
      <c r="X52992" s="287"/>
      <c r="AA52992" s="289"/>
    </row>
    <row r="52993" spans="23:27">
      <c r="W52993" s="288"/>
      <c r="X52993" s="287"/>
      <c r="AA52993" s="289"/>
    </row>
    <row r="52994" spans="23:27">
      <c r="W52994" s="288"/>
      <c r="X52994" s="287"/>
      <c r="AA52994" s="289"/>
    </row>
    <row r="52995" spans="23:27">
      <c r="W52995" s="288"/>
      <c r="X52995" s="287"/>
      <c r="AA52995" s="289"/>
    </row>
    <row r="52996" spans="23:27">
      <c r="W52996" s="288"/>
      <c r="X52996" s="287"/>
      <c r="AA52996" s="289"/>
    </row>
    <row r="52997" spans="23:27">
      <c r="W52997" s="288"/>
      <c r="X52997" s="287"/>
      <c r="AA52997" s="289"/>
    </row>
    <row r="52998" spans="23:27">
      <c r="W52998" s="288"/>
      <c r="X52998" s="287"/>
      <c r="AA52998" s="289"/>
    </row>
    <row r="52999" spans="23:27">
      <c r="W52999" s="288"/>
      <c r="X52999" s="287"/>
      <c r="AA52999" s="289"/>
    </row>
    <row r="53000" spans="23:27">
      <c r="W53000" s="288"/>
      <c r="X53000" s="287"/>
      <c r="AA53000" s="289"/>
    </row>
    <row r="53001" spans="23:27">
      <c r="W53001" s="288"/>
      <c r="X53001" s="287"/>
      <c r="AA53001" s="289"/>
    </row>
    <row r="53002" spans="23:27">
      <c r="W53002" s="288"/>
      <c r="X53002" s="287"/>
      <c r="AA53002" s="289"/>
    </row>
    <row r="53003" spans="23:27">
      <c r="W53003" s="288"/>
      <c r="X53003" s="287"/>
      <c r="AA53003" s="289"/>
    </row>
    <row r="53004" spans="23:27">
      <c r="W53004" s="288"/>
      <c r="X53004" s="287"/>
      <c r="AA53004" s="289"/>
    </row>
    <row r="53005" spans="23:27">
      <c r="W53005" s="288"/>
      <c r="X53005" s="287"/>
      <c r="AA53005" s="289"/>
    </row>
    <row r="53006" spans="23:27">
      <c r="W53006" s="288"/>
      <c r="X53006" s="287"/>
      <c r="AA53006" s="289"/>
    </row>
    <row r="53007" spans="23:27">
      <c r="W53007" s="288"/>
      <c r="X53007" s="287"/>
      <c r="AA53007" s="289"/>
    </row>
    <row r="53008" spans="23:27">
      <c r="W53008" s="288"/>
      <c r="X53008" s="287"/>
      <c r="AA53008" s="289"/>
    </row>
    <row r="53009" spans="23:27">
      <c r="W53009" s="288"/>
      <c r="X53009" s="287"/>
      <c r="AA53009" s="289"/>
    </row>
    <row r="53010" spans="23:27">
      <c r="W53010" s="288"/>
      <c r="X53010" s="287"/>
      <c r="AA53010" s="289"/>
    </row>
    <row r="53011" spans="23:27">
      <c r="W53011" s="288"/>
      <c r="X53011" s="287"/>
      <c r="AA53011" s="289"/>
    </row>
    <row r="53012" spans="23:27">
      <c r="W53012" s="288"/>
      <c r="X53012" s="287"/>
      <c r="AA53012" s="289"/>
    </row>
    <row r="53013" spans="23:27">
      <c r="W53013" s="288"/>
      <c r="X53013" s="287"/>
      <c r="AA53013" s="289"/>
    </row>
    <row r="53014" spans="23:27">
      <c r="W53014" s="288"/>
      <c r="X53014" s="287"/>
      <c r="AA53014" s="289"/>
    </row>
    <row r="53015" spans="23:27">
      <c r="W53015" s="288"/>
      <c r="X53015" s="287"/>
      <c r="AA53015" s="289"/>
    </row>
    <row r="53016" spans="23:27">
      <c r="W53016" s="288"/>
      <c r="X53016" s="287"/>
      <c r="AA53016" s="289"/>
    </row>
    <row r="53017" spans="23:27">
      <c r="W53017" s="288"/>
      <c r="X53017" s="287"/>
      <c r="AA53017" s="289"/>
    </row>
    <row r="53018" spans="23:27">
      <c r="W53018" s="288"/>
      <c r="X53018" s="287"/>
      <c r="AA53018" s="289"/>
    </row>
    <row r="53019" spans="23:27">
      <c r="W53019" s="288"/>
      <c r="X53019" s="287"/>
      <c r="AA53019" s="289"/>
    </row>
    <row r="53020" spans="23:27">
      <c r="W53020" s="288"/>
      <c r="X53020" s="287"/>
      <c r="AA53020" s="289"/>
    </row>
    <row r="53021" spans="23:27">
      <c r="W53021" s="288"/>
      <c r="X53021" s="287"/>
      <c r="AA53021" s="289"/>
    </row>
    <row r="53022" spans="23:27">
      <c r="W53022" s="288"/>
      <c r="X53022" s="287"/>
      <c r="AA53022" s="289"/>
    </row>
    <row r="53023" spans="23:27">
      <c r="W53023" s="288"/>
      <c r="X53023" s="287"/>
      <c r="AA53023" s="289"/>
    </row>
    <row r="53024" spans="23:27">
      <c r="W53024" s="288"/>
      <c r="X53024" s="287"/>
      <c r="AA53024" s="289"/>
    </row>
    <row r="53025" spans="23:27">
      <c r="W53025" s="288"/>
      <c r="X53025" s="287"/>
      <c r="AA53025" s="289"/>
    </row>
    <row r="53026" spans="23:27">
      <c r="W53026" s="288"/>
      <c r="X53026" s="287"/>
      <c r="AA53026" s="289"/>
    </row>
    <row r="53027" spans="23:27">
      <c r="W53027" s="288"/>
      <c r="X53027" s="287"/>
      <c r="AA53027" s="289"/>
    </row>
    <row r="53028" spans="23:27">
      <c r="W53028" s="288"/>
      <c r="X53028" s="287"/>
      <c r="AA53028" s="289"/>
    </row>
    <row r="53029" spans="23:27">
      <c r="W53029" s="288"/>
      <c r="X53029" s="287"/>
      <c r="AA53029" s="289"/>
    </row>
    <row r="53030" spans="23:27">
      <c r="W53030" s="288"/>
      <c r="X53030" s="287"/>
      <c r="AA53030" s="289"/>
    </row>
    <row r="53031" spans="23:27">
      <c r="W53031" s="288"/>
      <c r="X53031" s="287"/>
      <c r="AA53031" s="289"/>
    </row>
    <row r="53032" spans="23:27">
      <c r="W53032" s="288"/>
      <c r="X53032" s="287"/>
      <c r="AA53032" s="289"/>
    </row>
    <row r="53033" spans="23:27">
      <c r="W53033" s="288"/>
      <c r="X53033" s="287"/>
      <c r="AA53033" s="289"/>
    </row>
    <row r="53034" spans="23:27">
      <c r="W53034" s="288"/>
      <c r="X53034" s="287"/>
      <c r="AA53034" s="289"/>
    </row>
    <row r="53035" spans="23:27">
      <c r="W53035" s="288"/>
      <c r="X53035" s="287"/>
      <c r="AA53035" s="289"/>
    </row>
    <row r="53036" spans="23:27">
      <c r="W53036" s="288"/>
      <c r="X53036" s="287"/>
      <c r="AA53036" s="289"/>
    </row>
    <row r="53037" spans="23:27">
      <c r="W53037" s="288"/>
      <c r="X53037" s="287"/>
      <c r="AA53037" s="289"/>
    </row>
    <row r="53038" spans="23:27">
      <c r="W53038" s="288"/>
      <c r="X53038" s="287"/>
      <c r="AA53038" s="289"/>
    </row>
    <row r="53039" spans="23:27">
      <c r="W53039" s="288"/>
      <c r="X53039" s="287"/>
      <c r="AA53039" s="289"/>
    </row>
    <row r="53040" spans="23:27">
      <c r="W53040" s="288"/>
      <c r="X53040" s="287"/>
      <c r="AA53040" s="289"/>
    </row>
    <row r="53041" spans="23:27">
      <c r="W53041" s="288"/>
      <c r="X53041" s="287"/>
      <c r="AA53041" s="289"/>
    </row>
    <row r="53042" spans="23:27">
      <c r="W53042" s="288"/>
      <c r="X53042" s="287"/>
      <c r="AA53042" s="289"/>
    </row>
    <row r="53043" spans="23:27">
      <c r="W53043" s="288"/>
      <c r="X53043" s="287"/>
      <c r="AA53043" s="289"/>
    </row>
    <row r="53044" spans="23:27">
      <c r="W53044" s="288"/>
      <c r="X53044" s="287"/>
      <c r="AA53044" s="289"/>
    </row>
    <row r="53045" spans="23:27">
      <c r="W53045" s="288"/>
      <c r="X53045" s="287"/>
      <c r="AA53045" s="289"/>
    </row>
    <row r="53046" spans="23:27">
      <c r="W53046" s="288"/>
      <c r="X53046" s="287"/>
      <c r="AA53046" s="289"/>
    </row>
    <row r="53047" spans="23:27">
      <c r="W53047" s="288"/>
      <c r="X53047" s="287"/>
      <c r="AA53047" s="289"/>
    </row>
    <row r="53048" spans="23:27">
      <c r="W53048" s="288"/>
      <c r="X53048" s="287"/>
      <c r="AA53048" s="289"/>
    </row>
    <row r="53049" spans="23:27">
      <c r="W53049" s="288"/>
      <c r="X53049" s="287"/>
      <c r="AA53049" s="289"/>
    </row>
    <row r="53050" spans="23:27">
      <c r="W53050" s="288"/>
      <c r="X53050" s="287"/>
      <c r="AA53050" s="289"/>
    </row>
    <row r="53051" spans="23:27">
      <c r="W53051" s="288"/>
      <c r="X53051" s="287"/>
      <c r="AA53051" s="289"/>
    </row>
    <row r="53052" spans="23:27">
      <c r="W53052" s="288"/>
      <c r="X53052" s="287"/>
      <c r="AA53052" s="289"/>
    </row>
    <row r="53053" spans="23:27">
      <c r="W53053" s="288"/>
      <c r="X53053" s="287"/>
      <c r="AA53053" s="289"/>
    </row>
    <row r="53054" spans="23:27">
      <c r="W53054" s="288"/>
      <c r="X53054" s="287"/>
      <c r="AA53054" s="289"/>
    </row>
    <row r="53055" spans="23:27">
      <c r="W53055" s="288"/>
      <c r="X53055" s="287"/>
      <c r="AA53055" s="289"/>
    </row>
    <row r="53056" spans="23:27">
      <c r="W53056" s="288"/>
      <c r="X53056" s="287"/>
      <c r="AA53056" s="289"/>
    </row>
    <row r="53057" spans="23:27">
      <c r="W53057" s="288"/>
      <c r="X53057" s="287"/>
      <c r="AA53057" s="289"/>
    </row>
    <row r="53058" spans="23:27">
      <c r="W53058" s="288"/>
      <c r="X53058" s="287"/>
      <c r="AA53058" s="289"/>
    </row>
    <row r="53059" spans="23:27">
      <c r="W53059" s="288"/>
      <c r="X53059" s="287"/>
      <c r="AA53059" s="289"/>
    </row>
    <row r="53060" spans="23:27">
      <c r="W53060" s="288"/>
      <c r="X53060" s="287"/>
      <c r="AA53060" s="289"/>
    </row>
    <row r="53061" spans="23:27">
      <c r="W53061" s="288"/>
      <c r="X53061" s="287"/>
      <c r="AA53061" s="289"/>
    </row>
    <row r="53062" spans="23:27">
      <c r="W53062" s="288"/>
      <c r="X53062" s="287"/>
      <c r="AA53062" s="289"/>
    </row>
    <row r="53063" spans="23:27">
      <c r="W53063" s="288"/>
      <c r="X53063" s="287"/>
      <c r="AA53063" s="289"/>
    </row>
    <row r="53064" spans="23:27">
      <c r="W53064" s="288"/>
      <c r="X53064" s="287"/>
      <c r="AA53064" s="289"/>
    </row>
    <row r="53065" spans="23:27">
      <c r="W53065" s="288"/>
      <c r="X53065" s="287"/>
      <c r="AA53065" s="289"/>
    </row>
    <row r="53066" spans="23:27">
      <c r="W53066" s="288"/>
      <c r="X53066" s="287"/>
      <c r="AA53066" s="289"/>
    </row>
    <row r="53067" spans="23:27">
      <c r="W53067" s="288"/>
      <c r="X53067" s="287"/>
      <c r="AA53067" s="289"/>
    </row>
    <row r="53068" spans="23:27">
      <c r="W53068" s="288"/>
      <c r="X53068" s="287"/>
      <c r="AA53068" s="289"/>
    </row>
    <row r="53069" spans="23:27">
      <c r="W53069" s="288"/>
      <c r="X53069" s="287"/>
      <c r="AA53069" s="289"/>
    </row>
    <row r="53070" spans="23:27">
      <c r="W53070" s="288"/>
      <c r="X53070" s="287"/>
      <c r="AA53070" s="289"/>
    </row>
    <row r="53071" spans="23:27">
      <c r="W53071" s="288"/>
      <c r="X53071" s="287"/>
      <c r="AA53071" s="289"/>
    </row>
    <row r="53072" spans="23:27">
      <c r="W53072" s="288"/>
      <c r="X53072" s="287"/>
      <c r="AA53072" s="289"/>
    </row>
    <row r="53073" spans="23:27">
      <c r="W53073" s="288"/>
      <c r="X53073" s="287"/>
      <c r="AA53073" s="289"/>
    </row>
    <row r="53074" spans="23:27">
      <c r="W53074" s="288"/>
      <c r="X53074" s="287"/>
      <c r="AA53074" s="289"/>
    </row>
    <row r="53075" spans="23:27">
      <c r="W53075" s="288"/>
      <c r="X53075" s="287"/>
      <c r="AA53075" s="289"/>
    </row>
    <row r="53076" spans="23:27">
      <c r="W53076" s="288"/>
      <c r="X53076" s="287"/>
      <c r="AA53076" s="289"/>
    </row>
    <row r="53077" spans="23:27">
      <c r="W53077" s="288"/>
      <c r="X53077" s="287"/>
      <c r="AA53077" s="289"/>
    </row>
    <row r="53078" spans="23:27">
      <c r="W53078" s="288"/>
      <c r="X53078" s="287"/>
      <c r="AA53078" s="289"/>
    </row>
    <row r="53079" spans="23:27">
      <c r="W53079" s="288"/>
      <c r="X53079" s="287"/>
      <c r="AA53079" s="289"/>
    </row>
    <row r="53080" spans="23:27">
      <c r="W53080" s="288"/>
      <c r="X53080" s="287"/>
      <c r="AA53080" s="289"/>
    </row>
    <row r="53081" spans="23:27">
      <c r="W53081" s="288"/>
      <c r="X53081" s="287"/>
      <c r="AA53081" s="289"/>
    </row>
    <row r="53082" spans="23:27">
      <c r="W53082" s="288"/>
      <c r="X53082" s="287"/>
      <c r="AA53082" s="289"/>
    </row>
    <row r="53083" spans="23:27">
      <c r="W53083" s="288"/>
      <c r="X53083" s="287"/>
      <c r="AA53083" s="289"/>
    </row>
    <row r="53084" spans="23:27">
      <c r="W53084" s="288"/>
      <c r="X53084" s="287"/>
      <c r="AA53084" s="289"/>
    </row>
    <row r="53085" spans="23:27">
      <c r="W53085" s="288"/>
      <c r="X53085" s="287"/>
      <c r="AA53085" s="289"/>
    </row>
    <row r="53086" spans="23:27">
      <c r="W53086" s="288"/>
      <c r="X53086" s="287"/>
      <c r="AA53086" s="289"/>
    </row>
    <row r="53087" spans="23:27">
      <c r="W53087" s="288"/>
      <c r="X53087" s="287"/>
      <c r="AA53087" s="289"/>
    </row>
    <row r="53088" spans="23:27">
      <c r="W53088" s="288"/>
      <c r="X53088" s="287"/>
      <c r="AA53088" s="289"/>
    </row>
    <row r="53089" spans="23:27">
      <c r="W53089" s="288"/>
      <c r="X53089" s="287"/>
      <c r="AA53089" s="289"/>
    </row>
    <row r="53090" spans="23:27">
      <c r="W53090" s="288"/>
      <c r="X53090" s="287"/>
      <c r="AA53090" s="289"/>
    </row>
    <row r="53091" spans="23:27">
      <c r="W53091" s="288"/>
      <c r="X53091" s="287"/>
      <c r="AA53091" s="289"/>
    </row>
    <row r="53092" spans="23:27">
      <c r="W53092" s="288"/>
      <c r="X53092" s="287"/>
      <c r="AA53092" s="289"/>
    </row>
    <row r="53093" spans="23:27">
      <c r="W53093" s="288"/>
      <c r="X53093" s="287"/>
      <c r="AA53093" s="289"/>
    </row>
    <row r="53094" spans="23:27">
      <c r="W53094" s="288"/>
      <c r="X53094" s="287"/>
      <c r="AA53094" s="289"/>
    </row>
    <row r="53095" spans="23:27">
      <c r="W53095" s="288"/>
      <c r="X53095" s="287"/>
      <c r="AA53095" s="289"/>
    </row>
    <row r="53096" spans="23:27">
      <c r="W53096" s="288"/>
      <c r="X53096" s="287"/>
      <c r="AA53096" s="289"/>
    </row>
    <row r="53097" spans="23:27">
      <c r="W53097" s="288"/>
      <c r="X53097" s="287"/>
      <c r="AA53097" s="289"/>
    </row>
    <row r="53098" spans="23:27">
      <c r="W53098" s="288"/>
      <c r="X53098" s="287"/>
      <c r="AA53098" s="289"/>
    </row>
    <row r="53099" spans="23:27">
      <c r="W53099" s="288"/>
      <c r="X53099" s="287"/>
      <c r="AA53099" s="289"/>
    </row>
    <row r="53100" spans="23:27">
      <c r="W53100" s="288"/>
      <c r="X53100" s="287"/>
      <c r="AA53100" s="289"/>
    </row>
    <row r="53101" spans="23:27">
      <c r="W53101" s="288"/>
      <c r="X53101" s="287"/>
      <c r="AA53101" s="289"/>
    </row>
    <row r="53102" spans="23:27">
      <c r="W53102" s="288"/>
      <c r="X53102" s="287"/>
      <c r="AA53102" s="289"/>
    </row>
    <row r="53103" spans="23:27">
      <c r="W53103" s="288"/>
      <c r="X53103" s="287"/>
      <c r="AA53103" s="289"/>
    </row>
    <row r="53104" spans="23:27">
      <c r="W53104" s="288"/>
      <c r="X53104" s="287"/>
      <c r="AA53104" s="289"/>
    </row>
    <row r="53105" spans="23:27">
      <c r="W53105" s="288"/>
      <c r="X53105" s="287"/>
      <c r="AA53105" s="289"/>
    </row>
    <row r="53106" spans="23:27">
      <c r="W53106" s="288"/>
      <c r="X53106" s="287"/>
      <c r="AA53106" s="289"/>
    </row>
    <row r="53107" spans="23:27">
      <c r="W53107" s="288"/>
      <c r="X53107" s="287"/>
      <c r="AA53107" s="289"/>
    </row>
    <row r="53108" spans="23:27">
      <c r="W53108" s="288"/>
      <c r="X53108" s="287"/>
      <c r="AA53108" s="289"/>
    </row>
    <row r="53109" spans="23:27">
      <c r="W53109" s="288"/>
      <c r="X53109" s="287"/>
      <c r="AA53109" s="289"/>
    </row>
    <row r="53110" spans="23:27">
      <c r="W53110" s="288"/>
      <c r="X53110" s="287"/>
      <c r="AA53110" s="289"/>
    </row>
    <row r="53111" spans="23:27">
      <c r="W53111" s="288"/>
      <c r="X53111" s="287"/>
      <c r="AA53111" s="289"/>
    </row>
    <row r="53112" spans="23:27">
      <c r="W53112" s="288"/>
      <c r="X53112" s="287"/>
      <c r="AA53112" s="289"/>
    </row>
    <row r="53113" spans="23:27">
      <c r="W53113" s="288"/>
      <c r="X53113" s="287"/>
      <c r="AA53113" s="289"/>
    </row>
    <row r="53114" spans="23:27">
      <c r="W53114" s="288"/>
      <c r="X53114" s="287"/>
      <c r="AA53114" s="289"/>
    </row>
    <row r="53115" spans="23:27">
      <c r="W53115" s="288"/>
      <c r="X53115" s="287"/>
      <c r="AA53115" s="289"/>
    </row>
    <row r="53116" spans="23:27">
      <c r="W53116" s="288"/>
      <c r="X53116" s="287"/>
      <c r="AA53116" s="289"/>
    </row>
    <row r="53117" spans="23:27">
      <c r="W53117" s="288"/>
      <c r="X53117" s="287"/>
      <c r="AA53117" s="289"/>
    </row>
    <row r="53118" spans="23:27">
      <c r="W53118" s="288"/>
      <c r="X53118" s="287"/>
      <c r="AA53118" s="289"/>
    </row>
    <row r="53119" spans="23:27">
      <c r="W53119" s="288"/>
      <c r="X53119" s="287"/>
      <c r="AA53119" s="289"/>
    </row>
    <row r="53120" spans="23:27">
      <c r="W53120" s="288"/>
      <c r="X53120" s="287"/>
      <c r="AA53120" s="289"/>
    </row>
    <row r="53121" spans="23:27">
      <c r="W53121" s="288"/>
      <c r="X53121" s="287"/>
      <c r="AA53121" s="289"/>
    </row>
    <row r="53122" spans="23:27">
      <c r="W53122" s="288"/>
      <c r="X53122" s="287"/>
      <c r="AA53122" s="289"/>
    </row>
    <row r="53123" spans="23:27">
      <c r="W53123" s="288"/>
      <c r="X53123" s="287"/>
      <c r="AA53123" s="289"/>
    </row>
    <row r="53124" spans="23:27">
      <c r="W53124" s="288"/>
      <c r="X53124" s="287"/>
      <c r="AA53124" s="289"/>
    </row>
    <row r="53125" spans="23:27">
      <c r="W53125" s="288"/>
      <c r="X53125" s="287"/>
      <c r="AA53125" s="289"/>
    </row>
    <row r="53126" spans="23:27">
      <c r="W53126" s="288"/>
      <c r="X53126" s="287"/>
      <c r="AA53126" s="289"/>
    </row>
    <row r="53127" spans="23:27">
      <c r="W53127" s="288"/>
      <c r="X53127" s="287"/>
      <c r="AA53127" s="289"/>
    </row>
    <row r="53128" spans="23:27">
      <c r="W53128" s="288"/>
      <c r="X53128" s="287"/>
      <c r="AA53128" s="289"/>
    </row>
    <row r="53129" spans="23:27">
      <c r="W53129" s="288"/>
      <c r="X53129" s="287"/>
      <c r="AA53129" s="289"/>
    </row>
    <row r="53130" spans="23:27">
      <c r="W53130" s="288"/>
      <c r="X53130" s="287"/>
      <c r="AA53130" s="289"/>
    </row>
    <row r="53131" spans="23:27">
      <c r="W53131" s="288"/>
      <c r="X53131" s="287"/>
      <c r="AA53131" s="289"/>
    </row>
    <row r="53132" spans="23:27">
      <c r="W53132" s="288"/>
      <c r="X53132" s="287"/>
      <c r="AA53132" s="289"/>
    </row>
    <row r="53133" spans="23:27">
      <c r="W53133" s="288"/>
      <c r="X53133" s="287"/>
      <c r="AA53133" s="289"/>
    </row>
    <row r="53134" spans="23:27">
      <c r="W53134" s="288"/>
      <c r="X53134" s="287"/>
      <c r="AA53134" s="289"/>
    </row>
    <row r="53135" spans="23:27">
      <c r="W53135" s="288"/>
      <c r="X53135" s="287"/>
      <c r="AA53135" s="289"/>
    </row>
    <row r="53136" spans="23:27">
      <c r="W53136" s="288"/>
      <c r="X53136" s="287"/>
      <c r="AA53136" s="289"/>
    </row>
    <row r="53137" spans="23:27">
      <c r="W53137" s="288"/>
      <c r="X53137" s="287"/>
      <c r="AA53137" s="289"/>
    </row>
    <row r="53138" spans="23:27">
      <c r="W53138" s="288"/>
      <c r="X53138" s="287"/>
      <c r="AA53138" s="289"/>
    </row>
    <row r="53139" spans="23:27">
      <c r="W53139" s="288"/>
      <c r="X53139" s="287"/>
      <c r="AA53139" s="289"/>
    </row>
    <row r="53140" spans="23:27">
      <c r="W53140" s="288"/>
      <c r="X53140" s="287"/>
      <c r="AA53140" s="289"/>
    </row>
    <row r="53141" spans="23:27">
      <c r="W53141" s="288"/>
      <c r="X53141" s="287"/>
      <c r="AA53141" s="289"/>
    </row>
    <row r="53142" spans="23:27">
      <c r="W53142" s="288"/>
      <c r="X53142" s="287"/>
      <c r="AA53142" s="289"/>
    </row>
    <row r="53143" spans="23:27">
      <c r="W53143" s="288"/>
      <c r="X53143" s="287"/>
      <c r="AA53143" s="289"/>
    </row>
    <row r="53144" spans="23:27">
      <c r="W53144" s="288"/>
      <c r="X53144" s="287"/>
      <c r="AA53144" s="289"/>
    </row>
    <row r="53145" spans="23:27">
      <c r="W53145" s="288"/>
      <c r="X53145" s="287"/>
      <c r="AA53145" s="289"/>
    </row>
    <row r="53146" spans="23:27">
      <c r="W53146" s="288"/>
      <c r="X53146" s="287"/>
      <c r="AA53146" s="289"/>
    </row>
    <row r="53147" spans="23:27">
      <c r="W53147" s="288"/>
      <c r="X53147" s="287"/>
      <c r="AA53147" s="289"/>
    </row>
    <row r="53148" spans="23:27">
      <c r="W53148" s="288"/>
      <c r="X53148" s="287"/>
      <c r="AA53148" s="289"/>
    </row>
    <row r="53149" spans="23:27">
      <c r="W53149" s="288"/>
      <c r="X53149" s="287"/>
      <c r="AA53149" s="289"/>
    </row>
    <row r="53150" spans="23:27">
      <c r="W53150" s="288"/>
      <c r="X53150" s="287"/>
      <c r="AA53150" s="289"/>
    </row>
    <row r="53151" spans="23:27">
      <c r="W53151" s="288"/>
      <c r="X53151" s="287"/>
      <c r="AA53151" s="289"/>
    </row>
    <row r="53152" spans="23:27">
      <c r="W53152" s="288"/>
      <c r="X53152" s="287"/>
      <c r="AA53152" s="289"/>
    </row>
    <row r="53153" spans="23:27">
      <c r="W53153" s="288"/>
      <c r="X53153" s="287"/>
      <c r="AA53153" s="289"/>
    </row>
    <row r="53154" spans="23:27">
      <c r="W53154" s="288"/>
      <c r="X53154" s="287"/>
      <c r="AA53154" s="289"/>
    </row>
    <row r="53155" spans="23:27">
      <c r="W53155" s="288"/>
      <c r="X53155" s="287"/>
      <c r="AA53155" s="289"/>
    </row>
    <row r="53156" spans="23:27">
      <c r="W53156" s="288"/>
      <c r="X53156" s="287"/>
      <c r="AA53156" s="289"/>
    </row>
    <row r="53157" spans="23:27">
      <c r="W53157" s="288"/>
      <c r="X53157" s="287"/>
      <c r="AA53157" s="289"/>
    </row>
    <row r="53158" spans="23:27">
      <c r="W53158" s="288"/>
      <c r="X53158" s="287"/>
      <c r="AA53158" s="289"/>
    </row>
    <row r="53159" spans="23:27">
      <c r="W53159" s="288"/>
      <c r="X53159" s="287"/>
      <c r="AA53159" s="289"/>
    </row>
    <row r="53160" spans="23:27">
      <c r="W53160" s="288"/>
      <c r="X53160" s="287"/>
      <c r="AA53160" s="289"/>
    </row>
    <row r="53161" spans="23:27">
      <c r="W53161" s="288"/>
      <c r="X53161" s="287"/>
      <c r="AA53161" s="289"/>
    </row>
    <row r="53162" spans="23:27">
      <c r="W53162" s="288"/>
      <c r="X53162" s="287"/>
      <c r="AA53162" s="289"/>
    </row>
    <row r="53163" spans="23:27">
      <c r="W53163" s="288"/>
      <c r="X53163" s="287"/>
      <c r="AA53163" s="289"/>
    </row>
    <row r="53164" spans="23:27">
      <c r="W53164" s="288"/>
      <c r="X53164" s="287"/>
      <c r="AA53164" s="289"/>
    </row>
    <row r="53165" spans="23:27">
      <c r="W53165" s="288"/>
      <c r="X53165" s="287"/>
      <c r="AA53165" s="289"/>
    </row>
    <row r="53166" spans="23:27">
      <c r="W53166" s="288"/>
      <c r="X53166" s="287"/>
      <c r="AA53166" s="289"/>
    </row>
    <row r="53167" spans="23:27">
      <c r="W53167" s="288"/>
      <c r="X53167" s="287"/>
      <c r="AA53167" s="289"/>
    </row>
    <row r="53168" spans="23:27">
      <c r="W53168" s="288"/>
      <c r="X53168" s="287"/>
      <c r="AA53168" s="289"/>
    </row>
    <row r="53169" spans="23:27">
      <c r="W53169" s="288"/>
      <c r="X53169" s="287"/>
      <c r="AA53169" s="289"/>
    </row>
    <row r="53170" spans="23:27">
      <c r="W53170" s="288"/>
      <c r="X53170" s="287"/>
      <c r="AA53170" s="289"/>
    </row>
    <row r="53171" spans="23:27">
      <c r="W53171" s="288"/>
      <c r="X53171" s="287"/>
      <c r="AA53171" s="289"/>
    </row>
    <row r="53172" spans="23:27">
      <c r="W53172" s="288"/>
      <c r="X53172" s="287"/>
      <c r="AA53172" s="289"/>
    </row>
    <row r="53173" spans="23:27">
      <c r="W53173" s="288"/>
      <c r="X53173" s="287"/>
      <c r="AA53173" s="289"/>
    </row>
    <row r="53174" spans="23:27">
      <c r="W53174" s="288"/>
      <c r="X53174" s="287"/>
      <c r="AA53174" s="289"/>
    </row>
    <row r="53175" spans="23:27">
      <c r="W53175" s="288"/>
      <c r="X53175" s="287"/>
      <c r="AA53175" s="289"/>
    </row>
    <row r="53176" spans="23:27">
      <c r="W53176" s="288"/>
      <c r="X53176" s="287"/>
      <c r="AA53176" s="289"/>
    </row>
    <row r="53177" spans="23:27">
      <c r="W53177" s="288"/>
      <c r="X53177" s="287"/>
      <c r="AA53177" s="289"/>
    </row>
    <row r="53178" spans="23:27">
      <c r="W53178" s="288"/>
      <c r="X53178" s="287"/>
      <c r="AA53178" s="289"/>
    </row>
    <row r="53179" spans="23:27">
      <c r="W53179" s="288"/>
      <c r="X53179" s="287"/>
      <c r="AA53179" s="289"/>
    </row>
    <row r="53180" spans="23:27">
      <c r="W53180" s="288"/>
      <c r="X53180" s="287"/>
      <c r="AA53180" s="289"/>
    </row>
    <row r="53181" spans="23:27">
      <c r="W53181" s="288"/>
      <c r="X53181" s="287"/>
      <c r="AA53181" s="289"/>
    </row>
    <row r="53182" spans="23:27">
      <c r="W53182" s="288"/>
      <c r="X53182" s="287"/>
      <c r="AA53182" s="289"/>
    </row>
    <row r="53183" spans="23:27">
      <c r="W53183" s="288"/>
      <c r="X53183" s="287"/>
      <c r="AA53183" s="289"/>
    </row>
    <row r="53184" spans="23:27">
      <c r="W53184" s="288"/>
      <c r="X53184" s="287"/>
      <c r="AA53184" s="289"/>
    </row>
    <row r="53185" spans="23:27">
      <c r="W53185" s="288"/>
      <c r="X53185" s="287"/>
      <c r="AA53185" s="289"/>
    </row>
    <row r="53186" spans="23:27">
      <c r="W53186" s="288"/>
      <c r="X53186" s="287"/>
      <c r="AA53186" s="289"/>
    </row>
    <row r="53187" spans="23:27">
      <c r="W53187" s="288"/>
      <c r="X53187" s="287"/>
      <c r="AA53187" s="289"/>
    </row>
    <row r="53188" spans="23:27">
      <c r="W53188" s="288"/>
      <c r="X53188" s="287"/>
      <c r="AA53188" s="289"/>
    </row>
    <row r="53189" spans="23:27">
      <c r="W53189" s="288"/>
      <c r="X53189" s="287"/>
      <c r="AA53189" s="289"/>
    </row>
    <row r="53190" spans="23:27">
      <c r="W53190" s="288"/>
      <c r="X53190" s="287"/>
      <c r="AA53190" s="289"/>
    </row>
    <row r="53191" spans="23:27">
      <c r="W53191" s="288"/>
      <c r="X53191" s="287"/>
      <c r="AA53191" s="289"/>
    </row>
    <row r="53192" spans="23:27">
      <c r="W53192" s="288"/>
      <c r="X53192" s="287"/>
      <c r="AA53192" s="289"/>
    </row>
    <row r="53193" spans="23:27">
      <c r="W53193" s="288"/>
      <c r="X53193" s="287"/>
      <c r="AA53193" s="289"/>
    </row>
    <row r="53194" spans="23:27">
      <c r="W53194" s="288"/>
      <c r="X53194" s="287"/>
      <c r="AA53194" s="289"/>
    </row>
    <row r="53195" spans="23:27">
      <c r="W53195" s="288"/>
      <c r="X53195" s="287"/>
      <c r="AA53195" s="289"/>
    </row>
    <row r="53196" spans="23:27">
      <c r="W53196" s="288"/>
      <c r="X53196" s="287"/>
      <c r="AA53196" s="289"/>
    </row>
    <row r="53197" spans="23:27">
      <c r="W53197" s="288"/>
      <c r="X53197" s="287"/>
      <c r="AA53197" s="289"/>
    </row>
    <row r="53198" spans="23:27">
      <c r="W53198" s="288"/>
      <c r="X53198" s="287"/>
      <c r="AA53198" s="289"/>
    </row>
    <row r="53199" spans="23:27">
      <c r="W53199" s="288"/>
      <c r="X53199" s="287"/>
      <c r="AA53199" s="289"/>
    </row>
    <row r="53200" spans="23:27">
      <c r="W53200" s="288"/>
      <c r="X53200" s="287"/>
      <c r="AA53200" s="289"/>
    </row>
    <row r="53201" spans="23:27">
      <c r="W53201" s="288"/>
      <c r="X53201" s="287"/>
      <c r="AA53201" s="289"/>
    </row>
    <row r="53202" spans="23:27">
      <c r="W53202" s="288"/>
      <c r="X53202" s="287"/>
      <c r="AA53202" s="289"/>
    </row>
    <row r="53203" spans="23:27">
      <c r="W53203" s="288"/>
      <c r="X53203" s="287"/>
      <c r="AA53203" s="289"/>
    </row>
    <row r="53204" spans="23:27">
      <c r="W53204" s="288"/>
      <c r="X53204" s="287"/>
      <c r="AA53204" s="289"/>
    </row>
    <row r="53205" spans="23:27">
      <c r="W53205" s="288"/>
      <c r="X53205" s="287"/>
      <c r="AA53205" s="289"/>
    </row>
    <row r="53206" spans="23:27">
      <c r="W53206" s="288"/>
      <c r="X53206" s="287"/>
      <c r="AA53206" s="289"/>
    </row>
    <row r="53207" spans="23:27">
      <c r="W53207" s="288"/>
      <c r="X53207" s="287"/>
      <c r="AA53207" s="289"/>
    </row>
    <row r="53208" spans="23:27">
      <c r="W53208" s="288"/>
      <c r="X53208" s="287"/>
      <c r="AA53208" s="289"/>
    </row>
    <row r="53209" spans="23:27">
      <c r="W53209" s="288"/>
      <c r="X53209" s="287"/>
      <c r="AA53209" s="289"/>
    </row>
    <row r="53210" spans="23:27">
      <c r="W53210" s="288"/>
      <c r="X53210" s="287"/>
      <c r="AA53210" s="289"/>
    </row>
    <row r="53211" spans="23:27">
      <c r="W53211" s="288"/>
      <c r="X53211" s="287"/>
      <c r="AA53211" s="289"/>
    </row>
    <row r="53212" spans="23:27">
      <c r="W53212" s="288"/>
      <c r="X53212" s="287"/>
      <c r="AA53212" s="289"/>
    </row>
    <row r="53213" spans="23:27">
      <c r="W53213" s="288"/>
      <c r="X53213" s="287"/>
      <c r="AA53213" s="289"/>
    </row>
    <row r="53214" spans="23:27">
      <c r="W53214" s="288"/>
      <c r="X53214" s="287"/>
      <c r="AA53214" s="289"/>
    </row>
    <row r="53215" spans="23:27">
      <c r="W53215" s="288"/>
      <c r="X53215" s="287"/>
      <c r="AA53215" s="289"/>
    </row>
    <row r="53216" spans="23:27">
      <c r="W53216" s="288"/>
      <c r="X53216" s="287"/>
      <c r="AA53216" s="289"/>
    </row>
    <row r="53217" spans="23:27">
      <c r="W53217" s="288"/>
      <c r="X53217" s="287"/>
      <c r="AA53217" s="289"/>
    </row>
    <row r="53218" spans="23:27">
      <c r="W53218" s="288"/>
      <c r="X53218" s="287"/>
      <c r="AA53218" s="289"/>
    </row>
    <row r="53219" spans="23:27">
      <c r="W53219" s="288"/>
      <c r="X53219" s="287"/>
      <c r="AA53219" s="289"/>
    </row>
    <row r="53220" spans="23:27">
      <c r="W53220" s="288"/>
      <c r="X53220" s="287"/>
      <c r="AA53220" s="289"/>
    </row>
    <row r="53221" spans="23:27">
      <c r="W53221" s="288"/>
      <c r="X53221" s="287"/>
      <c r="AA53221" s="289"/>
    </row>
    <row r="53222" spans="23:27">
      <c r="W53222" s="288"/>
      <c r="X53222" s="287"/>
      <c r="AA53222" s="289"/>
    </row>
    <row r="53223" spans="23:27">
      <c r="W53223" s="288"/>
      <c r="X53223" s="287"/>
      <c r="AA53223" s="289"/>
    </row>
    <row r="53224" spans="23:27">
      <c r="W53224" s="288"/>
      <c r="X53224" s="287"/>
      <c r="AA53224" s="289"/>
    </row>
    <row r="53225" spans="23:27">
      <c r="W53225" s="288"/>
      <c r="X53225" s="287"/>
      <c r="AA53225" s="289"/>
    </row>
    <row r="53226" spans="23:27">
      <c r="W53226" s="288"/>
      <c r="X53226" s="287"/>
      <c r="AA53226" s="289"/>
    </row>
    <row r="53227" spans="23:27">
      <c r="W53227" s="288"/>
      <c r="X53227" s="287"/>
      <c r="AA53227" s="289"/>
    </row>
    <row r="53228" spans="23:27">
      <c r="W53228" s="288"/>
      <c r="X53228" s="287"/>
      <c r="AA53228" s="289"/>
    </row>
    <row r="53229" spans="23:27">
      <c r="W53229" s="288"/>
      <c r="X53229" s="287"/>
      <c r="AA53229" s="289"/>
    </row>
    <row r="53230" spans="23:27">
      <c r="W53230" s="288"/>
      <c r="X53230" s="287"/>
      <c r="AA53230" s="289"/>
    </row>
    <row r="53231" spans="23:27">
      <c r="W53231" s="288"/>
      <c r="X53231" s="287"/>
      <c r="AA53231" s="289"/>
    </row>
    <row r="53232" spans="23:27">
      <c r="W53232" s="288"/>
      <c r="X53232" s="287"/>
      <c r="AA53232" s="289"/>
    </row>
    <row r="53233" spans="23:27">
      <c r="W53233" s="288"/>
      <c r="X53233" s="287"/>
      <c r="AA53233" s="289"/>
    </row>
    <row r="53234" spans="23:27">
      <c r="W53234" s="288"/>
      <c r="X53234" s="287"/>
      <c r="AA53234" s="289"/>
    </row>
    <row r="53235" spans="23:27">
      <c r="W53235" s="288"/>
      <c r="X53235" s="287"/>
      <c r="AA53235" s="289"/>
    </row>
    <row r="53236" spans="23:27">
      <c r="W53236" s="288"/>
      <c r="X53236" s="287"/>
      <c r="AA53236" s="289"/>
    </row>
    <row r="53237" spans="23:27">
      <c r="W53237" s="288"/>
      <c r="X53237" s="287"/>
      <c r="AA53237" s="289"/>
    </row>
    <row r="53238" spans="23:27">
      <c r="W53238" s="288"/>
      <c r="X53238" s="287"/>
      <c r="AA53238" s="289"/>
    </row>
    <row r="53239" spans="23:27">
      <c r="W53239" s="288"/>
      <c r="X53239" s="287"/>
      <c r="AA53239" s="289"/>
    </row>
    <row r="53240" spans="23:27">
      <c r="W53240" s="288"/>
      <c r="X53240" s="287"/>
      <c r="AA53240" s="289"/>
    </row>
    <row r="53241" spans="23:27">
      <c r="W53241" s="288"/>
      <c r="X53241" s="287"/>
      <c r="AA53241" s="289"/>
    </row>
    <row r="53242" spans="23:27">
      <c r="W53242" s="288"/>
      <c r="X53242" s="287"/>
      <c r="AA53242" s="289"/>
    </row>
    <row r="53243" spans="23:27">
      <c r="W53243" s="288"/>
      <c r="X53243" s="287"/>
      <c r="AA53243" s="289"/>
    </row>
    <row r="53244" spans="23:27">
      <c r="W53244" s="288"/>
      <c r="X53244" s="287"/>
      <c r="AA53244" s="289"/>
    </row>
    <row r="53245" spans="23:27">
      <c r="W53245" s="288"/>
      <c r="X53245" s="287"/>
      <c r="AA53245" s="289"/>
    </row>
    <row r="53246" spans="23:27">
      <c r="W53246" s="288"/>
      <c r="X53246" s="287"/>
      <c r="AA53246" s="289"/>
    </row>
    <row r="53247" spans="23:27">
      <c r="W53247" s="288"/>
      <c r="X53247" s="287"/>
      <c r="AA53247" s="289"/>
    </row>
    <row r="53248" spans="23:27">
      <c r="W53248" s="288"/>
      <c r="X53248" s="287"/>
      <c r="AA53248" s="289"/>
    </row>
    <row r="53249" spans="23:27">
      <c r="W53249" s="288"/>
      <c r="X53249" s="287"/>
      <c r="AA53249" s="289"/>
    </row>
    <row r="53250" spans="23:27">
      <c r="W53250" s="288"/>
      <c r="X53250" s="287"/>
      <c r="AA53250" s="289"/>
    </row>
    <row r="53251" spans="23:27">
      <c r="W53251" s="288"/>
      <c r="X53251" s="287"/>
      <c r="AA53251" s="289"/>
    </row>
    <row r="53252" spans="23:27">
      <c r="W53252" s="288"/>
      <c r="X53252" s="287"/>
      <c r="AA53252" s="289"/>
    </row>
    <row r="53253" spans="23:27">
      <c r="W53253" s="288"/>
      <c r="X53253" s="287"/>
      <c r="AA53253" s="289"/>
    </row>
    <row r="53254" spans="23:27">
      <c r="W53254" s="288"/>
      <c r="X53254" s="287"/>
      <c r="AA53254" s="289"/>
    </row>
    <row r="53255" spans="23:27">
      <c r="W53255" s="288"/>
      <c r="X53255" s="287"/>
      <c r="AA53255" s="289"/>
    </row>
    <row r="53256" spans="23:27">
      <c r="W53256" s="288"/>
      <c r="X53256" s="287"/>
      <c r="AA53256" s="289"/>
    </row>
    <row r="53257" spans="23:27">
      <c r="W53257" s="288"/>
      <c r="X53257" s="287"/>
      <c r="AA53257" s="289"/>
    </row>
    <row r="53258" spans="23:27">
      <c r="W53258" s="288"/>
      <c r="X53258" s="287"/>
      <c r="AA53258" s="289"/>
    </row>
    <row r="53259" spans="23:27">
      <c r="W53259" s="288"/>
      <c r="X53259" s="287"/>
      <c r="AA53259" s="289"/>
    </row>
    <row r="53260" spans="23:27">
      <c r="W53260" s="288"/>
      <c r="X53260" s="287"/>
      <c r="AA53260" s="289"/>
    </row>
    <row r="53261" spans="23:27">
      <c r="W53261" s="288"/>
      <c r="X53261" s="287"/>
      <c r="AA53261" s="289"/>
    </row>
    <row r="53262" spans="23:27">
      <c r="W53262" s="288"/>
      <c r="X53262" s="287"/>
      <c r="AA53262" s="289"/>
    </row>
    <row r="53263" spans="23:27">
      <c r="W53263" s="288"/>
      <c r="X53263" s="287"/>
      <c r="AA53263" s="289"/>
    </row>
    <row r="53264" spans="23:27">
      <c r="W53264" s="288"/>
      <c r="X53264" s="287"/>
      <c r="AA53264" s="289"/>
    </row>
    <row r="53265" spans="23:27">
      <c r="W53265" s="288"/>
      <c r="X53265" s="287"/>
      <c r="AA53265" s="289"/>
    </row>
    <row r="53266" spans="23:27">
      <c r="W53266" s="288"/>
      <c r="X53266" s="287"/>
      <c r="AA53266" s="289"/>
    </row>
    <row r="53267" spans="23:27">
      <c r="W53267" s="288"/>
      <c r="X53267" s="287"/>
      <c r="AA53267" s="289"/>
    </row>
    <row r="53268" spans="23:27">
      <c r="W53268" s="288"/>
      <c r="X53268" s="287"/>
      <c r="AA53268" s="289"/>
    </row>
    <row r="53269" spans="23:27">
      <c r="W53269" s="288"/>
      <c r="X53269" s="287"/>
      <c r="AA53269" s="289"/>
    </row>
    <row r="53270" spans="23:27">
      <c r="W53270" s="288"/>
      <c r="X53270" s="287"/>
      <c r="AA53270" s="289"/>
    </row>
    <row r="53271" spans="23:27">
      <c r="W53271" s="288"/>
      <c r="X53271" s="287"/>
      <c r="AA53271" s="289"/>
    </row>
    <row r="53272" spans="23:27">
      <c r="W53272" s="288"/>
      <c r="X53272" s="287"/>
      <c r="AA53272" s="289"/>
    </row>
    <row r="53273" spans="23:27">
      <c r="W53273" s="288"/>
      <c r="X53273" s="287"/>
      <c r="AA53273" s="289"/>
    </row>
    <row r="53274" spans="23:27">
      <c r="W53274" s="288"/>
      <c r="X53274" s="287"/>
      <c r="AA53274" s="289"/>
    </row>
    <row r="53275" spans="23:27">
      <c r="W53275" s="288"/>
      <c r="X53275" s="287"/>
      <c r="AA53275" s="289"/>
    </row>
    <row r="53276" spans="23:27">
      <c r="W53276" s="288"/>
      <c r="X53276" s="287"/>
      <c r="AA53276" s="289"/>
    </row>
    <row r="53277" spans="23:27">
      <c r="W53277" s="288"/>
      <c r="X53277" s="287"/>
      <c r="AA53277" s="289"/>
    </row>
    <row r="53278" spans="23:27">
      <c r="W53278" s="288"/>
      <c r="X53278" s="287"/>
      <c r="AA53278" s="289"/>
    </row>
    <row r="53279" spans="23:27">
      <c r="W53279" s="288"/>
      <c r="X53279" s="287"/>
      <c r="AA53279" s="289"/>
    </row>
    <row r="53280" spans="23:27">
      <c r="W53280" s="288"/>
      <c r="X53280" s="287"/>
      <c r="AA53280" s="289"/>
    </row>
    <row r="53281" spans="23:27">
      <c r="W53281" s="288"/>
      <c r="X53281" s="287"/>
      <c r="AA53281" s="289"/>
    </row>
    <row r="53282" spans="23:27">
      <c r="W53282" s="288"/>
      <c r="X53282" s="287"/>
      <c r="AA53282" s="289"/>
    </row>
    <row r="53283" spans="23:27">
      <c r="W53283" s="288"/>
      <c r="X53283" s="287"/>
      <c r="AA53283" s="289"/>
    </row>
    <row r="53284" spans="23:27">
      <c r="W53284" s="288"/>
      <c r="X53284" s="287"/>
      <c r="AA53284" s="289"/>
    </row>
    <row r="53285" spans="23:27">
      <c r="W53285" s="288"/>
      <c r="X53285" s="287"/>
      <c r="AA53285" s="289"/>
    </row>
    <row r="53286" spans="23:27">
      <c r="W53286" s="288"/>
      <c r="X53286" s="287"/>
      <c r="AA53286" s="289"/>
    </row>
    <row r="53287" spans="23:27">
      <c r="W53287" s="288"/>
      <c r="X53287" s="287"/>
      <c r="AA53287" s="289"/>
    </row>
    <row r="53288" spans="23:27">
      <c r="W53288" s="288"/>
      <c r="X53288" s="287"/>
      <c r="AA53288" s="289"/>
    </row>
    <row r="53289" spans="23:27">
      <c r="W53289" s="288"/>
      <c r="X53289" s="287"/>
      <c r="AA53289" s="289"/>
    </row>
    <row r="53290" spans="23:27">
      <c r="W53290" s="288"/>
      <c r="X53290" s="287"/>
      <c r="AA53290" s="289"/>
    </row>
    <row r="53291" spans="23:27">
      <c r="W53291" s="288"/>
      <c r="X53291" s="287"/>
      <c r="AA53291" s="289"/>
    </row>
    <row r="53292" spans="23:27">
      <c r="W53292" s="288"/>
      <c r="X53292" s="287"/>
      <c r="AA53292" s="289"/>
    </row>
    <row r="53293" spans="23:27">
      <c r="W53293" s="288"/>
      <c r="X53293" s="287"/>
      <c r="AA53293" s="289"/>
    </row>
    <row r="53294" spans="23:27">
      <c r="W53294" s="288"/>
      <c r="X53294" s="287"/>
      <c r="AA53294" s="289"/>
    </row>
    <row r="53295" spans="23:27">
      <c r="W53295" s="288"/>
      <c r="X53295" s="287"/>
      <c r="AA53295" s="289"/>
    </row>
    <row r="53296" spans="23:27">
      <c r="W53296" s="288"/>
      <c r="X53296" s="287"/>
      <c r="AA53296" s="289"/>
    </row>
    <row r="53297" spans="23:27">
      <c r="W53297" s="288"/>
      <c r="X53297" s="287"/>
      <c r="AA53297" s="289"/>
    </row>
    <row r="53298" spans="23:27">
      <c r="W53298" s="288"/>
      <c r="X53298" s="287"/>
      <c r="AA53298" s="289"/>
    </row>
    <row r="53299" spans="23:27">
      <c r="W53299" s="288"/>
      <c r="X53299" s="287"/>
      <c r="AA53299" s="289"/>
    </row>
    <row r="53300" spans="23:27">
      <c r="W53300" s="288"/>
      <c r="X53300" s="287"/>
      <c r="AA53300" s="289"/>
    </row>
    <row r="53301" spans="23:27">
      <c r="W53301" s="288"/>
      <c r="X53301" s="287"/>
      <c r="AA53301" s="289"/>
    </row>
    <row r="53302" spans="23:27">
      <c r="W53302" s="288"/>
      <c r="X53302" s="287"/>
      <c r="AA53302" s="289"/>
    </row>
    <row r="53303" spans="23:27">
      <c r="W53303" s="288"/>
      <c r="X53303" s="287"/>
      <c r="AA53303" s="289"/>
    </row>
    <row r="53304" spans="23:27">
      <c r="W53304" s="288"/>
      <c r="X53304" s="287"/>
      <c r="AA53304" s="289"/>
    </row>
    <row r="53305" spans="23:27">
      <c r="W53305" s="288"/>
      <c r="X53305" s="287"/>
      <c r="AA53305" s="289"/>
    </row>
    <row r="53306" spans="23:27">
      <c r="W53306" s="288"/>
      <c r="X53306" s="287"/>
      <c r="AA53306" s="289"/>
    </row>
    <row r="53307" spans="23:27">
      <c r="W53307" s="288"/>
      <c r="X53307" s="287"/>
      <c r="AA53307" s="289"/>
    </row>
    <row r="53308" spans="23:27">
      <c r="W53308" s="288"/>
      <c r="X53308" s="287"/>
      <c r="AA53308" s="289"/>
    </row>
    <row r="53309" spans="23:27">
      <c r="W53309" s="288"/>
      <c r="X53309" s="287"/>
      <c r="AA53309" s="289"/>
    </row>
    <row r="53310" spans="23:27">
      <c r="W53310" s="288"/>
      <c r="X53310" s="287"/>
      <c r="AA53310" s="289"/>
    </row>
    <row r="53311" spans="23:27">
      <c r="W53311" s="288"/>
      <c r="X53311" s="287"/>
      <c r="AA53311" s="289"/>
    </row>
    <row r="53312" spans="23:27">
      <c r="W53312" s="288"/>
      <c r="X53312" s="287"/>
      <c r="AA53312" s="289"/>
    </row>
    <row r="53313" spans="23:27">
      <c r="W53313" s="288"/>
      <c r="X53313" s="287"/>
      <c r="AA53313" s="289"/>
    </row>
    <row r="53314" spans="23:27">
      <c r="W53314" s="288"/>
      <c r="X53314" s="287"/>
      <c r="AA53314" s="289"/>
    </row>
    <row r="53315" spans="23:27">
      <c r="W53315" s="288"/>
      <c r="X53315" s="287"/>
      <c r="AA53315" s="289"/>
    </row>
    <row r="53316" spans="23:27">
      <c r="W53316" s="288"/>
      <c r="X53316" s="287"/>
      <c r="AA53316" s="289"/>
    </row>
    <row r="53317" spans="23:27">
      <c r="W53317" s="288"/>
      <c r="X53317" s="287"/>
      <c r="AA53317" s="289"/>
    </row>
    <row r="53318" spans="23:27">
      <c r="W53318" s="288"/>
      <c r="X53318" s="287"/>
      <c r="AA53318" s="289"/>
    </row>
    <row r="53319" spans="23:27">
      <c r="W53319" s="288"/>
      <c r="X53319" s="287"/>
      <c r="AA53319" s="289"/>
    </row>
    <row r="53320" spans="23:27">
      <c r="W53320" s="288"/>
      <c r="X53320" s="287"/>
      <c r="AA53320" s="289"/>
    </row>
    <row r="53321" spans="23:27">
      <c r="W53321" s="288"/>
      <c r="X53321" s="287"/>
      <c r="AA53321" s="289"/>
    </row>
    <row r="53322" spans="23:27">
      <c r="W53322" s="288"/>
      <c r="X53322" s="287"/>
      <c r="AA53322" s="289"/>
    </row>
    <row r="53323" spans="23:27">
      <c r="W53323" s="288"/>
      <c r="X53323" s="287"/>
      <c r="AA53323" s="289"/>
    </row>
    <row r="53324" spans="23:27">
      <c r="W53324" s="288"/>
      <c r="X53324" s="287"/>
      <c r="AA53324" s="289"/>
    </row>
    <row r="53325" spans="23:27">
      <c r="W53325" s="288"/>
      <c r="X53325" s="287"/>
      <c r="AA53325" s="289"/>
    </row>
    <row r="53326" spans="23:27">
      <c r="W53326" s="288"/>
      <c r="X53326" s="287"/>
      <c r="AA53326" s="289"/>
    </row>
    <row r="53327" spans="23:27">
      <c r="W53327" s="288"/>
      <c r="X53327" s="287"/>
      <c r="AA53327" s="289"/>
    </row>
    <row r="53328" spans="23:27">
      <c r="W53328" s="288"/>
      <c r="X53328" s="287"/>
      <c r="AA53328" s="289"/>
    </row>
    <row r="53329" spans="23:27">
      <c r="W53329" s="288"/>
      <c r="X53329" s="287"/>
      <c r="AA53329" s="289"/>
    </row>
    <row r="53330" spans="23:27">
      <c r="W53330" s="288"/>
      <c r="X53330" s="287"/>
      <c r="AA53330" s="289"/>
    </row>
    <row r="53331" spans="23:27">
      <c r="W53331" s="288"/>
      <c r="X53331" s="287"/>
      <c r="AA53331" s="289"/>
    </row>
    <row r="53332" spans="23:27">
      <c r="W53332" s="288"/>
      <c r="X53332" s="287"/>
      <c r="AA53332" s="289"/>
    </row>
    <row r="53333" spans="23:27">
      <c r="W53333" s="288"/>
      <c r="X53333" s="287"/>
      <c r="AA53333" s="289"/>
    </row>
    <row r="53334" spans="23:27">
      <c r="W53334" s="288"/>
      <c r="X53334" s="287"/>
      <c r="AA53334" s="289"/>
    </row>
    <row r="53335" spans="23:27">
      <c r="W53335" s="288"/>
      <c r="X53335" s="287"/>
      <c r="AA53335" s="289"/>
    </row>
    <row r="53336" spans="23:27">
      <c r="W53336" s="288"/>
      <c r="X53336" s="287"/>
      <c r="AA53336" s="289"/>
    </row>
    <row r="53337" spans="23:27">
      <c r="W53337" s="288"/>
      <c r="X53337" s="287"/>
      <c r="AA53337" s="289"/>
    </row>
    <row r="53338" spans="23:27">
      <c r="W53338" s="288"/>
      <c r="X53338" s="287"/>
      <c r="AA53338" s="289"/>
    </row>
    <row r="53339" spans="23:27">
      <c r="W53339" s="288"/>
      <c r="X53339" s="287"/>
      <c r="AA53339" s="289"/>
    </row>
    <row r="53340" spans="23:27">
      <c r="W53340" s="288"/>
      <c r="X53340" s="287"/>
      <c r="AA53340" s="289"/>
    </row>
    <row r="53341" spans="23:27">
      <c r="W53341" s="288"/>
      <c r="X53341" s="287"/>
      <c r="AA53341" s="289"/>
    </row>
    <row r="53342" spans="23:27">
      <c r="W53342" s="288"/>
      <c r="X53342" s="287"/>
      <c r="AA53342" s="289"/>
    </row>
    <row r="53343" spans="23:27">
      <c r="W53343" s="288"/>
      <c r="X53343" s="287"/>
      <c r="AA53343" s="289"/>
    </row>
    <row r="53344" spans="23:27">
      <c r="W53344" s="288"/>
      <c r="X53344" s="287"/>
      <c r="AA53344" s="289"/>
    </row>
    <row r="53345" spans="23:27">
      <c r="W53345" s="288"/>
      <c r="X53345" s="287"/>
      <c r="AA53345" s="289"/>
    </row>
    <row r="53346" spans="23:27">
      <c r="W53346" s="288"/>
      <c r="X53346" s="287"/>
      <c r="AA53346" s="289"/>
    </row>
    <row r="53347" spans="23:27">
      <c r="W53347" s="288"/>
      <c r="X53347" s="287"/>
      <c r="AA53347" s="289"/>
    </row>
    <row r="53348" spans="23:27">
      <c r="W53348" s="288"/>
      <c r="X53348" s="287"/>
      <c r="AA53348" s="289"/>
    </row>
    <row r="53349" spans="23:27">
      <c r="W53349" s="288"/>
      <c r="X53349" s="287"/>
      <c r="AA53349" s="289"/>
    </row>
    <row r="53350" spans="23:27">
      <c r="W53350" s="288"/>
      <c r="X53350" s="287"/>
      <c r="AA53350" s="289"/>
    </row>
    <row r="53351" spans="23:27">
      <c r="W53351" s="288"/>
      <c r="X53351" s="287"/>
      <c r="AA53351" s="289"/>
    </row>
    <row r="53352" spans="23:27">
      <c r="W53352" s="288"/>
      <c r="X53352" s="287"/>
      <c r="AA53352" s="289"/>
    </row>
    <row r="53353" spans="23:27">
      <c r="W53353" s="288"/>
      <c r="X53353" s="287"/>
      <c r="AA53353" s="289"/>
    </row>
    <row r="53354" spans="23:27">
      <c r="W53354" s="288"/>
      <c r="X53354" s="287"/>
      <c r="AA53354" s="289"/>
    </row>
    <row r="53355" spans="23:27">
      <c r="W53355" s="288"/>
      <c r="X53355" s="287"/>
      <c r="AA53355" s="289"/>
    </row>
    <row r="53356" spans="23:27">
      <c r="W53356" s="288"/>
      <c r="X53356" s="287"/>
      <c r="AA53356" s="289"/>
    </row>
    <row r="53357" spans="23:27">
      <c r="W53357" s="288"/>
      <c r="X53357" s="287"/>
      <c r="AA53357" s="289"/>
    </row>
    <row r="53358" spans="23:27">
      <c r="W53358" s="288"/>
      <c r="X53358" s="287"/>
      <c r="AA53358" s="289"/>
    </row>
    <row r="53359" spans="23:27">
      <c r="W53359" s="288"/>
      <c r="X53359" s="287"/>
      <c r="AA53359" s="289"/>
    </row>
    <row r="53360" spans="23:27">
      <c r="W53360" s="288"/>
      <c r="X53360" s="287"/>
      <c r="AA53360" s="289"/>
    </row>
    <row r="53361" spans="23:27">
      <c r="W53361" s="288"/>
      <c r="X53361" s="287"/>
      <c r="AA53361" s="289"/>
    </row>
    <row r="53362" spans="23:27">
      <c r="W53362" s="288"/>
      <c r="X53362" s="287"/>
      <c r="AA53362" s="289"/>
    </row>
    <row r="53363" spans="23:27">
      <c r="W53363" s="288"/>
      <c r="X53363" s="287"/>
      <c r="AA53363" s="289"/>
    </row>
    <row r="53364" spans="23:27">
      <c r="W53364" s="288"/>
      <c r="X53364" s="287"/>
      <c r="AA53364" s="289"/>
    </row>
    <row r="53365" spans="23:27">
      <c r="W53365" s="288"/>
      <c r="X53365" s="287"/>
      <c r="AA53365" s="289"/>
    </row>
    <row r="53366" spans="23:27">
      <c r="W53366" s="288"/>
      <c r="X53366" s="287"/>
      <c r="AA53366" s="289"/>
    </row>
    <row r="53367" spans="23:27">
      <c r="W53367" s="288"/>
      <c r="X53367" s="287"/>
      <c r="AA53367" s="289"/>
    </row>
    <row r="53368" spans="23:27">
      <c r="W53368" s="288"/>
      <c r="X53368" s="287"/>
      <c r="AA53368" s="289"/>
    </row>
    <row r="53369" spans="23:27">
      <c r="W53369" s="288"/>
      <c r="X53369" s="287"/>
      <c r="AA53369" s="289"/>
    </row>
    <row r="53370" spans="23:27">
      <c r="W53370" s="288"/>
      <c r="X53370" s="287"/>
      <c r="AA53370" s="289"/>
    </row>
    <row r="53371" spans="23:27">
      <c r="W53371" s="288"/>
      <c r="X53371" s="287"/>
      <c r="AA53371" s="289"/>
    </row>
    <row r="53372" spans="23:27">
      <c r="W53372" s="288"/>
      <c r="X53372" s="287"/>
      <c r="AA53372" s="289"/>
    </row>
    <row r="53373" spans="23:27">
      <c r="W53373" s="288"/>
      <c r="X53373" s="287"/>
      <c r="AA53373" s="289"/>
    </row>
    <row r="53374" spans="23:27">
      <c r="W53374" s="288"/>
      <c r="X53374" s="287"/>
      <c r="AA53374" s="289"/>
    </row>
    <row r="53375" spans="23:27">
      <c r="W53375" s="288"/>
      <c r="X53375" s="287"/>
      <c r="AA53375" s="289"/>
    </row>
    <row r="53376" spans="23:27">
      <c r="W53376" s="288"/>
      <c r="X53376" s="287"/>
      <c r="AA53376" s="289"/>
    </row>
    <row r="53377" spans="23:27">
      <c r="W53377" s="288"/>
      <c r="X53377" s="287"/>
      <c r="AA53377" s="289"/>
    </row>
    <row r="53378" spans="23:27">
      <c r="W53378" s="288"/>
      <c r="X53378" s="287"/>
      <c r="AA53378" s="289"/>
    </row>
    <row r="53379" spans="23:27">
      <c r="W53379" s="288"/>
      <c r="X53379" s="287"/>
      <c r="AA53379" s="289"/>
    </row>
    <row r="53380" spans="23:27">
      <c r="W53380" s="288"/>
      <c r="X53380" s="287"/>
      <c r="AA53380" s="289"/>
    </row>
    <row r="53381" spans="23:27">
      <c r="W53381" s="288"/>
      <c r="X53381" s="287"/>
      <c r="AA53381" s="289"/>
    </row>
    <row r="53382" spans="23:27">
      <c r="W53382" s="288"/>
      <c r="X53382" s="287"/>
      <c r="AA53382" s="289"/>
    </row>
    <row r="53383" spans="23:27">
      <c r="W53383" s="288"/>
      <c r="X53383" s="287"/>
      <c r="AA53383" s="289"/>
    </row>
    <row r="53384" spans="23:27">
      <c r="W53384" s="288"/>
      <c r="X53384" s="287"/>
      <c r="AA53384" s="289"/>
    </row>
    <row r="53385" spans="23:27">
      <c r="W53385" s="288"/>
      <c r="X53385" s="287"/>
      <c r="AA53385" s="289"/>
    </row>
    <row r="53386" spans="23:27">
      <c r="W53386" s="288"/>
      <c r="X53386" s="287"/>
      <c r="AA53386" s="289"/>
    </row>
    <row r="53387" spans="23:27">
      <c r="W53387" s="288"/>
      <c r="X53387" s="287"/>
      <c r="AA53387" s="289"/>
    </row>
    <row r="53388" spans="23:27">
      <c r="W53388" s="288"/>
      <c r="X53388" s="287"/>
      <c r="AA53388" s="289"/>
    </row>
    <row r="53389" spans="23:27">
      <c r="W53389" s="288"/>
      <c r="X53389" s="287"/>
      <c r="AA53389" s="289"/>
    </row>
    <row r="53390" spans="23:27">
      <c r="W53390" s="288"/>
      <c r="X53390" s="287"/>
      <c r="AA53390" s="289"/>
    </row>
    <row r="53391" spans="23:27">
      <c r="W53391" s="288"/>
      <c r="X53391" s="287"/>
      <c r="AA53391" s="289"/>
    </row>
    <row r="53392" spans="23:27">
      <c r="W53392" s="288"/>
      <c r="X53392" s="287"/>
      <c r="AA53392" s="289"/>
    </row>
    <row r="53393" spans="23:27">
      <c r="W53393" s="288"/>
      <c r="X53393" s="287"/>
      <c r="AA53393" s="289"/>
    </row>
    <row r="53394" spans="23:27">
      <c r="W53394" s="288"/>
      <c r="X53394" s="287"/>
      <c r="AA53394" s="289"/>
    </row>
    <row r="53395" spans="23:27">
      <c r="W53395" s="288"/>
      <c r="X53395" s="287"/>
      <c r="AA53395" s="289"/>
    </row>
    <row r="53396" spans="23:27">
      <c r="W53396" s="288"/>
      <c r="X53396" s="287"/>
      <c r="AA53396" s="289"/>
    </row>
    <row r="53397" spans="23:27">
      <c r="W53397" s="288"/>
      <c r="X53397" s="287"/>
      <c r="AA53397" s="289"/>
    </row>
    <row r="53398" spans="23:27">
      <c r="W53398" s="288"/>
      <c r="X53398" s="287"/>
      <c r="AA53398" s="289"/>
    </row>
    <row r="53399" spans="23:27">
      <c r="W53399" s="288"/>
      <c r="X53399" s="287"/>
      <c r="AA53399" s="289"/>
    </row>
    <row r="53400" spans="23:27">
      <c r="W53400" s="288"/>
      <c r="X53400" s="287"/>
      <c r="AA53400" s="289"/>
    </row>
    <row r="53401" spans="23:27">
      <c r="W53401" s="288"/>
      <c r="X53401" s="287"/>
      <c r="AA53401" s="289"/>
    </row>
    <row r="53402" spans="23:27">
      <c r="W53402" s="288"/>
      <c r="X53402" s="287"/>
      <c r="AA53402" s="289"/>
    </row>
    <row r="53403" spans="23:27">
      <c r="W53403" s="288"/>
      <c r="X53403" s="287"/>
      <c r="AA53403" s="289"/>
    </row>
    <row r="53404" spans="23:27">
      <c r="W53404" s="288"/>
      <c r="X53404" s="287"/>
      <c r="AA53404" s="289"/>
    </row>
    <row r="53405" spans="23:27">
      <c r="W53405" s="288"/>
      <c r="X53405" s="287"/>
      <c r="AA53405" s="289"/>
    </row>
    <row r="53406" spans="23:27">
      <c r="W53406" s="288"/>
      <c r="X53406" s="287"/>
      <c r="AA53406" s="289"/>
    </row>
    <row r="53407" spans="23:27">
      <c r="W53407" s="288"/>
      <c r="X53407" s="287"/>
      <c r="AA53407" s="289"/>
    </row>
    <row r="53408" spans="23:27">
      <c r="W53408" s="288"/>
      <c r="X53408" s="287"/>
      <c r="AA53408" s="289"/>
    </row>
    <row r="53409" spans="23:27">
      <c r="W53409" s="288"/>
      <c r="X53409" s="287"/>
      <c r="AA53409" s="289"/>
    </row>
    <row r="53410" spans="23:27">
      <c r="W53410" s="288"/>
      <c r="X53410" s="287"/>
      <c r="AA53410" s="289"/>
    </row>
    <row r="53411" spans="23:27">
      <c r="W53411" s="288"/>
      <c r="X53411" s="287"/>
      <c r="AA53411" s="289"/>
    </row>
    <row r="53412" spans="23:27">
      <c r="W53412" s="288"/>
      <c r="X53412" s="287"/>
      <c r="AA53412" s="289"/>
    </row>
    <row r="53413" spans="23:27">
      <c r="W53413" s="288"/>
      <c r="X53413" s="287"/>
      <c r="AA53413" s="289"/>
    </row>
    <row r="53414" spans="23:27">
      <c r="W53414" s="288"/>
      <c r="X53414" s="287"/>
      <c r="AA53414" s="289"/>
    </row>
    <row r="53415" spans="23:27">
      <c r="W53415" s="288"/>
      <c r="X53415" s="287"/>
      <c r="AA53415" s="289"/>
    </row>
    <row r="53416" spans="23:27">
      <c r="W53416" s="288"/>
      <c r="X53416" s="287"/>
      <c r="AA53416" s="289"/>
    </row>
    <row r="53417" spans="23:27">
      <c r="W53417" s="288"/>
      <c r="X53417" s="287"/>
      <c r="AA53417" s="289"/>
    </row>
    <row r="53418" spans="23:27">
      <c r="W53418" s="288"/>
      <c r="X53418" s="287"/>
      <c r="AA53418" s="289"/>
    </row>
    <row r="53419" spans="23:27">
      <c r="W53419" s="288"/>
      <c r="X53419" s="287"/>
      <c r="AA53419" s="289"/>
    </row>
    <row r="53420" spans="23:27">
      <c r="W53420" s="288"/>
      <c r="X53420" s="287"/>
      <c r="AA53420" s="289"/>
    </row>
    <row r="53421" spans="23:27">
      <c r="W53421" s="288"/>
      <c r="X53421" s="287"/>
      <c r="AA53421" s="289"/>
    </row>
    <row r="53422" spans="23:27">
      <c r="W53422" s="288"/>
      <c r="X53422" s="287"/>
      <c r="AA53422" s="289"/>
    </row>
    <row r="53423" spans="23:27">
      <c r="W53423" s="288"/>
      <c r="X53423" s="287"/>
      <c r="AA53423" s="289"/>
    </row>
    <row r="53424" spans="23:27">
      <c r="W53424" s="288"/>
      <c r="X53424" s="287"/>
      <c r="AA53424" s="289"/>
    </row>
    <row r="53425" spans="23:27">
      <c r="W53425" s="288"/>
      <c r="X53425" s="287"/>
      <c r="AA53425" s="289"/>
    </row>
    <row r="53426" spans="23:27">
      <c r="W53426" s="288"/>
      <c r="X53426" s="287"/>
      <c r="AA53426" s="289"/>
    </row>
    <row r="53427" spans="23:27">
      <c r="W53427" s="288"/>
      <c r="X53427" s="287"/>
      <c r="AA53427" s="289"/>
    </row>
    <row r="53428" spans="23:27">
      <c r="W53428" s="288"/>
      <c r="X53428" s="287"/>
      <c r="AA53428" s="289"/>
    </row>
    <row r="53429" spans="23:27">
      <c r="W53429" s="288"/>
      <c r="X53429" s="287"/>
      <c r="AA53429" s="289"/>
    </row>
    <row r="53430" spans="23:27">
      <c r="W53430" s="288"/>
      <c r="X53430" s="287"/>
      <c r="AA53430" s="289"/>
    </row>
    <row r="53431" spans="23:27">
      <c r="W53431" s="288"/>
      <c r="X53431" s="287"/>
      <c r="AA53431" s="289"/>
    </row>
    <row r="53432" spans="23:27">
      <c r="W53432" s="288"/>
      <c r="X53432" s="287"/>
      <c r="AA53432" s="289"/>
    </row>
    <row r="53433" spans="23:27">
      <c r="W53433" s="288"/>
      <c r="X53433" s="287"/>
      <c r="AA53433" s="289"/>
    </row>
    <row r="53434" spans="23:27">
      <c r="W53434" s="288"/>
      <c r="X53434" s="287"/>
      <c r="AA53434" s="289"/>
    </row>
    <row r="53435" spans="23:27">
      <c r="W53435" s="288"/>
      <c r="X53435" s="287"/>
      <c r="AA53435" s="289"/>
    </row>
    <row r="53436" spans="23:27">
      <c r="W53436" s="288"/>
      <c r="X53436" s="287"/>
      <c r="AA53436" s="289"/>
    </row>
    <row r="53437" spans="23:27">
      <c r="W53437" s="288"/>
      <c r="X53437" s="287"/>
      <c r="AA53437" s="289"/>
    </row>
    <row r="53438" spans="23:27">
      <c r="W53438" s="288"/>
      <c r="X53438" s="287"/>
      <c r="AA53438" s="289"/>
    </row>
    <row r="53439" spans="23:27">
      <c r="W53439" s="288"/>
      <c r="X53439" s="287"/>
      <c r="AA53439" s="289"/>
    </row>
    <row r="53440" spans="23:27">
      <c r="W53440" s="288"/>
      <c r="X53440" s="287"/>
      <c r="AA53440" s="289"/>
    </row>
    <row r="53441" spans="23:27">
      <c r="W53441" s="288"/>
      <c r="X53441" s="287"/>
      <c r="AA53441" s="289"/>
    </row>
    <row r="53442" spans="23:27">
      <c r="W53442" s="288"/>
      <c r="X53442" s="287"/>
      <c r="AA53442" s="289"/>
    </row>
    <row r="53443" spans="23:27">
      <c r="W53443" s="288"/>
      <c r="X53443" s="287"/>
      <c r="AA53443" s="289"/>
    </row>
    <row r="53444" spans="23:27">
      <c r="W53444" s="288"/>
      <c r="X53444" s="287"/>
      <c r="AA53444" s="289"/>
    </row>
    <row r="53445" spans="23:27">
      <c r="W53445" s="288"/>
      <c r="X53445" s="287"/>
      <c r="AA53445" s="289"/>
    </row>
    <row r="53446" spans="23:27">
      <c r="W53446" s="288"/>
      <c r="X53446" s="287"/>
      <c r="AA53446" s="289"/>
    </row>
    <row r="53447" spans="23:27">
      <c r="W53447" s="288"/>
      <c r="X53447" s="287"/>
      <c r="AA53447" s="289"/>
    </row>
    <row r="53448" spans="23:27">
      <c r="W53448" s="288"/>
      <c r="X53448" s="287"/>
      <c r="AA53448" s="289"/>
    </row>
    <row r="53449" spans="23:27">
      <c r="W53449" s="288"/>
      <c r="X53449" s="287"/>
      <c r="AA53449" s="289"/>
    </row>
    <row r="53450" spans="23:27">
      <c r="W53450" s="288"/>
      <c r="X53450" s="287"/>
      <c r="AA53450" s="289"/>
    </row>
    <row r="53451" spans="23:27">
      <c r="W53451" s="288"/>
      <c r="X53451" s="287"/>
      <c r="AA53451" s="289"/>
    </row>
    <row r="53452" spans="23:27">
      <c r="W53452" s="288"/>
      <c r="X53452" s="287"/>
      <c r="AA53452" s="289"/>
    </row>
    <row r="53453" spans="23:27">
      <c r="W53453" s="288"/>
      <c r="X53453" s="287"/>
      <c r="AA53453" s="289"/>
    </row>
    <row r="53454" spans="23:27">
      <c r="W53454" s="288"/>
      <c r="X53454" s="287"/>
      <c r="AA53454" s="289"/>
    </row>
    <row r="53455" spans="23:27">
      <c r="W53455" s="288"/>
      <c r="X53455" s="287"/>
      <c r="AA53455" s="289"/>
    </row>
    <row r="53456" spans="23:27">
      <c r="W53456" s="288"/>
      <c r="X53456" s="287"/>
      <c r="AA53456" s="289"/>
    </row>
    <row r="53457" spans="23:27">
      <c r="W53457" s="288"/>
      <c r="X53457" s="287"/>
      <c r="AA53457" s="289"/>
    </row>
    <row r="53458" spans="23:27">
      <c r="W53458" s="288"/>
      <c r="X53458" s="287"/>
      <c r="AA53458" s="289"/>
    </row>
    <row r="53459" spans="23:27">
      <c r="W53459" s="288"/>
      <c r="X53459" s="287"/>
      <c r="AA53459" s="289"/>
    </row>
    <row r="53460" spans="23:27">
      <c r="W53460" s="288"/>
      <c r="X53460" s="287"/>
      <c r="AA53460" s="289"/>
    </row>
    <row r="53461" spans="23:27">
      <c r="W53461" s="288"/>
      <c r="X53461" s="287"/>
      <c r="AA53461" s="289"/>
    </row>
    <row r="53462" spans="23:27">
      <c r="W53462" s="288"/>
      <c r="X53462" s="287"/>
      <c r="AA53462" s="289"/>
    </row>
    <row r="53463" spans="23:27">
      <c r="W53463" s="288"/>
      <c r="X53463" s="287"/>
      <c r="AA53463" s="289"/>
    </row>
    <row r="53464" spans="23:27">
      <c r="W53464" s="288"/>
      <c r="X53464" s="287"/>
      <c r="AA53464" s="289"/>
    </row>
    <row r="53465" spans="23:27">
      <c r="W53465" s="288"/>
      <c r="X53465" s="287"/>
      <c r="AA53465" s="289"/>
    </row>
    <row r="53466" spans="23:27">
      <c r="W53466" s="288"/>
      <c r="X53466" s="287"/>
      <c r="AA53466" s="289"/>
    </row>
    <row r="53467" spans="23:27">
      <c r="W53467" s="288"/>
      <c r="X53467" s="287"/>
      <c r="AA53467" s="289"/>
    </row>
    <row r="53468" spans="23:27">
      <c r="W53468" s="288"/>
      <c r="X53468" s="287"/>
      <c r="AA53468" s="289"/>
    </row>
    <row r="53469" spans="23:27">
      <c r="W53469" s="288"/>
      <c r="X53469" s="287"/>
      <c r="AA53469" s="289"/>
    </row>
    <row r="53470" spans="23:27">
      <c r="W53470" s="288"/>
      <c r="X53470" s="287"/>
      <c r="AA53470" s="289"/>
    </row>
    <row r="53471" spans="23:27">
      <c r="W53471" s="288"/>
      <c r="X53471" s="287"/>
      <c r="AA53471" s="289"/>
    </row>
    <row r="53472" spans="23:27">
      <c r="W53472" s="288"/>
      <c r="X53472" s="287"/>
      <c r="AA53472" s="289"/>
    </row>
    <row r="53473" spans="23:27">
      <c r="W53473" s="288"/>
      <c r="X53473" s="287"/>
      <c r="AA53473" s="289"/>
    </row>
    <row r="53474" spans="23:27">
      <c r="W53474" s="288"/>
      <c r="X53474" s="287"/>
      <c r="AA53474" s="289"/>
    </row>
    <row r="53475" spans="23:27">
      <c r="W53475" s="288"/>
      <c r="X53475" s="287"/>
      <c r="AA53475" s="289"/>
    </row>
    <row r="53476" spans="23:27">
      <c r="W53476" s="288"/>
      <c r="X53476" s="287"/>
      <c r="AA53476" s="289"/>
    </row>
    <row r="53477" spans="23:27">
      <c r="W53477" s="288"/>
      <c r="X53477" s="287"/>
      <c r="AA53477" s="289"/>
    </row>
    <row r="53478" spans="23:27">
      <c r="W53478" s="288"/>
      <c r="X53478" s="287"/>
      <c r="AA53478" s="289"/>
    </row>
    <row r="53479" spans="23:27">
      <c r="W53479" s="288"/>
      <c r="X53479" s="287"/>
      <c r="AA53479" s="289"/>
    </row>
    <row r="53480" spans="23:27">
      <c r="W53480" s="288"/>
      <c r="X53480" s="287"/>
      <c r="AA53480" s="289"/>
    </row>
    <row r="53481" spans="23:27">
      <c r="W53481" s="288"/>
      <c r="X53481" s="287"/>
      <c r="AA53481" s="289"/>
    </row>
    <row r="53482" spans="23:27">
      <c r="W53482" s="288"/>
      <c r="X53482" s="287"/>
      <c r="AA53482" s="289"/>
    </row>
    <row r="53483" spans="23:27">
      <c r="W53483" s="288"/>
      <c r="X53483" s="287"/>
      <c r="AA53483" s="289"/>
    </row>
    <row r="53484" spans="23:27">
      <c r="W53484" s="288"/>
      <c r="X53484" s="287"/>
      <c r="AA53484" s="289"/>
    </row>
    <row r="53485" spans="23:27">
      <c r="W53485" s="288"/>
      <c r="X53485" s="287"/>
      <c r="AA53485" s="289"/>
    </row>
    <row r="53486" spans="23:27">
      <c r="W53486" s="288"/>
      <c r="X53486" s="287"/>
      <c r="AA53486" s="289"/>
    </row>
    <row r="53487" spans="23:27">
      <c r="W53487" s="288"/>
      <c r="X53487" s="287"/>
      <c r="AA53487" s="289"/>
    </row>
    <row r="53488" spans="23:27">
      <c r="W53488" s="288"/>
      <c r="X53488" s="287"/>
      <c r="AA53488" s="289"/>
    </row>
    <row r="53489" spans="23:27">
      <c r="W53489" s="288"/>
      <c r="X53489" s="287"/>
      <c r="AA53489" s="289"/>
    </row>
    <row r="53490" spans="23:27">
      <c r="W53490" s="288"/>
      <c r="X53490" s="287"/>
      <c r="AA53490" s="289"/>
    </row>
    <row r="53491" spans="23:27">
      <c r="W53491" s="288"/>
      <c r="X53491" s="287"/>
      <c r="AA53491" s="289"/>
    </row>
    <row r="53492" spans="23:27">
      <c r="W53492" s="288"/>
      <c r="X53492" s="287"/>
      <c r="AA53492" s="289"/>
    </row>
    <row r="53493" spans="23:27">
      <c r="W53493" s="288"/>
      <c r="X53493" s="287"/>
      <c r="AA53493" s="289"/>
    </row>
    <row r="53494" spans="23:27">
      <c r="W53494" s="288"/>
      <c r="X53494" s="287"/>
      <c r="AA53494" s="289"/>
    </row>
    <row r="53495" spans="23:27">
      <c r="W53495" s="288"/>
      <c r="X53495" s="287"/>
      <c r="AA53495" s="289"/>
    </row>
    <row r="53496" spans="23:27">
      <c r="W53496" s="288"/>
      <c r="X53496" s="287"/>
      <c r="AA53496" s="289"/>
    </row>
    <row r="53497" spans="23:27">
      <c r="W53497" s="288"/>
      <c r="X53497" s="287"/>
      <c r="AA53497" s="289"/>
    </row>
    <row r="53498" spans="23:27">
      <c r="W53498" s="288"/>
      <c r="X53498" s="287"/>
      <c r="AA53498" s="289"/>
    </row>
    <row r="53499" spans="23:27">
      <c r="W53499" s="288"/>
      <c r="X53499" s="287"/>
      <c r="AA53499" s="289"/>
    </row>
    <row r="53500" spans="23:27">
      <c r="W53500" s="288"/>
      <c r="X53500" s="287"/>
      <c r="AA53500" s="289"/>
    </row>
    <row r="53501" spans="23:27">
      <c r="W53501" s="288"/>
      <c r="X53501" s="287"/>
      <c r="AA53501" s="289"/>
    </row>
    <row r="53502" spans="23:27">
      <c r="W53502" s="288"/>
      <c r="X53502" s="287"/>
      <c r="AA53502" s="289"/>
    </row>
    <row r="53503" spans="23:27">
      <c r="W53503" s="288"/>
      <c r="X53503" s="287"/>
      <c r="AA53503" s="289"/>
    </row>
    <row r="53504" spans="23:27">
      <c r="W53504" s="288"/>
      <c r="X53504" s="287"/>
      <c r="AA53504" s="289"/>
    </row>
    <row r="53505" spans="23:27">
      <c r="W53505" s="288"/>
      <c r="X53505" s="287"/>
      <c r="AA53505" s="289"/>
    </row>
    <row r="53506" spans="23:27">
      <c r="W53506" s="288"/>
      <c r="X53506" s="287"/>
      <c r="AA53506" s="289"/>
    </row>
    <row r="53507" spans="23:27">
      <c r="W53507" s="288"/>
      <c r="X53507" s="287"/>
      <c r="AA53507" s="289"/>
    </row>
    <row r="53508" spans="23:27">
      <c r="W53508" s="288"/>
      <c r="X53508" s="287"/>
      <c r="AA53508" s="289"/>
    </row>
    <row r="53509" spans="23:27">
      <c r="W53509" s="288"/>
      <c r="X53509" s="287"/>
      <c r="AA53509" s="289"/>
    </row>
    <row r="53510" spans="23:27">
      <c r="W53510" s="288"/>
      <c r="X53510" s="287"/>
      <c r="AA53510" s="289"/>
    </row>
    <row r="53511" spans="23:27">
      <c r="W53511" s="288"/>
      <c r="X53511" s="287"/>
      <c r="AA53511" s="289"/>
    </row>
    <row r="53512" spans="23:27">
      <c r="W53512" s="288"/>
      <c r="X53512" s="287"/>
      <c r="AA53512" s="289"/>
    </row>
    <row r="53513" spans="23:27">
      <c r="W53513" s="288"/>
      <c r="X53513" s="287"/>
      <c r="AA53513" s="289"/>
    </row>
    <row r="53514" spans="23:27">
      <c r="W53514" s="288"/>
      <c r="X53514" s="287"/>
      <c r="AA53514" s="289"/>
    </row>
    <row r="53515" spans="23:27">
      <c r="W53515" s="288"/>
      <c r="X53515" s="287"/>
      <c r="AA53515" s="289"/>
    </row>
    <row r="53516" spans="23:27">
      <c r="W53516" s="288"/>
      <c r="X53516" s="287"/>
      <c r="AA53516" s="289"/>
    </row>
    <row r="53517" spans="23:27">
      <c r="W53517" s="288"/>
      <c r="X53517" s="287"/>
      <c r="AA53517" s="289"/>
    </row>
    <row r="53518" spans="23:27">
      <c r="W53518" s="288"/>
      <c r="X53518" s="287"/>
      <c r="AA53518" s="289"/>
    </row>
    <row r="53519" spans="23:27">
      <c r="W53519" s="288"/>
      <c r="X53519" s="287"/>
      <c r="AA53519" s="289"/>
    </row>
    <row r="53520" spans="23:27">
      <c r="W53520" s="288"/>
      <c r="X53520" s="287"/>
      <c r="AA53520" s="289"/>
    </row>
    <row r="53521" spans="23:27">
      <c r="W53521" s="288"/>
      <c r="X53521" s="287"/>
      <c r="AA53521" s="289"/>
    </row>
    <row r="53522" spans="23:27">
      <c r="W53522" s="288"/>
      <c r="X53522" s="287"/>
      <c r="AA53522" s="289"/>
    </row>
    <row r="53523" spans="23:27">
      <c r="W53523" s="288"/>
      <c r="X53523" s="287"/>
      <c r="AA53523" s="289"/>
    </row>
    <row r="53524" spans="23:27">
      <c r="W53524" s="288"/>
      <c r="X53524" s="287"/>
      <c r="AA53524" s="289"/>
    </row>
    <row r="53525" spans="23:27">
      <c r="W53525" s="288"/>
      <c r="X53525" s="287"/>
      <c r="AA53525" s="289"/>
    </row>
    <row r="53526" spans="23:27">
      <c r="W53526" s="288"/>
      <c r="X53526" s="287"/>
      <c r="AA53526" s="289"/>
    </row>
    <row r="53527" spans="23:27">
      <c r="W53527" s="288"/>
      <c r="X53527" s="287"/>
      <c r="AA53527" s="289"/>
    </row>
    <row r="53528" spans="23:27">
      <c r="W53528" s="288"/>
      <c r="X53528" s="287"/>
      <c r="AA53528" s="289"/>
    </row>
    <row r="53529" spans="23:27">
      <c r="W53529" s="288"/>
      <c r="X53529" s="287"/>
      <c r="AA53529" s="289"/>
    </row>
    <row r="53530" spans="23:27">
      <c r="W53530" s="288"/>
      <c r="X53530" s="287"/>
      <c r="AA53530" s="289"/>
    </row>
    <row r="53531" spans="23:27">
      <c r="W53531" s="288"/>
      <c r="X53531" s="287"/>
      <c r="AA53531" s="289"/>
    </row>
    <row r="53532" spans="23:27">
      <c r="W53532" s="288"/>
      <c r="X53532" s="287"/>
      <c r="AA53532" s="289"/>
    </row>
    <row r="53533" spans="23:27">
      <c r="W53533" s="288"/>
      <c r="X53533" s="287"/>
      <c r="AA53533" s="289"/>
    </row>
    <row r="53534" spans="23:27">
      <c r="W53534" s="288"/>
      <c r="X53534" s="287"/>
      <c r="AA53534" s="289"/>
    </row>
    <row r="53535" spans="23:27">
      <c r="W53535" s="288"/>
      <c r="X53535" s="287"/>
      <c r="AA53535" s="289"/>
    </row>
    <row r="53536" spans="23:27">
      <c r="W53536" s="288"/>
      <c r="X53536" s="287"/>
      <c r="AA53536" s="289"/>
    </row>
    <row r="53537" spans="23:27">
      <c r="W53537" s="288"/>
      <c r="X53537" s="287"/>
      <c r="AA53537" s="289"/>
    </row>
    <row r="53538" spans="23:27">
      <c r="W53538" s="288"/>
      <c r="X53538" s="287"/>
      <c r="AA53538" s="289"/>
    </row>
    <row r="53539" spans="23:27">
      <c r="W53539" s="288"/>
      <c r="X53539" s="287"/>
      <c r="AA53539" s="289"/>
    </row>
    <row r="53540" spans="23:27">
      <c r="W53540" s="288"/>
      <c r="X53540" s="287"/>
      <c r="AA53540" s="289"/>
    </row>
    <row r="53541" spans="23:27">
      <c r="W53541" s="288"/>
      <c r="X53541" s="287"/>
      <c r="AA53541" s="289"/>
    </row>
    <row r="53542" spans="23:27">
      <c r="W53542" s="288"/>
      <c r="X53542" s="287"/>
      <c r="AA53542" s="289"/>
    </row>
    <row r="53543" spans="23:27">
      <c r="W53543" s="288"/>
      <c r="X53543" s="287"/>
      <c r="AA53543" s="289"/>
    </row>
    <row r="53544" spans="23:27">
      <c r="W53544" s="288"/>
      <c r="X53544" s="287"/>
      <c r="AA53544" s="289"/>
    </row>
    <row r="53545" spans="23:27">
      <c r="W53545" s="288"/>
      <c r="X53545" s="287"/>
      <c r="AA53545" s="289"/>
    </row>
    <row r="53546" spans="23:27">
      <c r="W53546" s="288"/>
      <c r="X53546" s="287"/>
      <c r="AA53546" s="289"/>
    </row>
    <row r="53547" spans="23:27">
      <c r="W53547" s="288"/>
      <c r="X53547" s="287"/>
      <c r="AA53547" s="289"/>
    </row>
    <row r="53548" spans="23:27">
      <c r="W53548" s="288"/>
      <c r="X53548" s="287"/>
      <c r="AA53548" s="289"/>
    </row>
    <row r="53549" spans="23:27">
      <c r="W53549" s="288"/>
      <c r="X53549" s="287"/>
      <c r="AA53549" s="289"/>
    </row>
    <row r="53550" spans="23:27">
      <c r="W53550" s="288"/>
      <c r="X53550" s="287"/>
      <c r="AA53550" s="289"/>
    </row>
    <row r="53551" spans="23:27">
      <c r="W53551" s="288"/>
      <c r="X53551" s="287"/>
      <c r="AA53551" s="289"/>
    </row>
    <row r="53552" spans="23:27">
      <c r="W53552" s="288"/>
      <c r="X53552" s="287"/>
      <c r="AA53552" s="289"/>
    </row>
    <row r="53553" spans="23:27">
      <c r="W53553" s="288"/>
      <c r="X53553" s="287"/>
      <c r="AA53553" s="289"/>
    </row>
    <row r="53554" spans="23:27">
      <c r="W53554" s="288"/>
      <c r="X53554" s="287"/>
      <c r="AA53554" s="289"/>
    </row>
    <row r="53555" spans="23:27">
      <c r="W53555" s="288"/>
      <c r="X53555" s="287"/>
      <c r="AA53555" s="289"/>
    </row>
    <row r="53556" spans="23:27">
      <c r="W53556" s="288"/>
      <c r="X53556" s="287"/>
      <c r="AA53556" s="289"/>
    </row>
    <row r="53557" spans="23:27">
      <c r="W53557" s="288"/>
      <c r="X53557" s="287"/>
      <c r="AA53557" s="289"/>
    </row>
    <row r="53558" spans="23:27">
      <c r="W53558" s="288"/>
      <c r="X53558" s="287"/>
      <c r="AA53558" s="289"/>
    </row>
    <row r="53559" spans="23:27">
      <c r="W53559" s="288"/>
      <c r="X53559" s="287"/>
      <c r="AA53559" s="289"/>
    </row>
    <row r="53560" spans="23:27">
      <c r="W53560" s="288"/>
      <c r="X53560" s="287"/>
      <c r="AA53560" s="289"/>
    </row>
    <row r="53561" spans="23:27">
      <c r="W53561" s="288"/>
      <c r="X53561" s="287"/>
      <c r="AA53561" s="289"/>
    </row>
    <row r="53562" spans="23:27">
      <c r="W53562" s="288"/>
      <c r="X53562" s="287"/>
      <c r="AA53562" s="289"/>
    </row>
    <row r="53563" spans="23:27">
      <c r="W53563" s="288"/>
      <c r="X53563" s="287"/>
      <c r="AA53563" s="289"/>
    </row>
    <row r="53564" spans="23:27">
      <c r="W53564" s="288"/>
      <c r="X53564" s="287"/>
      <c r="AA53564" s="289"/>
    </row>
    <row r="53565" spans="23:27">
      <c r="W53565" s="288"/>
      <c r="X53565" s="287"/>
      <c r="AA53565" s="289"/>
    </row>
    <row r="53566" spans="23:27">
      <c r="W53566" s="288"/>
      <c r="X53566" s="287"/>
      <c r="AA53566" s="289"/>
    </row>
    <row r="53567" spans="23:27">
      <c r="W53567" s="288"/>
      <c r="X53567" s="287"/>
      <c r="AA53567" s="289"/>
    </row>
    <row r="53568" spans="23:27">
      <c r="W53568" s="288"/>
      <c r="X53568" s="287"/>
      <c r="AA53568" s="289"/>
    </row>
    <row r="53569" spans="23:27">
      <c r="W53569" s="288"/>
      <c r="X53569" s="287"/>
      <c r="AA53569" s="289"/>
    </row>
    <row r="53570" spans="23:27">
      <c r="W53570" s="288"/>
      <c r="X53570" s="287"/>
      <c r="AA53570" s="289"/>
    </row>
    <row r="53571" spans="23:27">
      <c r="W53571" s="288"/>
      <c r="X53571" s="287"/>
      <c r="AA53571" s="289"/>
    </row>
    <row r="53572" spans="23:27">
      <c r="W53572" s="288"/>
      <c r="X53572" s="287"/>
      <c r="AA53572" s="289"/>
    </row>
    <row r="53573" spans="23:27">
      <c r="W53573" s="288"/>
      <c r="X53573" s="287"/>
      <c r="AA53573" s="289"/>
    </row>
    <row r="53574" spans="23:27">
      <c r="W53574" s="288"/>
      <c r="X53574" s="287"/>
      <c r="AA53574" s="289"/>
    </row>
    <row r="53575" spans="23:27">
      <c r="W53575" s="288"/>
      <c r="X53575" s="287"/>
      <c r="AA53575" s="289"/>
    </row>
    <row r="53576" spans="23:27">
      <c r="W53576" s="288"/>
      <c r="X53576" s="287"/>
      <c r="AA53576" s="289"/>
    </row>
    <row r="53577" spans="23:27">
      <c r="W53577" s="288"/>
      <c r="X53577" s="287"/>
      <c r="AA53577" s="289"/>
    </row>
    <row r="53578" spans="23:27">
      <c r="W53578" s="288"/>
      <c r="X53578" s="287"/>
      <c r="AA53578" s="289"/>
    </row>
    <row r="53579" spans="23:27">
      <c r="W53579" s="288"/>
      <c r="X53579" s="287"/>
      <c r="AA53579" s="289"/>
    </row>
    <row r="53580" spans="23:27">
      <c r="W53580" s="288"/>
      <c r="X53580" s="287"/>
      <c r="AA53580" s="289"/>
    </row>
    <row r="53581" spans="23:27">
      <c r="W53581" s="288"/>
      <c r="X53581" s="287"/>
      <c r="AA53581" s="289"/>
    </row>
    <row r="53582" spans="23:27">
      <c r="W53582" s="288"/>
      <c r="X53582" s="287"/>
      <c r="AA53582" s="289"/>
    </row>
    <row r="53583" spans="23:27">
      <c r="W53583" s="288"/>
      <c r="X53583" s="287"/>
      <c r="AA53583" s="289"/>
    </row>
    <row r="53584" spans="23:27">
      <c r="W53584" s="288"/>
      <c r="X53584" s="287"/>
      <c r="AA53584" s="289"/>
    </row>
    <row r="53585" spans="23:27">
      <c r="W53585" s="288"/>
      <c r="X53585" s="287"/>
      <c r="AA53585" s="289"/>
    </row>
    <row r="53586" spans="23:27">
      <c r="W53586" s="288"/>
      <c r="X53586" s="287"/>
      <c r="AA53586" s="289"/>
    </row>
    <row r="53587" spans="23:27">
      <c r="W53587" s="288"/>
      <c r="X53587" s="287"/>
      <c r="AA53587" s="289"/>
    </row>
    <row r="53588" spans="23:27">
      <c r="W53588" s="288"/>
      <c r="X53588" s="287"/>
      <c r="AA53588" s="289"/>
    </row>
    <row r="53589" spans="23:27">
      <c r="W53589" s="288"/>
      <c r="X53589" s="287"/>
      <c r="AA53589" s="289"/>
    </row>
    <row r="53590" spans="23:27">
      <c r="W53590" s="288"/>
      <c r="X53590" s="287"/>
      <c r="AA53590" s="289"/>
    </row>
    <row r="53591" spans="23:27">
      <c r="W53591" s="288"/>
      <c r="X53591" s="287"/>
      <c r="AA53591" s="289"/>
    </row>
    <row r="53592" spans="23:27">
      <c r="W53592" s="288"/>
      <c r="X53592" s="287"/>
      <c r="AA53592" s="289"/>
    </row>
    <row r="53593" spans="23:27">
      <c r="W53593" s="288"/>
      <c r="X53593" s="287"/>
      <c r="AA53593" s="289"/>
    </row>
    <row r="53594" spans="23:27">
      <c r="W53594" s="288"/>
      <c r="X53594" s="287"/>
      <c r="AA53594" s="289"/>
    </row>
    <row r="53595" spans="23:27">
      <c r="W53595" s="288"/>
      <c r="X53595" s="287"/>
      <c r="AA53595" s="289"/>
    </row>
    <row r="53596" spans="23:27">
      <c r="W53596" s="288"/>
      <c r="X53596" s="287"/>
      <c r="AA53596" s="289"/>
    </row>
    <row r="53597" spans="23:27">
      <c r="W53597" s="288"/>
      <c r="X53597" s="287"/>
      <c r="AA53597" s="289"/>
    </row>
    <row r="53598" spans="23:27">
      <c r="W53598" s="288"/>
      <c r="X53598" s="287"/>
      <c r="AA53598" s="289"/>
    </row>
    <row r="53599" spans="23:27">
      <c r="W53599" s="288"/>
      <c r="X53599" s="287"/>
      <c r="AA53599" s="289"/>
    </row>
    <row r="53600" spans="23:27">
      <c r="W53600" s="288"/>
      <c r="X53600" s="287"/>
      <c r="AA53600" s="289"/>
    </row>
    <row r="53601" spans="23:27">
      <c r="W53601" s="288"/>
      <c r="X53601" s="287"/>
      <c r="AA53601" s="289"/>
    </row>
    <row r="53602" spans="23:27">
      <c r="W53602" s="288"/>
      <c r="X53602" s="287"/>
      <c r="AA53602" s="289"/>
    </row>
    <row r="53603" spans="23:27">
      <c r="W53603" s="288"/>
      <c r="X53603" s="287"/>
      <c r="AA53603" s="289"/>
    </row>
    <row r="53604" spans="23:27">
      <c r="W53604" s="288"/>
      <c r="X53604" s="287"/>
      <c r="AA53604" s="289"/>
    </row>
    <row r="53605" spans="23:27">
      <c r="W53605" s="288"/>
      <c r="X53605" s="287"/>
      <c r="AA53605" s="289"/>
    </row>
    <row r="53606" spans="23:27">
      <c r="W53606" s="288"/>
      <c r="X53606" s="287"/>
      <c r="AA53606" s="289"/>
    </row>
    <row r="53607" spans="23:27">
      <c r="W53607" s="288"/>
      <c r="X53607" s="287"/>
      <c r="AA53607" s="289"/>
    </row>
    <row r="53608" spans="23:27">
      <c r="W53608" s="288"/>
      <c r="X53608" s="287"/>
      <c r="AA53608" s="289"/>
    </row>
    <row r="53609" spans="23:27">
      <c r="W53609" s="288"/>
      <c r="X53609" s="287"/>
      <c r="AA53609" s="289"/>
    </row>
    <row r="53610" spans="23:27">
      <c r="W53610" s="288"/>
      <c r="X53610" s="287"/>
      <c r="AA53610" s="289"/>
    </row>
    <row r="53611" spans="23:27">
      <c r="W53611" s="288"/>
      <c r="X53611" s="287"/>
      <c r="AA53611" s="289"/>
    </row>
    <row r="53612" spans="23:27">
      <c r="W53612" s="288"/>
      <c r="X53612" s="287"/>
      <c r="AA53612" s="289"/>
    </row>
    <row r="53613" spans="23:27">
      <c r="W53613" s="288"/>
      <c r="X53613" s="287"/>
      <c r="AA53613" s="289"/>
    </row>
    <row r="53614" spans="23:27">
      <c r="W53614" s="288"/>
      <c r="X53614" s="287"/>
      <c r="AA53614" s="289"/>
    </row>
    <row r="53615" spans="23:27">
      <c r="W53615" s="288"/>
      <c r="X53615" s="287"/>
      <c r="AA53615" s="289"/>
    </row>
    <row r="53616" spans="23:27">
      <c r="W53616" s="288"/>
      <c r="X53616" s="287"/>
      <c r="AA53616" s="289"/>
    </row>
    <row r="53617" spans="23:27">
      <c r="W53617" s="288"/>
      <c r="X53617" s="287"/>
      <c r="AA53617" s="289"/>
    </row>
    <row r="53618" spans="23:27">
      <c r="W53618" s="288"/>
      <c r="X53618" s="287"/>
      <c r="AA53618" s="289"/>
    </row>
    <row r="53619" spans="23:27">
      <c r="W53619" s="288"/>
      <c r="X53619" s="287"/>
      <c r="AA53619" s="289"/>
    </row>
    <row r="53620" spans="23:27">
      <c r="W53620" s="288"/>
      <c r="X53620" s="287"/>
      <c r="AA53620" s="289"/>
    </row>
    <row r="53621" spans="23:27">
      <c r="W53621" s="288"/>
      <c r="X53621" s="287"/>
      <c r="AA53621" s="289"/>
    </row>
    <row r="53622" spans="23:27">
      <c r="W53622" s="288"/>
      <c r="X53622" s="287"/>
      <c r="AA53622" s="289"/>
    </row>
    <row r="53623" spans="23:27">
      <c r="W53623" s="288"/>
      <c r="X53623" s="287"/>
      <c r="AA53623" s="289"/>
    </row>
    <row r="53624" spans="23:27">
      <c r="W53624" s="288"/>
      <c r="X53624" s="287"/>
      <c r="AA53624" s="289"/>
    </row>
    <row r="53625" spans="23:27">
      <c r="W53625" s="288"/>
      <c r="X53625" s="287"/>
      <c r="AA53625" s="289"/>
    </row>
    <row r="53626" spans="23:27">
      <c r="W53626" s="288"/>
      <c r="X53626" s="287"/>
      <c r="AA53626" s="289"/>
    </row>
    <row r="53627" spans="23:27">
      <c r="W53627" s="288"/>
      <c r="X53627" s="287"/>
      <c r="AA53627" s="289"/>
    </row>
    <row r="53628" spans="23:27">
      <c r="W53628" s="288"/>
      <c r="X53628" s="287"/>
      <c r="AA53628" s="289"/>
    </row>
    <row r="53629" spans="23:27">
      <c r="W53629" s="288"/>
      <c r="X53629" s="287"/>
      <c r="AA53629" s="289"/>
    </row>
    <row r="53630" spans="23:27">
      <c r="W53630" s="288"/>
      <c r="X53630" s="287"/>
      <c r="AA53630" s="289"/>
    </row>
    <row r="53631" spans="23:27">
      <c r="W53631" s="288"/>
      <c r="X53631" s="287"/>
      <c r="AA53631" s="289"/>
    </row>
    <row r="53632" spans="23:27">
      <c r="W53632" s="288"/>
      <c r="X53632" s="287"/>
      <c r="AA53632" s="289"/>
    </row>
    <row r="53633" spans="23:27">
      <c r="W53633" s="288"/>
      <c r="X53633" s="287"/>
      <c r="AA53633" s="289"/>
    </row>
    <row r="53634" spans="23:27">
      <c r="W53634" s="288"/>
      <c r="X53634" s="287"/>
      <c r="AA53634" s="289"/>
    </row>
    <row r="53635" spans="23:27">
      <c r="W53635" s="288"/>
      <c r="X53635" s="287"/>
      <c r="AA53635" s="289"/>
    </row>
    <row r="53636" spans="23:27">
      <c r="W53636" s="288"/>
      <c r="X53636" s="287"/>
      <c r="AA53636" s="289"/>
    </row>
    <row r="53637" spans="23:27">
      <c r="W53637" s="288"/>
      <c r="X53637" s="287"/>
      <c r="AA53637" s="289"/>
    </row>
    <row r="53638" spans="23:27">
      <c r="W53638" s="288"/>
      <c r="X53638" s="287"/>
      <c r="AA53638" s="289"/>
    </row>
    <row r="53639" spans="23:27">
      <c r="W53639" s="288"/>
      <c r="X53639" s="287"/>
      <c r="AA53639" s="289"/>
    </row>
    <row r="53640" spans="23:27">
      <c r="W53640" s="288"/>
      <c r="X53640" s="287"/>
      <c r="AA53640" s="289"/>
    </row>
    <row r="53641" spans="23:27">
      <c r="W53641" s="288"/>
      <c r="X53641" s="287"/>
      <c r="AA53641" s="289"/>
    </row>
    <row r="53642" spans="23:27">
      <c r="W53642" s="288"/>
      <c r="X53642" s="287"/>
      <c r="AA53642" s="289"/>
    </row>
    <row r="53643" spans="23:27">
      <c r="W53643" s="288"/>
      <c r="X53643" s="287"/>
      <c r="AA53643" s="289"/>
    </row>
    <row r="53644" spans="23:27">
      <c r="W53644" s="288"/>
      <c r="X53644" s="287"/>
      <c r="AA53644" s="289"/>
    </row>
    <row r="53645" spans="23:27">
      <c r="W53645" s="288"/>
      <c r="X53645" s="287"/>
      <c r="AA53645" s="289"/>
    </row>
    <row r="53646" spans="23:27">
      <c r="W53646" s="288"/>
      <c r="X53646" s="287"/>
      <c r="AA53646" s="289"/>
    </row>
    <row r="53647" spans="23:27">
      <c r="W53647" s="288"/>
      <c r="X53647" s="287"/>
      <c r="AA53647" s="289"/>
    </row>
    <row r="53648" spans="23:27">
      <c r="W53648" s="288"/>
      <c r="X53648" s="287"/>
      <c r="AA53648" s="289"/>
    </row>
    <row r="53649" spans="23:27">
      <c r="W53649" s="288"/>
      <c r="X53649" s="287"/>
      <c r="AA53649" s="289"/>
    </row>
    <row r="53650" spans="23:27">
      <c r="W53650" s="288"/>
      <c r="X53650" s="287"/>
      <c r="AA53650" s="289"/>
    </row>
    <row r="53651" spans="23:27">
      <c r="W53651" s="288"/>
      <c r="X53651" s="287"/>
      <c r="AA53651" s="289"/>
    </row>
    <row r="53652" spans="23:27">
      <c r="W53652" s="288"/>
      <c r="X53652" s="287"/>
      <c r="AA53652" s="289"/>
    </row>
    <row r="53653" spans="23:27">
      <c r="W53653" s="288"/>
      <c r="X53653" s="287"/>
      <c r="AA53653" s="289"/>
    </row>
    <row r="53654" spans="23:27">
      <c r="W53654" s="288"/>
      <c r="X53654" s="287"/>
      <c r="AA53654" s="289"/>
    </row>
    <row r="53655" spans="23:27">
      <c r="W53655" s="288"/>
      <c r="X53655" s="287"/>
      <c r="AA53655" s="289"/>
    </row>
    <row r="53656" spans="23:27">
      <c r="W53656" s="288"/>
      <c r="X53656" s="287"/>
      <c r="AA53656" s="289"/>
    </row>
    <row r="53657" spans="23:27">
      <c r="W53657" s="288"/>
      <c r="X53657" s="287"/>
      <c r="AA53657" s="289"/>
    </row>
    <row r="53658" spans="23:27">
      <c r="W53658" s="288"/>
      <c r="X53658" s="287"/>
      <c r="AA53658" s="289"/>
    </row>
    <row r="53659" spans="23:27">
      <c r="W53659" s="288"/>
      <c r="X53659" s="287"/>
      <c r="AA53659" s="289"/>
    </row>
    <row r="53660" spans="23:27">
      <c r="W53660" s="288"/>
      <c r="X53660" s="287"/>
      <c r="AA53660" s="289"/>
    </row>
    <row r="53661" spans="23:27">
      <c r="W53661" s="288"/>
      <c r="X53661" s="287"/>
      <c r="AA53661" s="289"/>
    </row>
    <row r="53662" spans="23:27">
      <c r="W53662" s="288"/>
      <c r="X53662" s="287"/>
      <c r="AA53662" s="289"/>
    </row>
    <row r="53663" spans="23:27">
      <c r="W53663" s="288"/>
      <c r="X53663" s="287"/>
      <c r="AA53663" s="289"/>
    </row>
    <row r="53664" spans="23:27">
      <c r="W53664" s="288"/>
      <c r="X53664" s="287"/>
      <c r="AA53664" s="289"/>
    </row>
    <row r="53665" spans="23:27">
      <c r="W53665" s="288"/>
      <c r="X53665" s="287"/>
      <c r="AA53665" s="289"/>
    </row>
    <row r="53666" spans="23:27">
      <c r="W53666" s="288"/>
      <c r="X53666" s="287"/>
      <c r="AA53666" s="289"/>
    </row>
    <row r="53667" spans="23:27">
      <c r="W53667" s="288"/>
      <c r="X53667" s="287"/>
      <c r="AA53667" s="289"/>
    </row>
    <row r="53668" spans="23:27">
      <c r="W53668" s="288"/>
      <c r="X53668" s="287"/>
      <c r="AA53668" s="289"/>
    </row>
    <row r="53669" spans="23:27">
      <c r="W53669" s="288"/>
      <c r="X53669" s="287"/>
      <c r="AA53669" s="289"/>
    </row>
    <row r="53670" spans="23:27">
      <c r="W53670" s="288"/>
      <c r="X53670" s="287"/>
      <c r="AA53670" s="289"/>
    </row>
    <row r="53671" spans="23:27">
      <c r="W53671" s="288"/>
      <c r="X53671" s="287"/>
      <c r="AA53671" s="289"/>
    </row>
    <row r="53672" spans="23:27">
      <c r="W53672" s="288"/>
      <c r="X53672" s="287"/>
      <c r="AA53672" s="289"/>
    </row>
    <row r="53673" spans="23:27">
      <c r="W53673" s="288"/>
      <c r="X53673" s="287"/>
      <c r="AA53673" s="289"/>
    </row>
    <row r="53674" spans="23:27">
      <c r="W53674" s="288"/>
      <c r="X53674" s="287"/>
      <c r="AA53674" s="289"/>
    </row>
    <row r="53675" spans="23:27">
      <c r="W53675" s="288"/>
      <c r="X53675" s="287"/>
      <c r="AA53675" s="289"/>
    </row>
    <row r="53676" spans="23:27">
      <c r="W53676" s="288"/>
      <c r="X53676" s="287"/>
      <c r="AA53676" s="289"/>
    </row>
    <row r="53677" spans="23:27">
      <c r="W53677" s="288"/>
      <c r="X53677" s="287"/>
      <c r="AA53677" s="289"/>
    </row>
    <row r="53678" spans="23:27">
      <c r="W53678" s="288"/>
      <c r="X53678" s="287"/>
      <c r="AA53678" s="289"/>
    </row>
    <row r="53679" spans="23:27">
      <c r="W53679" s="288"/>
      <c r="X53679" s="287"/>
      <c r="AA53679" s="289"/>
    </row>
    <row r="53680" spans="23:27">
      <c r="W53680" s="288"/>
      <c r="X53680" s="287"/>
      <c r="AA53680" s="289"/>
    </row>
    <row r="53681" spans="23:27">
      <c r="W53681" s="288"/>
      <c r="X53681" s="287"/>
      <c r="AA53681" s="289"/>
    </row>
    <row r="53682" spans="23:27">
      <c r="W53682" s="288"/>
      <c r="X53682" s="287"/>
      <c r="AA53682" s="289"/>
    </row>
    <row r="53683" spans="23:27">
      <c r="W53683" s="288"/>
      <c r="X53683" s="287"/>
      <c r="AA53683" s="289"/>
    </row>
    <row r="53684" spans="23:27">
      <c r="W53684" s="288"/>
      <c r="X53684" s="287"/>
      <c r="AA53684" s="289"/>
    </row>
    <row r="53685" spans="23:27">
      <c r="W53685" s="288"/>
      <c r="X53685" s="287"/>
      <c r="AA53685" s="289"/>
    </row>
    <row r="53686" spans="23:27">
      <c r="W53686" s="288"/>
      <c r="X53686" s="287"/>
      <c r="AA53686" s="289"/>
    </row>
    <row r="53687" spans="23:27">
      <c r="W53687" s="288"/>
      <c r="X53687" s="287"/>
      <c r="AA53687" s="289"/>
    </row>
    <row r="53688" spans="23:27">
      <c r="W53688" s="288"/>
      <c r="X53688" s="287"/>
      <c r="AA53688" s="289"/>
    </row>
    <row r="53689" spans="23:27">
      <c r="W53689" s="288"/>
      <c r="X53689" s="287"/>
      <c r="AA53689" s="289"/>
    </row>
    <row r="53690" spans="23:27">
      <c r="W53690" s="288"/>
      <c r="X53690" s="287"/>
      <c r="AA53690" s="289"/>
    </row>
    <row r="53691" spans="23:27">
      <c r="W53691" s="288"/>
      <c r="X53691" s="287"/>
      <c r="AA53691" s="289"/>
    </row>
    <row r="53692" spans="23:27">
      <c r="W53692" s="288"/>
      <c r="X53692" s="287"/>
      <c r="AA53692" s="289"/>
    </row>
    <row r="53693" spans="23:27">
      <c r="W53693" s="288"/>
      <c r="X53693" s="287"/>
      <c r="AA53693" s="289"/>
    </row>
    <row r="53694" spans="23:27">
      <c r="W53694" s="288"/>
      <c r="X53694" s="287"/>
      <c r="AA53694" s="289"/>
    </row>
    <row r="53695" spans="23:27">
      <c r="W53695" s="288"/>
      <c r="X53695" s="287"/>
      <c r="AA53695" s="289"/>
    </row>
    <row r="53696" spans="23:27">
      <c r="W53696" s="288"/>
      <c r="X53696" s="287"/>
      <c r="AA53696" s="289"/>
    </row>
    <row r="53697" spans="23:27">
      <c r="W53697" s="288"/>
      <c r="X53697" s="287"/>
      <c r="AA53697" s="289"/>
    </row>
    <row r="53698" spans="23:27">
      <c r="W53698" s="288"/>
      <c r="X53698" s="287"/>
      <c r="AA53698" s="289"/>
    </row>
    <row r="53699" spans="23:27">
      <c r="W53699" s="288"/>
      <c r="X53699" s="287"/>
      <c r="AA53699" s="289"/>
    </row>
    <row r="53700" spans="23:27">
      <c r="W53700" s="288"/>
      <c r="X53700" s="287"/>
      <c r="AA53700" s="289"/>
    </row>
    <row r="53701" spans="23:27">
      <c r="W53701" s="288"/>
      <c r="X53701" s="287"/>
      <c r="AA53701" s="289"/>
    </row>
    <row r="53702" spans="23:27">
      <c r="W53702" s="288"/>
      <c r="X53702" s="287"/>
      <c r="AA53702" s="289"/>
    </row>
    <row r="53703" spans="23:27">
      <c r="W53703" s="288"/>
      <c r="X53703" s="287"/>
      <c r="AA53703" s="289"/>
    </row>
    <row r="53704" spans="23:27">
      <c r="W53704" s="288"/>
      <c r="X53704" s="287"/>
      <c r="AA53704" s="289"/>
    </row>
    <row r="53705" spans="23:27">
      <c r="W53705" s="288"/>
      <c r="X53705" s="287"/>
      <c r="AA53705" s="289"/>
    </row>
    <row r="53706" spans="23:27">
      <c r="W53706" s="288"/>
      <c r="X53706" s="287"/>
      <c r="AA53706" s="289"/>
    </row>
    <row r="53707" spans="23:27">
      <c r="W53707" s="288"/>
      <c r="X53707" s="287"/>
      <c r="AA53707" s="289"/>
    </row>
    <row r="53708" spans="23:27">
      <c r="W53708" s="288"/>
      <c r="X53708" s="287"/>
      <c r="AA53708" s="289"/>
    </row>
    <row r="53709" spans="23:27">
      <c r="W53709" s="288"/>
      <c r="X53709" s="287"/>
      <c r="AA53709" s="289"/>
    </row>
    <row r="53710" spans="23:27">
      <c r="W53710" s="288"/>
      <c r="X53710" s="287"/>
      <c r="AA53710" s="289"/>
    </row>
    <row r="53711" spans="23:27">
      <c r="W53711" s="288"/>
      <c r="X53711" s="287"/>
      <c r="AA53711" s="289"/>
    </row>
    <row r="53712" spans="23:27">
      <c r="W53712" s="288"/>
      <c r="X53712" s="287"/>
      <c r="AA53712" s="289"/>
    </row>
    <row r="53713" spans="23:27">
      <c r="W53713" s="288"/>
      <c r="X53713" s="287"/>
      <c r="AA53713" s="289"/>
    </row>
    <row r="53714" spans="23:27">
      <c r="W53714" s="288"/>
      <c r="X53714" s="287"/>
      <c r="AA53714" s="289"/>
    </row>
    <row r="53715" spans="23:27">
      <c r="W53715" s="288"/>
      <c r="X53715" s="287"/>
      <c r="AA53715" s="289"/>
    </row>
    <row r="53716" spans="23:27">
      <c r="W53716" s="288"/>
      <c r="X53716" s="287"/>
      <c r="AA53716" s="289"/>
    </row>
    <row r="53717" spans="23:27">
      <c r="W53717" s="288"/>
      <c r="X53717" s="287"/>
      <c r="AA53717" s="289"/>
    </row>
    <row r="53718" spans="23:27">
      <c r="W53718" s="288"/>
      <c r="X53718" s="287"/>
      <c r="AA53718" s="289"/>
    </row>
    <row r="53719" spans="23:27">
      <c r="W53719" s="288"/>
      <c r="X53719" s="287"/>
      <c r="AA53719" s="289"/>
    </row>
    <row r="53720" spans="23:27">
      <c r="W53720" s="288"/>
      <c r="X53720" s="287"/>
      <c r="AA53720" s="289"/>
    </row>
    <row r="53721" spans="23:27">
      <c r="W53721" s="288"/>
      <c r="X53721" s="287"/>
      <c r="AA53721" s="289"/>
    </row>
    <row r="53722" spans="23:27">
      <c r="W53722" s="288"/>
      <c r="X53722" s="287"/>
      <c r="AA53722" s="289"/>
    </row>
    <row r="53723" spans="23:27">
      <c r="W53723" s="288"/>
      <c r="X53723" s="287"/>
      <c r="AA53723" s="289"/>
    </row>
    <row r="53724" spans="23:27">
      <c r="W53724" s="288"/>
      <c r="X53724" s="287"/>
      <c r="AA53724" s="289"/>
    </row>
    <row r="53725" spans="23:27">
      <c r="W53725" s="288"/>
      <c r="X53725" s="287"/>
      <c r="AA53725" s="289"/>
    </row>
    <row r="53726" spans="23:27">
      <c r="W53726" s="288"/>
      <c r="X53726" s="287"/>
      <c r="AA53726" s="289"/>
    </row>
    <row r="53727" spans="23:27">
      <c r="W53727" s="288"/>
      <c r="X53727" s="287"/>
      <c r="AA53727" s="289"/>
    </row>
    <row r="53728" spans="23:27">
      <c r="W53728" s="288"/>
      <c r="X53728" s="287"/>
      <c r="AA53728" s="289"/>
    </row>
    <row r="53729" spans="23:27">
      <c r="W53729" s="288"/>
      <c r="X53729" s="287"/>
      <c r="AA53729" s="289"/>
    </row>
    <row r="53730" spans="23:27">
      <c r="W53730" s="288"/>
      <c r="X53730" s="287"/>
      <c r="AA53730" s="289"/>
    </row>
    <row r="53731" spans="23:27">
      <c r="W53731" s="288"/>
      <c r="X53731" s="287"/>
      <c r="AA53731" s="289"/>
    </row>
    <row r="53732" spans="23:27">
      <c r="W53732" s="288"/>
      <c r="X53732" s="287"/>
      <c r="AA53732" s="289"/>
    </row>
    <row r="53733" spans="23:27">
      <c r="W53733" s="288"/>
      <c r="X53733" s="287"/>
      <c r="AA53733" s="289"/>
    </row>
    <row r="53734" spans="23:27">
      <c r="W53734" s="288"/>
      <c r="X53734" s="287"/>
      <c r="AA53734" s="289"/>
    </row>
    <row r="53735" spans="23:27">
      <c r="W53735" s="288"/>
      <c r="X53735" s="287"/>
      <c r="AA53735" s="289"/>
    </row>
    <row r="53736" spans="23:27">
      <c r="W53736" s="288"/>
      <c r="X53736" s="287"/>
      <c r="AA53736" s="289"/>
    </row>
    <row r="53737" spans="23:27">
      <c r="W53737" s="288"/>
      <c r="X53737" s="287"/>
      <c r="AA53737" s="289"/>
    </row>
    <row r="53738" spans="23:27">
      <c r="W53738" s="288"/>
      <c r="X53738" s="287"/>
      <c r="AA53738" s="289"/>
    </row>
    <row r="53739" spans="23:27">
      <c r="W53739" s="288"/>
      <c r="X53739" s="287"/>
      <c r="AA53739" s="289"/>
    </row>
    <row r="53740" spans="23:27">
      <c r="W53740" s="288"/>
      <c r="X53740" s="287"/>
      <c r="AA53740" s="289"/>
    </row>
    <row r="53741" spans="23:27">
      <c r="W53741" s="288"/>
      <c r="X53741" s="287"/>
      <c r="AA53741" s="289"/>
    </row>
    <row r="53742" spans="23:27">
      <c r="W53742" s="288"/>
      <c r="X53742" s="287"/>
      <c r="AA53742" s="289"/>
    </row>
    <row r="53743" spans="23:27">
      <c r="W53743" s="288"/>
      <c r="X53743" s="287"/>
      <c r="AA53743" s="289"/>
    </row>
    <row r="53744" spans="23:27">
      <c r="W53744" s="288"/>
      <c r="X53744" s="287"/>
      <c r="AA53744" s="289"/>
    </row>
    <row r="53745" spans="23:27">
      <c r="W53745" s="288"/>
      <c r="X53745" s="287"/>
      <c r="AA53745" s="289"/>
    </row>
    <row r="53746" spans="23:27">
      <c r="W53746" s="288"/>
      <c r="X53746" s="287"/>
      <c r="AA53746" s="289"/>
    </row>
    <row r="53747" spans="23:27">
      <c r="W53747" s="288"/>
      <c r="X53747" s="287"/>
      <c r="AA53747" s="289"/>
    </row>
    <row r="53748" spans="23:27">
      <c r="W53748" s="288"/>
      <c r="X53748" s="287"/>
      <c r="AA53748" s="289"/>
    </row>
    <row r="53749" spans="23:27">
      <c r="W53749" s="288"/>
      <c r="X53749" s="287"/>
      <c r="AA53749" s="289"/>
    </row>
    <row r="53750" spans="23:27">
      <c r="W53750" s="288"/>
      <c r="X53750" s="287"/>
      <c r="AA53750" s="289"/>
    </row>
    <row r="53751" spans="23:27">
      <c r="W53751" s="288"/>
      <c r="X53751" s="287"/>
      <c r="AA53751" s="289"/>
    </row>
    <row r="53752" spans="23:27">
      <c r="W53752" s="288"/>
      <c r="X53752" s="287"/>
      <c r="AA53752" s="289"/>
    </row>
    <row r="53753" spans="23:27">
      <c r="W53753" s="288"/>
      <c r="X53753" s="287"/>
      <c r="AA53753" s="289"/>
    </row>
    <row r="53754" spans="23:27">
      <c r="W53754" s="288"/>
      <c r="X53754" s="287"/>
      <c r="AA53754" s="289"/>
    </row>
    <row r="53755" spans="23:27">
      <c r="W53755" s="288"/>
      <c r="X53755" s="287"/>
      <c r="AA53755" s="289"/>
    </row>
    <row r="53756" spans="23:27">
      <c r="W53756" s="288"/>
      <c r="X53756" s="287"/>
      <c r="AA53756" s="289"/>
    </row>
    <row r="53757" spans="23:27">
      <c r="W53757" s="288"/>
      <c r="X53757" s="287"/>
      <c r="AA53757" s="289"/>
    </row>
    <row r="53758" spans="23:27">
      <c r="W53758" s="288"/>
      <c r="X53758" s="287"/>
      <c r="AA53758" s="289"/>
    </row>
    <row r="53759" spans="23:27">
      <c r="W53759" s="288"/>
      <c r="X53759" s="287"/>
      <c r="AA53759" s="289"/>
    </row>
    <row r="53760" spans="23:27">
      <c r="W53760" s="288"/>
      <c r="X53760" s="287"/>
      <c r="AA53760" s="289"/>
    </row>
    <row r="53761" spans="23:27">
      <c r="W53761" s="288"/>
      <c r="X53761" s="287"/>
      <c r="AA53761" s="289"/>
    </row>
    <row r="53762" spans="23:27">
      <c r="W53762" s="288"/>
      <c r="X53762" s="287"/>
      <c r="AA53762" s="289"/>
    </row>
    <row r="53763" spans="23:27">
      <c r="W53763" s="288"/>
      <c r="X53763" s="287"/>
      <c r="AA53763" s="289"/>
    </row>
    <row r="53764" spans="23:27">
      <c r="W53764" s="288"/>
      <c r="X53764" s="287"/>
      <c r="AA53764" s="289"/>
    </row>
    <row r="53765" spans="23:27">
      <c r="W53765" s="288"/>
      <c r="X53765" s="287"/>
      <c r="AA53765" s="289"/>
    </row>
    <row r="53766" spans="23:27">
      <c r="W53766" s="288"/>
      <c r="X53766" s="287"/>
      <c r="AA53766" s="289"/>
    </row>
    <row r="53767" spans="23:27">
      <c r="W53767" s="288"/>
      <c r="X53767" s="287"/>
      <c r="AA53767" s="289"/>
    </row>
    <row r="53768" spans="23:27">
      <c r="W53768" s="288"/>
      <c r="X53768" s="287"/>
      <c r="AA53768" s="289"/>
    </row>
    <row r="53769" spans="23:27">
      <c r="W53769" s="288"/>
      <c r="X53769" s="287"/>
      <c r="AA53769" s="289"/>
    </row>
    <row r="53770" spans="23:27">
      <c r="W53770" s="288"/>
      <c r="X53770" s="287"/>
      <c r="AA53770" s="289"/>
    </row>
    <row r="53771" spans="23:27">
      <c r="W53771" s="288"/>
      <c r="X53771" s="287"/>
      <c r="AA53771" s="289"/>
    </row>
    <row r="53772" spans="23:27">
      <c r="W53772" s="288"/>
      <c r="X53772" s="287"/>
      <c r="AA53772" s="289"/>
    </row>
    <row r="53773" spans="23:27">
      <c r="W53773" s="288"/>
      <c r="X53773" s="287"/>
      <c r="AA53773" s="289"/>
    </row>
    <row r="53774" spans="23:27">
      <c r="W53774" s="288"/>
      <c r="X53774" s="287"/>
      <c r="AA53774" s="289"/>
    </row>
    <row r="53775" spans="23:27">
      <c r="W53775" s="288"/>
      <c r="X53775" s="287"/>
      <c r="AA53775" s="289"/>
    </row>
    <row r="53776" spans="23:27">
      <c r="W53776" s="288"/>
      <c r="X53776" s="287"/>
      <c r="AA53776" s="289"/>
    </row>
    <row r="53777" spans="23:27">
      <c r="W53777" s="288"/>
      <c r="X53777" s="287"/>
      <c r="AA53777" s="289"/>
    </row>
    <row r="53778" spans="23:27">
      <c r="W53778" s="288"/>
      <c r="X53778" s="287"/>
      <c r="AA53778" s="289"/>
    </row>
    <row r="53779" spans="23:27">
      <c r="W53779" s="288"/>
      <c r="X53779" s="287"/>
      <c r="AA53779" s="289"/>
    </row>
    <row r="53780" spans="23:27">
      <c r="W53780" s="288"/>
      <c r="X53780" s="287"/>
      <c r="AA53780" s="289"/>
    </row>
    <row r="53781" spans="23:27">
      <c r="W53781" s="288"/>
      <c r="X53781" s="287"/>
      <c r="AA53781" s="289"/>
    </row>
    <row r="53782" spans="23:27">
      <c r="W53782" s="288"/>
      <c r="X53782" s="287"/>
      <c r="AA53782" s="289"/>
    </row>
    <row r="53783" spans="23:27">
      <c r="W53783" s="288"/>
      <c r="X53783" s="287"/>
      <c r="AA53783" s="289"/>
    </row>
    <row r="53784" spans="23:27">
      <c r="W53784" s="288"/>
      <c r="X53784" s="287"/>
      <c r="AA53784" s="289"/>
    </row>
    <row r="53785" spans="23:27">
      <c r="W53785" s="288"/>
      <c r="X53785" s="287"/>
      <c r="AA53785" s="289"/>
    </row>
    <row r="53786" spans="23:27">
      <c r="W53786" s="288"/>
      <c r="X53786" s="287"/>
      <c r="AA53786" s="289"/>
    </row>
    <row r="53787" spans="23:27">
      <c r="W53787" s="288"/>
      <c r="X53787" s="287"/>
      <c r="AA53787" s="289"/>
    </row>
    <row r="53788" spans="23:27">
      <c r="W53788" s="288"/>
      <c r="X53788" s="287"/>
      <c r="AA53788" s="289"/>
    </row>
    <row r="53789" spans="23:27">
      <c r="W53789" s="288"/>
      <c r="X53789" s="287"/>
      <c r="AA53789" s="289"/>
    </row>
    <row r="53790" spans="23:27">
      <c r="W53790" s="288"/>
      <c r="X53790" s="287"/>
      <c r="AA53790" s="289"/>
    </row>
    <row r="53791" spans="23:27">
      <c r="W53791" s="288"/>
      <c r="X53791" s="287"/>
      <c r="AA53791" s="289"/>
    </row>
    <row r="53792" spans="23:27">
      <c r="W53792" s="288"/>
      <c r="X53792" s="287"/>
      <c r="AA53792" s="289"/>
    </row>
    <row r="53793" spans="23:27">
      <c r="W53793" s="288"/>
      <c r="X53793" s="287"/>
      <c r="AA53793" s="289"/>
    </row>
    <row r="53794" spans="23:27">
      <c r="W53794" s="288"/>
      <c r="X53794" s="287"/>
      <c r="AA53794" s="289"/>
    </row>
    <row r="53795" spans="23:27">
      <c r="W53795" s="288"/>
      <c r="X53795" s="287"/>
      <c r="AA53795" s="289"/>
    </row>
    <row r="53796" spans="23:27">
      <c r="W53796" s="288"/>
      <c r="X53796" s="287"/>
      <c r="AA53796" s="289"/>
    </row>
    <row r="53797" spans="23:27">
      <c r="W53797" s="288"/>
      <c r="X53797" s="287"/>
      <c r="AA53797" s="289"/>
    </row>
    <row r="53798" spans="23:27">
      <c r="W53798" s="288"/>
      <c r="X53798" s="287"/>
      <c r="AA53798" s="289"/>
    </row>
    <row r="53799" spans="23:27">
      <c r="W53799" s="288"/>
      <c r="X53799" s="287"/>
      <c r="AA53799" s="289"/>
    </row>
    <row r="53800" spans="23:27">
      <c r="W53800" s="288"/>
      <c r="X53800" s="287"/>
      <c r="AA53800" s="289"/>
    </row>
    <row r="53801" spans="23:27">
      <c r="W53801" s="288"/>
      <c r="X53801" s="287"/>
      <c r="AA53801" s="289"/>
    </row>
    <row r="53802" spans="23:27">
      <c r="W53802" s="288"/>
      <c r="X53802" s="287"/>
      <c r="AA53802" s="289"/>
    </row>
    <row r="53803" spans="23:27">
      <c r="W53803" s="288"/>
      <c r="X53803" s="287"/>
      <c r="AA53803" s="289"/>
    </row>
    <row r="53804" spans="23:27">
      <c r="W53804" s="288"/>
      <c r="X53804" s="287"/>
      <c r="AA53804" s="289"/>
    </row>
    <row r="53805" spans="23:27">
      <c r="W53805" s="288"/>
      <c r="X53805" s="287"/>
      <c r="AA53805" s="289"/>
    </row>
    <row r="53806" spans="23:27">
      <c r="W53806" s="288"/>
      <c r="X53806" s="287"/>
      <c r="AA53806" s="289"/>
    </row>
    <row r="53807" spans="23:27">
      <c r="W53807" s="288"/>
      <c r="X53807" s="287"/>
      <c r="AA53807" s="289"/>
    </row>
    <row r="53808" spans="23:27">
      <c r="W53808" s="288"/>
      <c r="X53808" s="287"/>
      <c r="AA53808" s="289"/>
    </row>
    <row r="53809" spans="23:27">
      <c r="W53809" s="288"/>
      <c r="X53809" s="287"/>
      <c r="AA53809" s="289"/>
    </row>
    <row r="53810" spans="23:27">
      <c r="W53810" s="288"/>
      <c r="X53810" s="287"/>
      <c r="AA53810" s="289"/>
    </row>
    <row r="53811" spans="23:27">
      <c r="W53811" s="288"/>
      <c r="X53811" s="287"/>
      <c r="AA53811" s="289"/>
    </row>
    <row r="53812" spans="23:27">
      <c r="W53812" s="288"/>
      <c r="X53812" s="287"/>
      <c r="AA53812" s="289"/>
    </row>
    <row r="53813" spans="23:27">
      <c r="W53813" s="288"/>
      <c r="X53813" s="287"/>
      <c r="AA53813" s="289"/>
    </row>
    <row r="53814" spans="23:27">
      <c r="W53814" s="288"/>
      <c r="X53814" s="287"/>
      <c r="AA53814" s="289"/>
    </row>
    <row r="53815" spans="23:27">
      <c r="W53815" s="288"/>
      <c r="X53815" s="287"/>
      <c r="AA53815" s="289"/>
    </row>
    <row r="53816" spans="23:27">
      <c r="W53816" s="288"/>
      <c r="X53816" s="287"/>
      <c r="AA53816" s="289"/>
    </row>
    <row r="53817" spans="23:27">
      <c r="W53817" s="288"/>
      <c r="X53817" s="287"/>
      <c r="AA53817" s="289"/>
    </row>
    <row r="53818" spans="23:27">
      <c r="W53818" s="288"/>
      <c r="X53818" s="287"/>
      <c r="AA53818" s="289"/>
    </row>
    <row r="53819" spans="23:27">
      <c r="W53819" s="288"/>
      <c r="X53819" s="287"/>
      <c r="AA53819" s="289"/>
    </row>
    <row r="53820" spans="23:27">
      <c r="W53820" s="288"/>
      <c r="X53820" s="287"/>
      <c r="AA53820" s="289"/>
    </row>
    <row r="53821" spans="23:27">
      <c r="W53821" s="288"/>
      <c r="X53821" s="287"/>
      <c r="AA53821" s="289"/>
    </row>
    <row r="53822" spans="23:27">
      <c r="W53822" s="288"/>
      <c r="X53822" s="287"/>
      <c r="AA53822" s="289"/>
    </row>
    <row r="53823" spans="23:27">
      <c r="W53823" s="288"/>
      <c r="X53823" s="287"/>
      <c r="AA53823" s="289"/>
    </row>
    <row r="53824" spans="23:27">
      <c r="W53824" s="288"/>
      <c r="X53824" s="287"/>
      <c r="AA53824" s="289"/>
    </row>
    <row r="53825" spans="23:27">
      <c r="W53825" s="288"/>
      <c r="X53825" s="287"/>
      <c r="AA53825" s="289"/>
    </row>
    <row r="53826" spans="23:27">
      <c r="W53826" s="288"/>
      <c r="X53826" s="287"/>
      <c r="AA53826" s="289"/>
    </row>
    <row r="53827" spans="23:27">
      <c r="W53827" s="288"/>
      <c r="X53827" s="287"/>
      <c r="AA53827" s="289"/>
    </row>
    <row r="53828" spans="23:27">
      <c r="W53828" s="288"/>
      <c r="X53828" s="287"/>
      <c r="AA53828" s="289"/>
    </row>
    <row r="53829" spans="23:27">
      <c r="W53829" s="288"/>
      <c r="X53829" s="287"/>
      <c r="AA53829" s="289"/>
    </row>
    <row r="53830" spans="23:27">
      <c r="W53830" s="288"/>
      <c r="X53830" s="287"/>
      <c r="AA53830" s="289"/>
    </row>
    <row r="53831" spans="23:27">
      <c r="W53831" s="288"/>
      <c r="X53831" s="287"/>
      <c r="AA53831" s="289"/>
    </row>
    <row r="53832" spans="23:27">
      <c r="W53832" s="288"/>
      <c r="X53832" s="287"/>
      <c r="AA53832" s="289"/>
    </row>
    <row r="53833" spans="23:27">
      <c r="W53833" s="288"/>
      <c r="X53833" s="287"/>
      <c r="AA53833" s="289"/>
    </row>
    <row r="53834" spans="23:27">
      <c r="W53834" s="288"/>
      <c r="X53834" s="287"/>
      <c r="AA53834" s="289"/>
    </row>
    <row r="53835" spans="23:27">
      <c r="W53835" s="288"/>
      <c r="X53835" s="287"/>
      <c r="AA53835" s="289"/>
    </row>
    <row r="53836" spans="23:27">
      <c r="W53836" s="288"/>
      <c r="X53836" s="287"/>
      <c r="AA53836" s="289"/>
    </row>
    <row r="53837" spans="23:27">
      <c r="W53837" s="288"/>
      <c r="X53837" s="287"/>
      <c r="AA53837" s="289"/>
    </row>
    <row r="53838" spans="23:27">
      <c r="W53838" s="288"/>
      <c r="X53838" s="287"/>
      <c r="AA53838" s="289"/>
    </row>
    <row r="53839" spans="23:27">
      <c r="W53839" s="288"/>
      <c r="X53839" s="287"/>
      <c r="AA53839" s="289"/>
    </row>
    <row r="53840" spans="23:27">
      <c r="W53840" s="288"/>
      <c r="X53840" s="287"/>
      <c r="AA53840" s="289"/>
    </row>
    <row r="53841" spans="23:27">
      <c r="W53841" s="288"/>
      <c r="X53841" s="287"/>
      <c r="AA53841" s="289"/>
    </row>
    <row r="53842" spans="23:27">
      <c r="W53842" s="288"/>
      <c r="X53842" s="287"/>
      <c r="AA53842" s="289"/>
    </row>
    <row r="53843" spans="23:27">
      <c r="W53843" s="288"/>
      <c r="X53843" s="287"/>
      <c r="AA53843" s="289"/>
    </row>
    <row r="53844" spans="23:27">
      <c r="W53844" s="288"/>
      <c r="X53844" s="287"/>
      <c r="AA53844" s="289"/>
    </row>
    <row r="53845" spans="23:27">
      <c r="W53845" s="288"/>
      <c r="X53845" s="287"/>
      <c r="AA53845" s="289"/>
    </row>
    <row r="53846" spans="23:27">
      <c r="W53846" s="288"/>
      <c r="X53846" s="287"/>
      <c r="AA53846" s="289"/>
    </row>
    <row r="53847" spans="23:27">
      <c r="W53847" s="288"/>
      <c r="X53847" s="287"/>
      <c r="AA53847" s="289"/>
    </row>
    <row r="53848" spans="23:27">
      <c r="W53848" s="288"/>
      <c r="X53848" s="287"/>
      <c r="AA53848" s="289"/>
    </row>
    <row r="53849" spans="23:27">
      <c r="W53849" s="288"/>
      <c r="X53849" s="287"/>
      <c r="AA53849" s="289"/>
    </row>
    <row r="53850" spans="23:27">
      <c r="W53850" s="288"/>
      <c r="X53850" s="287"/>
      <c r="AA53850" s="289"/>
    </row>
    <row r="53851" spans="23:27">
      <c r="W53851" s="288"/>
      <c r="X53851" s="287"/>
      <c r="AA53851" s="289"/>
    </row>
    <row r="53852" spans="23:27">
      <c r="W53852" s="288"/>
      <c r="X53852" s="287"/>
      <c r="AA53852" s="289"/>
    </row>
    <row r="53853" spans="23:27">
      <c r="W53853" s="288"/>
      <c r="X53853" s="287"/>
      <c r="AA53853" s="289"/>
    </row>
    <row r="53854" spans="23:27">
      <c r="W53854" s="288"/>
      <c r="X53854" s="287"/>
      <c r="AA53854" s="289"/>
    </row>
    <row r="53855" spans="23:27">
      <c r="W53855" s="288"/>
      <c r="X53855" s="287"/>
      <c r="AA53855" s="289"/>
    </row>
    <row r="53856" spans="23:27">
      <c r="W53856" s="288"/>
      <c r="X53856" s="287"/>
      <c r="AA53856" s="289"/>
    </row>
    <row r="53857" spans="23:27">
      <c r="W53857" s="288"/>
      <c r="X53857" s="287"/>
      <c r="AA53857" s="289"/>
    </row>
    <row r="53858" spans="23:27">
      <c r="W53858" s="288"/>
      <c r="X53858" s="287"/>
      <c r="AA53858" s="289"/>
    </row>
    <row r="53859" spans="23:27">
      <c r="W53859" s="288"/>
      <c r="X53859" s="287"/>
      <c r="AA53859" s="289"/>
    </row>
    <row r="53860" spans="23:27">
      <c r="W53860" s="288"/>
      <c r="X53860" s="287"/>
      <c r="AA53860" s="289"/>
    </row>
    <row r="53861" spans="23:27">
      <c r="W53861" s="288"/>
      <c r="X53861" s="287"/>
      <c r="AA53861" s="289"/>
    </row>
    <row r="53862" spans="23:27">
      <c r="W53862" s="288"/>
      <c r="X53862" s="287"/>
      <c r="AA53862" s="289"/>
    </row>
    <row r="53863" spans="23:27">
      <c r="W53863" s="288"/>
      <c r="X53863" s="287"/>
      <c r="AA53863" s="289"/>
    </row>
    <row r="53864" spans="23:27">
      <c r="W53864" s="288"/>
      <c r="X53864" s="287"/>
      <c r="AA53864" s="289"/>
    </row>
    <row r="53865" spans="23:27">
      <c r="W53865" s="288"/>
      <c r="X53865" s="287"/>
      <c r="AA53865" s="289"/>
    </row>
    <row r="53866" spans="23:27">
      <c r="W53866" s="288"/>
      <c r="X53866" s="287"/>
      <c r="AA53866" s="289"/>
    </row>
    <row r="53867" spans="23:27">
      <c r="W53867" s="288"/>
      <c r="X53867" s="287"/>
      <c r="AA53867" s="289"/>
    </row>
    <row r="53868" spans="23:27">
      <c r="W53868" s="288"/>
      <c r="X53868" s="287"/>
      <c r="AA53868" s="289"/>
    </row>
    <row r="53869" spans="23:27">
      <c r="W53869" s="288"/>
      <c r="X53869" s="287"/>
      <c r="AA53869" s="289"/>
    </row>
    <row r="53870" spans="23:27">
      <c r="W53870" s="288"/>
      <c r="X53870" s="287"/>
      <c r="AA53870" s="289"/>
    </row>
    <row r="53871" spans="23:27">
      <c r="W53871" s="288"/>
      <c r="X53871" s="287"/>
      <c r="AA53871" s="289"/>
    </row>
    <row r="53872" spans="23:27">
      <c r="W53872" s="288"/>
      <c r="X53872" s="287"/>
      <c r="AA53872" s="289"/>
    </row>
    <row r="53873" spans="23:27">
      <c r="W53873" s="288"/>
      <c r="X53873" s="287"/>
      <c r="AA53873" s="289"/>
    </row>
    <row r="53874" spans="23:27">
      <c r="W53874" s="288"/>
      <c r="X53874" s="287"/>
      <c r="AA53874" s="289"/>
    </row>
    <row r="53875" spans="23:27">
      <c r="W53875" s="288"/>
      <c r="X53875" s="287"/>
      <c r="AA53875" s="289"/>
    </row>
    <row r="53876" spans="23:27">
      <c r="W53876" s="288"/>
      <c r="X53876" s="287"/>
      <c r="AA53876" s="289"/>
    </row>
    <row r="53877" spans="23:27">
      <c r="W53877" s="288"/>
      <c r="X53877" s="287"/>
      <c r="AA53877" s="289"/>
    </row>
    <row r="53878" spans="23:27">
      <c r="W53878" s="288"/>
      <c r="X53878" s="287"/>
      <c r="AA53878" s="289"/>
    </row>
    <row r="53879" spans="23:27">
      <c r="W53879" s="288"/>
      <c r="X53879" s="287"/>
      <c r="AA53879" s="289"/>
    </row>
    <row r="53880" spans="23:27">
      <c r="W53880" s="288"/>
      <c r="X53880" s="287"/>
      <c r="AA53880" s="289"/>
    </row>
    <row r="53881" spans="23:27">
      <c r="W53881" s="288"/>
      <c r="X53881" s="287"/>
      <c r="AA53881" s="289"/>
    </row>
    <row r="53882" spans="23:27">
      <c r="W53882" s="288"/>
      <c r="X53882" s="287"/>
      <c r="AA53882" s="289"/>
    </row>
    <row r="53883" spans="23:27">
      <c r="W53883" s="288"/>
      <c r="X53883" s="287"/>
      <c r="AA53883" s="289"/>
    </row>
    <row r="53884" spans="23:27">
      <c r="W53884" s="288"/>
      <c r="X53884" s="287"/>
      <c r="AA53884" s="289"/>
    </row>
    <row r="53885" spans="23:27">
      <c r="W53885" s="288"/>
      <c r="X53885" s="287"/>
      <c r="AA53885" s="289"/>
    </row>
    <row r="53886" spans="23:27">
      <c r="W53886" s="288"/>
      <c r="X53886" s="287"/>
      <c r="AA53886" s="289"/>
    </row>
    <row r="53887" spans="23:27">
      <c r="W53887" s="288"/>
      <c r="X53887" s="287"/>
      <c r="AA53887" s="289"/>
    </row>
    <row r="53888" spans="23:27">
      <c r="W53888" s="288"/>
      <c r="X53888" s="287"/>
      <c r="AA53888" s="289"/>
    </row>
    <row r="53889" spans="23:27">
      <c r="W53889" s="288"/>
      <c r="X53889" s="287"/>
      <c r="AA53889" s="289"/>
    </row>
    <row r="53890" spans="23:27">
      <c r="W53890" s="288"/>
      <c r="X53890" s="287"/>
      <c r="AA53890" s="289"/>
    </row>
    <row r="53891" spans="23:27">
      <c r="W53891" s="288"/>
      <c r="X53891" s="287"/>
      <c r="AA53891" s="289"/>
    </row>
    <row r="53892" spans="23:27">
      <c r="W53892" s="288"/>
      <c r="X53892" s="287"/>
      <c r="AA53892" s="289"/>
    </row>
    <row r="53893" spans="23:27">
      <c r="W53893" s="288"/>
      <c r="X53893" s="287"/>
      <c r="AA53893" s="289"/>
    </row>
    <row r="53894" spans="23:27">
      <c r="W53894" s="288"/>
      <c r="X53894" s="287"/>
      <c r="AA53894" s="289"/>
    </row>
    <row r="53895" spans="23:27">
      <c r="W53895" s="288"/>
      <c r="X53895" s="287"/>
      <c r="AA53895" s="289"/>
    </row>
    <row r="53896" spans="23:27">
      <c r="W53896" s="288"/>
      <c r="X53896" s="287"/>
      <c r="AA53896" s="289"/>
    </row>
    <row r="53897" spans="23:27">
      <c r="W53897" s="288"/>
      <c r="X53897" s="287"/>
      <c r="AA53897" s="289"/>
    </row>
    <row r="53898" spans="23:27">
      <c r="W53898" s="288"/>
      <c r="X53898" s="287"/>
      <c r="AA53898" s="289"/>
    </row>
    <row r="53899" spans="23:27">
      <c r="W53899" s="288"/>
      <c r="X53899" s="287"/>
      <c r="AA53899" s="289"/>
    </row>
    <row r="53900" spans="23:27">
      <c r="W53900" s="288"/>
      <c r="X53900" s="287"/>
      <c r="AA53900" s="289"/>
    </row>
    <row r="53901" spans="23:27">
      <c r="W53901" s="288"/>
      <c r="X53901" s="287"/>
      <c r="AA53901" s="289"/>
    </row>
    <row r="53902" spans="23:27">
      <c r="W53902" s="288"/>
      <c r="X53902" s="287"/>
      <c r="AA53902" s="289"/>
    </row>
    <row r="53903" spans="23:27">
      <c r="W53903" s="288"/>
      <c r="X53903" s="287"/>
      <c r="AA53903" s="289"/>
    </row>
    <row r="53904" spans="23:27">
      <c r="W53904" s="288"/>
      <c r="X53904" s="287"/>
      <c r="AA53904" s="289"/>
    </row>
    <row r="53905" spans="23:27">
      <c r="W53905" s="288"/>
      <c r="X53905" s="287"/>
      <c r="AA53905" s="289"/>
    </row>
    <row r="53906" spans="23:27">
      <c r="W53906" s="288"/>
      <c r="X53906" s="287"/>
      <c r="AA53906" s="289"/>
    </row>
    <row r="53907" spans="23:27">
      <c r="W53907" s="288"/>
      <c r="X53907" s="287"/>
      <c r="AA53907" s="289"/>
    </row>
    <row r="53908" spans="23:27">
      <c r="W53908" s="288"/>
      <c r="X53908" s="287"/>
      <c r="AA53908" s="289"/>
    </row>
    <row r="53909" spans="23:27">
      <c r="W53909" s="288"/>
      <c r="X53909" s="287"/>
      <c r="AA53909" s="289"/>
    </row>
    <row r="53910" spans="23:27">
      <c r="W53910" s="288"/>
      <c r="X53910" s="287"/>
      <c r="AA53910" s="289"/>
    </row>
    <row r="53911" spans="23:27">
      <c r="W53911" s="288"/>
      <c r="X53911" s="287"/>
      <c r="AA53911" s="289"/>
    </row>
    <row r="53912" spans="23:27">
      <c r="W53912" s="288"/>
      <c r="X53912" s="287"/>
      <c r="AA53912" s="289"/>
    </row>
    <row r="53913" spans="23:27">
      <c r="W53913" s="288"/>
      <c r="X53913" s="287"/>
      <c r="AA53913" s="289"/>
    </row>
    <row r="53914" spans="23:27">
      <c r="W53914" s="288"/>
      <c r="X53914" s="287"/>
      <c r="AA53914" s="289"/>
    </row>
    <row r="53915" spans="23:27">
      <c r="W53915" s="288"/>
      <c r="X53915" s="287"/>
      <c r="AA53915" s="289"/>
    </row>
    <row r="53916" spans="23:27">
      <c r="W53916" s="288"/>
      <c r="X53916" s="287"/>
      <c r="AA53916" s="289"/>
    </row>
    <row r="53917" spans="23:27">
      <c r="W53917" s="288"/>
      <c r="X53917" s="287"/>
      <c r="AA53917" s="289"/>
    </row>
    <row r="53918" spans="23:27">
      <c r="W53918" s="288"/>
      <c r="X53918" s="287"/>
      <c r="AA53918" s="289"/>
    </row>
    <row r="53919" spans="23:27">
      <c r="W53919" s="288"/>
      <c r="X53919" s="287"/>
      <c r="AA53919" s="289"/>
    </row>
    <row r="53920" spans="23:27">
      <c r="W53920" s="288"/>
      <c r="X53920" s="287"/>
      <c r="AA53920" s="289"/>
    </row>
    <row r="53921" spans="23:27">
      <c r="W53921" s="288"/>
      <c r="X53921" s="287"/>
      <c r="AA53921" s="289"/>
    </row>
    <row r="53922" spans="23:27">
      <c r="W53922" s="288"/>
      <c r="X53922" s="287"/>
      <c r="AA53922" s="289"/>
    </row>
    <row r="53923" spans="23:27">
      <c r="W53923" s="288"/>
      <c r="X53923" s="287"/>
      <c r="AA53923" s="289"/>
    </row>
    <row r="53924" spans="23:27">
      <c r="W53924" s="288"/>
      <c r="X53924" s="287"/>
      <c r="AA53924" s="289"/>
    </row>
    <row r="53925" spans="23:27">
      <c r="W53925" s="288"/>
      <c r="X53925" s="287"/>
      <c r="AA53925" s="289"/>
    </row>
    <row r="53926" spans="23:27">
      <c r="W53926" s="288"/>
      <c r="X53926" s="287"/>
      <c r="AA53926" s="289"/>
    </row>
    <row r="53927" spans="23:27">
      <c r="W53927" s="288"/>
      <c r="X53927" s="287"/>
      <c r="AA53927" s="289"/>
    </row>
    <row r="53928" spans="23:27">
      <c r="W53928" s="288"/>
      <c r="X53928" s="287"/>
      <c r="AA53928" s="289"/>
    </row>
    <row r="53929" spans="23:27">
      <c r="W53929" s="288"/>
      <c r="X53929" s="287"/>
      <c r="AA53929" s="289"/>
    </row>
    <row r="53930" spans="23:27">
      <c r="W53930" s="288"/>
      <c r="X53930" s="287"/>
      <c r="AA53930" s="289"/>
    </row>
    <row r="53931" spans="23:27">
      <c r="W53931" s="288"/>
      <c r="X53931" s="287"/>
      <c r="AA53931" s="289"/>
    </row>
    <row r="53932" spans="23:27">
      <c r="W53932" s="288"/>
      <c r="X53932" s="287"/>
      <c r="AA53932" s="289"/>
    </row>
    <row r="53933" spans="23:27">
      <c r="W53933" s="288"/>
      <c r="X53933" s="287"/>
      <c r="AA53933" s="289"/>
    </row>
    <row r="53934" spans="23:27">
      <c r="W53934" s="288"/>
      <c r="X53934" s="287"/>
      <c r="AA53934" s="289"/>
    </row>
    <row r="53935" spans="23:27">
      <c r="W53935" s="288"/>
      <c r="X53935" s="287"/>
      <c r="AA53935" s="289"/>
    </row>
    <row r="53936" spans="23:27">
      <c r="W53936" s="288"/>
      <c r="X53936" s="287"/>
      <c r="AA53936" s="289"/>
    </row>
    <row r="53937" spans="23:27">
      <c r="W53937" s="288"/>
      <c r="X53937" s="287"/>
      <c r="AA53937" s="289"/>
    </row>
    <row r="53938" spans="23:27">
      <c r="W53938" s="288"/>
      <c r="X53938" s="287"/>
      <c r="AA53938" s="289"/>
    </row>
    <row r="53939" spans="23:27">
      <c r="W53939" s="288"/>
      <c r="X53939" s="287"/>
      <c r="AA53939" s="289"/>
    </row>
    <row r="53940" spans="23:27">
      <c r="W53940" s="288"/>
      <c r="X53940" s="287"/>
      <c r="AA53940" s="289"/>
    </row>
    <row r="53941" spans="23:27">
      <c r="W53941" s="288"/>
      <c r="X53941" s="287"/>
      <c r="AA53941" s="289"/>
    </row>
    <row r="53942" spans="23:27">
      <c r="W53942" s="288"/>
      <c r="X53942" s="287"/>
      <c r="AA53942" s="289"/>
    </row>
    <row r="53943" spans="23:27">
      <c r="W53943" s="288"/>
      <c r="X53943" s="287"/>
      <c r="AA53943" s="289"/>
    </row>
    <row r="53944" spans="23:27">
      <c r="W53944" s="288"/>
      <c r="X53944" s="287"/>
      <c r="AA53944" s="289"/>
    </row>
    <row r="53945" spans="23:27">
      <c r="W53945" s="288"/>
      <c r="X53945" s="287"/>
      <c r="AA53945" s="289"/>
    </row>
    <row r="53946" spans="23:27">
      <c r="W53946" s="288"/>
      <c r="X53946" s="287"/>
      <c r="AA53946" s="289"/>
    </row>
    <row r="53947" spans="23:27">
      <c r="W53947" s="288"/>
      <c r="X53947" s="287"/>
      <c r="AA53947" s="289"/>
    </row>
    <row r="53948" spans="23:27">
      <c r="W53948" s="288"/>
      <c r="X53948" s="287"/>
      <c r="AA53948" s="289"/>
    </row>
    <row r="53949" spans="23:27">
      <c r="W53949" s="288"/>
      <c r="X53949" s="287"/>
      <c r="AA53949" s="289"/>
    </row>
    <row r="53950" spans="23:27">
      <c r="W53950" s="288"/>
      <c r="X53950" s="287"/>
      <c r="AA53950" s="289"/>
    </row>
    <row r="53951" spans="23:27">
      <c r="W53951" s="288"/>
      <c r="X53951" s="287"/>
      <c r="AA53951" s="289"/>
    </row>
    <row r="53952" spans="23:27">
      <c r="W53952" s="288"/>
      <c r="X53952" s="287"/>
      <c r="AA53952" s="289"/>
    </row>
    <row r="53953" spans="23:27">
      <c r="W53953" s="288"/>
      <c r="X53953" s="287"/>
      <c r="AA53953" s="289"/>
    </row>
    <row r="53954" spans="23:27">
      <c r="W53954" s="288"/>
      <c r="X53954" s="287"/>
      <c r="AA53954" s="289"/>
    </row>
    <row r="53955" spans="23:27">
      <c r="W53955" s="288"/>
      <c r="X53955" s="287"/>
      <c r="AA53955" s="289"/>
    </row>
    <row r="53956" spans="23:27">
      <c r="W53956" s="288"/>
      <c r="X53956" s="287"/>
      <c r="AA53956" s="289"/>
    </row>
    <row r="53957" spans="23:27">
      <c r="W53957" s="288"/>
      <c r="X53957" s="287"/>
      <c r="AA53957" s="289"/>
    </row>
    <row r="53958" spans="23:27">
      <c r="W53958" s="288"/>
      <c r="X53958" s="287"/>
      <c r="AA53958" s="289"/>
    </row>
    <row r="53959" spans="23:27">
      <c r="W53959" s="288"/>
      <c r="X53959" s="287"/>
      <c r="AA53959" s="289"/>
    </row>
    <row r="53960" spans="23:27">
      <c r="W53960" s="288"/>
      <c r="X53960" s="287"/>
      <c r="AA53960" s="289"/>
    </row>
    <row r="53961" spans="23:27">
      <c r="W53961" s="288"/>
      <c r="X53961" s="287"/>
      <c r="AA53961" s="289"/>
    </row>
    <row r="53962" spans="23:27">
      <c r="W53962" s="288"/>
      <c r="X53962" s="287"/>
      <c r="AA53962" s="289"/>
    </row>
    <row r="53963" spans="23:27">
      <c r="W53963" s="288"/>
      <c r="X53963" s="287"/>
      <c r="AA53963" s="289"/>
    </row>
    <row r="53964" spans="23:27">
      <c r="W53964" s="288"/>
      <c r="X53964" s="287"/>
      <c r="AA53964" s="289"/>
    </row>
    <row r="53965" spans="23:27">
      <c r="W53965" s="288"/>
      <c r="X53965" s="287"/>
      <c r="AA53965" s="289"/>
    </row>
    <row r="53966" spans="23:27">
      <c r="W53966" s="288"/>
      <c r="X53966" s="287"/>
      <c r="AA53966" s="289"/>
    </row>
    <row r="53967" spans="23:27">
      <c r="W53967" s="288"/>
      <c r="X53967" s="287"/>
      <c r="AA53967" s="289"/>
    </row>
    <row r="53968" spans="23:27">
      <c r="W53968" s="288"/>
      <c r="X53968" s="287"/>
      <c r="AA53968" s="289"/>
    </row>
    <row r="53969" spans="23:27">
      <c r="W53969" s="288"/>
      <c r="X53969" s="287"/>
      <c r="AA53969" s="289"/>
    </row>
    <row r="53970" spans="23:27">
      <c r="W53970" s="288"/>
      <c r="X53970" s="287"/>
      <c r="AA53970" s="289"/>
    </row>
    <row r="53971" spans="23:27">
      <c r="W53971" s="288"/>
      <c r="X53971" s="287"/>
      <c r="AA53971" s="289"/>
    </row>
    <row r="53972" spans="23:27">
      <c r="W53972" s="288"/>
      <c r="X53972" s="287"/>
      <c r="AA53972" s="289"/>
    </row>
    <row r="53973" spans="23:27">
      <c r="W53973" s="288"/>
      <c r="X53973" s="287"/>
      <c r="AA53973" s="289"/>
    </row>
    <row r="53974" spans="23:27">
      <c r="W53974" s="288"/>
      <c r="X53974" s="287"/>
      <c r="AA53974" s="289"/>
    </row>
    <row r="53975" spans="23:27">
      <c r="W53975" s="288"/>
      <c r="X53975" s="287"/>
      <c r="AA53975" s="289"/>
    </row>
    <row r="53976" spans="23:27">
      <c r="W53976" s="288"/>
      <c r="X53976" s="287"/>
      <c r="AA53976" s="289"/>
    </row>
    <row r="53977" spans="23:27">
      <c r="W53977" s="288"/>
      <c r="X53977" s="287"/>
      <c r="AA53977" s="289"/>
    </row>
    <row r="53978" spans="23:27">
      <c r="W53978" s="288"/>
      <c r="X53978" s="287"/>
      <c r="AA53978" s="289"/>
    </row>
    <row r="53979" spans="23:27">
      <c r="W53979" s="288"/>
      <c r="X53979" s="287"/>
      <c r="AA53979" s="289"/>
    </row>
    <row r="53980" spans="23:27">
      <c r="W53980" s="288"/>
      <c r="X53980" s="287"/>
      <c r="AA53980" s="289"/>
    </row>
    <row r="53981" spans="23:27">
      <c r="W53981" s="288"/>
      <c r="X53981" s="287"/>
      <c r="AA53981" s="289"/>
    </row>
    <row r="53982" spans="23:27">
      <c r="W53982" s="288"/>
      <c r="X53982" s="287"/>
      <c r="AA53982" s="289"/>
    </row>
    <row r="53983" spans="23:27">
      <c r="W53983" s="288"/>
      <c r="X53983" s="287"/>
      <c r="AA53983" s="289"/>
    </row>
    <row r="53984" spans="23:27">
      <c r="W53984" s="288"/>
      <c r="X53984" s="287"/>
      <c r="AA53984" s="289"/>
    </row>
    <row r="53985" spans="23:27">
      <c r="W53985" s="288"/>
      <c r="X53985" s="287"/>
      <c r="AA53985" s="289"/>
    </row>
    <row r="53986" spans="23:27">
      <c r="W53986" s="288"/>
      <c r="X53986" s="287"/>
      <c r="AA53986" s="289"/>
    </row>
    <row r="53987" spans="23:27">
      <c r="W53987" s="288"/>
      <c r="X53987" s="287"/>
      <c r="AA53987" s="289"/>
    </row>
    <row r="53988" spans="23:27">
      <c r="W53988" s="288"/>
      <c r="X53988" s="287"/>
      <c r="AA53988" s="289"/>
    </row>
    <row r="53989" spans="23:27">
      <c r="W53989" s="288"/>
      <c r="X53989" s="287"/>
      <c r="AA53989" s="289"/>
    </row>
    <row r="53990" spans="23:27">
      <c r="W53990" s="288"/>
      <c r="X53990" s="287"/>
      <c r="AA53990" s="289"/>
    </row>
    <row r="53991" spans="23:27">
      <c r="W53991" s="288"/>
      <c r="X53991" s="287"/>
      <c r="AA53991" s="289"/>
    </row>
    <row r="53992" spans="23:27">
      <c r="W53992" s="288"/>
      <c r="X53992" s="287"/>
      <c r="AA53992" s="289"/>
    </row>
    <row r="53993" spans="23:27">
      <c r="W53993" s="288"/>
      <c r="X53993" s="287"/>
      <c r="AA53993" s="289"/>
    </row>
    <row r="53994" spans="23:27">
      <c r="W53994" s="288"/>
      <c r="X53994" s="287"/>
      <c r="AA53994" s="289"/>
    </row>
    <row r="53995" spans="23:27">
      <c r="W53995" s="288"/>
      <c r="X53995" s="287"/>
      <c r="AA53995" s="289"/>
    </row>
    <row r="53996" spans="23:27">
      <c r="W53996" s="288"/>
      <c r="X53996" s="287"/>
      <c r="AA53996" s="289"/>
    </row>
    <row r="53997" spans="23:27">
      <c r="W53997" s="288"/>
      <c r="X53997" s="287"/>
      <c r="AA53997" s="289"/>
    </row>
    <row r="53998" spans="23:27">
      <c r="W53998" s="288"/>
      <c r="X53998" s="287"/>
      <c r="AA53998" s="289"/>
    </row>
    <row r="53999" spans="23:27">
      <c r="W53999" s="288"/>
      <c r="X53999" s="287"/>
      <c r="AA53999" s="289"/>
    </row>
    <row r="54000" spans="23:27">
      <c r="W54000" s="288"/>
      <c r="X54000" s="287"/>
      <c r="AA54000" s="289"/>
    </row>
    <row r="54001" spans="23:27">
      <c r="W54001" s="288"/>
      <c r="X54001" s="287"/>
      <c r="AA54001" s="289"/>
    </row>
    <row r="54002" spans="23:27">
      <c r="W54002" s="288"/>
      <c r="X54002" s="287"/>
      <c r="AA54002" s="289"/>
    </row>
    <row r="54003" spans="23:27">
      <c r="W54003" s="288"/>
      <c r="X54003" s="287"/>
      <c r="AA54003" s="289"/>
    </row>
    <row r="54004" spans="23:27">
      <c r="W54004" s="288"/>
      <c r="X54004" s="287"/>
      <c r="AA54004" s="289"/>
    </row>
    <row r="54005" spans="23:27">
      <c r="W54005" s="288"/>
      <c r="X54005" s="287"/>
      <c r="AA54005" s="289"/>
    </row>
    <row r="54006" spans="23:27">
      <c r="W54006" s="288"/>
      <c r="X54006" s="287"/>
      <c r="AA54006" s="289"/>
    </row>
    <row r="54007" spans="23:27">
      <c r="W54007" s="288"/>
      <c r="X54007" s="287"/>
      <c r="AA54007" s="289"/>
    </row>
    <row r="54008" spans="23:27">
      <c r="W54008" s="288"/>
      <c r="X54008" s="287"/>
      <c r="AA54008" s="289"/>
    </row>
    <row r="54009" spans="23:27">
      <c r="W54009" s="288"/>
      <c r="X54009" s="287"/>
      <c r="AA54009" s="289"/>
    </row>
    <row r="54010" spans="23:27">
      <c r="W54010" s="288"/>
      <c r="X54010" s="287"/>
      <c r="AA54010" s="289"/>
    </row>
    <row r="54011" spans="23:27">
      <c r="W54011" s="288"/>
      <c r="X54011" s="287"/>
      <c r="AA54011" s="289"/>
    </row>
    <row r="54012" spans="23:27">
      <c r="W54012" s="288"/>
      <c r="X54012" s="287"/>
      <c r="AA54012" s="289"/>
    </row>
    <row r="54013" spans="23:27">
      <c r="W54013" s="288"/>
      <c r="X54013" s="287"/>
      <c r="AA54013" s="289"/>
    </row>
    <row r="54014" spans="23:27">
      <c r="W54014" s="288"/>
      <c r="X54014" s="287"/>
      <c r="AA54014" s="289"/>
    </row>
    <row r="54015" spans="23:27">
      <c r="W54015" s="288"/>
      <c r="X54015" s="287"/>
      <c r="AA54015" s="289"/>
    </row>
    <row r="54016" spans="23:27">
      <c r="W54016" s="288"/>
      <c r="X54016" s="287"/>
      <c r="AA54016" s="289"/>
    </row>
    <row r="54017" spans="23:27">
      <c r="W54017" s="288"/>
      <c r="X54017" s="287"/>
      <c r="AA54017" s="289"/>
    </row>
    <row r="54018" spans="23:27">
      <c r="W54018" s="288"/>
      <c r="X54018" s="287"/>
      <c r="AA54018" s="289"/>
    </row>
    <row r="54019" spans="23:27">
      <c r="W54019" s="288"/>
      <c r="X54019" s="287"/>
      <c r="AA54019" s="289"/>
    </row>
    <row r="54020" spans="23:27">
      <c r="W54020" s="288"/>
      <c r="X54020" s="287"/>
      <c r="AA54020" s="289"/>
    </row>
    <row r="54021" spans="23:27">
      <c r="W54021" s="288"/>
      <c r="X54021" s="287"/>
      <c r="AA54021" s="289"/>
    </row>
    <row r="54022" spans="23:27">
      <c r="W54022" s="288"/>
      <c r="X54022" s="287"/>
      <c r="AA54022" s="289"/>
    </row>
    <row r="54023" spans="23:27">
      <c r="W54023" s="288"/>
      <c r="X54023" s="287"/>
      <c r="AA54023" s="289"/>
    </row>
    <row r="54024" spans="23:27">
      <c r="W54024" s="288"/>
      <c r="X54024" s="287"/>
      <c r="AA54024" s="289"/>
    </row>
    <row r="54025" spans="23:27">
      <c r="W54025" s="288"/>
      <c r="X54025" s="287"/>
      <c r="AA54025" s="289"/>
    </row>
    <row r="54026" spans="23:27">
      <c r="W54026" s="288"/>
      <c r="X54026" s="287"/>
      <c r="AA54026" s="289"/>
    </row>
    <row r="54027" spans="23:27">
      <c r="W54027" s="288"/>
      <c r="X54027" s="287"/>
      <c r="AA54027" s="289"/>
    </row>
    <row r="54028" spans="23:27">
      <c r="W54028" s="288"/>
      <c r="X54028" s="287"/>
      <c r="AA54028" s="289"/>
    </row>
    <row r="54029" spans="23:27">
      <c r="W54029" s="288"/>
      <c r="X54029" s="287"/>
      <c r="AA54029" s="289"/>
    </row>
    <row r="54030" spans="23:27">
      <c r="W54030" s="288"/>
      <c r="X54030" s="287"/>
      <c r="AA54030" s="289"/>
    </row>
    <row r="54031" spans="23:27">
      <c r="W54031" s="288"/>
      <c r="X54031" s="287"/>
      <c r="AA54031" s="289"/>
    </row>
    <row r="54032" spans="23:27">
      <c r="W54032" s="288"/>
      <c r="X54032" s="287"/>
      <c r="AA54032" s="289"/>
    </row>
    <row r="54033" spans="23:27">
      <c r="W54033" s="288"/>
      <c r="X54033" s="287"/>
      <c r="AA54033" s="289"/>
    </row>
    <row r="54034" spans="23:27">
      <c r="W54034" s="288"/>
      <c r="X54034" s="287"/>
      <c r="AA54034" s="289"/>
    </row>
    <row r="54035" spans="23:27">
      <c r="W54035" s="288"/>
      <c r="X54035" s="287"/>
      <c r="AA54035" s="289"/>
    </row>
    <row r="54036" spans="23:27">
      <c r="W54036" s="288"/>
      <c r="X54036" s="287"/>
      <c r="AA54036" s="289"/>
    </row>
    <row r="54037" spans="23:27">
      <c r="W54037" s="288"/>
      <c r="X54037" s="287"/>
      <c r="AA54037" s="289"/>
    </row>
    <row r="54038" spans="23:27">
      <c r="W54038" s="288"/>
      <c r="X54038" s="287"/>
      <c r="AA54038" s="289"/>
    </row>
    <row r="54039" spans="23:27">
      <c r="W54039" s="288"/>
      <c r="X54039" s="287"/>
      <c r="AA54039" s="289"/>
    </row>
    <row r="54040" spans="23:27">
      <c r="W54040" s="288"/>
      <c r="X54040" s="287"/>
      <c r="AA54040" s="289"/>
    </row>
    <row r="54041" spans="23:27">
      <c r="W54041" s="288"/>
      <c r="X54041" s="287"/>
      <c r="AA54041" s="289"/>
    </row>
    <row r="54042" spans="23:27">
      <c r="W54042" s="288"/>
      <c r="X54042" s="287"/>
      <c r="AA54042" s="289"/>
    </row>
    <row r="54043" spans="23:27">
      <c r="W54043" s="288"/>
      <c r="X54043" s="287"/>
      <c r="AA54043" s="289"/>
    </row>
    <row r="54044" spans="23:27">
      <c r="W54044" s="288"/>
      <c r="X54044" s="287"/>
      <c r="AA54044" s="289"/>
    </row>
    <row r="54045" spans="23:27">
      <c r="W54045" s="288"/>
      <c r="X54045" s="287"/>
      <c r="AA54045" s="289"/>
    </row>
    <row r="54046" spans="23:27">
      <c r="W54046" s="288"/>
      <c r="X54046" s="287"/>
      <c r="AA54046" s="289"/>
    </row>
    <row r="54047" spans="23:27">
      <c r="W54047" s="288"/>
      <c r="X54047" s="287"/>
      <c r="AA54047" s="289"/>
    </row>
    <row r="54048" spans="23:27">
      <c r="W54048" s="288"/>
      <c r="X54048" s="287"/>
      <c r="AA54048" s="289"/>
    </row>
    <row r="54049" spans="23:27">
      <c r="W54049" s="288"/>
      <c r="X54049" s="287"/>
      <c r="AA54049" s="289"/>
    </row>
    <row r="54050" spans="23:27">
      <c r="W54050" s="288"/>
      <c r="X54050" s="287"/>
      <c r="AA54050" s="289"/>
    </row>
    <row r="54051" spans="23:27">
      <c r="W54051" s="288"/>
      <c r="X54051" s="287"/>
      <c r="AA54051" s="289"/>
    </row>
    <row r="54052" spans="23:27">
      <c r="W54052" s="288"/>
      <c r="X54052" s="287"/>
      <c r="AA54052" s="289"/>
    </row>
    <row r="54053" spans="23:27">
      <c r="W54053" s="288"/>
      <c r="X54053" s="287"/>
      <c r="AA54053" s="289"/>
    </row>
    <row r="54054" spans="23:27">
      <c r="W54054" s="288"/>
      <c r="X54054" s="287"/>
      <c r="AA54054" s="289"/>
    </row>
    <row r="54055" spans="23:27">
      <c r="W54055" s="288"/>
      <c r="X54055" s="287"/>
      <c r="AA54055" s="289"/>
    </row>
    <row r="54056" spans="23:27">
      <c r="W54056" s="288"/>
      <c r="X54056" s="287"/>
      <c r="AA54056" s="289"/>
    </row>
    <row r="54057" spans="23:27">
      <c r="W54057" s="288"/>
      <c r="X54057" s="287"/>
      <c r="AA54057" s="289"/>
    </row>
    <row r="54058" spans="23:27">
      <c r="W54058" s="288"/>
      <c r="X54058" s="287"/>
      <c r="AA54058" s="289"/>
    </row>
    <row r="54059" spans="23:27">
      <c r="W54059" s="288"/>
      <c r="X54059" s="287"/>
      <c r="AA54059" s="289"/>
    </row>
    <row r="54060" spans="23:27">
      <c r="W54060" s="288"/>
      <c r="X54060" s="287"/>
      <c r="AA54060" s="289"/>
    </row>
    <row r="54061" spans="23:27">
      <c r="W54061" s="288"/>
      <c r="X54061" s="287"/>
      <c r="AA54061" s="289"/>
    </row>
    <row r="54062" spans="23:27">
      <c r="W54062" s="288"/>
      <c r="X54062" s="287"/>
      <c r="AA54062" s="289"/>
    </row>
    <row r="54063" spans="23:27">
      <c r="W54063" s="288"/>
      <c r="X54063" s="287"/>
      <c r="AA54063" s="289"/>
    </row>
    <row r="54064" spans="23:27">
      <c r="W54064" s="288"/>
      <c r="X54064" s="287"/>
      <c r="AA54064" s="289"/>
    </row>
    <row r="54065" spans="23:27">
      <c r="W54065" s="288"/>
      <c r="X54065" s="287"/>
      <c r="AA54065" s="289"/>
    </row>
    <row r="54066" spans="23:27">
      <c r="W54066" s="288"/>
      <c r="X54066" s="287"/>
      <c r="AA54066" s="289"/>
    </row>
    <row r="54067" spans="23:27">
      <c r="W54067" s="288"/>
      <c r="X54067" s="287"/>
      <c r="AA54067" s="289"/>
    </row>
    <row r="54068" spans="23:27">
      <c r="W54068" s="288"/>
      <c r="X54068" s="287"/>
      <c r="AA54068" s="289"/>
    </row>
    <row r="54069" spans="23:27">
      <c r="W54069" s="288"/>
      <c r="X54069" s="287"/>
      <c r="AA54069" s="289"/>
    </row>
    <row r="54070" spans="23:27">
      <c r="W54070" s="288"/>
      <c r="X54070" s="287"/>
      <c r="AA54070" s="289"/>
    </row>
    <row r="54071" spans="23:27">
      <c r="W54071" s="288"/>
      <c r="X54071" s="287"/>
      <c r="AA54071" s="289"/>
    </row>
    <row r="54072" spans="23:27">
      <c r="W54072" s="288"/>
      <c r="X54072" s="287"/>
      <c r="AA54072" s="289"/>
    </row>
    <row r="54073" spans="23:27">
      <c r="W54073" s="288"/>
      <c r="X54073" s="287"/>
      <c r="AA54073" s="289"/>
    </row>
    <row r="54074" spans="23:27">
      <c r="W54074" s="288"/>
      <c r="X54074" s="287"/>
      <c r="AA54074" s="289"/>
    </row>
    <row r="54075" spans="23:27">
      <c r="W54075" s="288"/>
      <c r="X54075" s="287"/>
      <c r="AA54075" s="289"/>
    </row>
    <row r="54076" spans="23:27">
      <c r="W54076" s="288"/>
      <c r="X54076" s="287"/>
      <c r="AA54076" s="289"/>
    </row>
    <row r="54077" spans="23:27">
      <c r="W54077" s="288"/>
      <c r="X54077" s="287"/>
      <c r="AA54077" s="289"/>
    </row>
    <row r="54078" spans="23:27">
      <c r="W54078" s="288"/>
      <c r="X54078" s="287"/>
      <c r="AA54078" s="289"/>
    </row>
    <row r="54079" spans="23:27">
      <c r="W54079" s="288"/>
      <c r="X54079" s="287"/>
      <c r="AA54079" s="289"/>
    </row>
    <row r="54080" spans="23:27">
      <c r="W54080" s="288"/>
      <c r="X54080" s="287"/>
      <c r="AA54080" s="289"/>
    </row>
    <row r="54081" spans="23:27">
      <c r="W54081" s="288"/>
      <c r="X54081" s="287"/>
      <c r="AA54081" s="289"/>
    </row>
    <row r="54082" spans="23:27">
      <c r="W54082" s="288"/>
      <c r="X54082" s="287"/>
      <c r="AA54082" s="289"/>
    </row>
    <row r="54083" spans="23:27">
      <c r="W54083" s="288"/>
      <c r="X54083" s="287"/>
      <c r="AA54083" s="289"/>
    </row>
    <row r="54084" spans="23:27">
      <c r="W54084" s="288"/>
      <c r="X54084" s="287"/>
      <c r="AA54084" s="289"/>
    </row>
    <row r="54085" spans="23:27">
      <c r="W54085" s="288"/>
      <c r="X54085" s="287"/>
      <c r="AA54085" s="289"/>
    </row>
    <row r="54086" spans="23:27">
      <c r="W54086" s="288"/>
      <c r="X54086" s="287"/>
      <c r="AA54086" s="289"/>
    </row>
    <row r="54087" spans="23:27">
      <c r="W54087" s="288"/>
      <c r="X54087" s="287"/>
      <c r="AA54087" s="289"/>
    </row>
    <row r="54088" spans="23:27">
      <c r="W54088" s="288"/>
      <c r="X54088" s="287"/>
      <c r="AA54088" s="289"/>
    </row>
    <row r="54089" spans="23:27">
      <c r="W54089" s="288"/>
      <c r="X54089" s="287"/>
      <c r="AA54089" s="289"/>
    </row>
    <row r="54090" spans="23:27">
      <c r="W54090" s="288"/>
      <c r="X54090" s="287"/>
      <c r="AA54090" s="289"/>
    </row>
    <row r="54091" spans="23:27">
      <c r="W54091" s="288"/>
      <c r="X54091" s="287"/>
      <c r="AA54091" s="289"/>
    </row>
    <row r="54092" spans="23:27">
      <c r="W54092" s="288"/>
      <c r="X54092" s="287"/>
      <c r="AA54092" s="289"/>
    </row>
    <row r="54093" spans="23:27">
      <c r="W54093" s="288"/>
      <c r="X54093" s="287"/>
      <c r="AA54093" s="289"/>
    </row>
    <row r="54094" spans="23:27">
      <c r="W54094" s="288"/>
      <c r="X54094" s="287"/>
      <c r="AA54094" s="289"/>
    </row>
    <row r="54095" spans="23:27">
      <c r="W54095" s="288"/>
      <c r="X54095" s="287"/>
      <c r="AA54095" s="289"/>
    </row>
    <row r="54096" spans="23:27">
      <c r="W54096" s="288"/>
      <c r="X54096" s="287"/>
      <c r="AA54096" s="289"/>
    </row>
    <row r="54097" spans="23:27">
      <c r="W54097" s="288"/>
      <c r="X54097" s="287"/>
      <c r="AA54097" s="289"/>
    </row>
    <row r="54098" spans="23:27">
      <c r="W54098" s="288"/>
      <c r="X54098" s="287"/>
      <c r="AA54098" s="289"/>
    </row>
    <row r="54099" spans="23:27">
      <c r="W54099" s="288"/>
      <c r="X54099" s="287"/>
      <c r="AA54099" s="289"/>
    </row>
    <row r="54100" spans="23:27">
      <c r="W54100" s="288"/>
      <c r="X54100" s="287"/>
      <c r="AA54100" s="289"/>
    </row>
    <row r="54101" spans="23:27">
      <c r="W54101" s="288"/>
      <c r="X54101" s="287"/>
      <c r="AA54101" s="289"/>
    </row>
    <row r="54102" spans="23:27">
      <c r="W54102" s="288"/>
      <c r="X54102" s="287"/>
      <c r="AA54102" s="289"/>
    </row>
    <row r="54103" spans="23:27">
      <c r="W54103" s="288"/>
      <c r="X54103" s="287"/>
      <c r="AA54103" s="289"/>
    </row>
    <row r="54104" spans="23:27">
      <c r="W54104" s="288"/>
      <c r="X54104" s="287"/>
      <c r="AA54104" s="289"/>
    </row>
    <row r="54105" spans="23:27">
      <c r="W54105" s="288"/>
      <c r="X54105" s="287"/>
      <c r="AA54105" s="289"/>
    </row>
    <row r="54106" spans="23:27">
      <c r="W54106" s="288"/>
      <c r="X54106" s="287"/>
      <c r="AA54106" s="289"/>
    </row>
    <row r="54107" spans="23:27">
      <c r="W54107" s="288"/>
      <c r="X54107" s="287"/>
      <c r="AA54107" s="289"/>
    </row>
    <row r="54108" spans="23:27">
      <c r="W54108" s="288"/>
      <c r="X54108" s="287"/>
      <c r="AA54108" s="289"/>
    </row>
    <row r="54109" spans="23:27">
      <c r="W54109" s="288"/>
      <c r="X54109" s="287"/>
      <c r="AA54109" s="289"/>
    </row>
    <row r="54110" spans="23:27">
      <c r="W54110" s="288"/>
      <c r="X54110" s="287"/>
      <c r="AA54110" s="289"/>
    </row>
    <row r="54111" spans="23:27">
      <c r="W54111" s="288"/>
      <c r="X54111" s="287"/>
      <c r="AA54111" s="289"/>
    </row>
    <row r="54112" spans="23:27">
      <c r="W54112" s="288"/>
      <c r="X54112" s="287"/>
      <c r="AA54112" s="289"/>
    </row>
    <row r="54113" spans="23:27">
      <c r="W54113" s="288"/>
      <c r="X54113" s="287"/>
      <c r="AA54113" s="289"/>
    </row>
    <row r="54114" spans="23:27">
      <c r="W54114" s="288"/>
      <c r="X54114" s="287"/>
      <c r="AA54114" s="289"/>
    </row>
    <row r="54115" spans="23:27">
      <c r="W54115" s="288"/>
      <c r="X54115" s="287"/>
      <c r="AA54115" s="289"/>
    </row>
    <row r="54116" spans="23:27">
      <c r="W54116" s="288"/>
      <c r="X54116" s="287"/>
      <c r="AA54116" s="289"/>
    </row>
    <row r="54117" spans="23:27">
      <c r="W54117" s="288"/>
      <c r="X54117" s="287"/>
      <c r="AA54117" s="289"/>
    </row>
    <row r="54118" spans="23:27">
      <c r="W54118" s="288"/>
      <c r="X54118" s="287"/>
      <c r="AA54118" s="289"/>
    </row>
    <row r="54119" spans="23:27">
      <c r="W54119" s="288"/>
      <c r="X54119" s="287"/>
      <c r="AA54119" s="289"/>
    </row>
    <row r="54120" spans="23:27">
      <c r="W54120" s="288"/>
      <c r="X54120" s="287"/>
      <c r="AA54120" s="289"/>
    </row>
    <row r="54121" spans="23:27">
      <c r="W54121" s="288"/>
      <c r="X54121" s="287"/>
      <c r="AA54121" s="289"/>
    </row>
    <row r="54122" spans="23:27">
      <c r="W54122" s="288"/>
      <c r="X54122" s="287"/>
      <c r="AA54122" s="289"/>
    </row>
    <row r="54123" spans="23:27">
      <c r="W54123" s="288"/>
      <c r="X54123" s="287"/>
      <c r="AA54123" s="289"/>
    </row>
    <row r="54124" spans="23:27">
      <c r="W54124" s="288"/>
      <c r="X54124" s="287"/>
      <c r="AA54124" s="289"/>
    </row>
    <row r="54125" spans="23:27">
      <c r="W54125" s="288"/>
      <c r="X54125" s="287"/>
      <c r="AA54125" s="289"/>
    </row>
    <row r="54126" spans="23:27">
      <c r="W54126" s="288"/>
      <c r="X54126" s="287"/>
      <c r="AA54126" s="289"/>
    </row>
    <row r="54127" spans="23:27">
      <c r="W54127" s="288"/>
      <c r="X54127" s="287"/>
      <c r="AA54127" s="289"/>
    </row>
    <row r="54128" spans="23:27">
      <c r="W54128" s="288"/>
      <c r="X54128" s="287"/>
      <c r="AA54128" s="289"/>
    </row>
    <row r="54129" spans="23:27">
      <c r="W54129" s="288"/>
      <c r="X54129" s="287"/>
      <c r="AA54129" s="289"/>
    </row>
    <row r="54130" spans="23:27">
      <c r="W54130" s="288"/>
      <c r="X54130" s="287"/>
      <c r="AA54130" s="289"/>
    </row>
    <row r="54131" spans="23:27">
      <c r="W54131" s="288"/>
      <c r="X54131" s="287"/>
      <c r="AA54131" s="289"/>
    </row>
    <row r="54132" spans="23:27">
      <c r="W54132" s="288"/>
      <c r="X54132" s="287"/>
      <c r="AA54132" s="289"/>
    </row>
    <row r="54133" spans="23:27">
      <c r="W54133" s="288"/>
      <c r="X54133" s="287"/>
      <c r="AA54133" s="289"/>
    </row>
    <row r="54134" spans="23:27">
      <c r="W54134" s="288"/>
      <c r="X54134" s="287"/>
      <c r="AA54134" s="289"/>
    </row>
    <row r="54135" spans="23:27">
      <c r="W54135" s="288"/>
      <c r="X54135" s="287"/>
      <c r="AA54135" s="289"/>
    </row>
    <row r="54136" spans="23:27">
      <c r="W54136" s="288"/>
      <c r="X54136" s="287"/>
      <c r="AA54136" s="289"/>
    </row>
    <row r="54137" spans="23:27">
      <c r="W54137" s="288"/>
      <c r="X54137" s="287"/>
      <c r="AA54137" s="289"/>
    </row>
    <row r="54138" spans="23:27">
      <c r="W54138" s="288"/>
      <c r="X54138" s="287"/>
      <c r="AA54138" s="289"/>
    </row>
    <row r="54139" spans="23:27">
      <c r="W54139" s="288"/>
      <c r="X54139" s="287"/>
      <c r="AA54139" s="289"/>
    </row>
    <row r="54140" spans="23:27">
      <c r="W54140" s="288"/>
      <c r="X54140" s="287"/>
      <c r="AA54140" s="289"/>
    </row>
    <row r="54141" spans="23:27">
      <c r="W54141" s="288"/>
      <c r="X54141" s="287"/>
      <c r="AA54141" s="289"/>
    </row>
    <row r="54142" spans="23:27">
      <c r="W54142" s="288"/>
      <c r="X54142" s="287"/>
      <c r="AA54142" s="289"/>
    </row>
    <row r="54143" spans="23:27">
      <c r="W54143" s="288"/>
      <c r="X54143" s="287"/>
      <c r="AA54143" s="289"/>
    </row>
    <row r="54144" spans="23:27">
      <c r="W54144" s="288"/>
      <c r="X54144" s="287"/>
      <c r="AA54144" s="289"/>
    </row>
    <row r="54145" spans="23:27">
      <c r="W54145" s="288"/>
      <c r="X54145" s="287"/>
      <c r="AA54145" s="289"/>
    </row>
    <row r="54146" spans="23:27">
      <c r="W54146" s="288"/>
      <c r="X54146" s="287"/>
      <c r="AA54146" s="289"/>
    </row>
    <row r="54147" spans="23:27">
      <c r="W54147" s="288"/>
      <c r="X54147" s="287"/>
      <c r="AA54147" s="289"/>
    </row>
    <row r="54148" spans="23:27">
      <c r="W54148" s="288"/>
      <c r="X54148" s="287"/>
      <c r="AA54148" s="289"/>
    </row>
    <row r="54149" spans="23:27">
      <c r="W54149" s="288"/>
      <c r="X54149" s="287"/>
      <c r="AA54149" s="289"/>
    </row>
    <row r="54150" spans="23:27">
      <c r="W54150" s="288"/>
      <c r="X54150" s="287"/>
      <c r="AA54150" s="289"/>
    </row>
    <row r="54151" spans="23:27">
      <c r="W54151" s="288"/>
      <c r="X54151" s="287"/>
      <c r="AA54151" s="289"/>
    </row>
    <row r="54152" spans="23:27">
      <c r="W54152" s="288"/>
      <c r="X54152" s="287"/>
      <c r="AA54152" s="289"/>
    </row>
    <row r="54153" spans="23:27">
      <c r="W54153" s="288"/>
      <c r="X54153" s="287"/>
      <c r="AA54153" s="289"/>
    </row>
    <row r="54154" spans="23:27">
      <c r="W54154" s="288"/>
      <c r="X54154" s="287"/>
      <c r="AA54154" s="289"/>
    </row>
    <row r="54155" spans="23:27">
      <c r="W54155" s="288"/>
      <c r="X54155" s="287"/>
      <c r="AA54155" s="289"/>
    </row>
    <row r="54156" spans="23:27">
      <c r="W54156" s="288"/>
      <c r="X54156" s="287"/>
      <c r="AA54156" s="289"/>
    </row>
    <row r="54157" spans="23:27">
      <c r="W54157" s="288"/>
      <c r="X54157" s="287"/>
      <c r="AA54157" s="289"/>
    </row>
    <row r="54158" spans="23:27">
      <c r="W54158" s="288"/>
      <c r="X54158" s="287"/>
      <c r="AA54158" s="289"/>
    </row>
    <row r="54159" spans="23:27">
      <c r="W54159" s="288"/>
      <c r="X54159" s="287"/>
      <c r="AA54159" s="289"/>
    </row>
    <row r="54160" spans="23:27">
      <c r="W54160" s="288"/>
      <c r="X54160" s="287"/>
      <c r="AA54160" s="289"/>
    </row>
    <row r="54161" spans="23:27">
      <c r="W54161" s="288"/>
      <c r="X54161" s="287"/>
      <c r="AA54161" s="289"/>
    </row>
    <row r="54162" spans="23:27">
      <c r="W54162" s="288"/>
      <c r="X54162" s="287"/>
      <c r="AA54162" s="289"/>
    </row>
    <row r="54163" spans="23:27">
      <c r="W54163" s="288"/>
      <c r="X54163" s="287"/>
      <c r="AA54163" s="289"/>
    </row>
    <row r="54164" spans="23:27">
      <c r="W54164" s="288"/>
      <c r="X54164" s="287"/>
      <c r="AA54164" s="289"/>
    </row>
    <row r="54165" spans="23:27">
      <c r="W54165" s="288"/>
      <c r="X54165" s="287"/>
      <c r="AA54165" s="289"/>
    </row>
    <row r="54166" spans="23:27">
      <c r="W54166" s="288"/>
      <c r="X54166" s="287"/>
      <c r="AA54166" s="289"/>
    </row>
    <row r="54167" spans="23:27">
      <c r="W54167" s="288"/>
      <c r="X54167" s="287"/>
      <c r="AA54167" s="289"/>
    </row>
    <row r="54168" spans="23:27">
      <c r="W54168" s="288"/>
      <c r="X54168" s="287"/>
      <c r="AA54168" s="289"/>
    </row>
    <row r="54169" spans="23:27">
      <c r="W54169" s="288"/>
      <c r="X54169" s="287"/>
      <c r="AA54169" s="289"/>
    </row>
    <row r="54170" spans="23:27">
      <c r="W54170" s="288"/>
      <c r="X54170" s="287"/>
      <c r="AA54170" s="289"/>
    </row>
    <row r="54171" spans="23:27">
      <c r="W54171" s="288"/>
      <c r="X54171" s="287"/>
      <c r="AA54171" s="289"/>
    </row>
    <row r="54172" spans="23:27">
      <c r="W54172" s="288"/>
      <c r="X54172" s="287"/>
      <c r="AA54172" s="289"/>
    </row>
    <row r="54173" spans="23:27">
      <c r="W54173" s="288"/>
      <c r="X54173" s="287"/>
      <c r="AA54173" s="289"/>
    </row>
    <row r="54174" spans="23:27">
      <c r="W54174" s="288"/>
      <c r="X54174" s="287"/>
      <c r="AA54174" s="289"/>
    </row>
    <row r="54175" spans="23:27">
      <c r="W54175" s="288"/>
      <c r="X54175" s="287"/>
      <c r="AA54175" s="289"/>
    </row>
    <row r="54176" spans="23:27">
      <c r="W54176" s="288"/>
      <c r="X54176" s="287"/>
      <c r="AA54176" s="289"/>
    </row>
    <row r="54177" spans="23:27">
      <c r="W54177" s="288"/>
      <c r="X54177" s="287"/>
      <c r="AA54177" s="289"/>
    </row>
    <row r="54178" spans="23:27">
      <c r="W54178" s="288"/>
      <c r="X54178" s="287"/>
      <c r="AA54178" s="289"/>
    </row>
    <row r="54179" spans="23:27">
      <c r="W54179" s="288"/>
      <c r="X54179" s="287"/>
      <c r="AA54179" s="289"/>
    </row>
    <row r="54180" spans="23:27">
      <c r="W54180" s="288"/>
      <c r="X54180" s="287"/>
      <c r="AA54180" s="289"/>
    </row>
    <row r="54181" spans="23:27">
      <c r="W54181" s="288"/>
      <c r="X54181" s="287"/>
      <c r="AA54181" s="289"/>
    </row>
    <row r="54182" spans="23:27">
      <c r="W54182" s="288"/>
      <c r="X54182" s="287"/>
      <c r="AA54182" s="289"/>
    </row>
    <row r="54183" spans="23:27">
      <c r="W54183" s="288"/>
      <c r="X54183" s="287"/>
      <c r="AA54183" s="289"/>
    </row>
    <row r="54184" spans="23:27">
      <c r="W54184" s="288"/>
      <c r="X54184" s="287"/>
      <c r="AA54184" s="289"/>
    </row>
    <row r="54185" spans="23:27">
      <c r="W54185" s="288"/>
      <c r="X54185" s="287"/>
      <c r="AA54185" s="289"/>
    </row>
    <row r="54186" spans="23:27">
      <c r="W54186" s="288"/>
      <c r="X54186" s="287"/>
      <c r="AA54186" s="289"/>
    </row>
    <row r="54187" spans="23:27">
      <c r="W54187" s="288"/>
      <c r="X54187" s="287"/>
      <c r="AA54187" s="289"/>
    </row>
    <row r="54188" spans="23:27">
      <c r="W54188" s="288"/>
      <c r="X54188" s="287"/>
      <c r="AA54188" s="289"/>
    </row>
    <row r="54189" spans="23:27">
      <c r="W54189" s="288"/>
      <c r="X54189" s="287"/>
      <c r="AA54189" s="289"/>
    </row>
    <row r="54190" spans="23:27">
      <c r="W54190" s="288"/>
      <c r="X54190" s="287"/>
      <c r="AA54190" s="289"/>
    </row>
    <row r="54191" spans="23:27">
      <c r="W54191" s="288"/>
      <c r="X54191" s="287"/>
      <c r="AA54191" s="289"/>
    </row>
    <row r="54192" spans="23:27">
      <c r="W54192" s="288"/>
      <c r="X54192" s="287"/>
      <c r="AA54192" s="289"/>
    </row>
    <row r="54193" spans="23:27">
      <c r="W54193" s="288"/>
      <c r="X54193" s="287"/>
      <c r="AA54193" s="289"/>
    </row>
    <row r="54194" spans="23:27">
      <c r="W54194" s="288"/>
      <c r="X54194" s="287"/>
      <c r="AA54194" s="289"/>
    </row>
    <row r="54195" spans="23:27">
      <c r="W54195" s="288"/>
      <c r="X54195" s="287"/>
      <c r="AA54195" s="289"/>
    </row>
    <row r="54196" spans="23:27">
      <c r="W54196" s="288"/>
      <c r="X54196" s="287"/>
      <c r="AA54196" s="289"/>
    </row>
    <row r="54197" spans="23:27">
      <c r="W54197" s="288"/>
      <c r="X54197" s="287"/>
      <c r="AA54197" s="289"/>
    </row>
    <row r="54198" spans="23:27">
      <c r="W54198" s="288"/>
      <c r="X54198" s="287"/>
      <c r="AA54198" s="289"/>
    </row>
    <row r="54199" spans="23:27">
      <c r="W54199" s="288"/>
      <c r="X54199" s="287"/>
      <c r="AA54199" s="289"/>
    </row>
    <row r="54200" spans="23:27">
      <c r="W54200" s="288"/>
      <c r="X54200" s="287"/>
      <c r="AA54200" s="289"/>
    </row>
    <row r="54201" spans="23:27">
      <c r="W54201" s="288"/>
      <c r="X54201" s="287"/>
      <c r="AA54201" s="289"/>
    </row>
    <row r="54202" spans="23:27">
      <c r="W54202" s="288"/>
      <c r="X54202" s="287"/>
      <c r="AA54202" s="289"/>
    </row>
    <row r="54203" spans="23:27">
      <c r="W54203" s="288"/>
      <c r="X54203" s="287"/>
      <c r="AA54203" s="289"/>
    </row>
    <row r="54204" spans="23:27">
      <c r="W54204" s="288"/>
      <c r="X54204" s="287"/>
      <c r="AA54204" s="289"/>
    </row>
    <row r="54205" spans="23:27">
      <c r="W54205" s="288"/>
      <c r="X54205" s="287"/>
      <c r="AA54205" s="289"/>
    </row>
    <row r="54206" spans="23:27">
      <c r="W54206" s="288"/>
      <c r="X54206" s="287"/>
      <c r="AA54206" s="289"/>
    </row>
    <row r="54207" spans="23:27">
      <c r="W54207" s="288"/>
      <c r="X54207" s="287"/>
      <c r="AA54207" s="289"/>
    </row>
    <row r="54208" spans="23:27">
      <c r="W54208" s="288"/>
      <c r="X54208" s="287"/>
      <c r="AA54208" s="289"/>
    </row>
    <row r="54209" spans="23:27">
      <c r="W54209" s="288"/>
      <c r="X54209" s="287"/>
      <c r="AA54209" s="289"/>
    </row>
    <row r="54210" spans="23:27">
      <c r="W54210" s="288"/>
      <c r="X54210" s="287"/>
      <c r="AA54210" s="289"/>
    </row>
    <row r="54211" spans="23:27">
      <c r="W54211" s="288"/>
      <c r="X54211" s="287"/>
      <c r="AA54211" s="289"/>
    </row>
    <row r="54212" spans="23:27">
      <c r="W54212" s="288"/>
      <c r="X54212" s="287"/>
      <c r="AA54212" s="289"/>
    </row>
    <row r="54213" spans="23:27">
      <c r="W54213" s="288"/>
      <c r="X54213" s="287"/>
      <c r="AA54213" s="289"/>
    </row>
    <row r="54214" spans="23:27">
      <c r="W54214" s="288"/>
      <c r="X54214" s="287"/>
      <c r="AA54214" s="289"/>
    </row>
    <row r="54215" spans="23:27">
      <c r="W54215" s="288"/>
      <c r="X54215" s="287"/>
      <c r="AA54215" s="289"/>
    </row>
    <row r="54216" spans="23:27">
      <c r="W54216" s="288"/>
      <c r="X54216" s="287"/>
      <c r="AA54216" s="289"/>
    </row>
    <row r="54217" spans="23:27">
      <c r="W54217" s="288"/>
      <c r="X54217" s="287"/>
      <c r="AA54217" s="289"/>
    </row>
    <row r="54218" spans="23:27">
      <c r="W54218" s="288"/>
      <c r="X54218" s="287"/>
      <c r="AA54218" s="289"/>
    </row>
    <row r="54219" spans="23:27">
      <c r="W54219" s="288"/>
      <c r="X54219" s="287"/>
      <c r="AA54219" s="289"/>
    </row>
    <row r="54220" spans="23:27">
      <c r="W54220" s="288"/>
      <c r="X54220" s="287"/>
      <c r="AA54220" s="289"/>
    </row>
    <row r="54221" spans="23:27">
      <c r="W54221" s="288"/>
      <c r="X54221" s="287"/>
      <c r="AA54221" s="289"/>
    </row>
    <row r="54222" spans="23:27">
      <c r="W54222" s="288"/>
      <c r="X54222" s="287"/>
      <c r="AA54222" s="289"/>
    </row>
    <row r="54223" spans="23:27">
      <c r="W54223" s="288"/>
      <c r="X54223" s="287"/>
      <c r="AA54223" s="289"/>
    </row>
    <row r="54224" spans="23:27">
      <c r="W54224" s="288"/>
      <c r="X54224" s="287"/>
      <c r="AA54224" s="289"/>
    </row>
    <row r="54225" spans="23:27">
      <c r="W54225" s="288"/>
      <c r="X54225" s="287"/>
      <c r="AA54225" s="289"/>
    </row>
    <row r="54226" spans="23:27">
      <c r="W54226" s="288"/>
      <c r="X54226" s="287"/>
      <c r="AA54226" s="289"/>
    </row>
    <row r="54227" spans="23:27">
      <c r="W54227" s="288"/>
      <c r="X54227" s="287"/>
      <c r="AA54227" s="289"/>
    </row>
    <row r="54228" spans="23:27">
      <c r="W54228" s="288"/>
      <c r="X54228" s="287"/>
      <c r="AA54228" s="289"/>
    </row>
    <row r="54229" spans="23:27">
      <c r="W54229" s="288"/>
      <c r="X54229" s="287"/>
      <c r="AA54229" s="289"/>
    </row>
    <row r="54230" spans="23:27">
      <c r="W54230" s="288"/>
      <c r="X54230" s="287"/>
      <c r="AA54230" s="289"/>
    </row>
    <row r="54231" spans="23:27">
      <c r="W54231" s="288"/>
      <c r="X54231" s="287"/>
      <c r="AA54231" s="289"/>
    </row>
    <row r="54232" spans="23:27">
      <c r="W54232" s="288"/>
      <c r="X54232" s="287"/>
      <c r="AA54232" s="289"/>
    </row>
    <row r="54233" spans="23:27">
      <c r="W54233" s="288"/>
      <c r="X54233" s="287"/>
      <c r="AA54233" s="289"/>
    </row>
    <row r="54234" spans="23:27">
      <c r="W54234" s="288"/>
      <c r="X54234" s="287"/>
      <c r="AA54234" s="289"/>
    </row>
    <row r="54235" spans="23:27">
      <c r="W54235" s="288"/>
      <c r="X54235" s="287"/>
      <c r="AA54235" s="289"/>
    </row>
    <row r="54236" spans="23:27">
      <c r="W54236" s="288"/>
      <c r="X54236" s="287"/>
      <c r="AA54236" s="289"/>
    </row>
    <row r="54237" spans="23:27">
      <c r="W54237" s="288"/>
      <c r="X54237" s="287"/>
      <c r="AA54237" s="289"/>
    </row>
    <row r="54238" spans="23:27">
      <c r="W54238" s="288"/>
      <c r="X54238" s="287"/>
      <c r="AA54238" s="289"/>
    </row>
    <row r="54239" spans="23:27">
      <c r="W54239" s="288"/>
      <c r="X54239" s="287"/>
      <c r="AA54239" s="289"/>
    </row>
    <row r="54240" spans="23:27">
      <c r="W54240" s="288"/>
      <c r="X54240" s="287"/>
      <c r="AA54240" s="289"/>
    </row>
    <row r="54241" spans="23:27">
      <c r="W54241" s="288"/>
      <c r="X54241" s="287"/>
      <c r="AA54241" s="289"/>
    </row>
    <row r="54242" spans="23:27">
      <c r="W54242" s="288"/>
      <c r="X54242" s="287"/>
      <c r="AA54242" s="289"/>
    </row>
    <row r="54243" spans="23:27">
      <c r="W54243" s="288"/>
      <c r="X54243" s="287"/>
      <c r="AA54243" s="289"/>
    </row>
    <row r="54244" spans="23:27">
      <c r="W54244" s="288"/>
      <c r="X54244" s="287"/>
      <c r="AA54244" s="289"/>
    </row>
    <row r="54245" spans="23:27">
      <c r="W54245" s="288"/>
      <c r="X54245" s="287"/>
      <c r="AA54245" s="289"/>
    </row>
    <row r="54246" spans="23:27">
      <c r="W54246" s="288"/>
      <c r="X54246" s="287"/>
      <c r="AA54246" s="289"/>
    </row>
    <row r="54247" spans="23:27">
      <c r="W54247" s="288"/>
      <c r="X54247" s="287"/>
      <c r="AA54247" s="289"/>
    </row>
    <row r="54248" spans="23:27">
      <c r="W54248" s="288"/>
      <c r="X54248" s="287"/>
      <c r="AA54248" s="289"/>
    </row>
    <row r="54249" spans="23:27">
      <c r="W54249" s="288"/>
      <c r="X54249" s="287"/>
      <c r="AA54249" s="289"/>
    </row>
    <row r="54250" spans="23:27">
      <c r="W54250" s="288"/>
      <c r="X54250" s="287"/>
      <c r="AA54250" s="289"/>
    </row>
    <row r="54251" spans="23:27">
      <c r="W54251" s="288"/>
      <c r="X54251" s="287"/>
      <c r="AA54251" s="289"/>
    </row>
    <row r="54252" spans="23:27">
      <c r="W54252" s="288"/>
      <c r="X54252" s="287"/>
      <c r="AA54252" s="289"/>
    </row>
    <row r="54253" spans="23:27">
      <c r="W54253" s="288"/>
      <c r="X54253" s="287"/>
      <c r="AA54253" s="289"/>
    </row>
    <row r="54254" spans="23:27">
      <c r="W54254" s="288"/>
      <c r="X54254" s="287"/>
      <c r="AA54254" s="289"/>
    </row>
    <row r="54255" spans="23:27">
      <c r="W54255" s="288"/>
      <c r="X54255" s="287"/>
      <c r="AA54255" s="289"/>
    </row>
    <row r="54256" spans="23:27">
      <c r="W54256" s="288"/>
      <c r="X54256" s="287"/>
      <c r="AA54256" s="289"/>
    </row>
    <row r="54257" spans="23:27">
      <c r="W54257" s="288"/>
      <c r="X54257" s="287"/>
      <c r="AA54257" s="289"/>
    </row>
    <row r="54258" spans="23:27">
      <c r="W54258" s="288"/>
      <c r="X54258" s="287"/>
      <c r="AA54258" s="289"/>
    </row>
    <row r="54259" spans="23:27">
      <c r="W54259" s="288"/>
      <c r="X54259" s="287"/>
      <c r="AA54259" s="289"/>
    </row>
    <row r="54260" spans="23:27">
      <c r="W54260" s="288"/>
      <c r="X54260" s="287"/>
      <c r="AA54260" s="289"/>
    </row>
    <row r="54261" spans="23:27">
      <c r="W54261" s="288"/>
      <c r="X54261" s="287"/>
      <c r="AA54261" s="289"/>
    </row>
    <row r="54262" spans="23:27">
      <c r="W54262" s="288"/>
      <c r="X54262" s="287"/>
      <c r="AA54262" s="289"/>
    </row>
    <row r="54263" spans="23:27">
      <c r="W54263" s="288"/>
      <c r="X54263" s="287"/>
      <c r="AA54263" s="289"/>
    </row>
    <row r="54264" spans="23:27">
      <c r="W54264" s="288"/>
      <c r="X54264" s="287"/>
      <c r="AA54264" s="289"/>
    </row>
    <row r="54265" spans="23:27">
      <c r="W54265" s="288"/>
      <c r="X54265" s="287"/>
      <c r="AA54265" s="289"/>
    </row>
    <row r="54266" spans="23:27">
      <c r="W54266" s="288"/>
      <c r="X54266" s="287"/>
      <c r="AA54266" s="289"/>
    </row>
    <row r="54267" spans="23:27">
      <c r="W54267" s="288"/>
      <c r="X54267" s="287"/>
      <c r="AA54267" s="289"/>
    </row>
    <row r="54268" spans="23:27">
      <c r="W54268" s="288"/>
      <c r="X54268" s="287"/>
      <c r="AA54268" s="289"/>
    </row>
    <row r="54269" spans="23:27">
      <c r="W54269" s="288"/>
      <c r="X54269" s="287"/>
      <c r="AA54269" s="289"/>
    </row>
    <row r="54270" spans="23:27">
      <c r="W54270" s="288"/>
      <c r="X54270" s="287"/>
      <c r="AA54270" s="289"/>
    </row>
    <row r="54271" spans="23:27">
      <c r="W54271" s="288"/>
      <c r="X54271" s="287"/>
      <c r="AA54271" s="289"/>
    </row>
    <row r="54272" spans="23:27">
      <c r="W54272" s="288"/>
      <c r="X54272" s="287"/>
      <c r="AA54272" s="289"/>
    </row>
    <row r="54273" spans="23:27">
      <c r="W54273" s="288"/>
      <c r="X54273" s="287"/>
      <c r="AA54273" s="289"/>
    </row>
    <row r="54274" spans="23:27">
      <c r="W54274" s="288"/>
      <c r="X54274" s="287"/>
      <c r="AA54274" s="289"/>
    </row>
    <row r="54275" spans="23:27">
      <c r="W54275" s="288"/>
      <c r="X54275" s="287"/>
      <c r="AA54275" s="289"/>
    </row>
    <row r="54276" spans="23:27">
      <c r="W54276" s="288"/>
      <c r="X54276" s="287"/>
      <c r="AA54276" s="289"/>
    </row>
    <row r="54277" spans="23:27">
      <c r="W54277" s="288"/>
      <c r="X54277" s="287"/>
      <c r="AA54277" s="289"/>
    </row>
    <row r="54278" spans="23:27">
      <c r="W54278" s="288"/>
      <c r="X54278" s="287"/>
      <c r="AA54278" s="289"/>
    </row>
    <row r="54279" spans="23:27">
      <c r="W54279" s="288"/>
      <c r="X54279" s="287"/>
      <c r="AA54279" s="289"/>
    </row>
    <row r="54280" spans="23:27">
      <c r="W54280" s="288"/>
      <c r="X54280" s="287"/>
      <c r="AA54280" s="289"/>
    </row>
    <row r="54281" spans="23:27">
      <c r="W54281" s="288"/>
      <c r="X54281" s="287"/>
      <c r="AA54281" s="289"/>
    </row>
    <row r="54282" spans="23:27">
      <c r="W54282" s="288"/>
      <c r="X54282" s="287"/>
      <c r="AA54282" s="289"/>
    </row>
    <row r="54283" spans="23:27">
      <c r="W54283" s="288"/>
      <c r="X54283" s="287"/>
      <c r="AA54283" s="289"/>
    </row>
    <row r="54284" spans="23:27">
      <c r="W54284" s="288"/>
      <c r="X54284" s="287"/>
      <c r="AA54284" s="289"/>
    </row>
    <row r="54285" spans="23:27">
      <c r="W54285" s="288"/>
      <c r="X54285" s="287"/>
      <c r="AA54285" s="289"/>
    </row>
    <row r="54286" spans="23:27">
      <c r="W54286" s="288"/>
      <c r="X54286" s="287"/>
      <c r="AA54286" s="289"/>
    </row>
    <row r="54287" spans="23:27">
      <c r="W54287" s="288"/>
      <c r="X54287" s="287"/>
      <c r="AA54287" s="289"/>
    </row>
    <row r="54288" spans="23:27">
      <c r="W54288" s="288"/>
      <c r="X54288" s="287"/>
      <c r="AA54288" s="289"/>
    </row>
    <row r="54289" spans="23:27">
      <c r="W54289" s="288"/>
      <c r="X54289" s="287"/>
      <c r="AA54289" s="289"/>
    </row>
    <row r="54290" spans="23:27">
      <c r="W54290" s="288"/>
      <c r="X54290" s="287"/>
      <c r="AA54290" s="289"/>
    </row>
    <row r="54291" spans="23:27">
      <c r="W54291" s="288"/>
      <c r="X54291" s="287"/>
      <c r="AA54291" s="289"/>
    </row>
    <row r="54292" spans="23:27">
      <c r="W54292" s="288"/>
      <c r="X54292" s="287"/>
      <c r="AA54292" s="289"/>
    </row>
    <row r="54293" spans="23:27">
      <c r="W54293" s="288"/>
      <c r="X54293" s="287"/>
      <c r="AA54293" s="289"/>
    </row>
    <row r="54294" spans="23:27">
      <c r="W54294" s="288"/>
      <c r="X54294" s="287"/>
      <c r="AA54294" s="289"/>
    </row>
    <row r="54295" spans="23:27">
      <c r="W54295" s="288"/>
      <c r="X54295" s="287"/>
      <c r="AA54295" s="289"/>
    </row>
    <row r="54296" spans="23:27">
      <c r="W54296" s="288"/>
      <c r="X54296" s="287"/>
      <c r="AA54296" s="289"/>
    </row>
    <row r="54297" spans="23:27">
      <c r="W54297" s="288"/>
      <c r="X54297" s="287"/>
      <c r="AA54297" s="289"/>
    </row>
    <row r="54298" spans="23:27">
      <c r="W54298" s="288"/>
      <c r="X54298" s="287"/>
      <c r="AA54298" s="289"/>
    </row>
    <row r="54299" spans="23:27">
      <c r="W54299" s="288"/>
      <c r="X54299" s="287"/>
      <c r="AA54299" s="289"/>
    </row>
    <row r="54300" spans="23:27">
      <c r="W54300" s="288"/>
      <c r="X54300" s="287"/>
      <c r="AA54300" s="289"/>
    </row>
    <row r="54301" spans="23:27">
      <c r="W54301" s="288"/>
      <c r="X54301" s="287"/>
      <c r="AA54301" s="289"/>
    </row>
    <row r="54302" spans="23:27">
      <c r="W54302" s="288"/>
      <c r="X54302" s="287"/>
      <c r="AA54302" s="289"/>
    </row>
    <row r="54303" spans="23:27">
      <c r="W54303" s="288"/>
      <c r="X54303" s="287"/>
      <c r="AA54303" s="289"/>
    </row>
    <row r="54304" spans="23:27">
      <c r="W54304" s="288"/>
      <c r="X54304" s="287"/>
      <c r="AA54304" s="289"/>
    </row>
    <row r="54305" spans="23:27">
      <c r="W54305" s="288"/>
      <c r="X54305" s="287"/>
      <c r="AA54305" s="289"/>
    </row>
    <row r="54306" spans="23:27">
      <c r="W54306" s="288"/>
      <c r="X54306" s="287"/>
      <c r="AA54306" s="289"/>
    </row>
    <row r="54307" spans="23:27">
      <c r="W54307" s="288"/>
      <c r="X54307" s="287"/>
      <c r="AA54307" s="289"/>
    </row>
    <row r="54308" spans="23:27">
      <c r="W54308" s="288"/>
      <c r="X54308" s="287"/>
      <c r="AA54308" s="289"/>
    </row>
    <row r="54309" spans="23:27">
      <c r="W54309" s="288"/>
      <c r="X54309" s="287"/>
      <c r="AA54309" s="289"/>
    </row>
    <row r="54310" spans="23:27">
      <c r="W54310" s="288"/>
      <c r="X54310" s="287"/>
      <c r="AA54310" s="289"/>
    </row>
    <row r="54311" spans="23:27">
      <c r="W54311" s="288"/>
      <c r="X54311" s="287"/>
      <c r="AA54311" s="289"/>
    </row>
    <row r="54312" spans="23:27">
      <c r="W54312" s="288"/>
      <c r="X54312" s="287"/>
      <c r="AA54312" s="289"/>
    </row>
    <row r="54313" spans="23:27">
      <c r="W54313" s="288"/>
      <c r="X54313" s="287"/>
      <c r="AA54313" s="289"/>
    </row>
    <row r="54314" spans="23:27">
      <c r="W54314" s="288"/>
      <c r="X54314" s="287"/>
      <c r="AA54314" s="289"/>
    </row>
    <row r="54315" spans="23:27">
      <c r="W54315" s="288"/>
      <c r="X54315" s="287"/>
      <c r="AA54315" s="289"/>
    </row>
    <row r="54316" spans="23:27">
      <c r="W54316" s="288"/>
      <c r="X54316" s="287"/>
      <c r="AA54316" s="289"/>
    </row>
    <row r="54317" spans="23:27">
      <c r="W54317" s="288"/>
      <c r="X54317" s="287"/>
      <c r="AA54317" s="289"/>
    </row>
    <row r="54318" spans="23:27">
      <c r="W54318" s="288"/>
      <c r="X54318" s="287"/>
      <c r="AA54318" s="289"/>
    </row>
    <row r="54319" spans="23:27">
      <c r="W54319" s="288"/>
      <c r="X54319" s="287"/>
      <c r="AA54319" s="289"/>
    </row>
    <row r="54320" spans="23:27">
      <c r="W54320" s="288"/>
      <c r="X54320" s="287"/>
      <c r="AA54320" s="289"/>
    </row>
    <row r="54321" spans="23:27">
      <c r="W54321" s="288"/>
      <c r="X54321" s="287"/>
      <c r="AA54321" s="289"/>
    </row>
    <row r="54322" spans="23:27">
      <c r="W54322" s="288"/>
      <c r="X54322" s="287"/>
      <c r="AA54322" s="289"/>
    </row>
    <row r="54323" spans="23:27">
      <c r="W54323" s="288"/>
      <c r="X54323" s="287"/>
      <c r="AA54323" s="289"/>
    </row>
    <row r="54324" spans="23:27">
      <c r="W54324" s="288"/>
      <c r="X54324" s="287"/>
      <c r="AA54324" s="289"/>
    </row>
    <row r="54325" spans="23:27">
      <c r="W54325" s="288"/>
      <c r="X54325" s="287"/>
      <c r="AA54325" s="289"/>
    </row>
    <row r="54326" spans="23:27">
      <c r="W54326" s="288"/>
      <c r="X54326" s="287"/>
      <c r="AA54326" s="289"/>
    </row>
    <row r="54327" spans="23:27">
      <c r="W54327" s="288"/>
      <c r="X54327" s="287"/>
      <c r="AA54327" s="289"/>
    </row>
    <row r="54328" spans="23:27">
      <c r="W54328" s="288"/>
      <c r="X54328" s="287"/>
      <c r="AA54328" s="289"/>
    </row>
    <row r="54329" spans="23:27">
      <c r="W54329" s="288"/>
      <c r="X54329" s="287"/>
      <c r="AA54329" s="289"/>
    </row>
    <row r="54330" spans="23:27">
      <c r="W54330" s="288"/>
      <c r="X54330" s="287"/>
      <c r="AA54330" s="289"/>
    </row>
    <row r="54331" spans="23:27">
      <c r="W54331" s="288"/>
      <c r="X54331" s="287"/>
      <c r="AA54331" s="289"/>
    </row>
    <row r="54332" spans="23:27">
      <c r="W54332" s="288"/>
      <c r="X54332" s="287"/>
      <c r="AA54332" s="289"/>
    </row>
    <row r="54333" spans="23:27">
      <c r="W54333" s="288"/>
      <c r="X54333" s="287"/>
      <c r="AA54333" s="289"/>
    </row>
    <row r="54334" spans="23:27">
      <c r="W54334" s="288"/>
      <c r="X54334" s="287"/>
      <c r="AA54334" s="289"/>
    </row>
    <row r="54335" spans="23:27">
      <c r="W54335" s="288"/>
      <c r="X54335" s="287"/>
      <c r="AA54335" s="289"/>
    </row>
    <row r="54336" spans="23:27">
      <c r="W54336" s="288"/>
      <c r="X54336" s="287"/>
      <c r="AA54336" s="289"/>
    </row>
    <row r="54337" spans="23:27">
      <c r="W54337" s="288"/>
      <c r="X54337" s="287"/>
      <c r="AA54337" s="289"/>
    </row>
    <row r="54338" spans="23:27">
      <c r="W54338" s="288"/>
      <c r="X54338" s="287"/>
      <c r="AA54338" s="289"/>
    </row>
    <row r="54339" spans="23:27">
      <c r="W54339" s="288"/>
      <c r="X54339" s="287"/>
      <c r="AA54339" s="289"/>
    </row>
    <row r="54340" spans="23:27">
      <c r="W54340" s="288"/>
      <c r="X54340" s="287"/>
      <c r="AA54340" s="289"/>
    </row>
    <row r="54341" spans="23:27">
      <c r="W54341" s="288"/>
      <c r="X54341" s="287"/>
      <c r="AA54341" s="289"/>
    </row>
    <row r="54342" spans="23:27">
      <c r="W54342" s="288"/>
      <c r="X54342" s="287"/>
      <c r="AA54342" s="289"/>
    </row>
    <row r="54343" spans="23:27">
      <c r="W54343" s="288"/>
      <c r="X54343" s="287"/>
      <c r="AA54343" s="289"/>
    </row>
    <row r="54344" spans="23:27">
      <c r="W54344" s="288"/>
      <c r="X54344" s="287"/>
      <c r="AA54344" s="289"/>
    </row>
    <row r="54345" spans="23:27">
      <c r="W54345" s="288"/>
      <c r="X54345" s="287"/>
      <c r="AA54345" s="289"/>
    </row>
    <row r="54346" spans="23:27">
      <c r="W54346" s="288"/>
      <c r="X54346" s="287"/>
      <c r="AA54346" s="289"/>
    </row>
    <row r="54347" spans="23:27">
      <c r="W54347" s="288"/>
      <c r="X54347" s="287"/>
      <c r="AA54347" s="289"/>
    </row>
    <row r="54348" spans="23:27">
      <c r="W54348" s="288"/>
      <c r="X54348" s="287"/>
      <c r="AA54348" s="289"/>
    </row>
    <row r="54349" spans="23:27">
      <c r="W54349" s="288"/>
      <c r="X54349" s="287"/>
      <c r="AA54349" s="289"/>
    </row>
    <row r="54350" spans="23:27">
      <c r="W54350" s="288"/>
      <c r="X54350" s="287"/>
      <c r="AA54350" s="289"/>
    </row>
    <row r="54351" spans="23:27">
      <c r="W54351" s="288"/>
      <c r="X54351" s="287"/>
      <c r="AA54351" s="289"/>
    </row>
    <row r="54352" spans="23:27">
      <c r="W54352" s="288"/>
      <c r="X54352" s="287"/>
      <c r="AA54352" s="289"/>
    </row>
    <row r="54353" spans="23:27">
      <c r="W54353" s="288"/>
      <c r="X54353" s="287"/>
      <c r="AA54353" s="289"/>
    </row>
    <row r="54354" spans="23:27">
      <c r="W54354" s="288"/>
      <c r="X54354" s="287"/>
      <c r="AA54354" s="289"/>
    </row>
    <row r="54355" spans="23:27">
      <c r="W54355" s="288"/>
      <c r="X54355" s="287"/>
      <c r="AA54355" s="289"/>
    </row>
    <row r="54356" spans="23:27">
      <c r="W54356" s="288"/>
      <c r="X54356" s="287"/>
      <c r="AA54356" s="289"/>
    </row>
    <row r="54357" spans="23:27">
      <c r="W54357" s="288"/>
      <c r="X54357" s="287"/>
      <c r="AA54357" s="289"/>
    </row>
    <row r="54358" spans="23:27">
      <c r="W54358" s="288"/>
      <c r="X54358" s="287"/>
      <c r="AA54358" s="289"/>
    </row>
    <row r="54359" spans="23:27">
      <c r="W54359" s="288"/>
      <c r="X54359" s="287"/>
      <c r="AA54359" s="289"/>
    </row>
    <row r="54360" spans="23:27">
      <c r="W54360" s="288"/>
      <c r="X54360" s="287"/>
      <c r="AA54360" s="289"/>
    </row>
    <row r="54361" spans="23:27">
      <c r="W54361" s="288"/>
      <c r="X54361" s="287"/>
      <c r="AA54361" s="289"/>
    </row>
    <row r="54362" spans="23:27">
      <c r="W54362" s="288"/>
      <c r="X54362" s="287"/>
      <c r="AA54362" s="289"/>
    </row>
    <row r="54363" spans="23:27">
      <c r="W54363" s="288"/>
      <c r="X54363" s="287"/>
      <c r="AA54363" s="289"/>
    </row>
    <row r="54364" spans="23:27">
      <c r="W54364" s="288"/>
      <c r="X54364" s="287"/>
      <c r="AA54364" s="289"/>
    </row>
    <row r="54365" spans="23:27">
      <c r="W54365" s="288"/>
      <c r="X54365" s="287"/>
      <c r="AA54365" s="289"/>
    </row>
    <row r="54366" spans="23:27">
      <c r="W54366" s="288"/>
      <c r="X54366" s="287"/>
      <c r="AA54366" s="289"/>
    </row>
    <row r="54367" spans="23:27">
      <c r="W54367" s="288"/>
      <c r="X54367" s="287"/>
      <c r="AA54367" s="289"/>
    </row>
    <row r="54368" spans="23:27">
      <c r="W54368" s="288"/>
      <c r="X54368" s="287"/>
      <c r="AA54368" s="289"/>
    </row>
    <row r="54369" spans="23:27">
      <c r="W54369" s="288"/>
      <c r="X54369" s="287"/>
      <c r="AA54369" s="289"/>
    </row>
    <row r="54370" spans="23:27">
      <c r="W54370" s="288"/>
      <c r="X54370" s="287"/>
      <c r="AA54370" s="289"/>
    </row>
    <row r="54371" spans="23:27">
      <c r="W54371" s="288"/>
      <c r="X54371" s="287"/>
      <c r="AA54371" s="289"/>
    </row>
    <row r="54372" spans="23:27">
      <c r="W54372" s="288"/>
      <c r="X54372" s="287"/>
      <c r="AA54372" s="289"/>
    </row>
    <row r="54373" spans="23:27">
      <c r="W54373" s="288"/>
      <c r="X54373" s="287"/>
      <c r="AA54373" s="289"/>
    </row>
    <row r="54374" spans="23:27">
      <c r="W54374" s="288"/>
      <c r="X54374" s="287"/>
      <c r="AA54374" s="289"/>
    </row>
    <row r="54375" spans="23:27">
      <c r="W54375" s="288"/>
      <c r="X54375" s="287"/>
      <c r="AA54375" s="289"/>
    </row>
    <row r="54376" spans="23:27">
      <c r="W54376" s="288"/>
      <c r="X54376" s="287"/>
      <c r="AA54376" s="289"/>
    </row>
    <row r="54377" spans="23:27">
      <c r="W54377" s="288"/>
      <c r="X54377" s="287"/>
      <c r="AA54377" s="289"/>
    </row>
    <row r="54378" spans="23:27">
      <c r="W54378" s="288"/>
      <c r="X54378" s="287"/>
      <c r="AA54378" s="289"/>
    </row>
    <row r="54379" spans="23:27">
      <c r="W54379" s="288"/>
      <c r="X54379" s="287"/>
      <c r="AA54379" s="289"/>
    </row>
    <row r="54380" spans="23:27">
      <c r="W54380" s="288"/>
      <c r="X54380" s="287"/>
      <c r="AA54380" s="289"/>
    </row>
    <row r="54381" spans="23:27">
      <c r="W54381" s="288"/>
      <c r="X54381" s="287"/>
      <c r="AA54381" s="289"/>
    </row>
    <row r="54382" spans="23:27">
      <c r="W54382" s="288"/>
      <c r="X54382" s="287"/>
      <c r="AA54382" s="289"/>
    </row>
    <row r="54383" spans="23:27">
      <c r="W54383" s="288"/>
      <c r="X54383" s="287"/>
      <c r="AA54383" s="289"/>
    </row>
    <row r="54384" spans="23:27">
      <c r="W54384" s="288"/>
      <c r="X54384" s="287"/>
      <c r="AA54384" s="289"/>
    </row>
    <row r="54385" spans="23:27">
      <c r="W54385" s="288"/>
      <c r="X54385" s="287"/>
      <c r="AA54385" s="289"/>
    </row>
    <row r="54386" spans="23:27">
      <c r="W54386" s="288"/>
      <c r="X54386" s="287"/>
      <c r="AA54386" s="289"/>
    </row>
    <row r="54387" spans="23:27">
      <c r="W54387" s="288"/>
      <c r="X54387" s="287"/>
      <c r="AA54387" s="289"/>
    </row>
    <row r="54388" spans="23:27">
      <c r="W54388" s="288"/>
      <c r="X54388" s="287"/>
      <c r="AA54388" s="289"/>
    </row>
    <row r="54389" spans="23:27">
      <c r="W54389" s="288"/>
      <c r="X54389" s="287"/>
      <c r="AA54389" s="289"/>
    </row>
    <row r="54390" spans="23:27">
      <c r="W54390" s="288"/>
      <c r="X54390" s="287"/>
      <c r="AA54390" s="289"/>
    </row>
    <row r="54391" spans="23:27">
      <c r="W54391" s="288"/>
      <c r="X54391" s="287"/>
      <c r="AA54391" s="289"/>
    </row>
    <row r="54392" spans="23:27">
      <c r="W54392" s="288"/>
      <c r="X54392" s="287"/>
      <c r="AA54392" s="289"/>
    </row>
    <row r="54393" spans="23:27">
      <c r="W54393" s="288"/>
      <c r="X54393" s="287"/>
      <c r="AA54393" s="289"/>
    </row>
    <row r="54394" spans="23:27">
      <c r="W54394" s="288"/>
      <c r="X54394" s="287"/>
      <c r="AA54394" s="289"/>
    </row>
    <row r="54395" spans="23:27">
      <c r="W54395" s="288"/>
      <c r="X54395" s="287"/>
      <c r="AA54395" s="289"/>
    </row>
    <row r="54396" spans="23:27">
      <c r="W54396" s="288"/>
      <c r="X54396" s="287"/>
      <c r="AA54396" s="289"/>
    </row>
    <row r="54397" spans="23:27">
      <c r="W54397" s="288"/>
      <c r="X54397" s="287"/>
      <c r="AA54397" s="289"/>
    </row>
    <row r="54398" spans="23:27">
      <c r="W54398" s="288"/>
      <c r="X54398" s="287"/>
      <c r="AA54398" s="289"/>
    </row>
    <row r="54399" spans="23:27">
      <c r="W54399" s="288"/>
      <c r="X54399" s="287"/>
      <c r="AA54399" s="289"/>
    </row>
    <row r="54400" spans="23:27">
      <c r="W54400" s="288"/>
      <c r="X54400" s="287"/>
      <c r="AA54400" s="289"/>
    </row>
    <row r="54401" spans="23:27">
      <c r="W54401" s="288"/>
      <c r="X54401" s="287"/>
      <c r="AA54401" s="289"/>
    </row>
    <row r="54402" spans="23:27">
      <c r="W54402" s="288"/>
      <c r="X54402" s="287"/>
      <c r="AA54402" s="289"/>
    </row>
    <row r="54403" spans="23:27">
      <c r="W54403" s="288"/>
      <c r="X54403" s="287"/>
      <c r="AA54403" s="289"/>
    </row>
    <row r="54404" spans="23:27">
      <c r="W54404" s="288"/>
      <c r="X54404" s="287"/>
      <c r="AA54404" s="289"/>
    </row>
    <row r="54405" spans="23:27">
      <c r="W54405" s="288"/>
      <c r="X54405" s="287"/>
      <c r="AA54405" s="289"/>
    </row>
    <row r="54406" spans="23:27">
      <c r="W54406" s="288"/>
      <c r="X54406" s="287"/>
      <c r="AA54406" s="289"/>
    </row>
    <row r="54407" spans="23:27">
      <c r="W54407" s="288"/>
      <c r="X54407" s="287"/>
      <c r="AA54407" s="289"/>
    </row>
    <row r="54408" spans="23:27">
      <c r="W54408" s="288"/>
      <c r="X54408" s="287"/>
      <c r="AA54408" s="289"/>
    </row>
    <row r="54409" spans="23:27">
      <c r="W54409" s="288"/>
      <c r="X54409" s="287"/>
      <c r="AA54409" s="289"/>
    </row>
    <row r="54410" spans="23:27">
      <c r="W54410" s="288"/>
      <c r="X54410" s="287"/>
      <c r="AA54410" s="289"/>
    </row>
    <row r="54411" spans="23:27">
      <c r="W54411" s="288"/>
      <c r="X54411" s="287"/>
      <c r="AA54411" s="289"/>
    </row>
    <row r="54412" spans="23:27">
      <c r="W54412" s="288"/>
      <c r="X54412" s="287"/>
      <c r="AA54412" s="289"/>
    </row>
    <row r="54413" spans="23:27">
      <c r="W54413" s="288"/>
      <c r="X54413" s="287"/>
      <c r="AA54413" s="289"/>
    </row>
    <row r="54414" spans="23:27">
      <c r="W54414" s="288"/>
      <c r="X54414" s="287"/>
      <c r="AA54414" s="289"/>
    </row>
    <row r="54415" spans="23:27">
      <c r="W54415" s="288"/>
      <c r="X54415" s="287"/>
      <c r="AA54415" s="289"/>
    </row>
    <row r="54416" spans="23:27">
      <c r="W54416" s="288"/>
      <c r="X54416" s="287"/>
      <c r="AA54416" s="289"/>
    </row>
    <row r="54417" spans="23:27">
      <c r="W54417" s="288"/>
      <c r="X54417" s="287"/>
      <c r="AA54417" s="289"/>
    </row>
    <row r="54418" spans="23:27">
      <c r="W54418" s="288"/>
      <c r="X54418" s="287"/>
      <c r="AA54418" s="289"/>
    </row>
    <row r="54419" spans="23:27">
      <c r="W54419" s="288"/>
      <c r="X54419" s="287"/>
      <c r="AA54419" s="289"/>
    </row>
    <row r="54420" spans="23:27">
      <c r="W54420" s="288"/>
      <c r="X54420" s="287"/>
      <c r="AA54420" s="289"/>
    </row>
    <row r="54421" spans="23:27">
      <c r="W54421" s="288"/>
      <c r="X54421" s="287"/>
      <c r="AA54421" s="289"/>
    </row>
    <row r="54422" spans="23:27">
      <c r="W54422" s="288"/>
      <c r="X54422" s="287"/>
      <c r="AA54422" s="289"/>
    </row>
    <row r="54423" spans="23:27">
      <c r="W54423" s="288"/>
      <c r="X54423" s="287"/>
      <c r="AA54423" s="289"/>
    </row>
    <row r="54424" spans="23:27">
      <c r="W54424" s="288"/>
      <c r="X54424" s="287"/>
      <c r="AA54424" s="289"/>
    </row>
    <row r="54425" spans="23:27">
      <c r="W54425" s="288"/>
      <c r="X54425" s="287"/>
      <c r="AA54425" s="289"/>
    </row>
    <row r="54426" spans="23:27">
      <c r="W54426" s="288"/>
      <c r="X54426" s="287"/>
      <c r="AA54426" s="289"/>
    </row>
    <row r="54427" spans="23:27">
      <c r="W54427" s="288"/>
      <c r="X54427" s="287"/>
      <c r="AA54427" s="289"/>
    </row>
    <row r="54428" spans="23:27">
      <c r="W54428" s="288"/>
      <c r="X54428" s="287"/>
      <c r="AA54428" s="289"/>
    </row>
    <row r="54429" spans="23:27">
      <c r="W54429" s="288"/>
      <c r="X54429" s="287"/>
      <c r="AA54429" s="289"/>
    </row>
    <row r="54430" spans="23:27">
      <c r="W54430" s="288"/>
      <c r="X54430" s="287"/>
      <c r="AA54430" s="289"/>
    </row>
    <row r="54431" spans="23:27">
      <c r="W54431" s="288"/>
      <c r="X54431" s="287"/>
      <c r="AA54431" s="289"/>
    </row>
    <row r="54432" spans="23:27">
      <c r="W54432" s="288"/>
      <c r="X54432" s="287"/>
      <c r="AA54432" s="289"/>
    </row>
    <row r="54433" spans="23:27">
      <c r="W54433" s="288"/>
      <c r="X54433" s="287"/>
      <c r="AA54433" s="289"/>
    </row>
    <row r="54434" spans="23:27">
      <c r="W54434" s="288"/>
      <c r="X54434" s="287"/>
      <c r="AA54434" s="289"/>
    </row>
    <row r="54435" spans="23:27">
      <c r="W54435" s="288"/>
      <c r="X54435" s="287"/>
      <c r="AA54435" s="289"/>
    </row>
    <row r="54436" spans="23:27">
      <c r="W54436" s="288"/>
      <c r="X54436" s="287"/>
      <c r="AA54436" s="289"/>
    </row>
    <row r="54437" spans="23:27">
      <c r="W54437" s="288"/>
      <c r="X54437" s="287"/>
      <c r="AA54437" s="289"/>
    </row>
    <row r="54438" spans="23:27">
      <c r="W54438" s="288"/>
      <c r="X54438" s="287"/>
      <c r="AA54438" s="289"/>
    </row>
    <row r="54439" spans="23:27">
      <c r="W54439" s="288"/>
      <c r="X54439" s="287"/>
      <c r="AA54439" s="289"/>
    </row>
    <row r="54440" spans="23:27">
      <c r="W54440" s="288"/>
      <c r="X54440" s="287"/>
      <c r="AA54440" s="289"/>
    </row>
    <row r="54441" spans="23:27">
      <c r="W54441" s="288"/>
      <c r="X54441" s="287"/>
      <c r="AA54441" s="289"/>
    </row>
    <row r="54442" spans="23:27">
      <c r="W54442" s="288"/>
      <c r="X54442" s="287"/>
      <c r="AA54442" s="289"/>
    </row>
    <row r="54443" spans="23:27">
      <c r="W54443" s="288"/>
      <c r="X54443" s="287"/>
      <c r="AA54443" s="289"/>
    </row>
    <row r="54444" spans="23:27">
      <c r="W54444" s="288"/>
      <c r="X54444" s="287"/>
      <c r="AA54444" s="289"/>
    </row>
    <row r="54445" spans="23:27">
      <c r="W54445" s="288"/>
      <c r="X54445" s="287"/>
      <c r="AA54445" s="289"/>
    </row>
    <row r="54446" spans="23:27">
      <c r="W54446" s="288"/>
      <c r="X54446" s="287"/>
      <c r="AA54446" s="289"/>
    </row>
    <row r="54447" spans="23:27">
      <c r="W54447" s="288"/>
      <c r="X54447" s="287"/>
      <c r="AA54447" s="289"/>
    </row>
    <row r="54448" spans="23:27">
      <c r="W54448" s="288"/>
      <c r="X54448" s="287"/>
      <c r="AA54448" s="289"/>
    </row>
    <row r="54449" spans="23:27">
      <c r="W54449" s="288"/>
      <c r="X54449" s="287"/>
      <c r="AA54449" s="289"/>
    </row>
    <row r="54450" spans="23:27">
      <c r="W54450" s="288"/>
      <c r="X54450" s="287"/>
      <c r="AA54450" s="289"/>
    </row>
    <row r="54451" spans="23:27">
      <c r="W54451" s="288"/>
      <c r="X54451" s="287"/>
      <c r="AA54451" s="289"/>
    </row>
    <row r="54452" spans="23:27">
      <c r="W54452" s="288"/>
      <c r="X54452" s="287"/>
      <c r="AA54452" s="289"/>
    </row>
    <row r="54453" spans="23:27">
      <c r="W54453" s="288"/>
      <c r="X54453" s="287"/>
      <c r="AA54453" s="289"/>
    </row>
    <row r="54454" spans="23:27">
      <c r="W54454" s="288"/>
      <c r="X54454" s="287"/>
      <c r="AA54454" s="289"/>
    </row>
    <row r="54455" spans="23:27">
      <c r="W54455" s="288"/>
      <c r="X54455" s="287"/>
      <c r="AA54455" s="289"/>
    </row>
    <row r="54456" spans="23:27">
      <c r="W54456" s="288"/>
      <c r="X54456" s="287"/>
      <c r="AA54456" s="289"/>
    </row>
    <row r="54457" spans="23:27">
      <c r="W54457" s="288"/>
      <c r="X54457" s="287"/>
      <c r="AA54457" s="289"/>
    </row>
    <row r="54458" spans="23:27">
      <c r="W54458" s="288"/>
      <c r="X54458" s="287"/>
      <c r="AA54458" s="289"/>
    </row>
    <row r="54459" spans="23:27">
      <c r="W54459" s="288"/>
      <c r="X54459" s="287"/>
      <c r="AA54459" s="289"/>
    </row>
    <row r="54460" spans="23:27">
      <c r="W54460" s="288"/>
      <c r="X54460" s="287"/>
      <c r="AA54460" s="289"/>
    </row>
    <row r="54461" spans="23:27">
      <c r="W54461" s="288"/>
      <c r="X54461" s="287"/>
      <c r="AA54461" s="289"/>
    </row>
    <row r="54462" spans="23:27">
      <c r="W54462" s="288"/>
      <c r="X54462" s="287"/>
      <c r="AA54462" s="289"/>
    </row>
    <row r="54463" spans="23:27">
      <c r="W54463" s="288"/>
      <c r="X54463" s="287"/>
      <c r="AA54463" s="289"/>
    </row>
    <row r="54464" spans="23:27">
      <c r="W54464" s="288"/>
      <c r="X54464" s="287"/>
      <c r="AA54464" s="289"/>
    </row>
    <row r="54465" spans="23:27">
      <c r="W54465" s="288"/>
      <c r="X54465" s="287"/>
      <c r="AA54465" s="289"/>
    </row>
    <row r="54466" spans="23:27">
      <c r="W54466" s="288"/>
      <c r="X54466" s="287"/>
      <c r="AA54466" s="289"/>
    </row>
    <row r="54467" spans="23:27">
      <c r="W54467" s="288"/>
      <c r="X54467" s="287"/>
      <c r="AA54467" s="289"/>
    </row>
    <row r="54468" spans="23:27">
      <c r="W54468" s="288"/>
      <c r="X54468" s="287"/>
      <c r="AA54468" s="289"/>
    </row>
    <row r="54469" spans="23:27">
      <c r="W54469" s="288"/>
      <c r="X54469" s="287"/>
      <c r="AA54469" s="289"/>
    </row>
    <row r="54470" spans="23:27">
      <c r="W54470" s="288"/>
      <c r="X54470" s="287"/>
      <c r="AA54470" s="289"/>
    </row>
    <row r="54471" spans="23:27">
      <c r="W54471" s="288"/>
      <c r="X54471" s="287"/>
      <c r="AA54471" s="289"/>
    </row>
    <row r="54472" spans="23:27">
      <c r="W54472" s="288"/>
      <c r="X54472" s="287"/>
      <c r="AA54472" s="289"/>
    </row>
    <row r="54473" spans="23:27">
      <c r="W54473" s="288"/>
      <c r="X54473" s="287"/>
      <c r="AA54473" s="289"/>
    </row>
    <row r="54474" spans="23:27">
      <c r="W54474" s="288"/>
      <c r="X54474" s="287"/>
      <c r="AA54474" s="289"/>
    </row>
    <row r="54475" spans="23:27">
      <c r="W54475" s="288"/>
      <c r="X54475" s="287"/>
      <c r="AA54475" s="289"/>
    </row>
    <row r="54476" spans="23:27">
      <c r="W54476" s="288"/>
      <c r="X54476" s="287"/>
      <c r="AA54476" s="289"/>
    </row>
    <row r="54477" spans="23:27">
      <c r="W54477" s="288"/>
      <c r="X54477" s="287"/>
      <c r="AA54477" s="289"/>
    </row>
    <row r="54478" spans="23:27">
      <c r="W54478" s="288"/>
      <c r="X54478" s="287"/>
      <c r="AA54478" s="289"/>
    </row>
    <row r="54479" spans="23:27">
      <c r="W54479" s="288"/>
      <c r="X54479" s="287"/>
      <c r="AA54479" s="289"/>
    </row>
    <row r="54480" spans="23:27">
      <c r="W54480" s="288"/>
      <c r="X54480" s="287"/>
      <c r="AA54480" s="289"/>
    </row>
    <row r="54481" spans="23:27">
      <c r="W54481" s="288"/>
      <c r="X54481" s="287"/>
      <c r="AA54481" s="289"/>
    </row>
    <row r="54482" spans="23:27">
      <c r="W54482" s="288"/>
      <c r="X54482" s="287"/>
      <c r="AA54482" s="289"/>
    </row>
    <row r="54483" spans="23:27">
      <c r="W54483" s="288"/>
      <c r="X54483" s="287"/>
      <c r="AA54483" s="289"/>
    </row>
    <row r="54484" spans="23:27">
      <c r="W54484" s="288"/>
      <c r="X54484" s="287"/>
      <c r="AA54484" s="289"/>
    </row>
    <row r="54485" spans="23:27">
      <c r="W54485" s="288"/>
      <c r="X54485" s="287"/>
      <c r="AA54485" s="289"/>
    </row>
    <row r="54486" spans="23:27">
      <c r="W54486" s="288"/>
      <c r="X54486" s="287"/>
      <c r="AA54486" s="289"/>
    </row>
    <row r="54487" spans="23:27">
      <c r="W54487" s="288"/>
      <c r="X54487" s="287"/>
      <c r="AA54487" s="289"/>
    </row>
    <row r="54488" spans="23:27">
      <c r="W54488" s="288"/>
      <c r="X54488" s="287"/>
      <c r="AA54488" s="289"/>
    </row>
    <row r="54489" spans="23:27">
      <c r="W54489" s="288"/>
      <c r="X54489" s="287"/>
      <c r="AA54489" s="289"/>
    </row>
    <row r="54490" spans="23:27">
      <c r="W54490" s="288"/>
      <c r="X54490" s="287"/>
      <c r="AA54490" s="289"/>
    </row>
    <row r="54491" spans="23:27">
      <c r="W54491" s="288"/>
      <c r="X54491" s="287"/>
      <c r="AA54491" s="289"/>
    </row>
    <row r="54492" spans="23:27">
      <c r="W54492" s="288"/>
      <c r="X54492" s="287"/>
      <c r="AA54492" s="289"/>
    </row>
    <row r="54493" spans="23:27">
      <c r="W54493" s="288"/>
      <c r="X54493" s="287"/>
      <c r="AA54493" s="289"/>
    </row>
    <row r="54494" spans="23:27">
      <c r="W54494" s="288"/>
      <c r="X54494" s="287"/>
      <c r="AA54494" s="289"/>
    </row>
    <row r="54495" spans="23:27">
      <c r="W54495" s="288"/>
      <c r="X54495" s="287"/>
      <c r="AA54495" s="289"/>
    </row>
    <row r="54496" spans="23:27">
      <c r="W54496" s="288"/>
      <c r="X54496" s="287"/>
      <c r="AA54496" s="289"/>
    </row>
    <row r="54497" spans="23:27">
      <c r="W54497" s="288"/>
      <c r="X54497" s="287"/>
      <c r="AA54497" s="289"/>
    </row>
    <row r="54498" spans="23:27">
      <c r="W54498" s="288"/>
      <c r="X54498" s="287"/>
      <c r="AA54498" s="289"/>
    </row>
    <row r="54499" spans="23:27">
      <c r="W54499" s="288"/>
      <c r="X54499" s="287"/>
      <c r="AA54499" s="289"/>
    </row>
    <row r="54500" spans="23:27">
      <c r="W54500" s="288"/>
      <c r="X54500" s="287"/>
      <c r="AA54500" s="289"/>
    </row>
    <row r="54501" spans="23:27">
      <c r="W54501" s="288"/>
      <c r="X54501" s="287"/>
      <c r="AA54501" s="289"/>
    </row>
    <row r="54502" spans="23:27">
      <c r="W54502" s="288"/>
      <c r="X54502" s="287"/>
      <c r="AA54502" s="289"/>
    </row>
    <row r="54503" spans="23:27">
      <c r="W54503" s="288"/>
      <c r="X54503" s="287"/>
      <c r="AA54503" s="289"/>
    </row>
    <row r="54504" spans="23:27">
      <c r="W54504" s="288"/>
      <c r="X54504" s="287"/>
      <c r="AA54504" s="289"/>
    </row>
    <row r="54505" spans="23:27">
      <c r="W54505" s="288"/>
      <c r="X54505" s="287"/>
      <c r="AA54505" s="289"/>
    </row>
    <row r="54506" spans="23:27">
      <c r="W54506" s="288"/>
      <c r="X54506" s="287"/>
      <c r="AA54506" s="289"/>
    </row>
    <row r="54507" spans="23:27">
      <c r="W54507" s="288"/>
      <c r="X54507" s="287"/>
      <c r="AA54507" s="289"/>
    </row>
    <row r="54508" spans="23:27">
      <c r="W54508" s="288"/>
      <c r="X54508" s="287"/>
      <c r="AA54508" s="289"/>
    </row>
    <row r="54509" spans="23:27">
      <c r="W54509" s="288"/>
      <c r="X54509" s="287"/>
      <c r="AA54509" s="289"/>
    </row>
    <row r="54510" spans="23:27">
      <c r="W54510" s="288"/>
      <c r="X54510" s="287"/>
      <c r="AA54510" s="289"/>
    </row>
    <row r="54511" spans="23:27">
      <c r="W54511" s="288"/>
      <c r="X54511" s="287"/>
      <c r="AA54511" s="289"/>
    </row>
    <row r="54512" spans="23:27">
      <c r="W54512" s="288"/>
      <c r="X54512" s="287"/>
      <c r="AA54512" s="289"/>
    </row>
    <row r="54513" spans="23:27">
      <c r="W54513" s="288"/>
      <c r="X54513" s="287"/>
      <c r="AA54513" s="289"/>
    </row>
    <row r="54514" spans="23:27">
      <c r="W54514" s="288"/>
      <c r="X54514" s="287"/>
      <c r="AA54514" s="289"/>
    </row>
    <row r="54515" spans="23:27">
      <c r="W54515" s="288"/>
      <c r="X54515" s="287"/>
      <c r="AA54515" s="289"/>
    </row>
    <row r="54516" spans="23:27">
      <c r="W54516" s="288"/>
      <c r="X54516" s="287"/>
      <c r="AA54516" s="289"/>
    </row>
    <row r="54517" spans="23:27">
      <c r="W54517" s="288"/>
      <c r="X54517" s="287"/>
      <c r="AA54517" s="289"/>
    </row>
    <row r="54518" spans="23:27">
      <c r="W54518" s="288"/>
      <c r="X54518" s="287"/>
      <c r="AA54518" s="289"/>
    </row>
    <row r="54519" spans="23:27">
      <c r="W54519" s="288"/>
      <c r="X54519" s="287"/>
      <c r="AA54519" s="289"/>
    </row>
    <row r="54520" spans="23:27">
      <c r="W54520" s="288"/>
      <c r="X54520" s="287"/>
      <c r="AA54520" s="289"/>
    </row>
    <row r="54521" spans="23:27">
      <c r="W54521" s="288"/>
      <c r="X54521" s="287"/>
      <c r="AA54521" s="289"/>
    </row>
    <row r="54522" spans="23:27">
      <c r="W54522" s="288"/>
      <c r="X54522" s="287"/>
      <c r="AA54522" s="289"/>
    </row>
    <row r="54523" spans="23:27">
      <c r="W54523" s="288"/>
      <c r="X54523" s="287"/>
      <c r="AA54523" s="289"/>
    </row>
    <row r="54524" spans="23:27">
      <c r="W54524" s="288"/>
      <c r="X54524" s="287"/>
      <c r="AA54524" s="289"/>
    </row>
    <row r="54525" spans="23:27">
      <c r="W54525" s="288"/>
      <c r="X54525" s="287"/>
      <c r="AA54525" s="289"/>
    </row>
    <row r="54526" spans="23:27">
      <c r="W54526" s="288"/>
      <c r="X54526" s="287"/>
      <c r="AA54526" s="289"/>
    </row>
    <row r="54527" spans="23:27">
      <c r="W54527" s="288"/>
      <c r="X54527" s="287"/>
      <c r="AA54527" s="289"/>
    </row>
    <row r="54528" spans="23:27">
      <c r="W54528" s="288"/>
      <c r="X54528" s="287"/>
      <c r="AA54528" s="289"/>
    </row>
    <row r="54529" spans="23:27">
      <c r="W54529" s="288"/>
      <c r="X54529" s="287"/>
      <c r="AA54529" s="289"/>
    </row>
    <row r="54530" spans="23:27">
      <c r="W54530" s="288"/>
      <c r="X54530" s="287"/>
      <c r="AA54530" s="289"/>
    </row>
    <row r="54531" spans="23:27">
      <c r="W54531" s="288"/>
      <c r="X54531" s="287"/>
      <c r="AA54531" s="289"/>
    </row>
    <row r="54532" spans="23:27">
      <c r="W54532" s="288"/>
      <c r="X54532" s="287"/>
      <c r="AA54532" s="289"/>
    </row>
    <row r="54533" spans="23:27">
      <c r="W54533" s="288"/>
      <c r="X54533" s="287"/>
      <c r="AA54533" s="289"/>
    </row>
    <row r="54534" spans="23:27">
      <c r="W54534" s="288"/>
      <c r="X54534" s="287"/>
      <c r="AA54534" s="289"/>
    </row>
    <row r="54535" spans="23:27">
      <c r="W54535" s="288"/>
      <c r="X54535" s="287"/>
      <c r="AA54535" s="289"/>
    </row>
    <row r="54536" spans="23:27">
      <c r="W54536" s="288"/>
      <c r="X54536" s="287"/>
      <c r="AA54536" s="289"/>
    </row>
    <row r="54537" spans="23:27">
      <c r="W54537" s="288"/>
      <c r="X54537" s="287"/>
      <c r="AA54537" s="289"/>
    </row>
    <row r="54538" spans="23:27">
      <c r="W54538" s="288"/>
      <c r="X54538" s="287"/>
      <c r="AA54538" s="289"/>
    </row>
    <row r="54539" spans="23:27">
      <c r="W54539" s="288"/>
      <c r="X54539" s="287"/>
      <c r="AA54539" s="289"/>
    </row>
    <row r="54540" spans="23:27">
      <c r="W54540" s="288"/>
      <c r="X54540" s="287"/>
      <c r="AA54540" s="289"/>
    </row>
    <row r="54541" spans="23:27">
      <c r="W54541" s="288"/>
      <c r="X54541" s="287"/>
      <c r="AA54541" s="289"/>
    </row>
    <row r="54542" spans="23:27">
      <c r="W54542" s="288"/>
      <c r="X54542" s="287"/>
      <c r="AA54542" s="289"/>
    </row>
    <row r="54543" spans="23:27">
      <c r="W54543" s="288"/>
      <c r="X54543" s="287"/>
      <c r="AA54543" s="289"/>
    </row>
    <row r="54544" spans="23:27">
      <c r="W54544" s="288"/>
      <c r="X54544" s="287"/>
      <c r="AA54544" s="289"/>
    </row>
    <row r="54545" spans="23:27">
      <c r="W54545" s="288"/>
      <c r="X54545" s="287"/>
      <c r="AA54545" s="289"/>
    </row>
    <row r="54546" spans="23:27">
      <c r="W54546" s="288"/>
      <c r="X54546" s="287"/>
      <c r="AA54546" s="289"/>
    </row>
    <row r="54547" spans="23:27">
      <c r="W54547" s="288"/>
      <c r="X54547" s="287"/>
      <c r="AA54547" s="289"/>
    </row>
    <row r="54548" spans="23:27">
      <c r="W54548" s="288"/>
      <c r="X54548" s="287"/>
      <c r="AA54548" s="289"/>
    </row>
    <row r="54549" spans="23:27">
      <c r="W54549" s="288"/>
      <c r="X54549" s="287"/>
      <c r="AA54549" s="289"/>
    </row>
    <row r="54550" spans="23:27">
      <c r="W54550" s="288"/>
      <c r="X54550" s="287"/>
      <c r="AA54550" s="289"/>
    </row>
    <row r="54551" spans="23:27">
      <c r="W54551" s="288"/>
      <c r="X54551" s="287"/>
      <c r="AA54551" s="289"/>
    </row>
    <row r="54552" spans="23:27">
      <c r="W54552" s="288"/>
      <c r="X54552" s="287"/>
      <c r="AA54552" s="289"/>
    </row>
    <row r="54553" spans="23:27">
      <c r="W54553" s="288"/>
      <c r="X54553" s="287"/>
      <c r="AA54553" s="289"/>
    </row>
    <row r="54554" spans="23:27">
      <c r="W54554" s="288"/>
      <c r="X54554" s="287"/>
      <c r="AA54554" s="289"/>
    </row>
    <row r="54555" spans="23:27">
      <c r="W54555" s="288"/>
      <c r="X54555" s="287"/>
      <c r="AA54555" s="289"/>
    </row>
    <row r="54556" spans="23:27">
      <c r="W54556" s="288"/>
      <c r="X54556" s="287"/>
      <c r="AA54556" s="289"/>
    </row>
    <row r="54557" spans="23:27">
      <c r="W54557" s="288"/>
      <c r="X54557" s="287"/>
      <c r="AA54557" s="289"/>
    </row>
    <row r="54558" spans="23:27">
      <c r="W54558" s="288"/>
      <c r="X54558" s="287"/>
      <c r="AA54558" s="289"/>
    </row>
    <row r="54559" spans="23:27">
      <c r="W54559" s="288"/>
      <c r="X54559" s="287"/>
      <c r="AA54559" s="289"/>
    </row>
    <row r="54560" spans="23:27">
      <c r="W54560" s="288"/>
      <c r="X54560" s="287"/>
      <c r="AA54560" s="289"/>
    </row>
    <row r="54561" spans="23:27">
      <c r="W54561" s="288"/>
      <c r="X54561" s="287"/>
      <c r="AA54561" s="289"/>
    </row>
    <row r="54562" spans="23:27">
      <c r="W54562" s="288"/>
      <c r="X54562" s="287"/>
      <c r="AA54562" s="289"/>
    </row>
    <row r="54563" spans="23:27">
      <c r="W54563" s="288"/>
      <c r="X54563" s="287"/>
      <c r="AA54563" s="289"/>
    </row>
    <row r="54564" spans="23:27">
      <c r="W54564" s="288"/>
      <c r="X54564" s="287"/>
      <c r="AA54564" s="289"/>
    </row>
    <row r="54565" spans="23:27">
      <c r="W54565" s="288"/>
      <c r="X54565" s="287"/>
      <c r="AA54565" s="289"/>
    </row>
    <row r="54566" spans="23:27">
      <c r="W54566" s="288"/>
      <c r="X54566" s="287"/>
      <c r="AA54566" s="289"/>
    </row>
    <row r="54567" spans="23:27">
      <c r="W54567" s="288"/>
      <c r="X54567" s="287"/>
      <c r="AA54567" s="289"/>
    </row>
    <row r="54568" spans="23:27">
      <c r="W54568" s="288"/>
      <c r="X54568" s="287"/>
      <c r="AA54568" s="289"/>
    </row>
    <row r="54569" spans="23:27">
      <c r="W54569" s="288"/>
      <c r="X54569" s="287"/>
      <c r="AA54569" s="289"/>
    </row>
    <row r="54570" spans="23:27">
      <c r="W54570" s="288"/>
      <c r="X54570" s="287"/>
      <c r="AA54570" s="289"/>
    </row>
    <row r="54571" spans="23:27">
      <c r="W54571" s="288"/>
      <c r="X54571" s="287"/>
      <c r="AA54571" s="289"/>
    </row>
    <row r="54572" spans="23:27">
      <c r="W54572" s="288"/>
      <c r="X54572" s="287"/>
      <c r="AA54572" s="289"/>
    </row>
    <row r="54573" spans="23:27">
      <c r="W54573" s="288"/>
      <c r="X54573" s="287"/>
      <c r="AA54573" s="289"/>
    </row>
    <row r="54574" spans="23:27">
      <c r="W54574" s="288"/>
      <c r="X54574" s="287"/>
      <c r="AA54574" s="289"/>
    </row>
    <row r="54575" spans="23:27">
      <c r="W54575" s="288"/>
      <c r="X54575" s="287"/>
      <c r="AA54575" s="289"/>
    </row>
    <row r="54576" spans="23:27">
      <c r="W54576" s="288"/>
      <c r="X54576" s="287"/>
      <c r="AA54576" s="289"/>
    </row>
    <row r="54577" spans="23:27">
      <c r="W54577" s="288"/>
      <c r="X54577" s="287"/>
      <c r="AA54577" s="289"/>
    </row>
    <row r="54578" spans="23:27">
      <c r="W54578" s="288"/>
      <c r="X54578" s="287"/>
      <c r="AA54578" s="289"/>
    </row>
    <row r="54579" spans="23:27">
      <c r="W54579" s="288"/>
      <c r="X54579" s="287"/>
      <c r="AA54579" s="289"/>
    </row>
    <row r="54580" spans="23:27">
      <c r="W54580" s="288"/>
      <c r="X54580" s="287"/>
      <c r="AA54580" s="289"/>
    </row>
    <row r="54581" spans="23:27">
      <c r="W54581" s="288"/>
      <c r="X54581" s="287"/>
      <c r="AA54581" s="289"/>
    </row>
    <row r="54582" spans="23:27">
      <c r="W54582" s="288"/>
      <c r="X54582" s="287"/>
      <c r="AA54582" s="289"/>
    </row>
    <row r="54583" spans="23:27">
      <c r="W54583" s="288"/>
      <c r="X54583" s="287"/>
      <c r="AA54583" s="289"/>
    </row>
    <row r="54584" spans="23:27">
      <c r="W54584" s="288"/>
      <c r="X54584" s="287"/>
      <c r="AA54584" s="289"/>
    </row>
    <row r="54585" spans="23:27">
      <c r="W54585" s="288"/>
      <c r="X54585" s="287"/>
      <c r="AA54585" s="289"/>
    </row>
    <row r="54586" spans="23:27">
      <c r="W54586" s="288"/>
      <c r="X54586" s="287"/>
      <c r="AA54586" s="289"/>
    </row>
    <row r="54587" spans="23:27">
      <c r="W54587" s="288"/>
      <c r="X54587" s="287"/>
      <c r="AA54587" s="289"/>
    </row>
    <row r="54588" spans="23:27">
      <c r="W54588" s="288"/>
      <c r="X54588" s="287"/>
      <c r="AA54588" s="289"/>
    </row>
    <row r="54589" spans="23:27">
      <c r="W54589" s="288"/>
      <c r="X54589" s="287"/>
      <c r="AA54589" s="289"/>
    </row>
    <row r="54590" spans="23:27">
      <c r="W54590" s="288"/>
      <c r="X54590" s="287"/>
      <c r="AA54590" s="289"/>
    </row>
    <row r="54591" spans="23:27">
      <c r="W54591" s="288"/>
      <c r="X54591" s="287"/>
      <c r="AA54591" s="289"/>
    </row>
    <row r="54592" spans="23:27">
      <c r="W54592" s="288"/>
      <c r="X54592" s="287"/>
      <c r="AA54592" s="289"/>
    </row>
    <row r="54593" spans="23:27">
      <c r="W54593" s="288"/>
      <c r="X54593" s="287"/>
      <c r="AA54593" s="289"/>
    </row>
    <row r="54594" spans="23:27">
      <c r="W54594" s="288"/>
      <c r="X54594" s="287"/>
      <c r="AA54594" s="289"/>
    </row>
    <row r="54595" spans="23:27">
      <c r="W54595" s="288"/>
      <c r="X54595" s="287"/>
      <c r="AA54595" s="289"/>
    </row>
    <row r="54596" spans="23:27">
      <c r="W54596" s="288"/>
      <c r="X54596" s="287"/>
      <c r="AA54596" s="289"/>
    </row>
    <row r="54597" spans="23:27">
      <c r="W54597" s="288"/>
      <c r="X54597" s="287"/>
      <c r="AA54597" s="289"/>
    </row>
    <row r="54598" spans="23:27">
      <c r="W54598" s="288"/>
      <c r="X54598" s="287"/>
      <c r="AA54598" s="289"/>
    </row>
    <row r="54599" spans="23:27">
      <c r="W54599" s="288"/>
      <c r="X54599" s="287"/>
      <c r="AA54599" s="289"/>
    </row>
    <row r="54600" spans="23:27">
      <c r="W54600" s="288"/>
      <c r="X54600" s="287"/>
      <c r="AA54600" s="289"/>
    </row>
    <row r="54601" spans="23:27">
      <c r="W54601" s="288"/>
      <c r="X54601" s="287"/>
      <c r="AA54601" s="289"/>
    </row>
    <row r="54602" spans="23:27">
      <c r="W54602" s="288"/>
      <c r="X54602" s="287"/>
      <c r="AA54602" s="289"/>
    </row>
    <row r="54603" spans="23:27">
      <c r="W54603" s="288"/>
      <c r="X54603" s="287"/>
      <c r="AA54603" s="289"/>
    </row>
    <row r="54604" spans="23:27">
      <c r="W54604" s="288"/>
      <c r="X54604" s="287"/>
      <c r="AA54604" s="289"/>
    </row>
    <row r="54605" spans="23:27">
      <c r="W54605" s="288"/>
      <c r="X54605" s="287"/>
      <c r="AA54605" s="289"/>
    </row>
    <row r="54606" spans="23:27">
      <c r="W54606" s="288"/>
      <c r="X54606" s="287"/>
      <c r="AA54606" s="289"/>
    </row>
    <row r="54607" spans="23:27">
      <c r="W54607" s="288"/>
      <c r="X54607" s="287"/>
      <c r="AA54607" s="289"/>
    </row>
    <row r="54608" spans="23:27">
      <c r="W54608" s="288"/>
      <c r="X54608" s="287"/>
      <c r="AA54608" s="289"/>
    </row>
    <row r="54609" spans="23:27">
      <c r="W54609" s="288"/>
      <c r="X54609" s="287"/>
      <c r="AA54609" s="289"/>
    </row>
    <row r="54610" spans="23:27">
      <c r="W54610" s="288"/>
      <c r="X54610" s="287"/>
      <c r="AA54610" s="289"/>
    </row>
    <row r="54611" spans="23:27">
      <c r="W54611" s="288"/>
      <c r="X54611" s="287"/>
      <c r="AA54611" s="289"/>
    </row>
    <row r="54612" spans="23:27">
      <c r="W54612" s="288"/>
      <c r="X54612" s="287"/>
      <c r="AA54612" s="289"/>
    </row>
    <row r="54613" spans="23:27">
      <c r="W54613" s="288"/>
      <c r="X54613" s="287"/>
      <c r="AA54613" s="289"/>
    </row>
    <row r="54614" spans="23:27">
      <c r="W54614" s="288"/>
      <c r="X54614" s="287"/>
      <c r="AA54614" s="289"/>
    </row>
    <row r="54615" spans="23:27">
      <c r="W54615" s="288"/>
      <c r="X54615" s="287"/>
      <c r="AA54615" s="289"/>
    </row>
    <row r="54616" spans="23:27">
      <c r="W54616" s="288"/>
      <c r="X54616" s="287"/>
      <c r="AA54616" s="289"/>
    </row>
    <row r="54617" spans="23:27">
      <c r="W54617" s="288"/>
      <c r="X54617" s="287"/>
      <c r="AA54617" s="289"/>
    </row>
    <row r="54618" spans="23:27">
      <c r="W54618" s="288"/>
      <c r="X54618" s="287"/>
      <c r="AA54618" s="289"/>
    </row>
    <row r="54619" spans="23:27">
      <c r="W54619" s="288"/>
      <c r="X54619" s="287"/>
      <c r="AA54619" s="289"/>
    </row>
    <row r="54620" spans="23:27">
      <c r="W54620" s="288"/>
      <c r="X54620" s="287"/>
      <c r="AA54620" s="289"/>
    </row>
    <row r="54621" spans="23:27">
      <c r="W54621" s="288"/>
      <c r="X54621" s="287"/>
      <c r="AA54621" s="289"/>
    </row>
    <row r="54622" spans="23:27">
      <c r="W54622" s="288"/>
      <c r="X54622" s="287"/>
      <c r="AA54622" s="289"/>
    </row>
    <row r="54623" spans="23:27">
      <c r="W54623" s="288"/>
      <c r="X54623" s="287"/>
      <c r="AA54623" s="289"/>
    </row>
    <row r="54624" spans="23:27">
      <c r="W54624" s="288"/>
      <c r="X54624" s="287"/>
      <c r="AA54624" s="289"/>
    </row>
    <row r="54625" spans="23:27">
      <c r="W54625" s="288"/>
      <c r="X54625" s="287"/>
      <c r="AA54625" s="289"/>
    </row>
    <row r="54626" spans="23:27">
      <c r="W54626" s="288"/>
      <c r="X54626" s="287"/>
      <c r="AA54626" s="289"/>
    </row>
    <row r="54627" spans="23:27">
      <c r="W54627" s="288"/>
      <c r="X54627" s="287"/>
      <c r="AA54627" s="289"/>
    </row>
    <row r="54628" spans="23:27">
      <c r="W54628" s="288"/>
      <c r="X54628" s="287"/>
      <c r="AA54628" s="289"/>
    </row>
    <row r="54629" spans="23:27">
      <c r="W54629" s="288"/>
      <c r="X54629" s="287"/>
      <c r="AA54629" s="289"/>
    </row>
    <row r="54630" spans="23:27">
      <c r="W54630" s="288"/>
      <c r="X54630" s="287"/>
      <c r="AA54630" s="289"/>
    </row>
    <row r="54631" spans="23:27">
      <c r="W54631" s="288"/>
      <c r="X54631" s="287"/>
      <c r="AA54631" s="289"/>
    </row>
    <row r="54632" spans="23:27">
      <c r="W54632" s="288"/>
      <c r="X54632" s="287"/>
      <c r="AA54632" s="289"/>
    </row>
    <row r="54633" spans="23:27">
      <c r="W54633" s="288"/>
      <c r="X54633" s="287"/>
      <c r="AA54633" s="289"/>
    </row>
    <row r="54634" spans="23:27">
      <c r="W54634" s="288"/>
      <c r="X54634" s="287"/>
      <c r="AA54634" s="289"/>
    </row>
    <row r="54635" spans="23:27">
      <c r="W54635" s="288"/>
      <c r="X54635" s="287"/>
      <c r="AA54635" s="289"/>
    </row>
    <row r="54636" spans="23:27">
      <c r="W54636" s="288"/>
      <c r="X54636" s="287"/>
      <c r="AA54636" s="289"/>
    </row>
    <row r="54637" spans="23:27">
      <c r="W54637" s="288"/>
      <c r="X54637" s="287"/>
      <c r="AA54637" s="289"/>
    </row>
    <row r="54638" spans="23:27">
      <c r="W54638" s="288"/>
      <c r="X54638" s="287"/>
      <c r="AA54638" s="289"/>
    </row>
    <row r="54639" spans="23:27">
      <c r="W54639" s="288"/>
      <c r="X54639" s="287"/>
      <c r="AA54639" s="289"/>
    </row>
    <row r="54640" spans="23:27">
      <c r="W54640" s="288"/>
      <c r="X54640" s="287"/>
      <c r="AA54640" s="289"/>
    </row>
    <row r="54641" spans="23:27">
      <c r="W54641" s="288"/>
      <c r="X54641" s="287"/>
      <c r="AA54641" s="289"/>
    </row>
    <row r="54642" spans="23:27">
      <c r="W54642" s="288"/>
      <c r="X54642" s="287"/>
      <c r="AA54642" s="289"/>
    </row>
    <row r="54643" spans="23:27">
      <c r="W54643" s="288"/>
      <c r="X54643" s="287"/>
      <c r="AA54643" s="289"/>
    </row>
    <row r="54644" spans="23:27">
      <c r="W54644" s="288"/>
      <c r="X54644" s="287"/>
      <c r="AA54644" s="289"/>
    </row>
    <row r="54645" spans="23:27">
      <c r="W54645" s="288"/>
      <c r="X54645" s="287"/>
      <c r="AA54645" s="289"/>
    </row>
    <row r="54646" spans="23:27">
      <c r="W54646" s="288"/>
      <c r="X54646" s="287"/>
      <c r="AA54646" s="289"/>
    </row>
    <row r="54647" spans="23:27">
      <c r="W54647" s="288"/>
      <c r="X54647" s="287"/>
      <c r="AA54647" s="289"/>
    </row>
    <row r="54648" spans="23:27">
      <c r="W54648" s="288"/>
      <c r="X54648" s="287"/>
      <c r="AA54648" s="289"/>
    </row>
    <row r="54649" spans="23:27">
      <c r="W54649" s="288"/>
      <c r="X54649" s="287"/>
      <c r="AA54649" s="289"/>
    </row>
    <row r="54650" spans="23:27">
      <c r="W54650" s="288"/>
      <c r="X54650" s="287"/>
      <c r="AA54650" s="289"/>
    </row>
    <row r="54651" spans="23:27">
      <c r="W54651" s="288"/>
      <c r="X54651" s="287"/>
      <c r="AA54651" s="289"/>
    </row>
    <row r="54652" spans="23:27">
      <c r="W54652" s="288"/>
      <c r="X54652" s="287"/>
      <c r="AA54652" s="289"/>
    </row>
    <row r="54653" spans="23:27">
      <c r="W54653" s="288"/>
      <c r="X54653" s="287"/>
      <c r="AA54653" s="289"/>
    </row>
    <row r="54654" spans="23:27">
      <c r="W54654" s="288"/>
      <c r="X54654" s="287"/>
      <c r="AA54654" s="289"/>
    </row>
    <row r="54655" spans="23:27">
      <c r="W54655" s="288"/>
      <c r="X54655" s="287"/>
      <c r="AA54655" s="289"/>
    </row>
    <row r="54656" spans="23:27">
      <c r="W54656" s="288"/>
      <c r="X54656" s="287"/>
      <c r="AA54656" s="289"/>
    </row>
    <row r="54657" spans="23:27">
      <c r="W54657" s="288"/>
      <c r="X54657" s="287"/>
      <c r="AA54657" s="289"/>
    </row>
    <row r="54658" spans="23:27">
      <c r="W54658" s="288"/>
      <c r="X54658" s="287"/>
      <c r="AA54658" s="289"/>
    </row>
    <row r="54659" spans="23:27">
      <c r="W54659" s="288"/>
      <c r="X54659" s="287"/>
      <c r="AA54659" s="289"/>
    </row>
    <row r="54660" spans="23:27">
      <c r="W54660" s="288"/>
      <c r="X54660" s="287"/>
      <c r="AA54660" s="289"/>
    </row>
    <row r="54661" spans="23:27">
      <c r="W54661" s="288"/>
      <c r="X54661" s="287"/>
      <c r="AA54661" s="289"/>
    </row>
    <row r="54662" spans="23:27">
      <c r="W54662" s="288"/>
      <c r="X54662" s="287"/>
      <c r="AA54662" s="289"/>
    </row>
    <row r="54663" spans="23:27">
      <c r="W54663" s="288"/>
      <c r="X54663" s="287"/>
      <c r="AA54663" s="289"/>
    </row>
    <row r="54664" spans="23:27">
      <c r="W54664" s="288"/>
      <c r="X54664" s="287"/>
      <c r="AA54664" s="289"/>
    </row>
    <row r="54665" spans="23:27">
      <c r="W54665" s="288"/>
      <c r="X54665" s="287"/>
      <c r="AA54665" s="289"/>
    </row>
    <row r="54666" spans="23:27">
      <c r="W54666" s="288"/>
      <c r="X54666" s="287"/>
      <c r="AA54666" s="289"/>
    </row>
    <row r="54667" spans="23:27">
      <c r="W54667" s="288"/>
      <c r="X54667" s="287"/>
      <c r="AA54667" s="289"/>
    </row>
    <row r="54668" spans="23:27">
      <c r="W54668" s="288"/>
      <c r="X54668" s="287"/>
      <c r="AA54668" s="289"/>
    </row>
    <row r="54669" spans="23:27">
      <c r="W54669" s="288"/>
      <c r="X54669" s="287"/>
      <c r="AA54669" s="289"/>
    </row>
    <row r="54670" spans="23:27">
      <c r="W54670" s="288"/>
      <c r="X54670" s="287"/>
      <c r="AA54670" s="289"/>
    </row>
    <row r="54671" spans="23:27">
      <c r="W54671" s="288"/>
      <c r="X54671" s="287"/>
      <c r="AA54671" s="289"/>
    </row>
    <row r="54672" spans="23:27">
      <c r="W54672" s="288"/>
      <c r="X54672" s="287"/>
      <c r="AA54672" s="289"/>
    </row>
    <row r="54673" spans="23:27">
      <c r="W54673" s="288"/>
      <c r="X54673" s="287"/>
      <c r="AA54673" s="289"/>
    </row>
    <row r="54674" spans="23:27">
      <c r="W54674" s="288"/>
      <c r="X54674" s="287"/>
      <c r="AA54674" s="289"/>
    </row>
    <row r="54675" spans="23:27">
      <c r="W54675" s="288"/>
      <c r="X54675" s="287"/>
      <c r="AA54675" s="289"/>
    </row>
    <row r="54676" spans="23:27">
      <c r="W54676" s="288"/>
      <c r="X54676" s="287"/>
      <c r="AA54676" s="289"/>
    </row>
    <row r="54677" spans="23:27">
      <c r="W54677" s="288"/>
      <c r="X54677" s="287"/>
      <c r="AA54677" s="289"/>
    </row>
    <row r="54678" spans="23:27">
      <c r="W54678" s="288"/>
      <c r="X54678" s="287"/>
      <c r="AA54678" s="289"/>
    </row>
    <row r="54679" spans="23:27">
      <c r="W54679" s="288"/>
      <c r="X54679" s="287"/>
      <c r="AA54679" s="289"/>
    </row>
    <row r="54680" spans="23:27">
      <c r="W54680" s="288"/>
      <c r="X54680" s="287"/>
      <c r="AA54680" s="289"/>
    </row>
    <row r="54681" spans="23:27">
      <c r="W54681" s="288"/>
      <c r="X54681" s="287"/>
      <c r="AA54681" s="289"/>
    </row>
    <row r="54682" spans="23:27">
      <c r="W54682" s="288"/>
      <c r="X54682" s="287"/>
      <c r="AA54682" s="289"/>
    </row>
    <row r="54683" spans="23:27">
      <c r="W54683" s="288"/>
      <c r="X54683" s="287"/>
      <c r="AA54683" s="289"/>
    </row>
    <row r="54684" spans="23:27">
      <c r="W54684" s="288"/>
      <c r="X54684" s="287"/>
      <c r="AA54684" s="289"/>
    </row>
    <row r="54685" spans="23:27">
      <c r="W54685" s="288"/>
      <c r="X54685" s="287"/>
      <c r="AA54685" s="289"/>
    </row>
    <row r="54686" spans="23:27">
      <c r="W54686" s="288"/>
      <c r="X54686" s="287"/>
      <c r="AA54686" s="289"/>
    </row>
    <row r="54687" spans="23:27">
      <c r="W54687" s="288"/>
      <c r="X54687" s="287"/>
      <c r="AA54687" s="289"/>
    </row>
    <row r="54688" spans="23:27">
      <c r="W54688" s="288"/>
      <c r="X54688" s="287"/>
      <c r="AA54688" s="289"/>
    </row>
    <row r="54689" spans="23:27">
      <c r="W54689" s="288"/>
      <c r="X54689" s="287"/>
      <c r="AA54689" s="289"/>
    </row>
    <row r="54690" spans="23:27">
      <c r="W54690" s="288"/>
      <c r="X54690" s="287"/>
      <c r="AA54690" s="289"/>
    </row>
    <row r="54691" spans="23:27">
      <c r="W54691" s="288"/>
      <c r="X54691" s="287"/>
      <c r="AA54691" s="289"/>
    </row>
    <row r="54692" spans="23:27">
      <c r="W54692" s="288"/>
      <c r="X54692" s="287"/>
      <c r="AA54692" s="289"/>
    </row>
    <row r="54693" spans="23:27">
      <c r="W54693" s="288"/>
      <c r="X54693" s="287"/>
      <c r="AA54693" s="289"/>
    </row>
    <row r="54694" spans="23:27">
      <c r="W54694" s="288"/>
      <c r="X54694" s="287"/>
      <c r="AA54694" s="289"/>
    </row>
    <row r="54695" spans="23:27">
      <c r="W54695" s="288"/>
      <c r="X54695" s="287"/>
      <c r="AA54695" s="289"/>
    </row>
    <row r="54696" spans="23:27">
      <c r="W54696" s="288"/>
      <c r="X54696" s="287"/>
      <c r="AA54696" s="289"/>
    </row>
    <row r="54697" spans="23:27">
      <c r="W54697" s="288"/>
      <c r="X54697" s="287"/>
      <c r="AA54697" s="289"/>
    </row>
    <row r="54698" spans="23:27">
      <c r="W54698" s="288"/>
      <c r="X54698" s="287"/>
      <c r="AA54698" s="289"/>
    </row>
    <row r="54699" spans="23:27">
      <c r="W54699" s="288"/>
      <c r="X54699" s="287"/>
      <c r="AA54699" s="289"/>
    </row>
    <row r="54700" spans="23:27">
      <c r="W54700" s="288"/>
      <c r="X54700" s="287"/>
      <c r="AA54700" s="289"/>
    </row>
    <row r="54701" spans="23:27">
      <c r="W54701" s="288"/>
      <c r="X54701" s="287"/>
      <c r="AA54701" s="289"/>
    </row>
    <row r="54702" spans="23:27">
      <c r="W54702" s="288"/>
      <c r="X54702" s="287"/>
      <c r="AA54702" s="289"/>
    </row>
    <row r="54703" spans="23:27">
      <c r="W54703" s="288"/>
      <c r="X54703" s="287"/>
      <c r="AA54703" s="289"/>
    </row>
    <row r="54704" spans="23:27">
      <c r="W54704" s="288"/>
      <c r="X54704" s="287"/>
      <c r="AA54704" s="289"/>
    </row>
    <row r="54705" spans="23:27">
      <c r="W54705" s="288"/>
      <c r="X54705" s="287"/>
      <c r="AA54705" s="289"/>
    </row>
    <row r="54706" spans="23:27">
      <c r="W54706" s="288"/>
      <c r="X54706" s="287"/>
      <c r="AA54706" s="289"/>
    </row>
    <row r="54707" spans="23:27">
      <c r="W54707" s="288"/>
      <c r="X54707" s="287"/>
      <c r="AA54707" s="289"/>
    </row>
    <row r="54708" spans="23:27">
      <c r="W54708" s="288"/>
      <c r="X54708" s="287"/>
      <c r="AA54708" s="289"/>
    </row>
    <row r="54709" spans="23:27">
      <c r="W54709" s="288"/>
      <c r="X54709" s="287"/>
      <c r="AA54709" s="289"/>
    </row>
    <row r="54710" spans="23:27">
      <c r="W54710" s="288"/>
      <c r="X54710" s="287"/>
      <c r="AA54710" s="289"/>
    </row>
    <row r="54711" spans="23:27">
      <c r="W54711" s="288"/>
      <c r="X54711" s="287"/>
      <c r="AA54711" s="289"/>
    </row>
    <row r="54712" spans="23:27">
      <c r="W54712" s="288"/>
      <c r="X54712" s="287"/>
      <c r="AA54712" s="289"/>
    </row>
    <row r="54713" spans="23:27">
      <c r="W54713" s="288"/>
      <c r="X54713" s="287"/>
      <c r="AA54713" s="289"/>
    </row>
    <row r="54714" spans="23:27">
      <c r="W54714" s="288"/>
      <c r="X54714" s="287"/>
      <c r="AA54714" s="289"/>
    </row>
    <row r="54715" spans="23:27">
      <c r="W54715" s="288"/>
      <c r="X54715" s="287"/>
      <c r="AA54715" s="289"/>
    </row>
    <row r="54716" spans="23:27">
      <c r="W54716" s="288"/>
      <c r="X54716" s="287"/>
      <c r="AA54716" s="289"/>
    </row>
    <row r="54717" spans="23:27">
      <c r="W54717" s="288"/>
      <c r="X54717" s="287"/>
      <c r="AA54717" s="289"/>
    </row>
    <row r="54718" spans="23:27">
      <c r="W54718" s="288"/>
      <c r="X54718" s="287"/>
      <c r="AA54718" s="289"/>
    </row>
    <row r="54719" spans="23:27">
      <c r="W54719" s="288"/>
      <c r="X54719" s="287"/>
      <c r="AA54719" s="289"/>
    </row>
    <row r="54720" spans="23:27">
      <c r="W54720" s="288"/>
      <c r="X54720" s="287"/>
      <c r="AA54720" s="289"/>
    </row>
    <row r="54721" spans="23:27">
      <c r="W54721" s="288"/>
      <c r="X54721" s="287"/>
      <c r="AA54721" s="289"/>
    </row>
    <row r="54722" spans="23:27">
      <c r="W54722" s="288"/>
      <c r="X54722" s="287"/>
      <c r="AA54722" s="289"/>
    </row>
    <row r="54723" spans="23:27">
      <c r="W54723" s="288"/>
      <c r="X54723" s="287"/>
      <c r="AA54723" s="289"/>
    </row>
    <row r="54724" spans="23:27">
      <c r="W54724" s="288"/>
      <c r="X54724" s="287"/>
      <c r="AA54724" s="289"/>
    </row>
    <row r="54725" spans="23:27">
      <c r="W54725" s="288"/>
      <c r="X54725" s="287"/>
      <c r="AA54725" s="289"/>
    </row>
    <row r="54726" spans="23:27">
      <c r="W54726" s="288"/>
      <c r="X54726" s="287"/>
      <c r="AA54726" s="289"/>
    </row>
    <row r="54727" spans="23:27">
      <c r="W54727" s="288"/>
      <c r="X54727" s="287"/>
      <c r="AA54727" s="289"/>
    </row>
    <row r="54728" spans="23:27">
      <c r="W54728" s="288"/>
      <c r="X54728" s="287"/>
      <c r="AA54728" s="289"/>
    </row>
    <row r="54729" spans="23:27">
      <c r="W54729" s="288"/>
      <c r="X54729" s="287"/>
      <c r="AA54729" s="289"/>
    </row>
    <row r="54730" spans="23:27">
      <c r="W54730" s="288"/>
      <c r="X54730" s="287"/>
      <c r="AA54730" s="289"/>
    </row>
    <row r="54731" spans="23:27">
      <c r="W54731" s="288"/>
      <c r="X54731" s="287"/>
      <c r="AA54731" s="289"/>
    </row>
    <row r="54732" spans="23:27">
      <c r="W54732" s="288"/>
      <c r="X54732" s="287"/>
      <c r="AA54732" s="289"/>
    </row>
    <row r="54733" spans="23:27">
      <c r="W54733" s="288"/>
      <c r="X54733" s="287"/>
      <c r="AA54733" s="289"/>
    </row>
    <row r="54734" spans="23:27">
      <c r="W54734" s="288"/>
      <c r="X54734" s="287"/>
      <c r="AA54734" s="289"/>
    </row>
    <row r="54735" spans="23:27">
      <c r="W54735" s="288"/>
      <c r="X54735" s="287"/>
      <c r="AA54735" s="289"/>
    </row>
    <row r="54736" spans="23:27">
      <c r="W54736" s="288"/>
      <c r="X54736" s="287"/>
      <c r="AA54736" s="289"/>
    </row>
    <row r="54737" spans="23:27">
      <c r="W54737" s="288"/>
      <c r="X54737" s="287"/>
      <c r="AA54737" s="289"/>
    </row>
    <row r="54738" spans="23:27">
      <c r="W54738" s="288"/>
      <c r="X54738" s="287"/>
      <c r="AA54738" s="289"/>
    </row>
    <row r="54739" spans="23:27">
      <c r="W54739" s="288"/>
      <c r="X54739" s="287"/>
      <c r="AA54739" s="289"/>
    </row>
    <row r="54740" spans="23:27">
      <c r="W54740" s="288"/>
      <c r="X54740" s="287"/>
      <c r="AA54740" s="289"/>
    </row>
    <row r="54741" spans="23:27">
      <c r="W54741" s="288"/>
      <c r="X54741" s="287"/>
      <c r="AA54741" s="289"/>
    </row>
    <row r="54742" spans="23:27">
      <c r="W54742" s="288"/>
      <c r="X54742" s="287"/>
      <c r="AA54742" s="289"/>
    </row>
    <row r="54743" spans="23:27">
      <c r="W54743" s="288"/>
      <c r="X54743" s="287"/>
      <c r="AA54743" s="289"/>
    </row>
    <row r="54744" spans="23:27">
      <c r="W54744" s="288"/>
      <c r="X54744" s="287"/>
      <c r="AA54744" s="289"/>
    </row>
    <row r="54745" spans="23:27">
      <c r="W54745" s="288"/>
      <c r="X54745" s="287"/>
      <c r="AA54745" s="289"/>
    </row>
    <row r="54746" spans="23:27">
      <c r="W54746" s="288"/>
      <c r="X54746" s="287"/>
      <c r="AA54746" s="289"/>
    </row>
    <row r="54747" spans="23:27">
      <c r="W54747" s="288"/>
      <c r="X54747" s="287"/>
      <c r="AA54747" s="289"/>
    </row>
    <row r="54748" spans="23:27">
      <c r="W54748" s="288"/>
      <c r="X54748" s="287"/>
      <c r="AA54748" s="289"/>
    </row>
    <row r="54749" spans="23:27">
      <c r="W54749" s="288"/>
      <c r="X54749" s="287"/>
      <c r="AA54749" s="289"/>
    </row>
    <row r="54750" spans="23:27">
      <c r="W54750" s="288"/>
      <c r="X54750" s="287"/>
      <c r="AA54750" s="289"/>
    </row>
    <row r="54751" spans="23:27">
      <c r="W54751" s="288"/>
      <c r="X54751" s="287"/>
      <c r="AA54751" s="289"/>
    </row>
    <row r="54752" spans="23:27">
      <c r="W54752" s="288"/>
      <c r="X54752" s="287"/>
      <c r="AA54752" s="289"/>
    </row>
    <row r="54753" spans="23:27">
      <c r="W54753" s="288"/>
      <c r="X54753" s="287"/>
      <c r="AA54753" s="289"/>
    </row>
    <row r="54754" spans="23:27">
      <c r="W54754" s="288"/>
      <c r="X54754" s="287"/>
      <c r="AA54754" s="289"/>
    </row>
    <row r="54755" spans="23:27">
      <c r="W54755" s="288"/>
      <c r="X54755" s="287"/>
      <c r="AA54755" s="289"/>
    </row>
    <row r="54756" spans="23:27">
      <c r="W54756" s="288"/>
      <c r="X54756" s="287"/>
      <c r="AA54756" s="289"/>
    </row>
    <row r="54757" spans="23:27">
      <c r="W54757" s="288"/>
      <c r="X54757" s="287"/>
      <c r="AA54757" s="289"/>
    </row>
    <row r="54758" spans="23:27">
      <c r="W54758" s="288"/>
      <c r="X54758" s="287"/>
      <c r="AA54758" s="289"/>
    </row>
    <row r="54759" spans="23:27">
      <c r="W54759" s="288"/>
      <c r="X54759" s="287"/>
      <c r="AA54759" s="289"/>
    </row>
    <row r="54760" spans="23:27">
      <c r="W54760" s="288"/>
      <c r="X54760" s="287"/>
      <c r="AA54760" s="289"/>
    </row>
    <row r="54761" spans="23:27">
      <c r="W54761" s="288"/>
      <c r="X54761" s="287"/>
      <c r="AA54761" s="289"/>
    </row>
    <row r="54762" spans="23:27">
      <c r="W54762" s="288"/>
      <c r="X54762" s="287"/>
      <c r="AA54762" s="289"/>
    </row>
    <row r="54763" spans="23:27">
      <c r="W54763" s="288"/>
      <c r="X54763" s="287"/>
      <c r="AA54763" s="289"/>
    </row>
    <row r="54764" spans="23:27">
      <c r="W54764" s="288"/>
      <c r="X54764" s="287"/>
      <c r="AA54764" s="289"/>
    </row>
    <row r="54765" spans="23:27">
      <c r="W54765" s="288"/>
      <c r="X54765" s="287"/>
      <c r="AA54765" s="289"/>
    </row>
    <row r="54766" spans="23:27">
      <c r="W54766" s="288"/>
      <c r="X54766" s="287"/>
      <c r="AA54766" s="289"/>
    </row>
    <row r="54767" spans="23:27">
      <c r="W54767" s="288"/>
      <c r="X54767" s="287"/>
      <c r="AA54767" s="289"/>
    </row>
    <row r="54768" spans="23:27">
      <c r="W54768" s="288"/>
      <c r="X54768" s="287"/>
      <c r="AA54768" s="289"/>
    </row>
    <row r="54769" spans="23:27">
      <c r="W54769" s="288"/>
      <c r="X54769" s="287"/>
      <c r="AA54769" s="289"/>
    </row>
    <row r="54770" spans="23:27">
      <c r="W54770" s="288"/>
      <c r="X54770" s="287"/>
      <c r="AA54770" s="289"/>
    </row>
    <row r="54771" spans="23:27">
      <c r="W54771" s="288"/>
      <c r="X54771" s="287"/>
      <c r="AA54771" s="289"/>
    </row>
    <row r="54772" spans="23:27">
      <c r="W54772" s="288"/>
      <c r="X54772" s="287"/>
      <c r="AA54772" s="289"/>
    </row>
    <row r="54773" spans="23:27">
      <c r="W54773" s="288"/>
      <c r="X54773" s="287"/>
      <c r="AA54773" s="289"/>
    </row>
    <row r="54774" spans="23:27">
      <c r="W54774" s="288"/>
      <c r="X54774" s="287"/>
      <c r="AA54774" s="289"/>
    </row>
    <row r="54775" spans="23:27">
      <c r="W54775" s="288"/>
      <c r="X54775" s="287"/>
      <c r="AA54775" s="289"/>
    </row>
    <row r="54776" spans="23:27">
      <c r="W54776" s="288"/>
      <c r="X54776" s="287"/>
      <c r="AA54776" s="289"/>
    </row>
    <row r="54777" spans="23:27">
      <c r="W54777" s="288"/>
      <c r="X54777" s="287"/>
      <c r="AA54777" s="289"/>
    </row>
    <row r="54778" spans="23:27">
      <c r="W54778" s="288"/>
      <c r="X54778" s="287"/>
      <c r="AA54778" s="289"/>
    </row>
    <row r="54779" spans="23:27">
      <c r="W54779" s="288"/>
      <c r="X54779" s="287"/>
      <c r="AA54779" s="289"/>
    </row>
    <row r="54780" spans="23:27">
      <c r="W54780" s="288"/>
      <c r="X54780" s="287"/>
      <c r="AA54780" s="289"/>
    </row>
    <row r="54781" spans="23:27">
      <c r="W54781" s="288"/>
      <c r="X54781" s="287"/>
      <c r="AA54781" s="289"/>
    </row>
    <row r="54782" spans="23:27">
      <c r="W54782" s="288"/>
      <c r="X54782" s="287"/>
      <c r="AA54782" s="289"/>
    </row>
    <row r="54783" spans="23:27">
      <c r="W54783" s="288"/>
      <c r="X54783" s="287"/>
      <c r="AA54783" s="289"/>
    </row>
    <row r="54784" spans="23:27">
      <c r="W54784" s="288"/>
      <c r="X54784" s="287"/>
      <c r="AA54784" s="289"/>
    </row>
    <row r="54785" spans="23:27">
      <c r="W54785" s="288"/>
      <c r="X54785" s="287"/>
      <c r="AA54785" s="289"/>
    </row>
    <row r="54786" spans="23:27">
      <c r="W54786" s="288"/>
      <c r="X54786" s="287"/>
      <c r="AA54786" s="289"/>
    </row>
    <row r="54787" spans="23:27">
      <c r="W54787" s="288"/>
      <c r="X54787" s="287"/>
      <c r="AA54787" s="289"/>
    </row>
    <row r="54788" spans="23:27">
      <c r="W54788" s="288"/>
      <c r="X54788" s="287"/>
      <c r="AA54788" s="289"/>
    </row>
    <row r="54789" spans="23:27">
      <c r="W54789" s="288"/>
      <c r="X54789" s="287"/>
      <c r="AA54789" s="289"/>
    </row>
    <row r="54790" spans="23:27">
      <c r="W54790" s="288"/>
      <c r="X54790" s="287"/>
      <c r="AA54790" s="289"/>
    </row>
    <row r="54791" spans="23:27">
      <c r="W54791" s="288"/>
      <c r="X54791" s="287"/>
      <c r="AA54791" s="289"/>
    </row>
    <row r="54792" spans="23:27">
      <c r="W54792" s="288"/>
      <c r="X54792" s="287"/>
      <c r="AA54792" s="289"/>
    </row>
    <row r="54793" spans="23:27">
      <c r="W54793" s="288"/>
      <c r="X54793" s="287"/>
      <c r="AA54793" s="289"/>
    </row>
    <row r="54794" spans="23:27">
      <c r="W54794" s="288"/>
      <c r="X54794" s="287"/>
      <c r="AA54794" s="289"/>
    </row>
    <row r="54795" spans="23:27">
      <c r="W54795" s="288"/>
      <c r="X54795" s="287"/>
      <c r="AA54795" s="289"/>
    </row>
    <row r="54796" spans="23:27">
      <c r="W54796" s="288"/>
      <c r="X54796" s="287"/>
      <c r="AA54796" s="289"/>
    </row>
    <row r="54797" spans="23:27">
      <c r="W54797" s="288"/>
      <c r="X54797" s="287"/>
      <c r="AA54797" s="289"/>
    </row>
    <row r="54798" spans="23:27">
      <c r="W54798" s="288"/>
      <c r="X54798" s="287"/>
      <c r="AA54798" s="289"/>
    </row>
    <row r="54799" spans="23:27">
      <c r="W54799" s="288"/>
      <c r="X54799" s="287"/>
      <c r="AA54799" s="289"/>
    </row>
    <row r="54800" spans="23:27">
      <c r="W54800" s="288"/>
      <c r="X54800" s="287"/>
      <c r="AA54800" s="289"/>
    </row>
    <row r="54801" spans="23:27">
      <c r="W54801" s="288"/>
      <c r="X54801" s="287"/>
      <c r="AA54801" s="289"/>
    </row>
    <row r="54802" spans="23:27">
      <c r="W54802" s="288"/>
      <c r="X54802" s="287"/>
      <c r="AA54802" s="289"/>
    </row>
    <row r="54803" spans="23:27">
      <c r="W54803" s="288"/>
      <c r="X54803" s="287"/>
      <c r="AA54803" s="289"/>
    </row>
    <row r="54804" spans="23:27">
      <c r="W54804" s="288"/>
      <c r="X54804" s="287"/>
      <c r="AA54804" s="289"/>
    </row>
    <row r="54805" spans="23:27">
      <c r="W54805" s="288"/>
      <c r="X54805" s="287"/>
      <c r="AA54805" s="289"/>
    </row>
    <row r="54806" spans="23:27">
      <c r="W54806" s="288"/>
      <c r="X54806" s="287"/>
      <c r="AA54806" s="289"/>
    </row>
    <row r="54807" spans="23:27">
      <c r="W54807" s="288"/>
      <c r="X54807" s="287"/>
      <c r="AA54807" s="289"/>
    </row>
    <row r="54808" spans="23:27">
      <c r="W54808" s="288"/>
      <c r="X54808" s="287"/>
      <c r="AA54808" s="289"/>
    </row>
    <row r="54809" spans="23:27">
      <c r="W54809" s="288"/>
      <c r="X54809" s="287"/>
      <c r="AA54809" s="289"/>
    </row>
    <row r="54810" spans="23:27">
      <c r="W54810" s="288"/>
      <c r="X54810" s="287"/>
      <c r="AA54810" s="289"/>
    </row>
    <row r="54811" spans="23:27">
      <c r="W54811" s="288"/>
      <c r="X54811" s="287"/>
      <c r="AA54811" s="289"/>
    </row>
    <row r="54812" spans="23:27">
      <c r="W54812" s="288"/>
      <c r="X54812" s="287"/>
      <c r="AA54812" s="289"/>
    </row>
    <row r="54813" spans="23:27">
      <c r="W54813" s="288"/>
      <c r="X54813" s="287"/>
      <c r="AA54813" s="289"/>
    </row>
    <row r="54814" spans="23:27">
      <c r="W54814" s="288"/>
      <c r="X54814" s="287"/>
      <c r="AA54814" s="289"/>
    </row>
    <row r="54815" spans="23:27">
      <c r="W54815" s="288"/>
      <c r="X54815" s="287"/>
      <c r="AA54815" s="289"/>
    </row>
    <row r="54816" spans="23:27">
      <c r="W54816" s="288"/>
      <c r="X54816" s="287"/>
      <c r="AA54816" s="289"/>
    </row>
    <row r="54817" spans="23:27">
      <c r="W54817" s="288"/>
      <c r="X54817" s="287"/>
      <c r="AA54817" s="289"/>
    </row>
    <row r="54818" spans="23:27">
      <c r="W54818" s="288"/>
      <c r="X54818" s="287"/>
      <c r="AA54818" s="289"/>
    </row>
    <row r="54819" spans="23:27">
      <c r="W54819" s="288"/>
      <c r="X54819" s="287"/>
      <c r="AA54819" s="289"/>
    </row>
    <row r="54820" spans="23:27">
      <c r="W54820" s="288"/>
      <c r="X54820" s="287"/>
      <c r="AA54820" s="289"/>
    </row>
    <row r="54821" spans="23:27">
      <c r="W54821" s="288"/>
      <c r="X54821" s="287"/>
      <c r="AA54821" s="289"/>
    </row>
    <row r="54822" spans="23:27">
      <c r="W54822" s="288"/>
      <c r="X54822" s="287"/>
      <c r="AA54822" s="289"/>
    </row>
    <row r="54823" spans="23:27">
      <c r="W54823" s="288"/>
      <c r="X54823" s="287"/>
      <c r="AA54823" s="289"/>
    </row>
    <row r="54824" spans="23:27">
      <c r="W54824" s="288"/>
      <c r="X54824" s="287"/>
      <c r="AA54824" s="289"/>
    </row>
    <row r="54825" spans="23:27">
      <c r="W54825" s="288"/>
      <c r="X54825" s="287"/>
      <c r="AA54825" s="289"/>
    </row>
    <row r="54826" spans="23:27">
      <c r="W54826" s="288"/>
      <c r="X54826" s="287"/>
      <c r="AA54826" s="289"/>
    </row>
    <row r="54827" spans="23:27">
      <c r="W54827" s="288"/>
      <c r="X54827" s="287"/>
      <c r="AA54827" s="289"/>
    </row>
    <row r="54828" spans="23:27">
      <c r="W54828" s="288"/>
      <c r="X54828" s="287"/>
      <c r="AA54828" s="289"/>
    </row>
    <row r="54829" spans="23:27">
      <c r="W54829" s="288"/>
      <c r="X54829" s="287"/>
      <c r="AA54829" s="289"/>
    </row>
    <row r="54830" spans="23:27">
      <c r="W54830" s="288"/>
      <c r="X54830" s="287"/>
      <c r="AA54830" s="289"/>
    </row>
    <row r="54831" spans="23:27">
      <c r="W54831" s="288"/>
      <c r="X54831" s="287"/>
      <c r="AA54831" s="289"/>
    </row>
    <row r="54832" spans="23:27">
      <c r="W54832" s="288"/>
      <c r="X54832" s="287"/>
      <c r="AA54832" s="289"/>
    </row>
    <row r="54833" spans="23:27">
      <c r="W54833" s="288"/>
      <c r="X54833" s="287"/>
      <c r="AA54833" s="289"/>
    </row>
    <row r="54834" spans="23:27">
      <c r="W54834" s="288"/>
      <c r="X54834" s="287"/>
      <c r="AA54834" s="289"/>
    </row>
    <row r="54835" spans="23:27">
      <c r="W54835" s="288"/>
      <c r="X54835" s="287"/>
      <c r="AA54835" s="289"/>
    </row>
    <row r="54836" spans="23:27">
      <c r="W54836" s="288"/>
      <c r="X54836" s="287"/>
      <c r="AA54836" s="289"/>
    </row>
    <row r="54837" spans="23:27">
      <c r="W54837" s="288"/>
      <c r="X54837" s="287"/>
      <c r="AA54837" s="289"/>
    </row>
    <row r="54838" spans="23:27">
      <c r="W54838" s="288"/>
      <c r="X54838" s="287"/>
      <c r="AA54838" s="289"/>
    </row>
    <row r="54839" spans="23:27">
      <c r="W54839" s="288"/>
      <c r="X54839" s="287"/>
      <c r="AA54839" s="289"/>
    </row>
    <row r="54840" spans="23:27">
      <c r="W54840" s="288"/>
      <c r="X54840" s="287"/>
      <c r="AA54840" s="289"/>
    </row>
    <row r="54841" spans="23:27">
      <c r="W54841" s="288"/>
      <c r="X54841" s="287"/>
      <c r="AA54841" s="289"/>
    </row>
    <row r="54842" spans="23:27">
      <c r="W54842" s="288"/>
      <c r="X54842" s="287"/>
      <c r="AA54842" s="289"/>
    </row>
    <row r="54843" spans="23:27">
      <c r="W54843" s="288"/>
      <c r="X54843" s="287"/>
      <c r="AA54843" s="289"/>
    </row>
    <row r="54844" spans="23:27">
      <c r="W54844" s="288"/>
      <c r="X54844" s="287"/>
      <c r="AA54844" s="289"/>
    </row>
    <row r="54845" spans="23:27">
      <c r="W54845" s="288"/>
      <c r="X54845" s="287"/>
      <c r="AA54845" s="289"/>
    </row>
    <row r="54846" spans="23:27">
      <c r="W54846" s="288"/>
      <c r="X54846" s="287"/>
      <c r="AA54846" s="289"/>
    </row>
    <row r="54847" spans="23:27">
      <c r="W54847" s="288"/>
      <c r="X54847" s="287"/>
      <c r="AA54847" s="289"/>
    </row>
    <row r="54848" spans="23:27">
      <c r="W54848" s="288"/>
      <c r="X54848" s="287"/>
      <c r="AA54848" s="289"/>
    </row>
    <row r="54849" spans="23:27">
      <c r="W54849" s="288"/>
      <c r="X54849" s="287"/>
      <c r="AA54849" s="289"/>
    </row>
    <row r="54850" spans="23:27">
      <c r="W54850" s="288"/>
      <c r="X54850" s="287"/>
      <c r="AA54850" s="289"/>
    </row>
    <row r="54851" spans="23:27">
      <c r="W54851" s="288"/>
      <c r="X54851" s="287"/>
      <c r="AA54851" s="289"/>
    </row>
    <row r="54852" spans="23:27">
      <c r="W54852" s="288"/>
      <c r="X54852" s="287"/>
      <c r="AA54852" s="289"/>
    </row>
    <row r="54853" spans="23:27">
      <c r="W54853" s="288"/>
      <c r="X54853" s="287"/>
      <c r="AA54853" s="289"/>
    </row>
    <row r="54854" spans="23:27">
      <c r="W54854" s="288"/>
      <c r="X54854" s="287"/>
      <c r="AA54854" s="289"/>
    </row>
    <row r="54855" spans="23:27">
      <c r="W54855" s="288"/>
      <c r="X54855" s="287"/>
      <c r="AA54855" s="289"/>
    </row>
    <row r="54856" spans="23:27">
      <c r="W54856" s="288"/>
      <c r="X54856" s="287"/>
      <c r="AA54856" s="289"/>
    </row>
    <row r="54857" spans="23:27">
      <c r="W54857" s="288"/>
      <c r="X54857" s="287"/>
      <c r="AA54857" s="289"/>
    </row>
    <row r="54858" spans="23:27">
      <c r="W54858" s="288"/>
      <c r="X54858" s="287"/>
      <c r="AA54858" s="289"/>
    </row>
    <row r="54859" spans="23:27">
      <c r="W54859" s="288"/>
      <c r="X54859" s="287"/>
      <c r="AA54859" s="289"/>
    </row>
    <row r="54860" spans="23:27">
      <c r="W54860" s="288"/>
      <c r="X54860" s="287"/>
      <c r="AA54860" s="289"/>
    </row>
    <row r="54861" spans="23:27">
      <c r="W54861" s="288"/>
      <c r="X54861" s="287"/>
      <c r="AA54861" s="289"/>
    </row>
    <row r="54862" spans="23:27">
      <c r="W54862" s="288"/>
      <c r="X54862" s="287"/>
      <c r="AA54862" s="289"/>
    </row>
    <row r="54863" spans="23:27">
      <c r="W54863" s="288"/>
      <c r="X54863" s="287"/>
      <c r="AA54863" s="289"/>
    </row>
    <row r="54864" spans="23:27">
      <c r="W54864" s="288"/>
      <c r="X54864" s="287"/>
      <c r="AA54864" s="289"/>
    </row>
    <row r="54865" spans="23:27">
      <c r="W54865" s="288"/>
      <c r="X54865" s="287"/>
      <c r="AA54865" s="289"/>
    </row>
    <row r="54866" spans="23:27">
      <c r="W54866" s="288"/>
      <c r="X54866" s="287"/>
      <c r="AA54866" s="289"/>
    </row>
    <row r="54867" spans="23:27">
      <c r="W54867" s="288"/>
      <c r="X54867" s="287"/>
      <c r="AA54867" s="289"/>
    </row>
    <row r="54868" spans="23:27">
      <c r="W54868" s="288"/>
      <c r="X54868" s="287"/>
      <c r="AA54868" s="289"/>
    </row>
    <row r="54869" spans="23:27">
      <c r="W54869" s="288"/>
      <c r="X54869" s="287"/>
      <c r="AA54869" s="289"/>
    </row>
    <row r="54870" spans="23:27">
      <c r="W54870" s="288"/>
      <c r="X54870" s="287"/>
      <c r="AA54870" s="289"/>
    </row>
    <row r="54871" spans="23:27">
      <c r="W54871" s="288"/>
      <c r="X54871" s="287"/>
      <c r="AA54871" s="289"/>
    </row>
    <row r="54872" spans="23:27">
      <c r="W54872" s="288"/>
      <c r="X54872" s="287"/>
      <c r="AA54872" s="289"/>
    </row>
    <row r="54873" spans="23:27">
      <c r="W54873" s="288"/>
      <c r="X54873" s="287"/>
      <c r="AA54873" s="289"/>
    </row>
    <row r="54874" spans="23:27">
      <c r="W54874" s="288"/>
      <c r="X54874" s="287"/>
      <c r="AA54874" s="289"/>
    </row>
    <row r="54875" spans="23:27">
      <c r="W54875" s="288"/>
      <c r="X54875" s="287"/>
      <c r="AA54875" s="289"/>
    </row>
    <row r="54876" spans="23:27">
      <c r="W54876" s="288"/>
      <c r="X54876" s="287"/>
      <c r="AA54876" s="289"/>
    </row>
    <row r="54877" spans="23:27">
      <c r="W54877" s="288"/>
      <c r="X54877" s="287"/>
      <c r="AA54877" s="289"/>
    </row>
    <row r="54878" spans="23:27">
      <c r="W54878" s="288"/>
      <c r="X54878" s="287"/>
      <c r="AA54878" s="289"/>
    </row>
    <row r="54879" spans="23:27">
      <c r="W54879" s="288"/>
      <c r="X54879" s="287"/>
      <c r="AA54879" s="289"/>
    </row>
    <row r="54880" spans="23:27">
      <c r="W54880" s="288"/>
      <c r="X54880" s="287"/>
      <c r="AA54880" s="289"/>
    </row>
    <row r="54881" spans="23:27">
      <c r="W54881" s="288"/>
      <c r="X54881" s="287"/>
      <c r="AA54881" s="289"/>
    </row>
    <row r="54882" spans="23:27">
      <c r="W54882" s="288"/>
      <c r="X54882" s="287"/>
      <c r="AA54882" s="289"/>
    </row>
    <row r="54883" spans="23:27">
      <c r="W54883" s="288"/>
      <c r="X54883" s="287"/>
      <c r="AA54883" s="289"/>
    </row>
    <row r="54884" spans="23:27">
      <c r="W54884" s="288"/>
      <c r="X54884" s="287"/>
      <c r="AA54884" s="289"/>
    </row>
    <row r="54885" spans="23:27">
      <c r="W54885" s="288"/>
      <c r="X54885" s="287"/>
      <c r="AA54885" s="289"/>
    </row>
    <row r="54886" spans="23:27">
      <c r="W54886" s="288"/>
      <c r="X54886" s="287"/>
      <c r="AA54886" s="289"/>
    </row>
    <row r="54887" spans="23:27">
      <c r="W54887" s="288"/>
      <c r="X54887" s="287"/>
      <c r="AA54887" s="289"/>
    </row>
    <row r="54888" spans="23:27">
      <c r="W54888" s="288"/>
      <c r="X54888" s="287"/>
      <c r="AA54888" s="289"/>
    </row>
    <row r="54889" spans="23:27">
      <c r="W54889" s="288"/>
      <c r="X54889" s="287"/>
      <c r="AA54889" s="289"/>
    </row>
    <row r="54890" spans="23:27">
      <c r="W54890" s="288"/>
      <c r="X54890" s="287"/>
      <c r="AA54890" s="289"/>
    </row>
    <row r="54891" spans="23:27">
      <c r="W54891" s="288"/>
      <c r="X54891" s="287"/>
      <c r="AA54891" s="289"/>
    </row>
    <row r="54892" spans="23:27">
      <c r="W54892" s="288"/>
      <c r="X54892" s="287"/>
      <c r="AA54892" s="289"/>
    </row>
    <row r="54893" spans="23:27">
      <c r="W54893" s="288"/>
      <c r="X54893" s="287"/>
      <c r="AA54893" s="289"/>
    </row>
    <row r="54894" spans="23:27">
      <c r="W54894" s="288"/>
      <c r="X54894" s="287"/>
      <c r="AA54894" s="289"/>
    </row>
    <row r="54895" spans="23:27">
      <c r="W54895" s="288"/>
      <c r="X54895" s="287"/>
      <c r="AA54895" s="289"/>
    </row>
    <row r="54896" spans="23:27">
      <c r="W54896" s="288"/>
      <c r="X54896" s="287"/>
      <c r="AA54896" s="289"/>
    </row>
    <row r="54897" spans="23:27">
      <c r="W54897" s="288"/>
      <c r="X54897" s="287"/>
      <c r="AA54897" s="289"/>
    </row>
    <row r="54898" spans="23:27">
      <c r="W54898" s="288"/>
      <c r="X54898" s="287"/>
      <c r="AA54898" s="289"/>
    </row>
    <row r="54899" spans="23:27">
      <c r="W54899" s="288"/>
      <c r="X54899" s="287"/>
      <c r="AA54899" s="289"/>
    </row>
    <row r="54900" spans="23:27">
      <c r="W54900" s="288"/>
      <c r="X54900" s="287"/>
      <c r="AA54900" s="289"/>
    </row>
    <row r="54901" spans="23:27">
      <c r="W54901" s="288"/>
      <c r="X54901" s="287"/>
      <c r="AA54901" s="289"/>
    </row>
    <row r="54902" spans="23:27">
      <c r="W54902" s="288"/>
      <c r="X54902" s="287"/>
      <c r="AA54902" s="289"/>
    </row>
    <row r="54903" spans="23:27">
      <c r="W54903" s="288"/>
      <c r="X54903" s="287"/>
      <c r="AA54903" s="289"/>
    </row>
    <row r="54904" spans="23:27">
      <c r="W54904" s="288"/>
      <c r="X54904" s="287"/>
      <c r="AA54904" s="289"/>
    </row>
    <row r="54905" spans="23:27">
      <c r="W54905" s="288"/>
      <c r="X54905" s="287"/>
      <c r="AA54905" s="289"/>
    </row>
    <row r="54906" spans="23:27">
      <c r="W54906" s="288"/>
      <c r="X54906" s="287"/>
      <c r="AA54906" s="289"/>
    </row>
    <row r="54907" spans="23:27">
      <c r="W54907" s="288"/>
      <c r="X54907" s="287"/>
      <c r="AA54907" s="289"/>
    </row>
    <row r="54908" spans="23:27">
      <c r="W54908" s="288"/>
      <c r="X54908" s="287"/>
      <c r="AA54908" s="289"/>
    </row>
    <row r="54909" spans="23:27">
      <c r="W54909" s="288"/>
      <c r="X54909" s="287"/>
      <c r="AA54909" s="289"/>
    </row>
    <row r="54910" spans="23:27">
      <c r="W54910" s="288"/>
      <c r="X54910" s="287"/>
      <c r="AA54910" s="289"/>
    </row>
    <row r="54911" spans="23:27">
      <c r="W54911" s="288"/>
      <c r="X54911" s="287"/>
      <c r="AA54911" s="289"/>
    </row>
    <row r="54912" spans="23:27">
      <c r="W54912" s="288"/>
      <c r="X54912" s="287"/>
      <c r="AA54912" s="289"/>
    </row>
    <row r="54913" spans="23:27">
      <c r="W54913" s="288"/>
      <c r="X54913" s="287"/>
      <c r="AA54913" s="289"/>
    </row>
    <row r="54914" spans="23:27">
      <c r="W54914" s="288"/>
      <c r="X54914" s="287"/>
      <c r="AA54914" s="289"/>
    </row>
    <row r="54915" spans="23:27">
      <c r="W54915" s="288"/>
      <c r="X54915" s="287"/>
      <c r="AA54915" s="289"/>
    </row>
    <row r="54916" spans="23:27">
      <c r="W54916" s="288"/>
      <c r="X54916" s="287"/>
      <c r="AA54916" s="289"/>
    </row>
    <row r="54917" spans="23:27">
      <c r="W54917" s="288"/>
      <c r="X54917" s="287"/>
      <c r="AA54917" s="289"/>
    </row>
    <row r="54918" spans="23:27">
      <c r="W54918" s="288"/>
      <c r="X54918" s="287"/>
      <c r="AA54918" s="289"/>
    </row>
    <row r="54919" spans="23:27">
      <c r="W54919" s="288"/>
      <c r="X54919" s="287"/>
      <c r="AA54919" s="289"/>
    </row>
    <row r="54920" spans="23:27">
      <c r="W54920" s="288"/>
      <c r="X54920" s="287"/>
      <c r="AA54920" s="289"/>
    </row>
    <row r="54921" spans="23:27">
      <c r="W54921" s="288"/>
      <c r="X54921" s="287"/>
      <c r="AA54921" s="289"/>
    </row>
    <row r="54922" spans="23:27">
      <c r="W54922" s="288"/>
      <c r="X54922" s="287"/>
      <c r="AA54922" s="289"/>
    </row>
    <row r="54923" spans="23:27">
      <c r="W54923" s="288"/>
      <c r="X54923" s="287"/>
      <c r="AA54923" s="289"/>
    </row>
    <row r="54924" spans="23:27">
      <c r="W54924" s="288"/>
      <c r="X54924" s="287"/>
      <c r="AA54924" s="289"/>
    </row>
    <row r="54925" spans="23:27">
      <c r="W54925" s="288"/>
      <c r="X54925" s="287"/>
      <c r="AA54925" s="289"/>
    </row>
    <row r="54926" spans="23:27">
      <c r="W54926" s="288"/>
      <c r="X54926" s="287"/>
      <c r="AA54926" s="289"/>
    </row>
    <row r="54927" spans="23:27">
      <c r="W54927" s="288"/>
      <c r="X54927" s="287"/>
      <c r="AA54927" s="289"/>
    </row>
    <row r="54928" spans="23:27">
      <c r="W54928" s="288"/>
      <c r="X54928" s="287"/>
      <c r="AA54928" s="289"/>
    </row>
    <row r="54929" spans="23:27">
      <c r="W54929" s="288"/>
      <c r="X54929" s="287"/>
      <c r="AA54929" s="289"/>
    </row>
    <row r="54930" spans="23:27">
      <c r="W54930" s="288"/>
      <c r="X54930" s="287"/>
      <c r="AA54930" s="289"/>
    </row>
    <row r="54931" spans="23:27">
      <c r="W54931" s="288"/>
      <c r="X54931" s="287"/>
      <c r="AA54931" s="289"/>
    </row>
    <row r="54932" spans="23:27">
      <c r="W54932" s="288"/>
      <c r="X54932" s="287"/>
      <c r="AA54932" s="289"/>
    </row>
    <row r="54933" spans="23:27">
      <c r="W54933" s="288"/>
      <c r="X54933" s="287"/>
      <c r="AA54933" s="289"/>
    </row>
    <row r="54934" spans="23:27">
      <c r="W54934" s="288"/>
      <c r="X54934" s="287"/>
      <c r="AA54934" s="289"/>
    </row>
    <row r="54935" spans="23:27">
      <c r="W54935" s="288"/>
      <c r="X54935" s="287"/>
      <c r="AA54935" s="289"/>
    </row>
    <row r="54936" spans="23:27">
      <c r="W54936" s="288"/>
      <c r="X54936" s="287"/>
      <c r="AA54936" s="289"/>
    </row>
    <row r="54937" spans="23:27">
      <c r="W54937" s="288"/>
      <c r="X54937" s="287"/>
      <c r="AA54937" s="289"/>
    </row>
    <row r="54938" spans="23:27">
      <c r="W54938" s="288"/>
      <c r="X54938" s="287"/>
      <c r="AA54938" s="289"/>
    </row>
    <row r="54939" spans="23:27">
      <c r="W54939" s="288"/>
      <c r="X54939" s="287"/>
      <c r="AA54939" s="289"/>
    </row>
    <row r="54940" spans="23:27">
      <c r="W54940" s="288"/>
      <c r="X54940" s="287"/>
      <c r="AA54940" s="289"/>
    </row>
    <row r="54941" spans="23:27">
      <c r="W54941" s="288"/>
      <c r="X54941" s="287"/>
      <c r="AA54941" s="289"/>
    </row>
    <row r="54942" spans="23:27">
      <c r="W54942" s="288"/>
      <c r="X54942" s="287"/>
      <c r="AA54942" s="289"/>
    </row>
    <row r="54943" spans="23:27">
      <c r="W54943" s="288"/>
      <c r="X54943" s="287"/>
      <c r="AA54943" s="289"/>
    </row>
    <row r="54944" spans="23:27">
      <c r="W54944" s="288"/>
      <c r="X54944" s="287"/>
      <c r="AA54944" s="289"/>
    </row>
    <row r="54945" spans="23:27">
      <c r="W54945" s="288"/>
      <c r="X54945" s="287"/>
      <c r="AA54945" s="289"/>
    </row>
    <row r="54946" spans="23:27">
      <c r="W54946" s="288"/>
      <c r="X54946" s="287"/>
      <c r="AA54946" s="289"/>
    </row>
    <row r="54947" spans="23:27">
      <c r="W54947" s="288"/>
      <c r="X54947" s="287"/>
      <c r="AA54947" s="289"/>
    </row>
    <row r="54948" spans="23:27">
      <c r="W54948" s="288"/>
      <c r="X54948" s="287"/>
      <c r="AA54948" s="289"/>
    </row>
    <row r="54949" spans="23:27">
      <c r="W54949" s="288"/>
      <c r="X54949" s="287"/>
      <c r="AA54949" s="289"/>
    </row>
    <row r="54950" spans="23:27">
      <c r="W54950" s="288"/>
      <c r="X54950" s="287"/>
      <c r="AA54950" s="289"/>
    </row>
    <row r="54951" spans="23:27">
      <c r="W54951" s="288"/>
      <c r="X54951" s="287"/>
      <c r="AA54951" s="289"/>
    </row>
    <row r="54952" spans="23:27">
      <c r="W54952" s="288"/>
      <c r="X54952" s="287"/>
      <c r="AA54952" s="289"/>
    </row>
    <row r="54953" spans="23:27">
      <c r="W54953" s="288"/>
      <c r="X54953" s="287"/>
      <c r="AA54953" s="289"/>
    </row>
    <row r="54954" spans="23:27">
      <c r="W54954" s="288"/>
      <c r="X54954" s="287"/>
      <c r="AA54954" s="289"/>
    </row>
    <row r="54955" spans="23:27">
      <c r="W54955" s="288"/>
      <c r="X54955" s="287"/>
      <c r="AA54955" s="289"/>
    </row>
    <row r="54956" spans="23:27">
      <c r="W54956" s="288"/>
      <c r="X54956" s="287"/>
      <c r="AA54956" s="289"/>
    </row>
    <row r="54957" spans="23:27">
      <c r="W54957" s="288"/>
      <c r="X54957" s="287"/>
      <c r="AA54957" s="289"/>
    </row>
    <row r="54958" spans="23:27">
      <c r="W54958" s="288"/>
      <c r="X54958" s="287"/>
      <c r="AA54958" s="289"/>
    </row>
    <row r="54959" spans="23:27">
      <c r="W54959" s="288"/>
      <c r="X54959" s="287"/>
      <c r="AA54959" s="289"/>
    </row>
    <row r="54960" spans="23:27">
      <c r="W54960" s="288"/>
      <c r="X54960" s="287"/>
      <c r="AA54960" s="289"/>
    </row>
    <row r="54961" spans="23:27">
      <c r="W54961" s="288"/>
      <c r="X54961" s="287"/>
      <c r="AA54961" s="289"/>
    </row>
    <row r="54962" spans="23:27">
      <c r="W54962" s="288"/>
      <c r="X54962" s="287"/>
      <c r="AA54962" s="289"/>
    </row>
    <row r="54963" spans="23:27">
      <c r="W54963" s="288"/>
      <c r="X54963" s="287"/>
      <c r="AA54963" s="289"/>
    </row>
    <row r="54964" spans="23:27">
      <c r="W54964" s="288"/>
      <c r="X54964" s="287"/>
      <c r="AA54964" s="289"/>
    </row>
    <row r="54965" spans="23:27">
      <c r="W54965" s="288"/>
      <c r="X54965" s="287"/>
      <c r="AA54965" s="289"/>
    </row>
    <row r="54966" spans="23:27">
      <c r="W54966" s="288"/>
      <c r="X54966" s="287"/>
      <c r="AA54966" s="289"/>
    </row>
    <row r="54967" spans="23:27">
      <c r="W54967" s="288"/>
      <c r="X54967" s="287"/>
      <c r="AA54967" s="289"/>
    </row>
    <row r="54968" spans="23:27">
      <c r="W54968" s="288"/>
      <c r="X54968" s="287"/>
      <c r="AA54968" s="289"/>
    </row>
    <row r="54969" spans="23:27">
      <c r="W54969" s="288"/>
      <c r="X54969" s="287"/>
      <c r="AA54969" s="289"/>
    </row>
    <row r="54970" spans="23:27">
      <c r="W54970" s="288"/>
      <c r="X54970" s="287"/>
      <c r="AA54970" s="289"/>
    </row>
    <row r="54971" spans="23:27">
      <c r="W54971" s="288"/>
      <c r="X54971" s="287"/>
      <c r="AA54971" s="289"/>
    </row>
    <row r="54972" spans="23:27">
      <c r="W54972" s="288"/>
      <c r="X54972" s="287"/>
      <c r="AA54972" s="289"/>
    </row>
    <row r="54973" spans="23:27">
      <c r="W54973" s="288"/>
      <c r="X54973" s="287"/>
      <c r="AA54973" s="289"/>
    </row>
    <row r="54974" spans="23:27">
      <c r="W54974" s="288"/>
      <c r="X54974" s="287"/>
      <c r="AA54974" s="289"/>
    </row>
    <row r="54975" spans="23:27">
      <c r="W54975" s="288"/>
      <c r="X54975" s="287"/>
      <c r="AA54975" s="289"/>
    </row>
    <row r="54976" spans="23:27">
      <c r="W54976" s="288"/>
      <c r="X54976" s="287"/>
      <c r="AA54976" s="289"/>
    </row>
    <row r="54977" spans="23:27">
      <c r="W54977" s="288"/>
      <c r="X54977" s="287"/>
      <c r="AA54977" s="289"/>
    </row>
    <row r="54978" spans="23:27">
      <c r="W54978" s="288"/>
      <c r="X54978" s="287"/>
      <c r="AA54978" s="289"/>
    </row>
    <row r="54979" spans="23:27">
      <c r="W54979" s="288"/>
      <c r="X54979" s="287"/>
      <c r="AA54979" s="289"/>
    </row>
    <row r="54980" spans="23:27">
      <c r="W54980" s="288"/>
      <c r="X54980" s="287"/>
      <c r="AA54980" s="289"/>
    </row>
    <row r="54981" spans="23:27">
      <c r="W54981" s="288"/>
      <c r="X54981" s="287"/>
      <c r="AA54981" s="289"/>
    </row>
    <row r="54982" spans="23:27">
      <c r="W54982" s="288"/>
      <c r="X54982" s="287"/>
      <c r="AA54982" s="289"/>
    </row>
    <row r="54983" spans="23:27">
      <c r="W54983" s="288"/>
      <c r="X54983" s="287"/>
      <c r="AA54983" s="289"/>
    </row>
    <row r="54984" spans="23:27">
      <c r="W54984" s="288"/>
      <c r="X54984" s="287"/>
      <c r="AA54984" s="289"/>
    </row>
    <row r="54985" spans="23:27">
      <c r="W54985" s="288"/>
      <c r="X54985" s="287"/>
      <c r="AA54985" s="289"/>
    </row>
    <row r="54986" spans="23:27">
      <c r="W54986" s="288"/>
      <c r="X54986" s="287"/>
      <c r="AA54986" s="289"/>
    </row>
    <row r="54987" spans="23:27">
      <c r="W54987" s="288"/>
      <c r="X54987" s="287"/>
      <c r="AA54987" s="289"/>
    </row>
    <row r="54988" spans="23:27">
      <c r="W54988" s="288"/>
      <c r="X54988" s="287"/>
      <c r="AA54988" s="289"/>
    </row>
    <row r="54989" spans="23:27">
      <c r="W54989" s="288"/>
      <c r="X54989" s="287"/>
      <c r="AA54989" s="289"/>
    </row>
    <row r="54990" spans="23:27">
      <c r="W54990" s="288"/>
      <c r="X54990" s="287"/>
      <c r="AA54990" s="289"/>
    </row>
    <row r="54991" spans="23:27">
      <c r="W54991" s="288"/>
      <c r="X54991" s="287"/>
      <c r="AA54991" s="289"/>
    </row>
    <row r="54992" spans="23:27">
      <c r="W54992" s="288"/>
      <c r="X54992" s="287"/>
      <c r="AA54992" s="289"/>
    </row>
    <row r="54993" spans="23:27">
      <c r="W54993" s="288"/>
      <c r="X54993" s="287"/>
      <c r="AA54993" s="289"/>
    </row>
    <row r="54994" spans="23:27">
      <c r="W54994" s="288"/>
      <c r="X54994" s="287"/>
      <c r="AA54994" s="289"/>
    </row>
    <row r="54995" spans="23:27">
      <c r="W54995" s="288"/>
      <c r="X54995" s="287"/>
      <c r="AA54995" s="289"/>
    </row>
    <row r="54996" spans="23:27">
      <c r="W54996" s="288"/>
      <c r="X54996" s="287"/>
      <c r="AA54996" s="289"/>
    </row>
    <row r="54997" spans="23:27">
      <c r="W54997" s="288"/>
      <c r="X54997" s="287"/>
      <c r="AA54997" s="289"/>
    </row>
    <row r="54998" spans="23:27">
      <c r="W54998" s="288"/>
      <c r="X54998" s="287"/>
      <c r="AA54998" s="289"/>
    </row>
    <row r="54999" spans="23:27">
      <c r="W54999" s="288"/>
      <c r="X54999" s="287"/>
      <c r="AA54999" s="289"/>
    </row>
    <row r="55000" spans="23:27">
      <c r="W55000" s="288"/>
      <c r="X55000" s="287"/>
      <c r="AA55000" s="289"/>
    </row>
    <row r="55001" spans="23:27">
      <c r="W55001" s="288"/>
      <c r="X55001" s="287"/>
      <c r="AA55001" s="289"/>
    </row>
    <row r="55002" spans="23:27">
      <c r="W55002" s="288"/>
      <c r="X55002" s="287"/>
      <c r="AA55002" s="289"/>
    </row>
    <row r="55003" spans="23:27">
      <c r="W55003" s="288"/>
      <c r="X55003" s="287"/>
      <c r="AA55003" s="289"/>
    </row>
    <row r="55004" spans="23:27">
      <c r="W55004" s="288"/>
      <c r="X55004" s="287"/>
      <c r="AA55004" s="289"/>
    </row>
    <row r="55005" spans="23:27">
      <c r="W55005" s="288"/>
      <c r="X55005" s="287"/>
      <c r="AA55005" s="289"/>
    </row>
    <row r="55006" spans="23:27">
      <c r="W55006" s="288"/>
      <c r="X55006" s="287"/>
      <c r="AA55006" s="289"/>
    </row>
    <row r="55007" spans="23:27">
      <c r="W55007" s="288"/>
      <c r="X55007" s="287"/>
      <c r="AA55007" s="289"/>
    </row>
    <row r="55008" spans="23:27">
      <c r="W55008" s="288"/>
      <c r="X55008" s="287"/>
      <c r="AA55008" s="289"/>
    </row>
    <row r="55009" spans="23:27">
      <c r="W55009" s="288"/>
      <c r="X55009" s="287"/>
      <c r="AA55009" s="289"/>
    </row>
    <row r="55010" spans="23:27">
      <c r="W55010" s="288"/>
      <c r="X55010" s="287"/>
      <c r="AA55010" s="289"/>
    </row>
    <row r="55011" spans="23:27">
      <c r="W55011" s="288"/>
      <c r="X55011" s="287"/>
      <c r="AA55011" s="289"/>
    </row>
    <row r="55012" spans="23:27">
      <c r="W55012" s="288"/>
      <c r="X55012" s="287"/>
      <c r="AA55012" s="289"/>
    </row>
    <row r="55013" spans="23:27">
      <c r="W55013" s="288"/>
      <c r="X55013" s="287"/>
      <c r="AA55013" s="289"/>
    </row>
    <row r="55014" spans="23:27">
      <c r="W55014" s="288"/>
      <c r="X55014" s="287"/>
      <c r="AA55014" s="289"/>
    </row>
    <row r="55015" spans="23:27">
      <c r="W55015" s="288"/>
      <c r="X55015" s="287"/>
      <c r="AA55015" s="289"/>
    </row>
    <row r="55016" spans="23:27">
      <c r="W55016" s="288"/>
      <c r="X55016" s="287"/>
      <c r="AA55016" s="289"/>
    </row>
    <row r="55017" spans="23:27">
      <c r="W55017" s="288"/>
      <c r="X55017" s="287"/>
      <c r="AA55017" s="289"/>
    </row>
    <row r="55018" spans="23:27">
      <c r="W55018" s="288"/>
      <c r="X55018" s="287"/>
      <c r="AA55018" s="289"/>
    </row>
    <row r="55019" spans="23:27">
      <c r="W55019" s="288"/>
      <c r="X55019" s="287"/>
      <c r="AA55019" s="289"/>
    </row>
    <row r="55020" spans="23:27">
      <c r="W55020" s="288"/>
      <c r="X55020" s="287"/>
      <c r="AA55020" s="289"/>
    </row>
    <row r="55021" spans="23:27">
      <c r="W55021" s="288"/>
      <c r="X55021" s="287"/>
      <c r="AA55021" s="289"/>
    </row>
    <row r="55022" spans="23:27">
      <c r="W55022" s="288"/>
      <c r="X55022" s="287"/>
      <c r="AA55022" s="289"/>
    </row>
    <row r="55023" spans="23:27">
      <c r="W55023" s="288"/>
      <c r="X55023" s="287"/>
      <c r="AA55023" s="289"/>
    </row>
    <row r="55024" spans="23:27">
      <c r="W55024" s="288"/>
      <c r="X55024" s="287"/>
      <c r="AA55024" s="289"/>
    </row>
    <row r="55025" spans="23:27">
      <c r="W55025" s="288"/>
      <c r="X55025" s="287"/>
      <c r="AA55025" s="289"/>
    </row>
    <row r="55026" spans="23:27">
      <c r="W55026" s="288"/>
      <c r="X55026" s="287"/>
      <c r="AA55026" s="289"/>
    </row>
    <row r="55027" spans="23:27">
      <c r="W55027" s="288"/>
      <c r="X55027" s="287"/>
      <c r="AA55027" s="289"/>
    </row>
    <row r="55028" spans="23:27">
      <c r="W55028" s="288"/>
      <c r="X55028" s="287"/>
      <c r="AA55028" s="289"/>
    </row>
    <row r="55029" spans="23:27">
      <c r="W55029" s="288"/>
      <c r="X55029" s="287"/>
      <c r="AA55029" s="289"/>
    </row>
    <row r="55030" spans="23:27">
      <c r="W55030" s="288"/>
      <c r="X55030" s="287"/>
      <c r="AA55030" s="289"/>
    </row>
    <row r="55031" spans="23:27">
      <c r="W55031" s="288"/>
      <c r="X55031" s="287"/>
      <c r="AA55031" s="289"/>
    </row>
    <row r="55032" spans="23:27">
      <c r="W55032" s="288"/>
      <c r="X55032" s="287"/>
      <c r="AA55032" s="289"/>
    </row>
    <row r="55033" spans="23:27">
      <c r="W55033" s="288"/>
      <c r="X55033" s="287"/>
      <c r="AA55033" s="289"/>
    </row>
    <row r="55034" spans="23:27">
      <c r="W55034" s="288"/>
      <c r="X55034" s="287"/>
      <c r="AA55034" s="289"/>
    </row>
    <row r="55035" spans="23:27">
      <c r="W55035" s="288"/>
      <c r="X55035" s="287"/>
      <c r="AA55035" s="289"/>
    </row>
    <row r="55036" spans="23:27">
      <c r="W55036" s="288"/>
      <c r="X55036" s="287"/>
      <c r="AA55036" s="289"/>
    </row>
    <row r="55037" spans="23:27">
      <c r="W55037" s="288"/>
      <c r="X55037" s="287"/>
      <c r="AA55037" s="289"/>
    </row>
    <row r="55038" spans="23:27">
      <c r="W55038" s="288"/>
      <c r="X55038" s="287"/>
      <c r="AA55038" s="289"/>
    </row>
    <row r="55039" spans="23:27">
      <c r="W55039" s="288"/>
      <c r="X55039" s="287"/>
      <c r="AA55039" s="289"/>
    </row>
    <row r="55040" spans="23:27">
      <c r="W55040" s="288"/>
      <c r="X55040" s="287"/>
      <c r="AA55040" s="289"/>
    </row>
    <row r="55041" spans="23:27">
      <c r="W55041" s="288"/>
      <c r="X55041" s="287"/>
      <c r="AA55041" s="289"/>
    </row>
    <row r="55042" spans="23:27">
      <c r="W55042" s="288"/>
      <c r="X55042" s="287"/>
      <c r="AA55042" s="289"/>
    </row>
    <row r="55043" spans="23:27">
      <c r="W55043" s="288"/>
      <c r="X55043" s="287"/>
      <c r="AA55043" s="289"/>
    </row>
    <row r="55044" spans="23:27">
      <c r="W55044" s="288"/>
      <c r="X55044" s="287"/>
      <c r="AA55044" s="289"/>
    </row>
    <row r="55045" spans="23:27">
      <c r="W55045" s="288"/>
      <c r="X55045" s="287"/>
      <c r="AA55045" s="289"/>
    </row>
    <row r="55046" spans="23:27">
      <c r="W55046" s="288"/>
      <c r="X55046" s="287"/>
      <c r="AA55046" s="289"/>
    </row>
    <row r="55047" spans="23:27">
      <c r="W55047" s="288"/>
      <c r="X55047" s="287"/>
      <c r="AA55047" s="289"/>
    </row>
    <row r="55048" spans="23:27">
      <c r="W55048" s="288"/>
      <c r="X55048" s="287"/>
      <c r="AA55048" s="289"/>
    </row>
    <row r="55049" spans="23:27">
      <c r="W55049" s="288"/>
      <c r="X55049" s="287"/>
      <c r="AA55049" s="289"/>
    </row>
    <row r="55050" spans="23:27">
      <c r="W55050" s="288"/>
      <c r="X55050" s="287"/>
      <c r="AA55050" s="289"/>
    </row>
    <row r="55051" spans="23:27">
      <c r="W55051" s="288"/>
      <c r="X55051" s="287"/>
      <c r="AA55051" s="289"/>
    </row>
    <row r="55052" spans="23:27">
      <c r="W55052" s="288"/>
      <c r="X55052" s="287"/>
      <c r="AA55052" s="289"/>
    </row>
    <row r="55053" spans="23:27">
      <c r="W55053" s="288"/>
      <c r="X55053" s="287"/>
      <c r="AA55053" s="289"/>
    </row>
    <row r="55054" spans="23:27">
      <c r="W55054" s="288"/>
      <c r="X55054" s="287"/>
      <c r="AA55054" s="289"/>
    </row>
    <row r="55055" spans="23:27">
      <c r="W55055" s="288"/>
      <c r="X55055" s="287"/>
      <c r="AA55055" s="289"/>
    </row>
    <row r="55056" spans="23:27">
      <c r="W55056" s="288"/>
      <c r="X55056" s="287"/>
      <c r="AA55056" s="289"/>
    </row>
    <row r="55057" spans="23:27">
      <c r="W55057" s="288"/>
      <c r="X55057" s="287"/>
      <c r="AA55057" s="289"/>
    </row>
    <row r="55058" spans="23:27">
      <c r="W55058" s="288"/>
      <c r="X55058" s="287"/>
      <c r="AA55058" s="289"/>
    </row>
    <row r="55059" spans="23:27">
      <c r="W55059" s="288"/>
      <c r="X55059" s="287"/>
      <c r="AA55059" s="289"/>
    </row>
    <row r="55060" spans="23:27">
      <c r="W55060" s="288"/>
      <c r="X55060" s="287"/>
      <c r="AA55060" s="289"/>
    </row>
    <row r="55061" spans="23:27">
      <c r="W55061" s="288"/>
      <c r="X55061" s="287"/>
      <c r="AA55061" s="289"/>
    </row>
    <row r="55062" spans="23:27">
      <c r="W55062" s="288"/>
      <c r="X55062" s="287"/>
      <c r="AA55062" s="289"/>
    </row>
    <row r="55063" spans="23:27">
      <c r="W55063" s="288"/>
      <c r="X55063" s="287"/>
      <c r="AA55063" s="289"/>
    </row>
    <row r="55064" spans="23:27">
      <c r="W55064" s="288"/>
      <c r="X55064" s="287"/>
      <c r="AA55064" s="289"/>
    </row>
    <row r="55065" spans="23:27">
      <c r="W55065" s="288"/>
      <c r="X55065" s="287"/>
      <c r="AA55065" s="289"/>
    </row>
    <row r="55066" spans="23:27">
      <c r="W55066" s="288"/>
      <c r="X55066" s="287"/>
      <c r="AA55066" s="289"/>
    </row>
    <row r="55067" spans="23:27">
      <c r="W55067" s="288"/>
      <c r="X55067" s="287"/>
      <c r="AA55067" s="289"/>
    </row>
    <row r="55068" spans="23:27">
      <c r="W55068" s="288"/>
      <c r="X55068" s="287"/>
      <c r="AA55068" s="289"/>
    </row>
    <row r="55069" spans="23:27">
      <c r="W55069" s="288"/>
      <c r="X55069" s="287"/>
      <c r="AA55069" s="289"/>
    </row>
    <row r="55070" spans="23:27">
      <c r="W55070" s="288"/>
      <c r="X55070" s="287"/>
      <c r="AA55070" s="289"/>
    </row>
    <row r="55071" spans="23:27">
      <c r="W55071" s="288"/>
      <c r="X55071" s="287"/>
      <c r="AA55071" s="289"/>
    </row>
    <row r="55072" spans="23:27">
      <c r="W55072" s="288"/>
      <c r="X55072" s="287"/>
      <c r="AA55072" s="289"/>
    </row>
    <row r="55073" spans="23:27">
      <c r="W55073" s="288"/>
      <c r="X55073" s="287"/>
      <c r="AA55073" s="289"/>
    </row>
    <row r="55074" spans="23:27">
      <c r="W55074" s="288"/>
      <c r="X55074" s="287"/>
      <c r="AA55074" s="289"/>
    </row>
    <row r="55075" spans="23:27">
      <c r="W55075" s="288"/>
      <c r="X55075" s="287"/>
      <c r="AA55075" s="289"/>
    </row>
    <row r="55076" spans="23:27">
      <c r="W55076" s="288"/>
      <c r="X55076" s="287"/>
      <c r="AA55076" s="289"/>
    </row>
    <row r="55077" spans="23:27">
      <c r="W55077" s="288"/>
      <c r="X55077" s="287"/>
      <c r="AA55077" s="289"/>
    </row>
    <row r="55078" spans="23:27">
      <c r="W55078" s="288"/>
      <c r="X55078" s="287"/>
      <c r="AA55078" s="289"/>
    </row>
    <row r="55079" spans="23:27">
      <c r="W55079" s="288"/>
      <c r="X55079" s="287"/>
      <c r="AA55079" s="289"/>
    </row>
    <row r="55080" spans="23:27">
      <c r="W55080" s="288"/>
      <c r="X55080" s="287"/>
      <c r="AA55080" s="289"/>
    </row>
    <row r="55081" spans="23:27">
      <c r="W55081" s="288"/>
      <c r="X55081" s="287"/>
      <c r="AA55081" s="289"/>
    </row>
    <row r="55082" spans="23:27">
      <c r="W55082" s="288"/>
      <c r="X55082" s="287"/>
      <c r="AA55082" s="289"/>
    </row>
    <row r="55083" spans="23:27">
      <c r="W55083" s="288"/>
      <c r="X55083" s="287"/>
      <c r="AA55083" s="289"/>
    </row>
    <row r="55084" spans="23:27">
      <c r="W55084" s="288"/>
      <c r="X55084" s="287"/>
      <c r="AA55084" s="289"/>
    </row>
    <row r="55085" spans="23:27">
      <c r="W55085" s="288"/>
      <c r="X55085" s="287"/>
      <c r="AA55085" s="289"/>
    </row>
    <row r="55086" spans="23:27">
      <c r="W55086" s="288"/>
      <c r="X55086" s="287"/>
      <c r="AA55086" s="289"/>
    </row>
    <row r="55087" spans="23:27">
      <c r="W55087" s="288"/>
      <c r="X55087" s="287"/>
      <c r="AA55087" s="289"/>
    </row>
    <row r="55088" spans="23:27">
      <c r="W55088" s="288"/>
      <c r="X55088" s="287"/>
      <c r="AA55088" s="289"/>
    </row>
    <row r="55089" spans="23:27">
      <c r="W55089" s="288"/>
      <c r="X55089" s="287"/>
      <c r="AA55089" s="289"/>
    </row>
    <row r="55090" spans="23:27">
      <c r="W55090" s="288"/>
      <c r="X55090" s="287"/>
      <c r="AA55090" s="289"/>
    </row>
    <row r="55091" spans="23:27">
      <c r="W55091" s="288"/>
      <c r="X55091" s="287"/>
      <c r="AA55091" s="289"/>
    </row>
    <row r="55092" spans="23:27">
      <c r="W55092" s="288"/>
      <c r="X55092" s="287"/>
      <c r="AA55092" s="289"/>
    </row>
    <row r="55093" spans="23:27">
      <c r="W55093" s="288"/>
      <c r="X55093" s="287"/>
      <c r="AA55093" s="289"/>
    </row>
    <row r="55094" spans="23:27">
      <c r="W55094" s="288"/>
      <c r="X55094" s="287"/>
      <c r="AA55094" s="289"/>
    </row>
    <row r="55095" spans="23:27">
      <c r="W55095" s="288"/>
      <c r="X55095" s="287"/>
      <c r="AA55095" s="289"/>
    </row>
    <row r="55096" spans="23:27">
      <c r="W55096" s="288"/>
      <c r="X55096" s="287"/>
      <c r="AA55096" s="289"/>
    </row>
    <row r="55097" spans="23:27">
      <c r="W55097" s="288"/>
      <c r="X55097" s="287"/>
      <c r="AA55097" s="289"/>
    </row>
    <row r="55098" spans="23:27">
      <c r="W55098" s="288"/>
      <c r="X55098" s="287"/>
      <c r="AA55098" s="289"/>
    </row>
    <row r="55099" spans="23:27">
      <c r="W55099" s="288"/>
      <c r="X55099" s="287"/>
      <c r="AA55099" s="289"/>
    </row>
    <row r="55100" spans="23:27">
      <c r="W55100" s="288"/>
      <c r="X55100" s="287"/>
      <c r="AA55100" s="289"/>
    </row>
    <row r="55101" spans="23:27">
      <c r="W55101" s="288"/>
      <c r="X55101" s="287"/>
      <c r="AA55101" s="289"/>
    </row>
    <row r="55102" spans="23:27">
      <c r="W55102" s="288"/>
      <c r="X55102" s="287"/>
      <c r="AA55102" s="289"/>
    </row>
    <row r="55103" spans="23:27">
      <c r="W55103" s="288"/>
      <c r="X55103" s="287"/>
      <c r="AA55103" s="289"/>
    </row>
    <row r="55104" spans="23:27">
      <c r="W55104" s="288"/>
      <c r="X55104" s="287"/>
      <c r="AA55104" s="289"/>
    </row>
    <row r="55105" spans="23:27">
      <c r="W55105" s="288"/>
      <c r="X55105" s="287"/>
      <c r="AA55105" s="289"/>
    </row>
    <row r="55106" spans="23:27">
      <c r="W55106" s="288"/>
      <c r="X55106" s="287"/>
      <c r="AA55106" s="289"/>
    </row>
    <row r="55107" spans="23:27">
      <c r="W55107" s="288"/>
      <c r="X55107" s="287"/>
      <c r="AA55107" s="289"/>
    </row>
    <row r="55108" spans="23:27">
      <c r="W55108" s="288"/>
      <c r="X55108" s="287"/>
      <c r="AA55108" s="289"/>
    </row>
    <row r="55109" spans="23:27">
      <c r="W55109" s="288"/>
      <c r="X55109" s="287"/>
      <c r="AA55109" s="289"/>
    </row>
    <row r="55110" spans="23:27">
      <c r="W55110" s="288"/>
      <c r="X55110" s="287"/>
      <c r="AA55110" s="289"/>
    </row>
    <row r="55111" spans="23:27">
      <c r="W55111" s="288"/>
      <c r="X55111" s="287"/>
      <c r="AA55111" s="289"/>
    </row>
    <row r="55112" spans="23:27">
      <c r="W55112" s="288"/>
      <c r="X55112" s="287"/>
      <c r="AA55112" s="289"/>
    </row>
    <row r="55113" spans="23:27">
      <c r="W55113" s="288"/>
      <c r="X55113" s="287"/>
      <c r="AA55113" s="289"/>
    </row>
    <row r="55114" spans="23:27">
      <c r="W55114" s="288"/>
      <c r="X55114" s="287"/>
      <c r="AA55114" s="289"/>
    </row>
    <row r="55115" spans="23:27">
      <c r="W55115" s="288"/>
      <c r="X55115" s="287"/>
      <c r="AA55115" s="289"/>
    </row>
    <row r="55116" spans="23:27">
      <c r="W55116" s="288"/>
      <c r="X55116" s="287"/>
      <c r="AA55116" s="289"/>
    </row>
    <row r="55117" spans="23:27">
      <c r="W55117" s="288"/>
      <c r="X55117" s="287"/>
      <c r="AA55117" s="289"/>
    </row>
    <row r="55118" spans="23:27">
      <c r="W55118" s="288"/>
      <c r="X55118" s="287"/>
      <c r="AA55118" s="289"/>
    </row>
    <row r="55119" spans="23:27">
      <c r="W55119" s="288"/>
      <c r="X55119" s="287"/>
      <c r="AA55119" s="289"/>
    </row>
    <row r="55120" spans="23:27">
      <c r="W55120" s="288"/>
      <c r="X55120" s="287"/>
      <c r="AA55120" s="289"/>
    </row>
    <row r="55121" spans="23:27">
      <c r="W55121" s="288"/>
      <c r="X55121" s="287"/>
      <c r="AA55121" s="289"/>
    </row>
    <row r="55122" spans="23:27">
      <c r="W55122" s="288"/>
      <c r="X55122" s="287"/>
      <c r="AA55122" s="289"/>
    </row>
    <row r="55123" spans="23:27">
      <c r="W55123" s="288"/>
      <c r="X55123" s="287"/>
      <c r="AA55123" s="289"/>
    </row>
    <row r="55124" spans="23:27">
      <c r="W55124" s="288"/>
      <c r="X55124" s="287"/>
      <c r="AA55124" s="289"/>
    </row>
    <row r="55125" spans="23:27">
      <c r="W55125" s="288"/>
      <c r="X55125" s="287"/>
      <c r="AA55125" s="289"/>
    </row>
    <row r="55126" spans="23:27">
      <c r="W55126" s="288"/>
      <c r="X55126" s="287"/>
      <c r="AA55126" s="289"/>
    </row>
    <row r="55127" spans="23:27">
      <c r="W55127" s="288"/>
      <c r="X55127" s="287"/>
      <c r="AA55127" s="289"/>
    </row>
    <row r="55128" spans="23:27">
      <c r="W55128" s="288"/>
      <c r="X55128" s="287"/>
      <c r="AA55128" s="289"/>
    </row>
    <row r="55129" spans="23:27">
      <c r="W55129" s="288"/>
      <c r="X55129" s="287"/>
      <c r="AA55129" s="289"/>
    </row>
    <row r="55130" spans="23:27">
      <c r="W55130" s="288"/>
      <c r="X55130" s="287"/>
      <c r="AA55130" s="289"/>
    </row>
    <row r="55131" spans="23:27">
      <c r="W55131" s="288"/>
      <c r="X55131" s="287"/>
      <c r="AA55131" s="289"/>
    </row>
    <row r="55132" spans="23:27">
      <c r="W55132" s="288"/>
      <c r="X55132" s="287"/>
      <c r="AA55132" s="289"/>
    </row>
    <row r="55133" spans="23:27">
      <c r="W55133" s="288"/>
      <c r="X55133" s="287"/>
      <c r="AA55133" s="289"/>
    </row>
    <row r="55134" spans="23:27">
      <c r="W55134" s="288"/>
      <c r="X55134" s="287"/>
      <c r="AA55134" s="289"/>
    </row>
    <row r="55135" spans="23:27">
      <c r="W55135" s="288"/>
      <c r="X55135" s="287"/>
      <c r="AA55135" s="289"/>
    </row>
    <row r="55136" spans="23:27">
      <c r="W55136" s="288"/>
      <c r="X55136" s="287"/>
      <c r="AA55136" s="289"/>
    </row>
    <row r="55137" spans="23:27">
      <c r="W55137" s="288"/>
      <c r="X55137" s="287"/>
      <c r="AA55137" s="289"/>
    </row>
    <row r="55138" spans="23:27">
      <c r="W55138" s="288"/>
      <c r="X55138" s="287"/>
      <c r="AA55138" s="289"/>
    </row>
    <row r="55139" spans="23:27">
      <c r="W55139" s="288"/>
      <c r="X55139" s="287"/>
      <c r="AA55139" s="289"/>
    </row>
    <row r="55140" spans="23:27">
      <c r="W55140" s="288"/>
      <c r="X55140" s="287"/>
      <c r="AA55140" s="289"/>
    </row>
    <row r="55141" spans="23:27">
      <c r="W55141" s="288"/>
      <c r="X55141" s="287"/>
      <c r="AA55141" s="289"/>
    </row>
    <row r="55142" spans="23:27">
      <c r="W55142" s="288"/>
      <c r="X55142" s="287"/>
      <c r="AA55142" s="289"/>
    </row>
    <row r="55143" spans="23:27">
      <c r="W55143" s="288"/>
      <c r="X55143" s="287"/>
      <c r="AA55143" s="289"/>
    </row>
    <row r="55144" spans="23:27">
      <c r="W55144" s="288"/>
      <c r="X55144" s="287"/>
      <c r="AA55144" s="289"/>
    </row>
    <row r="55145" spans="23:27">
      <c r="W55145" s="288"/>
      <c r="X55145" s="287"/>
      <c r="AA55145" s="289"/>
    </row>
    <row r="55146" spans="23:27">
      <c r="W55146" s="288"/>
      <c r="X55146" s="287"/>
      <c r="AA55146" s="289"/>
    </row>
    <row r="55147" spans="23:27">
      <c r="W55147" s="288"/>
      <c r="X55147" s="287"/>
      <c r="AA55147" s="289"/>
    </row>
    <row r="55148" spans="23:27">
      <c r="W55148" s="288"/>
      <c r="X55148" s="287"/>
      <c r="AA55148" s="289"/>
    </row>
    <row r="55149" spans="23:27">
      <c r="W55149" s="288"/>
      <c r="X55149" s="287"/>
      <c r="AA55149" s="289"/>
    </row>
    <row r="55150" spans="23:27">
      <c r="W55150" s="288"/>
      <c r="X55150" s="287"/>
      <c r="AA55150" s="289"/>
    </row>
    <row r="55151" spans="23:27">
      <c r="W55151" s="288"/>
      <c r="X55151" s="287"/>
      <c r="AA55151" s="289"/>
    </row>
    <row r="55152" spans="23:27">
      <c r="W55152" s="288"/>
      <c r="X55152" s="287"/>
      <c r="AA55152" s="289"/>
    </row>
    <row r="55153" spans="23:27">
      <c r="W55153" s="288"/>
      <c r="X55153" s="287"/>
      <c r="AA55153" s="289"/>
    </row>
    <row r="55154" spans="23:27">
      <c r="W55154" s="288"/>
      <c r="X55154" s="287"/>
      <c r="AA55154" s="289"/>
    </row>
    <row r="55155" spans="23:27">
      <c r="W55155" s="288"/>
      <c r="X55155" s="287"/>
      <c r="AA55155" s="289"/>
    </row>
    <row r="55156" spans="23:27">
      <c r="W55156" s="288"/>
      <c r="X55156" s="287"/>
      <c r="AA55156" s="289"/>
    </row>
    <row r="55157" spans="23:27">
      <c r="W55157" s="288"/>
      <c r="X55157" s="287"/>
      <c r="AA55157" s="289"/>
    </row>
    <row r="55158" spans="23:27">
      <c r="W55158" s="288"/>
      <c r="X55158" s="287"/>
      <c r="AA55158" s="289"/>
    </row>
    <row r="55159" spans="23:27">
      <c r="W55159" s="288"/>
      <c r="X55159" s="287"/>
      <c r="AA55159" s="289"/>
    </row>
    <row r="55160" spans="23:27">
      <c r="W55160" s="288"/>
      <c r="X55160" s="287"/>
      <c r="AA55160" s="289"/>
    </row>
    <row r="55161" spans="23:27">
      <c r="W55161" s="288"/>
      <c r="X55161" s="287"/>
      <c r="AA55161" s="289"/>
    </row>
    <row r="55162" spans="23:27">
      <c r="W55162" s="288"/>
      <c r="X55162" s="287"/>
      <c r="AA55162" s="289"/>
    </row>
    <row r="55163" spans="23:27">
      <c r="W55163" s="288"/>
      <c r="X55163" s="287"/>
      <c r="AA55163" s="289"/>
    </row>
    <row r="55164" spans="23:27">
      <c r="W55164" s="288"/>
      <c r="X55164" s="287"/>
      <c r="AA55164" s="289"/>
    </row>
    <row r="55165" spans="23:27">
      <c r="W55165" s="288"/>
      <c r="X55165" s="287"/>
      <c r="AA55165" s="289"/>
    </row>
    <row r="55166" spans="23:27">
      <c r="W55166" s="288"/>
      <c r="X55166" s="287"/>
      <c r="AA55166" s="289"/>
    </row>
    <row r="55167" spans="23:27">
      <c r="W55167" s="288"/>
      <c r="X55167" s="287"/>
      <c r="AA55167" s="289"/>
    </row>
    <row r="55168" spans="23:27">
      <c r="W55168" s="288"/>
      <c r="X55168" s="287"/>
      <c r="AA55168" s="289"/>
    </row>
    <row r="55169" spans="23:27">
      <c r="W55169" s="288"/>
      <c r="X55169" s="287"/>
      <c r="AA55169" s="289"/>
    </row>
    <row r="55170" spans="23:27">
      <c r="W55170" s="288"/>
      <c r="X55170" s="287"/>
      <c r="AA55170" s="289"/>
    </row>
    <row r="55171" spans="23:27">
      <c r="W55171" s="288"/>
      <c r="X55171" s="287"/>
      <c r="AA55171" s="289"/>
    </row>
    <row r="55172" spans="23:27">
      <c r="W55172" s="288"/>
      <c r="X55172" s="287"/>
      <c r="AA55172" s="289"/>
    </row>
    <row r="55173" spans="23:27">
      <c r="W55173" s="288"/>
      <c r="X55173" s="287"/>
      <c r="AA55173" s="289"/>
    </row>
    <row r="55174" spans="23:27">
      <c r="W55174" s="288"/>
      <c r="X55174" s="287"/>
      <c r="AA55174" s="289"/>
    </row>
    <row r="55175" spans="23:27">
      <c r="W55175" s="288"/>
      <c r="X55175" s="287"/>
      <c r="AA55175" s="289"/>
    </row>
    <row r="55176" spans="23:27">
      <c r="W55176" s="288"/>
      <c r="X55176" s="287"/>
      <c r="AA55176" s="289"/>
    </row>
    <row r="55177" spans="23:27">
      <c r="W55177" s="288"/>
      <c r="X55177" s="287"/>
      <c r="AA55177" s="289"/>
    </row>
    <row r="55178" spans="23:27">
      <c r="W55178" s="288"/>
      <c r="X55178" s="287"/>
      <c r="AA55178" s="289"/>
    </row>
    <row r="55179" spans="23:27">
      <c r="W55179" s="288"/>
      <c r="X55179" s="287"/>
      <c r="AA55179" s="289"/>
    </row>
    <row r="55180" spans="23:27">
      <c r="W55180" s="288"/>
      <c r="X55180" s="287"/>
      <c r="AA55180" s="289"/>
    </row>
    <row r="55181" spans="23:27">
      <c r="W55181" s="288"/>
      <c r="X55181" s="287"/>
      <c r="AA55181" s="289"/>
    </row>
    <row r="55182" spans="23:27">
      <c r="W55182" s="288"/>
      <c r="X55182" s="287"/>
      <c r="AA55182" s="289"/>
    </row>
    <row r="55183" spans="23:27">
      <c r="W55183" s="288"/>
      <c r="X55183" s="287"/>
      <c r="AA55183" s="289"/>
    </row>
    <row r="55184" spans="23:27">
      <c r="W55184" s="288"/>
      <c r="X55184" s="287"/>
      <c r="AA55184" s="289"/>
    </row>
    <row r="55185" spans="23:27">
      <c r="W55185" s="288"/>
      <c r="X55185" s="287"/>
      <c r="AA55185" s="289"/>
    </row>
    <row r="55186" spans="23:27">
      <c r="W55186" s="288"/>
      <c r="X55186" s="287"/>
      <c r="AA55186" s="289"/>
    </row>
    <row r="55187" spans="23:27">
      <c r="W55187" s="288"/>
      <c r="X55187" s="287"/>
      <c r="AA55187" s="289"/>
    </row>
    <row r="55188" spans="23:27">
      <c r="W55188" s="288"/>
      <c r="X55188" s="287"/>
      <c r="AA55188" s="289"/>
    </row>
    <row r="55189" spans="23:27">
      <c r="W55189" s="288"/>
      <c r="X55189" s="287"/>
      <c r="AA55189" s="289"/>
    </row>
    <row r="55190" spans="23:27">
      <c r="W55190" s="288"/>
      <c r="X55190" s="287"/>
      <c r="AA55190" s="289"/>
    </row>
    <row r="55191" spans="23:27">
      <c r="W55191" s="288"/>
      <c r="X55191" s="287"/>
      <c r="AA55191" s="289"/>
    </row>
    <row r="55192" spans="23:27">
      <c r="W55192" s="288"/>
      <c r="X55192" s="287"/>
      <c r="AA55192" s="289"/>
    </row>
    <row r="55193" spans="23:27">
      <c r="W55193" s="288"/>
      <c r="X55193" s="287"/>
      <c r="AA55193" s="289"/>
    </row>
    <row r="55194" spans="23:27">
      <c r="W55194" s="288"/>
      <c r="X55194" s="287"/>
      <c r="AA55194" s="289"/>
    </row>
    <row r="55195" spans="23:27">
      <c r="W55195" s="288"/>
      <c r="X55195" s="287"/>
      <c r="AA55195" s="289"/>
    </row>
    <row r="55196" spans="23:27">
      <c r="W55196" s="288"/>
      <c r="X55196" s="287"/>
      <c r="AA55196" s="289"/>
    </row>
    <row r="55197" spans="23:27">
      <c r="W55197" s="288"/>
      <c r="X55197" s="287"/>
      <c r="AA55197" s="289"/>
    </row>
    <row r="55198" spans="23:27">
      <c r="W55198" s="288"/>
      <c r="X55198" s="287"/>
      <c r="AA55198" s="289"/>
    </row>
    <row r="55199" spans="23:27">
      <c r="W55199" s="288"/>
      <c r="X55199" s="287"/>
      <c r="AA55199" s="289"/>
    </row>
    <row r="55200" spans="23:27">
      <c r="W55200" s="288"/>
      <c r="X55200" s="287"/>
      <c r="AA55200" s="289"/>
    </row>
    <row r="55201" spans="23:27">
      <c r="W55201" s="288"/>
      <c r="X55201" s="287"/>
      <c r="AA55201" s="289"/>
    </row>
    <row r="55202" spans="23:27">
      <c r="W55202" s="288"/>
      <c r="X55202" s="287"/>
      <c r="AA55202" s="289"/>
    </row>
    <row r="55203" spans="23:27">
      <c r="W55203" s="288"/>
      <c r="X55203" s="287"/>
      <c r="AA55203" s="289"/>
    </row>
    <row r="55204" spans="23:27">
      <c r="W55204" s="288"/>
      <c r="X55204" s="287"/>
      <c r="AA55204" s="289"/>
    </row>
    <row r="55205" spans="23:27">
      <c r="W55205" s="288"/>
      <c r="X55205" s="287"/>
      <c r="AA55205" s="289"/>
    </row>
    <row r="55206" spans="23:27">
      <c r="W55206" s="288"/>
      <c r="X55206" s="287"/>
      <c r="AA55206" s="289"/>
    </row>
    <row r="55207" spans="23:27">
      <c r="W55207" s="288"/>
      <c r="X55207" s="287"/>
      <c r="AA55207" s="289"/>
    </row>
    <row r="55208" spans="23:27">
      <c r="W55208" s="288"/>
      <c r="X55208" s="287"/>
      <c r="AA55208" s="289"/>
    </row>
    <row r="55209" spans="23:27">
      <c r="W55209" s="288"/>
      <c r="X55209" s="287"/>
      <c r="AA55209" s="289"/>
    </row>
    <row r="55210" spans="23:27">
      <c r="W55210" s="288"/>
      <c r="X55210" s="287"/>
      <c r="AA55210" s="289"/>
    </row>
    <row r="55211" spans="23:27">
      <c r="W55211" s="288"/>
      <c r="X55211" s="287"/>
      <c r="AA55211" s="289"/>
    </row>
    <row r="55212" spans="23:27">
      <c r="W55212" s="288"/>
      <c r="X55212" s="287"/>
      <c r="AA55212" s="289"/>
    </row>
    <row r="55213" spans="23:27">
      <c r="W55213" s="288"/>
      <c r="X55213" s="287"/>
      <c r="AA55213" s="289"/>
    </row>
    <row r="55214" spans="23:27">
      <c r="W55214" s="288"/>
      <c r="X55214" s="287"/>
      <c r="AA55214" s="289"/>
    </row>
    <row r="55215" spans="23:27">
      <c r="W55215" s="288"/>
      <c r="X55215" s="287"/>
      <c r="AA55215" s="289"/>
    </row>
    <row r="55216" spans="23:27">
      <c r="W55216" s="288"/>
      <c r="X55216" s="287"/>
      <c r="AA55216" s="289"/>
    </row>
    <row r="55217" spans="23:27">
      <c r="W55217" s="288"/>
      <c r="X55217" s="287"/>
      <c r="AA55217" s="289"/>
    </row>
    <row r="55218" spans="23:27">
      <c r="W55218" s="288"/>
      <c r="X55218" s="287"/>
      <c r="AA55218" s="289"/>
    </row>
    <row r="55219" spans="23:27">
      <c r="W55219" s="288"/>
      <c r="X55219" s="287"/>
      <c r="AA55219" s="289"/>
    </row>
    <row r="55220" spans="23:27">
      <c r="W55220" s="288"/>
      <c r="X55220" s="287"/>
      <c r="AA55220" s="289"/>
    </row>
    <row r="55221" spans="23:27">
      <c r="W55221" s="288"/>
      <c r="X55221" s="287"/>
      <c r="AA55221" s="289"/>
    </row>
    <row r="55222" spans="23:27">
      <c r="W55222" s="288"/>
      <c r="X55222" s="287"/>
      <c r="AA55222" s="289"/>
    </row>
    <row r="55223" spans="23:27">
      <c r="W55223" s="288"/>
      <c r="X55223" s="287"/>
      <c r="AA55223" s="289"/>
    </row>
    <row r="55224" spans="23:27">
      <c r="W55224" s="288"/>
      <c r="X55224" s="287"/>
      <c r="AA55224" s="289"/>
    </row>
    <row r="55225" spans="23:27">
      <c r="W55225" s="288"/>
      <c r="X55225" s="287"/>
      <c r="AA55225" s="289"/>
    </row>
    <row r="55226" spans="23:27">
      <c r="W55226" s="288"/>
      <c r="X55226" s="287"/>
      <c r="AA55226" s="289"/>
    </row>
    <row r="55227" spans="23:27">
      <c r="W55227" s="288"/>
      <c r="X55227" s="287"/>
      <c r="AA55227" s="289"/>
    </row>
    <row r="55228" spans="23:27">
      <c r="W55228" s="288"/>
      <c r="X55228" s="287"/>
      <c r="AA55228" s="289"/>
    </row>
    <row r="55229" spans="23:27">
      <c r="W55229" s="288"/>
      <c r="X55229" s="287"/>
      <c r="AA55229" s="289"/>
    </row>
    <row r="55230" spans="23:27">
      <c r="W55230" s="288"/>
      <c r="X55230" s="287"/>
      <c r="AA55230" s="289"/>
    </row>
    <row r="55231" spans="23:27">
      <c r="W55231" s="288"/>
      <c r="X55231" s="287"/>
      <c r="AA55231" s="289"/>
    </row>
    <row r="55232" spans="23:27">
      <c r="W55232" s="288"/>
      <c r="X55232" s="287"/>
      <c r="AA55232" s="289"/>
    </row>
    <row r="55233" spans="23:27">
      <c r="W55233" s="288"/>
      <c r="X55233" s="287"/>
      <c r="AA55233" s="289"/>
    </row>
    <row r="55234" spans="23:27">
      <c r="W55234" s="288"/>
      <c r="X55234" s="287"/>
      <c r="AA55234" s="289"/>
    </row>
    <row r="55235" spans="23:27">
      <c r="W55235" s="288"/>
      <c r="X55235" s="287"/>
      <c r="AA55235" s="289"/>
    </row>
    <row r="55236" spans="23:27">
      <c r="W55236" s="288"/>
      <c r="X55236" s="287"/>
      <c r="AA55236" s="289"/>
    </row>
    <row r="55237" spans="23:27">
      <c r="W55237" s="288"/>
      <c r="X55237" s="287"/>
      <c r="AA55237" s="289"/>
    </row>
    <row r="55238" spans="23:27">
      <c r="W55238" s="288"/>
      <c r="X55238" s="287"/>
      <c r="AA55238" s="289"/>
    </row>
    <row r="55239" spans="23:27">
      <c r="W55239" s="288"/>
      <c r="X55239" s="287"/>
      <c r="AA55239" s="289"/>
    </row>
    <row r="55240" spans="23:27">
      <c r="W55240" s="288"/>
      <c r="X55240" s="287"/>
      <c r="AA55240" s="289"/>
    </row>
    <row r="55241" spans="23:27">
      <c r="W55241" s="288"/>
      <c r="X55241" s="287"/>
      <c r="AA55241" s="289"/>
    </row>
    <row r="55242" spans="23:27">
      <c r="W55242" s="288"/>
      <c r="X55242" s="287"/>
      <c r="AA55242" s="289"/>
    </row>
    <row r="55243" spans="23:27">
      <c r="W55243" s="288"/>
      <c r="X55243" s="287"/>
      <c r="AA55243" s="289"/>
    </row>
    <row r="55244" spans="23:27">
      <c r="W55244" s="288"/>
      <c r="X55244" s="287"/>
      <c r="AA55244" s="289"/>
    </row>
    <row r="55245" spans="23:27">
      <c r="W55245" s="288"/>
      <c r="X55245" s="287"/>
      <c r="AA55245" s="289"/>
    </row>
    <row r="55246" spans="23:27">
      <c r="W55246" s="288"/>
      <c r="X55246" s="287"/>
      <c r="AA55246" s="289"/>
    </row>
    <row r="55247" spans="23:27">
      <c r="W55247" s="288"/>
      <c r="X55247" s="287"/>
      <c r="AA55247" s="289"/>
    </row>
    <row r="55248" spans="23:27">
      <c r="W55248" s="288"/>
      <c r="X55248" s="287"/>
      <c r="AA55248" s="289"/>
    </row>
    <row r="55249" spans="23:27">
      <c r="W55249" s="288"/>
      <c r="X55249" s="287"/>
      <c r="AA55249" s="289"/>
    </row>
    <row r="55250" spans="23:27">
      <c r="W55250" s="288"/>
      <c r="X55250" s="287"/>
      <c r="AA55250" s="289"/>
    </row>
    <row r="55251" spans="23:27">
      <c r="W55251" s="288"/>
      <c r="X55251" s="287"/>
      <c r="AA55251" s="289"/>
    </row>
    <row r="55252" spans="23:27">
      <c r="W55252" s="288"/>
      <c r="X55252" s="287"/>
      <c r="AA55252" s="289"/>
    </row>
    <row r="55253" spans="23:27">
      <c r="W55253" s="288"/>
      <c r="X55253" s="287"/>
      <c r="AA55253" s="289"/>
    </row>
    <row r="55254" spans="23:27">
      <c r="W55254" s="288"/>
      <c r="X55254" s="287"/>
      <c r="AA55254" s="289"/>
    </row>
    <row r="55255" spans="23:27">
      <c r="W55255" s="288"/>
      <c r="X55255" s="287"/>
      <c r="AA55255" s="289"/>
    </row>
    <row r="55256" spans="23:27">
      <c r="W55256" s="288"/>
      <c r="X55256" s="287"/>
      <c r="AA55256" s="289"/>
    </row>
    <row r="55257" spans="23:27">
      <c r="W55257" s="288"/>
      <c r="X55257" s="287"/>
      <c r="AA55257" s="289"/>
    </row>
    <row r="55258" spans="23:27">
      <c r="W55258" s="288"/>
      <c r="X55258" s="287"/>
      <c r="AA55258" s="289"/>
    </row>
    <row r="55259" spans="23:27">
      <c r="W55259" s="288"/>
      <c r="X55259" s="287"/>
      <c r="AA55259" s="289"/>
    </row>
    <row r="55260" spans="23:27">
      <c r="W55260" s="288"/>
      <c r="X55260" s="287"/>
      <c r="AA55260" s="289"/>
    </row>
    <row r="55261" spans="23:27">
      <c r="W55261" s="288"/>
      <c r="X55261" s="287"/>
      <c r="AA55261" s="289"/>
    </row>
    <row r="55262" spans="23:27">
      <c r="W55262" s="288"/>
      <c r="X55262" s="287"/>
      <c r="AA55262" s="289"/>
    </row>
    <row r="55263" spans="23:27">
      <c r="W55263" s="288"/>
      <c r="X55263" s="287"/>
      <c r="AA55263" s="289"/>
    </row>
    <row r="55264" spans="23:27">
      <c r="W55264" s="288"/>
      <c r="X55264" s="287"/>
      <c r="AA55264" s="289"/>
    </row>
    <row r="55265" spans="23:27">
      <c r="W55265" s="288"/>
      <c r="X55265" s="287"/>
      <c r="AA55265" s="289"/>
    </row>
    <row r="55266" spans="23:27">
      <c r="W55266" s="288"/>
      <c r="X55266" s="287"/>
      <c r="AA55266" s="289"/>
    </row>
    <row r="55267" spans="23:27">
      <c r="W55267" s="288"/>
      <c r="X55267" s="287"/>
      <c r="AA55267" s="289"/>
    </row>
    <row r="55268" spans="23:27">
      <c r="W55268" s="288"/>
      <c r="X55268" s="287"/>
      <c r="AA55268" s="289"/>
    </row>
    <row r="55269" spans="23:27">
      <c r="W55269" s="288"/>
      <c r="X55269" s="287"/>
      <c r="AA55269" s="289"/>
    </row>
    <row r="55270" spans="23:27">
      <c r="W55270" s="288"/>
      <c r="X55270" s="287"/>
      <c r="AA55270" s="289"/>
    </row>
    <row r="55271" spans="23:27">
      <c r="W55271" s="288"/>
      <c r="X55271" s="287"/>
      <c r="AA55271" s="289"/>
    </row>
    <row r="55272" spans="23:27">
      <c r="W55272" s="288"/>
      <c r="X55272" s="287"/>
      <c r="AA55272" s="289"/>
    </row>
    <row r="55273" spans="23:27">
      <c r="W55273" s="288"/>
      <c r="X55273" s="287"/>
      <c r="AA55273" s="289"/>
    </row>
    <row r="55274" spans="23:27">
      <c r="W55274" s="288"/>
      <c r="X55274" s="287"/>
      <c r="AA55274" s="289"/>
    </row>
    <row r="55275" spans="23:27">
      <c r="W55275" s="288"/>
      <c r="X55275" s="287"/>
      <c r="AA55275" s="289"/>
    </row>
    <row r="55276" spans="23:27">
      <c r="W55276" s="288"/>
      <c r="X55276" s="287"/>
      <c r="AA55276" s="289"/>
    </row>
    <row r="55277" spans="23:27">
      <c r="W55277" s="288"/>
      <c r="X55277" s="287"/>
      <c r="AA55277" s="289"/>
    </row>
    <row r="55278" spans="23:27">
      <c r="W55278" s="288"/>
      <c r="X55278" s="287"/>
      <c r="AA55278" s="289"/>
    </row>
    <row r="55279" spans="23:27">
      <c r="W55279" s="288"/>
      <c r="X55279" s="287"/>
      <c r="AA55279" s="289"/>
    </row>
    <row r="55280" spans="23:27">
      <c r="W55280" s="288"/>
      <c r="X55280" s="287"/>
      <c r="AA55280" s="289"/>
    </row>
    <row r="55281" spans="23:27">
      <c r="W55281" s="288"/>
      <c r="X55281" s="287"/>
      <c r="AA55281" s="289"/>
    </row>
    <row r="55282" spans="23:27">
      <c r="W55282" s="288"/>
      <c r="X55282" s="287"/>
      <c r="AA55282" s="289"/>
    </row>
    <row r="55283" spans="23:27">
      <c r="W55283" s="288"/>
      <c r="X55283" s="287"/>
      <c r="AA55283" s="289"/>
    </row>
    <row r="55284" spans="23:27">
      <c r="W55284" s="288"/>
      <c r="X55284" s="287"/>
      <c r="AA55284" s="289"/>
    </row>
    <row r="55285" spans="23:27">
      <c r="W55285" s="288"/>
      <c r="X55285" s="287"/>
      <c r="AA55285" s="289"/>
    </row>
    <row r="55286" spans="23:27">
      <c r="W55286" s="288"/>
      <c r="X55286" s="287"/>
      <c r="AA55286" s="289"/>
    </row>
    <row r="55287" spans="23:27">
      <c r="W55287" s="288"/>
      <c r="X55287" s="287"/>
      <c r="AA55287" s="289"/>
    </row>
    <row r="55288" spans="23:27">
      <c r="W55288" s="288"/>
      <c r="X55288" s="287"/>
      <c r="AA55288" s="289"/>
    </row>
    <row r="55289" spans="23:27">
      <c r="W55289" s="288"/>
      <c r="X55289" s="287"/>
      <c r="AA55289" s="289"/>
    </row>
    <row r="55290" spans="23:27">
      <c r="W55290" s="288"/>
      <c r="X55290" s="287"/>
      <c r="AA55290" s="289"/>
    </row>
    <row r="55291" spans="23:27">
      <c r="W55291" s="288"/>
      <c r="X55291" s="287"/>
      <c r="AA55291" s="289"/>
    </row>
    <row r="55292" spans="23:27">
      <c r="W55292" s="288"/>
      <c r="X55292" s="287"/>
      <c r="AA55292" s="289"/>
    </row>
    <row r="55293" spans="23:27">
      <c r="W55293" s="288"/>
      <c r="X55293" s="287"/>
      <c r="AA55293" s="289"/>
    </row>
    <row r="55294" spans="23:27">
      <c r="W55294" s="288"/>
      <c r="X55294" s="287"/>
      <c r="AA55294" s="289"/>
    </row>
    <row r="55295" spans="23:27">
      <c r="W55295" s="288"/>
      <c r="X55295" s="287"/>
      <c r="AA55295" s="289"/>
    </row>
    <row r="55296" spans="23:27">
      <c r="W55296" s="288"/>
      <c r="X55296" s="287"/>
      <c r="AA55296" s="289"/>
    </row>
    <row r="55297" spans="23:27">
      <c r="W55297" s="288"/>
      <c r="X55297" s="287"/>
      <c r="AA55297" s="289"/>
    </row>
    <row r="55298" spans="23:27">
      <c r="W55298" s="288"/>
      <c r="X55298" s="287"/>
      <c r="AA55298" s="289"/>
    </row>
    <row r="55299" spans="23:27">
      <c r="W55299" s="288"/>
      <c r="X55299" s="287"/>
      <c r="AA55299" s="289"/>
    </row>
    <row r="55300" spans="23:27">
      <c r="W55300" s="288"/>
      <c r="X55300" s="287"/>
      <c r="AA55300" s="289"/>
    </row>
    <row r="55301" spans="23:27">
      <c r="W55301" s="288"/>
      <c r="X55301" s="287"/>
      <c r="AA55301" s="289"/>
    </row>
    <row r="55302" spans="23:27">
      <c r="W55302" s="288"/>
      <c r="X55302" s="287"/>
      <c r="AA55302" s="289"/>
    </row>
    <row r="55303" spans="23:27">
      <c r="W55303" s="288"/>
      <c r="X55303" s="287"/>
      <c r="AA55303" s="289"/>
    </row>
    <row r="55304" spans="23:27">
      <c r="W55304" s="288"/>
      <c r="X55304" s="287"/>
      <c r="AA55304" s="289"/>
    </row>
    <row r="55305" spans="23:27">
      <c r="W55305" s="288"/>
      <c r="X55305" s="287"/>
      <c r="AA55305" s="289"/>
    </row>
    <row r="55306" spans="23:27">
      <c r="W55306" s="288"/>
      <c r="X55306" s="287"/>
      <c r="AA55306" s="289"/>
    </row>
    <row r="55307" spans="23:27">
      <c r="W55307" s="288"/>
      <c r="X55307" s="287"/>
      <c r="AA55307" s="289"/>
    </row>
    <row r="55308" spans="23:27">
      <c r="W55308" s="288"/>
      <c r="X55308" s="287"/>
      <c r="AA55308" s="289"/>
    </row>
    <row r="55309" spans="23:27">
      <c r="W55309" s="288"/>
      <c r="X55309" s="287"/>
      <c r="AA55309" s="289"/>
    </row>
    <row r="55310" spans="23:27">
      <c r="W55310" s="288"/>
      <c r="X55310" s="287"/>
      <c r="AA55310" s="289"/>
    </row>
    <row r="55311" spans="23:27">
      <c r="W55311" s="288"/>
      <c r="X55311" s="287"/>
      <c r="AA55311" s="289"/>
    </row>
    <row r="55312" spans="23:27">
      <c r="W55312" s="288"/>
      <c r="X55312" s="287"/>
      <c r="AA55312" s="289"/>
    </row>
    <row r="55313" spans="23:27">
      <c r="W55313" s="288"/>
      <c r="X55313" s="287"/>
      <c r="AA55313" s="289"/>
    </row>
    <row r="55314" spans="23:27">
      <c r="W55314" s="288"/>
      <c r="X55314" s="287"/>
      <c r="AA55314" s="289"/>
    </row>
    <row r="55315" spans="23:27">
      <c r="W55315" s="288"/>
      <c r="X55315" s="287"/>
      <c r="AA55315" s="289"/>
    </row>
    <row r="55316" spans="23:27">
      <c r="W55316" s="288"/>
      <c r="X55316" s="287"/>
      <c r="AA55316" s="289"/>
    </row>
    <row r="55317" spans="23:27">
      <c r="W55317" s="288"/>
      <c r="X55317" s="287"/>
      <c r="AA55317" s="289"/>
    </row>
    <row r="55318" spans="23:27">
      <c r="W55318" s="288"/>
      <c r="X55318" s="287"/>
      <c r="AA55318" s="289"/>
    </row>
    <row r="55319" spans="23:27">
      <c r="W55319" s="288"/>
      <c r="X55319" s="287"/>
      <c r="AA55319" s="289"/>
    </row>
    <row r="55320" spans="23:27">
      <c r="W55320" s="288"/>
      <c r="X55320" s="287"/>
      <c r="AA55320" s="289"/>
    </row>
    <row r="55321" spans="23:27">
      <c r="W55321" s="288"/>
      <c r="X55321" s="287"/>
      <c r="AA55321" s="289"/>
    </row>
    <row r="55322" spans="23:27">
      <c r="W55322" s="288"/>
      <c r="X55322" s="287"/>
      <c r="AA55322" s="289"/>
    </row>
    <row r="55323" spans="23:27">
      <c r="W55323" s="288"/>
      <c r="X55323" s="287"/>
      <c r="AA55323" s="289"/>
    </row>
    <row r="55324" spans="23:27">
      <c r="W55324" s="288"/>
      <c r="X55324" s="287"/>
      <c r="AA55324" s="289"/>
    </row>
    <row r="55325" spans="23:27">
      <c r="W55325" s="288"/>
      <c r="X55325" s="287"/>
      <c r="AA55325" s="289"/>
    </row>
    <row r="55326" spans="23:27">
      <c r="W55326" s="288"/>
      <c r="X55326" s="287"/>
      <c r="AA55326" s="289"/>
    </row>
    <row r="55327" spans="23:27">
      <c r="W55327" s="288"/>
      <c r="X55327" s="287"/>
      <c r="AA55327" s="289"/>
    </row>
    <row r="55328" spans="23:27">
      <c r="W55328" s="288"/>
      <c r="X55328" s="287"/>
      <c r="AA55328" s="289"/>
    </row>
    <row r="55329" spans="23:27">
      <c r="W55329" s="288"/>
      <c r="X55329" s="287"/>
      <c r="AA55329" s="289"/>
    </row>
    <row r="55330" spans="23:27">
      <c r="W55330" s="288"/>
      <c r="X55330" s="287"/>
      <c r="AA55330" s="289"/>
    </row>
    <row r="55331" spans="23:27">
      <c r="W55331" s="288"/>
      <c r="X55331" s="287"/>
      <c r="AA55331" s="289"/>
    </row>
    <row r="55332" spans="23:27">
      <c r="W55332" s="288"/>
      <c r="X55332" s="287"/>
      <c r="AA55332" s="289"/>
    </row>
    <row r="55333" spans="23:27">
      <c r="W55333" s="288"/>
      <c r="X55333" s="287"/>
      <c r="AA55333" s="289"/>
    </row>
    <row r="55334" spans="23:27">
      <c r="W55334" s="288"/>
      <c r="X55334" s="287"/>
      <c r="AA55334" s="289"/>
    </row>
    <row r="55335" spans="23:27">
      <c r="W55335" s="288"/>
      <c r="X55335" s="287"/>
      <c r="AA55335" s="289"/>
    </row>
    <row r="55336" spans="23:27">
      <c r="W55336" s="288"/>
      <c r="X55336" s="287"/>
      <c r="AA55336" s="289"/>
    </row>
    <row r="55337" spans="23:27">
      <c r="W55337" s="288"/>
      <c r="X55337" s="287"/>
      <c r="AA55337" s="289"/>
    </row>
    <row r="55338" spans="23:27">
      <c r="W55338" s="288"/>
      <c r="X55338" s="287"/>
      <c r="AA55338" s="289"/>
    </row>
    <row r="55339" spans="23:27">
      <c r="W55339" s="288"/>
      <c r="X55339" s="287"/>
      <c r="AA55339" s="289"/>
    </row>
    <row r="55340" spans="23:27">
      <c r="W55340" s="288"/>
      <c r="X55340" s="287"/>
      <c r="AA55340" s="289"/>
    </row>
    <row r="55341" spans="23:27">
      <c r="W55341" s="288"/>
      <c r="X55341" s="287"/>
      <c r="AA55341" s="289"/>
    </row>
    <row r="55342" spans="23:27">
      <c r="W55342" s="288"/>
      <c r="X55342" s="287"/>
      <c r="AA55342" s="289"/>
    </row>
    <row r="55343" spans="23:27">
      <c r="W55343" s="288"/>
      <c r="X55343" s="287"/>
      <c r="AA55343" s="289"/>
    </row>
    <row r="55344" spans="23:27">
      <c r="W55344" s="288"/>
      <c r="X55344" s="287"/>
      <c r="AA55344" s="289"/>
    </row>
    <row r="55345" spans="23:27">
      <c r="W55345" s="288"/>
      <c r="X55345" s="287"/>
      <c r="AA55345" s="289"/>
    </row>
    <row r="55346" spans="23:27">
      <c r="W55346" s="288"/>
      <c r="X55346" s="287"/>
      <c r="AA55346" s="289"/>
    </row>
    <row r="55347" spans="23:27">
      <c r="W55347" s="288"/>
      <c r="X55347" s="287"/>
      <c r="AA55347" s="289"/>
    </row>
    <row r="55348" spans="23:27">
      <c r="W55348" s="288"/>
      <c r="X55348" s="287"/>
      <c r="AA55348" s="289"/>
    </row>
    <row r="55349" spans="23:27">
      <c r="W55349" s="288"/>
      <c r="X55349" s="287"/>
      <c r="AA55349" s="289"/>
    </row>
    <row r="55350" spans="23:27">
      <c r="W55350" s="288"/>
      <c r="X55350" s="287"/>
      <c r="AA55350" s="289"/>
    </row>
    <row r="55351" spans="23:27">
      <c r="W55351" s="288"/>
      <c r="X55351" s="287"/>
      <c r="AA55351" s="289"/>
    </row>
    <row r="55352" spans="23:27">
      <c r="W55352" s="288"/>
      <c r="X55352" s="287"/>
      <c r="AA55352" s="289"/>
    </row>
    <row r="55353" spans="23:27">
      <c r="W55353" s="288"/>
      <c r="X55353" s="287"/>
      <c r="AA55353" s="289"/>
    </row>
    <row r="55354" spans="23:27">
      <c r="W55354" s="288"/>
      <c r="X55354" s="287"/>
      <c r="AA55354" s="289"/>
    </row>
    <row r="55355" spans="23:27">
      <c r="W55355" s="288"/>
      <c r="X55355" s="287"/>
      <c r="AA55355" s="289"/>
    </row>
    <row r="55356" spans="23:27">
      <c r="W55356" s="288"/>
      <c r="X55356" s="287"/>
      <c r="AA55356" s="289"/>
    </row>
    <row r="55357" spans="23:27">
      <c r="W55357" s="288"/>
      <c r="X55357" s="287"/>
      <c r="AA55357" s="289"/>
    </row>
    <row r="55358" spans="23:27">
      <c r="W55358" s="288"/>
      <c r="X55358" s="287"/>
      <c r="AA55358" s="289"/>
    </row>
    <row r="55359" spans="23:27">
      <c r="W55359" s="288"/>
      <c r="X55359" s="287"/>
      <c r="AA55359" s="289"/>
    </row>
    <row r="55360" spans="23:27">
      <c r="W55360" s="288"/>
      <c r="X55360" s="287"/>
      <c r="AA55360" s="289"/>
    </row>
    <row r="55361" spans="23:27">
      <c r="W55361" s="288"/>
      <c r="X55361" s="287"/>
      <c r="AA55361" s="289"/>
    </row>
    <row r="55362" spans="23:27">
      <c r="W55362" s="288"/>
      <c r="X55362" s="287"/>
      <c r="AA55362" s="289"/>
    </row>
    <row r="55363" spans="23:27">
      <c r="W55363" s="288"/>
      <c r="X55363" s="287"/>
      <c r="AA55363" s="289"/>
    </row>
    <row r="55364" spans="23:27">
      <c r="W55364" s="288"/>
      <c r="X55364" s="287"/>
      <c r="AA55364" s="289"/>
    </row>
    <row r="55365" spans="23:27">
      <c r="W55365" s="288"/>
      <c r="X55365" s="287"/>
      <c r="AA55365" s="289"/>
    </row>
    <row r="55366" spans="23:27">
      <c r="W55366" s="288"/>
      <c r="X55366" s="287"/>
      <c r="AA55366" s="289"/>
    </row>
    <row r="55367" spans="23:27">
      <c r="W55367" s="288"/>
      <c r="X55367" s="287"/>
      <c r="AA55367" s="289"/>
    </row>
    <row r="55368" spans="23:27">
      <c r="W55368" s="288"/>
      <c r="X55368" s="287"/>
      <c r="AA55368" s="289"/>
    </row>
    <row r="55369" spans="23:27">
      <c r="W55369" s="288"/>
      <c r="X55369" s="287"/>
      <c r="AA55369" s="289"/>
    </row>
    <row r="55370" spans="23:27">
      <c r="W55370" s="288"/>
      <c r="X55370" s="287"/>
      <c r="AA55370" s="289"/>
    </row>
    <row r="55371" spans="23:27">
      <c r="W55371" s="288"/>
      <c r="X55371" s="287"/>
      <c r="AA55371" s="289"/>
    </row>
    <row r="55372" spans="23:27">
      <c r="W55372" s="288"/>
      <c r="X55372" s="287"/>
      <c r="AA55372" s="289"/>
    </row>
    <row r="55373" spans="23:27">
      <c r="W55373" s="288"/>
      <c r="X55373" s="287"/>
      <c r="AA55373" s="289"/>
    </row>
    <row r="55374" spans="23:27">
      <c r="W55374" s="288"/>
      <c r="X55374" s="287"/>
      <c r="AA55374" s="289"/>
    </row>
    <row r="55375" spans="23:27">
      <c r="W55375" s="288"/>
      <c r="X55375" s="287"/>
      <c r="AA55375" s="289"/>
    </row>
    <row r="55376" spans="23:27">
      <c r="W55376" s="288"/>
      <c r="X55376" s="287"/>
      <c r="AA55376" s="289"/>
    </row>
    <row r="55377" spans="23:27">
      <c r="W55377" s="288"/>
      <c r="X55377" s="287"/>
      <c r="AA55377" s="289"/>
    </row>
    <row r="55378" spans="23:27">
      <c r="W55378" s="288"/>
      <c r="X55378" s="287"/>
      <c r="AA55378" s="289"/>
    </row>
    <row r="55379" spans="23:27">
      <c r="W55379" s="288"/>
      <c r="X55379" s="287"/>
      <c r="AA55379" s="289"/>
    </row>
    <row r="55380" spans="23:27">
      <c r="W55380" s="288"/>
      <c r="X55380" s="287"/>
      <c r="AA55380" s="289"/>
    </row>
    <row r="55381" spans="23:27">
      <c r="W55381" s="288"/>
      <c r="X55381" s="287"/>
      <c r="AA55381" s="289"/>
    </row>
    <row r="55382" spans="23:27">
      <c r="W55382" s="288"/>
      <c r="X55382" s="287"/>
      <c r="AA55382" s="289"/>
    </row>
    <row r="55383" spans="23:27">
      <c r="W55383" s="288"/>
      <c r="X55383" s="287"/>
      <c r="AA55383" s="289"/>
    </row>
    <row r="55384" spans="23:27">
      <c r="W55384" s="288"/>
      <c r="X55384" s="287"/>
      <c r="AA55384" s="289"/>
    </row>
    <row r="55385" spans="23:27">
      <c r="W55385" s="288"/>
      <c r="X55385" s="287"/>
      <c r="AA55385" s="289"/>
    </row>
    <row r="55386" spans="23:27">
      <c r="W55386" s="288"/>
      <c r="X55386" s="287"/>
      <c r="AA55386" s="289"/>
    </row>
    <row r="55387" spans="23:27">
      <c r="W55387" s="288"/>
      <c r="X55387" s="287"/>
      <c r="AA55387" s="289"/>
    </row>
    <row r="55388" spans="23:27">
      <c r="W55388" s="288"/>
      <c r="X55388" s="287"/>
      <c r="AA55388" s="289"/>
    </row>
    <row r="55389" spans="23:27">
      <c r="W55389" s="288"/>
      <c r="X55389" s="287"/>
      <c r="AA55389" s="289"/>
    </row>
    <row r="55390" spans="23:27">
      <c r="W55390" s="288"/>
      <c r="X55390" s="287"/>
      <c r="AA55390" s="289"/>
    </row>
    <row r="55391" spans="23:27">
      <c r="W55391" s="288"/>
      <c r="X55391" s="287"/>
      <c r="AA55391" s="289"/>
    </row>
    <row r="55392" spans="23:27">
      <c r="W55392" s="288"/>
      <c r="X55392" s="287"/>
      <c r="AA55392" s="289"/>
    </row>
    <row r="55393" spans="23:27">
      <c r="W55393" s="288"/>
      <c r="X55393" s="287"/>
      <c r="AA55393" s="289"/>
    </row>
    <row r="55394" spans="23:27">
      <c r="W55394" s="288"/>
      <c r="X55394" s="287"/>
      <c r="AA55394" s="289"/>
    </row>
    <row r="55395" spans="23:27">
      <c r="W55395" s="288"/>
      <c r="X55395" s="287"/>
      <c r="AA55395" s="289"/>
    </row>
    <row r="55396" spans="23:27">
      <c r="W55396" s="288"/>
      <c r="X55396" s="287"/>
      <c r="AA55396" s="289"/>
    </row>
    <row r="55397" spans="23:27">
      <c r="W55397" s="288"/>
      <c r="X55397" s="287"/>
      <c r="AA55397" s="289"/>
    </row>
    <row r="55398" spans="23:27">
      <c r="W55398" s="288"/>
      <c r="X55398" s="287"/>
      <c r="AA55398" s="289"/>
    </row>
    <row r="55399" spans="23:27">
      <c r="W55399" s="288"/>
      <c r="X55399" s="287"/>
      <c r="AA55399" s="289"/>
    </row>
    <row r="55400" spans="23:27">
      <c r="W55400" s="288"/>
      <c r="X55400" s="287"/>
      <c r="AA55400" s="289"/>
    </row>
    <row r="55401" spans="23:27">
      <c r="W55401" s="288"/>
      <c r="X55401" s="287"/>
      <c r="AA55401" s="289"/>
    </row>
    <row r="55402" spans="23:27">
      <c r="W55402" s="288"/>
      <c r="X55402" s="287"/>
      <c r="AA55402" s="289"/>
    </row>
    <row r="55403" spans="23:27">
      <c r="W55403" s="288"/>
      <c r="X55403" s="287"/>
      <c r="AA55403" s="289"/>
    </row>
    <row r="55404" spans="23:27">
      <c r="W55404" s="288"/>
      <c r="X55404" s="287"/>
      <c r="AA55404" s="289"/>
    </row>
    <row r="55405" spans="23:27">
      <c r="W55405" s="288"/>
      <c r="X55405" s="287"/>
      <c r="AA55405" s="289"/>
    </row>
    <row r="55406" spans="23:27">
      <c r="W55406" s="288"/>
      <c r="X55406" s="287"/>
      <c r="AA55406" s="289"/>
    </row>
    <row r="55407" spans="23:27">
      <c r="W55407" s="288"/>
      <c r="X55407" s="287"/>
      <c r="AA55407" s="289"/>
    </row>
    <row r="55408" spans="23:27">
      <c r="W55408" s="288"/>
      <c r="X55408" s="287"/>
      <c r="AA55408" s="289"/>
    </row>
    <row r="55409" spans="23:27">
      <c r="W55409" s="288"/>
      <c r="X55409" s="287"/>
      <c r="AA55409" s="289"/>
    </row>
    <row r="55410" spans="23:27">
      <c r="W55410" s="288"/>
      <c r="X55410" s="287"/>
      <c r="AA55410" s="289"/>
    </row>
    <row r="55411" spans="23:27">
      <c r="W55411" s="288"/>
      <c r="X55411" s="287"/>
      <c r="AA55411" s="289"/>
    </row>
    <row r="55412" spans="23:27">
      <c r="W55412" s="288"/>
      <c r="X55412" s="287"/>
      <c r="AA55412" s="289"/>
    </row>
    <row r="55413" spans="23:27">
      <c r="W55413" s="288"/>
      <c r="X55413" s="287"/>
      <c r="AA55413" s="289"/>
    </row>
    <row r="55414" spans="23:27">
      <c r="W55414" s="288"/>
      <c r="X55414" s="287"/>
      <c r="AA55414" s="289"/>
    </row>
    <row r="55415" spans="23:27">
      <c r="W55415" s="288"/>
      <c r="X55415" s="287"/>
      <c r="AA55415" s="289"/>
    </row>
    <row r="55416" spans="23:27">
      <c r="W55416" s="288"/>
      <c r="X55416" s="287"/>
      <c r="AA55416" s="289"/>
    </row>
    <row r="55417" spans="23:27">
      <c r="W55417" s="288"/>
      <c r="X55417" s="287"/>
      <c r="AA55417" s="289"/>
    </row>
    <row r="55418" spans="23:27">
      <c r="W55418" s="288"/>
      <c r="X55418" s="287"/>
      <c r="AA55418" s="289"/>
    </row>
    <row r="55419" spans="23:27">
      <c r="W55419" s="288"/>
      <c r="X55419" s="287"/>
      <c r="AA55419" s="289"/>
    </row>
    <row r="55420" spans="23:27">
      <c r="W55420" s="288"/>
      <c r="X55420" s="287"/>
      <c r="AA55420" s="289"/>
    </row>
    <row r="55421" spans="23:27">
      <c r="W55421" s="288"/>
      <c r="X55421" s="287"/>
      <c r="AA55421" s="289"/>
    </row>
    <row r="55422" spans="23:27">
      <c r="W55422" s="288"/>
      <c r="X55422" s="287"/>
      <c r="AA55422" s="289"/>
    </row>
    <row r="55423" spans="23:27">
      <c r="W55423" s="288"/>
      <c r="X55423" s="287"/>
      <c r="AA55423" s="289"/>
    </row>
    <row r="55424" spans="23:27">
      <c r="W55424" s="288"/>
      <c r="X55424" s="287"/>
      <c r="AA55424" s="289"/>
    </row>
    <row r="55425" spans="23:27">
      <c r="W55425" s="288"/>
      <c r="X55425" s="287"/>
      <c r="AA55425" s="289"/>
    </row>
    <row r="55426" spans="23:27">
      <c r="W55426" s="288"/>
      <c r="X55426" s="287"/>
      <c r="AA55426" s="289"/>
    </row>
    <row r="55427" spans="23:27">
      <c r="W55427" s="288"/>
      <c r="X55427" s="287"/>
      <c r="AA55427" s="289"/>
    </row>
    <row r="55428" spans="23:27">
      <c r="W55428" s="288"/>
      <c r="X55428" s="287"/>
      <c r="AA55428" s="289"/>
    </row>
    <row r="55429" spans="23:27">
      <c r="W55429" s="288"/>
      <c r="X55429" s="287"/>
      <c r="AA55429" s="289"/>
    </row>
    <row r="55430" spans="23:27">
      <c r="W55430" s="288"/>
      <c r="X55430" s="287"/>
      <c r="AA55430" s="289"/>
    </row>
    <row r="55431" spans="23:27">
      <c r="W55431" s="288"/>
      <c r="X55431" s="287"/>
      <c r="AA55431" s="289"/>
    </row>
    <row r="55432" spans="23:27">
      <c r="W55432" s="288"/>
      <c r="X55432" s="287"/>
      <c r="AA55432" s="289"/>
    </row>
    <row r="55433" spans="23:27">
      <c r="W55433" s="288"/>
      <c r="X55433" s="287"/>
      <c r="AA55433" s="289"/>
    </row>
    <row r="55434" spans="23:27">
      <c r="W55434" s="288"/>
      <c r="X55434" s="287"/>
      <c r="AA55434" s="289"/>
    </row>
    <row r="55435" spans="23:27">
      <c r="W55435" s="288"/>
      <c r="X55435" s="287"/>
      <c r="AA55435" s="289"/>
    </row>
    <row r="55436" spans="23:27">
      <c r="W55436" s="288"/>
      <c r="X55436" s="287"/>
      <c r="AA55436" s="289"/>
    </row>
    <row r="55437" spans="23:27">
      <c r="W55437" s="288"/>
      <c r="X55437" s="287"/>
      <c r="AA55437" s="289"/>
    </row>
    <row r="55438" spans="23:27">
      <c r="W55438" s="288"/>
      <c r="X55438" s="287"/>
      <c r="AA55438" s="289"/>
    </row>
    <row r="55439" spans="23:27">
      <c r="W55439" s="288"/>
      <c r="X55439" s="287"/>
      <c r="AA55439" s="289"/>
    </row>
    <row r="55440" spans="23:27">
      <c r="W55440" s="288"/>
      <c r="X55440" s="287"/>
      <c r="AA55440" s="289"/>
    </row>
    <row r="55441" spans="23:27">
      <c r="W55441" s="288"/>
      <c r="X55441" s="287"/>
      <c r="AA55441" s="289"/>
    </row>
    <row r="55442" spans="23:27">
      <c r="W55442" s="288"/>
      <c r="X55442" s="287"/>
      <c r="AA55442" s="289"/>
    </row>
    <row r="55443" spans="23:27">
      <c r="W55443" s="288"/>
      <c r="X55443" s="287"/>
      <c r="AA55443" s="289"/>
    </row>
    <row r="55444" spans="23:27">
      <c r="W55444" s="288"/>
      <c r="X55444" s="287"/>
      <c r="AA55444" s="289"/>
    </row>
    <row r="55445" spans="23:27">
      <c r="W55445" s="288"/>
      <c r="X55445" s="287"/>
      <c r="AA55445" s="289"/>
    </row>
    <row r="55446" spans="23:27">
      <c r="W55446" s="288"/>
      <c r="X55446" s="287"/>
      <c r="AA55446" s="289"/>
    </row>
    <row r="55447" spans="23:27">
      <c r="W55447" s="288"/>
      <c r="X55447" s="287"/>
      <c r="AA55447" s="289"/>
    </row>
    <row r="55448" spans="23:27">
      <c r="W55448" s="288"/>
      <c r="X55448" s="287"/>
      <c r="AA55448" s="289"/>
    </row>
    <row r="55449" spans="23:27">
      <c r="W55449" s="288"/>
      <c r="X55449" s="287"/>
      <c r="AA55449" s="289"/>
    </row>
    <row r="55450" spans="23:27">
      <c r="W55450" s="288"/>
      <c r="X55450" s="287"/>
      <c r="AA55450" s="289"/>
    </row>
    <row r="55451" spans="23:27">
      <c r="W55451" s="288"/>
      <c r="X55451" s="287"/>
      <c r="AA55451" s="289"/>
    </row>
    <row r="55452" spans="23:27">
      <c r="W55452" s="288"/>
      <c r="X55452" s="287"/>
      <c r="AA55452" s="289"/>
    </row>
    <row r="55453" spans="23:27">
      <c r="W55453" s="288"/>
      <c r="X55453" s="287"/>
      <c r="AA55453" s="289"/>
    </row>
    <row r="55454" spans="23:27">
      <c r="W55454" s="288"/>
      <c r="X55454" s="287"/>
      <c r="AA55454" s="289"/>
    </row>
    <row r="55455" spans="23:27">
      <c r="W55455" s="288"/>
      <c r="X55455" s="287"/>
      <c r="AA55455" s="289"/>
    </row>
    <row r="55456" spans="23:27">
      <c r="W55456" s="288"/>
      <c r="X55456" s="287"/>
      <c r="AA55456" s="289"/>
    </row>
    <row r="55457" spans="23:27">
      <c r="W55457" s="288"/>
      <c r="X55457" s="287"/>
      <c r="AA55457" s="289"/>
    </row>
    <row r="55458" spans="23:27">
      <c r="W55458" s="288"/>
      <c r="X55458" s="287"/>
      <c r="AA55458" s="289"/>
    </row>
    <row r="55459" spans="23:27">
      <c r="W55459" s="288"/>
      <c r="X55459" s="287"/>
      <c r="AA55459" s="289"/>
    </row>
    <row r="55460" spans="23:27">
      <c r="W55460" s="288"/>
      <c r="X55460" s="287"/>
      <c r="AA55460" s="289"/>
    </row>
    <row r="55461" spans="23:27">
      <c r="W55461" s="288"/>
      <c r="X55461" s="287"/>
      <c r="AA55461" s="289"/>
    </row>
    <row r="55462" spans="23:27">
      <c r="W55462" s="288"/>
      <c r="X55462" s="287"/>
      <c r="AA55462" s="289"/>
    </row>
    <row r="55463" spans="23:27">
      <c r="W55463" s="288"/>
      <c r="X55463" s="287"/>
      <c r="AA55463" s="289"/>
    </row>
    <row r="55464" spans="23:27">
      <c r="W55464" s="288"/>
      <c r="X55464" s="287"/>
      <c r="AA55464" s="289"/>
    </row>
    <row r="55465" spans="23:27">
      <c r="W55465" s="288"/>
      <c r="X55465" s="287"/>
      <c r="AA55465" s="289"/>
    </row>
    <row r="55466" spans="23:27">
      <c r="W55466" s="288"/>
      <c r="X55466" s="287"/>
      <c r="AA55466" s="289"/>
    </row>
    <row r="55467" spans="23:27">
      <c r="W55467" s="288"/>
      <c r="X55467" s="287"/>
      <c r="AA55467" s="289"/>
    </row>
    <row r="55468" spans="23:27">
      <c r="W55468" s="288"/>
      <c r="X55468" s="287"/>
      <c r="AA55468" s="289"/>
    </row>
    <row r="55469" spans="23:27">
      <c r="W55469" s="288"/>
      <c r="X55469" s="287"/>
      <c r="AA55469" s="289"/>
    </row>
    <row r="55470" spans="23:27">
      <c r="W55470" s="288"/>
      <c r="X55470" s="287"/>
      <c r="AA55470" s="289"/>
    </row>
    <row r="55471" spans="23:27">
      <c r="W55471" s="288"/>
      <c r="X55471" s="287"/>
      <c r="AA55471" s="289"/>
    </row>
    <row r="55472" spans="23:27">
      <c r="W55472" s="288"/>
      <c r="X55472" s="287"/>
      <c r="AA55472" s="289"/>
    </row>
    <row r="55473" spans="23:27">
      <c r="W55473" s="288"/>
      <c r="X55473" s="287"/>
      <c r="AA55473" s="289"/>
    </row>
    <row r="55474" spans="23:27">
      <c r="W55474" s="288"/>
      <c r="X55474" s="287"/>
      <c r="AA55474" s="289"/>
    </row>
    <row r="55475" spans="23:27">
      <c r="W55475" s="288"/>
      <c r="X55475" s="287"/>
      <c r="AA55475" s="289"/>
    </row>
    <row r="55476" spans="23:27">
      <c r="W55476" s="288"/>
      <c r="X55476" s="287"/>
      <c r="AA55476" s="289"/>
    </row>
    <row r="55477" spans="23:27">
      <c r="W55477" s="288"/>
      <c r="X55477" s="287"/>
      <c r="AA55477" s="289"/>
    </row>
    <row r="55478" spans="23:27">
      <c r="W55478" s="288"/>
      <c r="X55478" s="287"/>
      <c r="AA55478" s="289"/>
    </row>
    <row r="55479" spans="23:27">
      <c r="W55479" s="288"/>
      <c r="X55479" s="287"/>
      <c r="AA55479" s="289"/>
    </row>
    <row r="55480" spans="23:27">
      <c r="W55480" s="288"/>
      <c r="X55480" s="287"/>
      <c r="AA55480" s="289"/>
    </row>
    <row r="55481" spans="23:27">
      <c r="W55481" s="288"/>
      <c r="X55481" s="287"/>
      <c r="AA55481" s="289"/>
    </row>
    <row r="55482" spans="23:27">
      <c r="W55482" s="288"/>
      <c r="X55482" s="287"/>
      <c r="AA55482" s="289"/>
    </row>
    <row r="55483" spans="23:27">
      <c r="W55483" s="288"/>
      <c r="X55483" s="287"/>
      <c r="AA55483" s="289"/>
    </row>
    <row r="55484" spans="23:27">
      <c r="W55484" s="288"/>
      <c r="X55484" s="287"/>
      <c r="AA55484" s="289"/>
    </row>
    <row r="55485" spans="23:27">
      <c r="W55485" s="288"/>
      <c r="X55485" s="287"/>
      <c r="AA55485" s="289"/>
    </row>
    <row r="55486" spans="23:27">
      <c r="W55486" s="288"/>
      <c r="X55486" s="287"/>
      <c r="AA55486" s="289"/>
    </row>
    <row r="55487" spans="23:27">
      <c r="W55487" s="288"/>
      <c r="X55487" s="287"/>
      <c r="AA55487" s="289"/>
    </row>
    <row r="55488" spans="23:27">
      <c r="W55488" s="288"/>
      <c r="X55488" s="287"/>
      <c r="AA55488" s="289"/>
    </row>
    <row r="55489" spans="23:27">
      <c r="W55489" s="288"/>
      <c r="X55489" s="287"/>
      <c r="AA55489" s="289"/>
    </row>
    <row r="55490" spans="23:27">
      <c r="W55490" s="288"/>
      <c r="X55490" s="287"/>
      <c r="AA55490" s="289"/>
    </row>
    <row r="55491" spans="23:27">
      <c r="W55491" s="288"/>
      <c r="X55491" s="287"/>
      <c r="AA55491" s="289"/>
    </row>
    <row r="55492" spans="23:27">
      <c r="W55492" s="288"/>
      <c r="X55492" s="287"/>
      <c r="AA55492" s="289"/>
    </row>
    <row r="55493" spans="23:27">
      <c r="W55493" s="288"/>
      <c r="X55493" s="287"/>
      <c r="AA55493" s="289"/>
    </row>
    <row r="55494" spans="23:27">
      <c r="W55494" s="288"/>
      <c r="X55494" s="287"/>
      <c r="AA55494" s="289"/>
    </row>
    <row r="55495" spans="23:27">
      <c r="W55495" s="288"/>
      <c r="X55495" s="287"/>
      <c r="AA55495" s="289"/>
    </row>
    <row r="55496" spans="23:27">
      <c r="W55496" s="288"/>
      <c r="X55496" s="287"/>
      <c r="AA55496" s="289"/>
    </row>
    <row r="55497" spans="23:27">
      <c r="W55497" s="288"/>
      <c r="X55497" s="287"/>
      <c r="AA55497" s="289"/>
    </row>
    <row r="55498" spans="23:27">
      <c r="W55498" s="288"/>
      <c r="X55498" s="287"/>
      <c r="AA55498" s="289"/>
    </row>
    <row r="55499" spans="23:27">
      <c r="W55499" s="288"/>
      <c r="X55499" s="287"/>
      <c r="AA55499" s="289"/>
    </row>
    <row r="55500" spans="23:27">
      <c r="W55500" s="288"/>
      <c r="X55500" s="287"/>
      <c r="AA55500" s="289"/>
    </row>
    <row r="55501" spans="23:27">
      <c r="W55501" s="288"/>
      <c r="X55501" s="287"/>
      <c r="AA55501" s="289"/>
    </row>
    <row r="55502" spans="23:27">
      <c r="W55502" s="288"/>
      <c r="X55502" s="287"/>
      <c r="AA55502" s="289"/>
    </row>
    <row r="55503" spans="23:27">
      <c r="W55503" s="288"/>
      <c r="X55503" s="287"/>
      <c r="AA55503" s="289"/>
    </row>
    <row r="55504" spans="23:27">
      <c r="W55504" s="288"/>
      <c r="X55504" s="287"/>
      <c r="AA55504" s="289"/>
    </row>
    <row r="55505" spans="23:27">
      <c r="W55505" s="288"/>
      <c r="X55505" s="287"/>
      <c r="AA55505" s="289"/>
    </row>
    <row r="55506" spans="23:27">
      <c r="W55506" s="288"/>
      <c r="X55506" s="287"/>
      <c r="AA55506" s="289"/>
    </row>
    <row r="55507" spans="23:27">
      <c r="W55507" s="288"/>
      <c r="X55507" s="287"/>
      <c r="AA55507" s="289"/>
    </row>
    <row r="55508" spans="23:27">
      <c r="W55508" s="288"/>
      <c r="X55508" s="287"/>
      <c r="AA55508" s="289"/>
    </row>
    <row r="55509" spans="23:27">
      <c r="W55509" s="288"/>
      <c r="X55509" s="287"/>
      <c r="AA55509" s="289"/>
    </row>
    <row r="55510" spans="23:27">
      <c r="W55510" s="288"/>
      <c r="X55510" s="287"/>
      <c r="AA55510" s="289"/>
    </row>
    <row r="55511" spans="23:27">
      <c r="W55511" s="288"/>
      <c r="X55511" s="287"/>
      <c r="AA55511" s="289"/>
    </row>
    <row r="55512" spans="23:27">
      <c r="W55512" s="288"/>
      <c r="X55512" s="287"/>
      <c r="AA55512" s="289"/>
    </row>
    <row r="55513" spans="23:27">
      <c r="W55513" s="288"/>
      <c r="X55513" s="287"/>
      <c r="AA55513" s="289"/>
    </row>
    <row r="55514" spans="23:27">
      <c r="W55514" s="288"/>
      <c r="X55514" s="287"/>
      <c r="AA55514" s="289"/>
    </row>
    <row r="55515" spans="23:27">
      <c r="W55515" s="288"/>
      <c r="X55515" s="287"/>
      <c r="AA55515" s="289"/>
    </row>
    <row r="55516" spans="23:27">
      <c r="W55516" s="288"/>
      <c r="X55516" s="287"/>
      <c r="AA55516" s="289"/>
    </row>
    <row r="55517" spans="23:27">
      <c r="W55517" s="288"/>
      <c r="X55517" s="287"/>
      <c r="AA55517" s="289"/>
    </row>
    <row r="55518" spans="23:27">
      <c r="W55518" s="288"/>
      <c r="X55518" s="287"/>
      <c r="AA55518" s="289"/>
    </row>
    <row r="55519" spans="23:27">
      <c r="W55519" s="288"/>
      <c r="X55519" s="287"/>
      <c r="AA55519" s="289"/>
    </row>
    <row r="55520" spans="23:27">
      <c r="W55520" s="288"/>
      <c r="X55520" s="287"/>
      <c r="AA55520" s="289"/>
    </row>
    <row r="55521" spans="23:27">
      <c r="W55521" s="288"/>
      <c r="X55521" s="287"/>
      <c r="AA55521" s="289"/>
    </row>
    <row r="55522" spans="23:27">
      <c r="W55522" s="288"/>
      <c r="X55522" s="287"/>
      <c r="AA55522" s="289"/>
    </row>
    <row r="55523" spans="23:27">
      <c r="W55523" s="288"/>
      <c r="X55523" s="287"/>
      <c r="AA55523" s="289"/>
    </row>
    <row r="55524" spans="23:27">
      <c r="W55524" s="288"/>
      <c r="X55524" s="287"/>
      <c r="AA55524" s="289"/>
    </row>
    <row r="55525" spans="23:27">
      <c r="W55525" s="288"/>
      <c r="X55525" s="287"/>
      <c r="AA55525" s="289"/>
    </row>
    <row r="55526" spans="23:27">
      <c r="W55526" s="288"/>
      <c r="X55526" s="287"/>
      <c r="AA55526" s="289"/>
    </row>
    <row r="55527" spans="23:27">
      <c r="W55527" s="288"/>
      <c r="X55527" s="287"/>
      <c r="AA55527" s="289"/>
    </row>
    <row r="55528" spans="23:27">
      <c r="W55528" s="288"/>
      <c r="X55528" s="287"/>
      <c r="AA55528" s="289"/>
    </row>
    <row r="55529" spans="23:27">
      <c r="W55529" s="288"/>
      <c r="X55529" s="287"/>
      <c r="AA55529" s="289"/>
    </row>
    <row r="55530" spans="23:27">
      <c r="W55530" s="288"/>
      <c r="X55530" s="287"/>
      <c r="AA55530" s="289"/>
    </row>
    <row r="55531" spans="23:27">
      <c r="W55531" s="288"/>
      <c r="X55531" s="287"/>
      <c r="AA55531" s="289"/>
    </row>
    <row r="55532" spans="23:27">
      <c r="W55532" s="288"/>
      <c r="X55532" s="287"/>
      <c r="AA55532" s="289"/>
    </row>
    <row r="55533" spans="23:27">
      <c r="W55533" s="288"/>
      <c r="X55533" s="287"/>
      <c r="AA55533" s="289"/>
    </row>
    <row r="55534" spans="23:27">
      <c r="W55534" s="288"/>
      <c r="X55534" s="287"/>
      <c r="AA55534" s="289"/>
    </row>
    <row r="55535" spans="23:27">
      <c r="W55535" s="288"/>
      <c r="X55535" s="287"/>
      <c r="AA55535" s="289"/>
    </row>
    <row r="55536" spans="23:27">
      <c r="W55536" s="288"/>
      <c r="X55536" s="287"/>
      <c r="AA55536" s="289"/>
    </row>
    <row r="55537" spans="23:27">
      <c r="W55537" s="288"/>
      <c r="X55537" s="287"/>
      <c r="AA55537" s="289"/>
    </row>
    <row r="55538" spans="23:27">
      <c r="W55538" s="288"/>
      <c r="X55538" s="287"/>
      <c r="AA55538" s="289"/>
    </row>
    <row r="55539" spans="23:27">
      <c r="W55539" s="288"/>
      <c r="X55539" s="287"/>
      <c r="AA55539" s="289"/>
    </row>
    <row r="55540" spans="23:27">
      <c r="W55540" s="288"/>
      <c r="X55540" s="287"/>
      <c r="AA55540" s="289"/>
    </row>
    <row r="55541" spans="23:27">
      <c r="W55541" s="288"/>
      <c r="X55541" s="287"/>
      <c r="AA55541" s="289"/>
    </row>
    <row r="55542" spans="23:27">
      <c r="W55542" s="288"/>
      <c r="X55542" s="287"/>
      <c r="AA55542" s="289"/>
    </row>
    <row r="55543" spans="23:27">
      <c r="W55543" s="288"/>
      <c r="X55543" s="287"/>
      <c r="AA55543" s="289"/>
    </row>
    <row r="55544" spans="23:27">
      <c r="W55544" s="288"/>
      <c r="X55544" s="287"/>
      <c r="AA55544" s="289"/>
    </row>
    <row r="55545" spans="23:27">
      <c r="W55545" s="288"/>
      <c r="X55545" s="287"/>
      <c r="AA55545" s="289"/>
    </row>
    <row r="55546" spans="23:27">
      <c r="W55546" s="288"/>
      <c r="X55546" s="287"/>
      <c r="AA55546" s="289"/>
    </row>
    <row r="55547" spans="23:27">
      <c r="W55547" s="288"/>
      <c r="X55547" s="287"/>
      <c r="AA55547" s="289"/>
    </row>
    <row r="55548" spans="23:27">
      <c r="W55548" s="288"/>
      <c r="X55548" s="287"/>
      <c r="AA55548" s="289"/>
    </row>
    <row r="55549" spans="23:27">
      <c r="W55549" s="288"/>
      <c r="X55549" s="287"/>
      <c r="AA55549" s="289"/>
    </row>
    <row r="55550" spans="23:27">
      <c r="W55550" s="288"/>
      <c r="X55550" s="287"/>
      <c r="AA55550" s="289"/>
    </row>
    <row r="55551" spans="23:27">
      <c r="W55551" s="288"/>
      <c r="X55551" s="287"/>
      <c r="AA55551" s="289"/>
    </row>
    <row r="55552" spans="23:27">
      <c r="W55552" s="288"/>
      <c r="X55552" s="287"/>
      <c r="AA55552" s="289"/>
    </row>
    <row r="55553" spans="23:27">
      <c r="W55553" s="288"/>
      <c r="X55553" s="287"/>
      <c r="AA55553" s="289"/>
    </row>
    <row r="55554" spans="23:27">
      <c r="W55554" s="288"/>
      <c r="X55554" s="287"/>
      <c r="AA55554" s="289"/>
    </row>
    <row r="55555" spans="23:27">
      <c r="W55555" s="288"/>
      <c r="X55555" s="287"/>
      <c r="AA55555" s="289"/>
    </row>
    <row r="55556" spans="23:27">
      <c r="W55556" s="288"/>
      <c r="X55556" s="287"/>
      <c r="AA55556" s="289"/>
    </row>
    <row r="55557" spans="23:27">
      <c r="W55557" s="288"/>
      <c r="X55557" s="287"/>
      <c r="AA55557" s="289"/>
    </row>
    <row r="55558" spans="23:27">
      <c r="W55558" s="288"/>
      <c r="X55558" s="287"/>
      <c r="AA55558" s="289"/>
    </row>
    <row r="55559" spans="23:27">
      <c r="W55559" s="288"/>
      <c r="X55559" s="287"/>
      <c r="AA55559" s="289"/>
    </row>
    <row r="55560" spans="23:27">
      <c r="W55560" s="288"/>
      <c r="X55560" s="287"/>
      <c r="AA55560" s="289"/>
    </row>
    <row r="55561" spans="23:27">
      <c r="W55561" s="288"/>
      <c r="X55561" s="287"/>
      <c r="AA55561" s="289"/>
    </row>
    <row r="55562" spans="23:27">
      <c r="W55562" s="288"/>
      <c r="X55562" s="287"/>
      <c r="AA55562" s="289"/>
    </row>
    <row r="55563" spans="23:27">
      <c r="W55563" s="288"/>
      <c r="X55563" s="287"/>
      <c r="AA55563" s="289"/>
    </row>
    <row r="55564" spans="23:27">
      <c r="W55564" s="288"/>
      <c r="X55564" s="287"/>
      <c r="AA55564" s="289"/>
    </row>
    <row r="55565" spans="23:27">
      <c r="W55565" s="288"/>
      <c r="X55565" s="287"/>
      <c r="AA55565" s="289"/>
    </row>
    <row r="55566" spans="23:27">
      <c r="W55566" s="288"/>
      <c r="X55566" s="287"/>
      <c r="AA55566" s="289"/>
    </row>
    <row r="55567" spans="23:27">
      <c r="W55567" s="288"/>
      <c r="X55567" s="287"/>
      <c r="AA55567" s="289"/>
    </row>
    <row r="55568" spans="23:27">
      <c r="W55568" s="288"/>
      <c r="X55568" s="287"/>
      <c r="AA55568" s="289"/>
    </row>
    <row r="55569" spans="23:27">
      <c r="W55569" s="288"/>
      <c r="X55569" s="287"/>
      <c r="AA55569" s="289"/>
    </row>
    <row r="55570" spans="23:27">
      <c r="W55570" s="288"/>
      <c r="X55570" s="287"/>
      <c r="AA55570" s="289"/>
    </row>
    <row r="55571" spans="23:27">
      <c r="W55571" s="288"/>
      <c r="X55571" s="287"/>
      <c r="AA55571" s="289"/>
    </row>
    <row r="55572" spans="23:27">
      <c r="W55572" s="288"/>
      <c r="X55572" s="287"/>
      <c r="AA55572" s="289"/>
    </row>
    <row r="55573" spans="23:27">
      <c r="W55573" s="288"/>
      <c r="X55573" s="287"/>
      <c r="AA55573" s="289"/>
    </row>
    <row r="55574" spans="23:27">
      <c r="W55574" s="288"/>
      <c r="X55574" s="287"/>
      <c r="AA55574" s="289"/>
    </row>
    <row r="55575" spans="23:27">
      <c r="W55575" s="288"/>
      <c r="X55575" s="287"/>
      <c r="AA55575" s="289"/>
    </row>
    <row r="55576" spans="23:27">
      <c r="W55576" s="288"/>
      <c r="X55576" s="287"/>
      <c r="AA55576" s="289"/>
    </row>
    <row r="55577" spans="23:27">
      <c r="W55577" s="288"/>
      <c r="X55577" s="287"/>
      <c r="AA55577" s="289"/>
    </row>
    <row r="55578" spans="23:27">
      <c r="W55578" s="288"/>
      <c r="X55578" s="287"/>
      <c r="AA55578" s="289"/>
    </row>
    <row r="55579" spans="23:27">
      <c r="W55579" s="288"/>
      <c r="X55579" s="287"/>
      <c r="AA55579" s="289"/>
    </row>
    <row r="55580" spans="23:27">
      <c r="W55580" s="288"/>
      <c r="X55580" s="287"/>
      <c r="AA55580" s="289"/>
    </row>
    <row r="55581" spans="23:27">
      <c r="W55581" s="288"/>
      <c r="X55581" s="287"/>
      <c r="AA55581" s="289"/>
    </row>
    <row r="55582" spans="23:27">
      <c r="W55582" s="288"/>
      <c r="X55582" s="287"/>
      <c r="AA55582" s="289"/>
    </row>
    <row r="55583" spans="23:27">
      <c r="W55583" s="288"/>
      <c r="X55583" s="287"/>
      <c r="AA55583" s="289"/>
    </row>
    <row r="55584" spans="23:27">
      <c r="W55584" s="288"/>
      <c r="X55584" s="287"/>
      <c r="AA55584" s="289"/>
    </row>
    <row r="55585" spans="23:27">
      <c r="W55585" s="288"/>
      <c r="X55585" s="287"/>
      <c r="AA55585" s="289"/>
    </row>
    <row r="55586" spans="23:27">
      <c r="W55586" s="288"/>
      <c r="X55586" s="287"/>
      <c r="AA55586" s="289"/>
    </row>
    <row r="55587" spans="23:27">
      <c r="W55587" s="288"/>
      <c r="X55587" s="287"/>
      <c r="AA55587" s="289"/>
    </row>
    <row r="55588" spans="23:27">
      <c r="W55588" s="288"/>
      <c r="X55588" s="287"/>
      <c r="AA55588" s="289"/>
    </row>
    <row r="55589" spans="23:27">
      <c r="W55589" s="288"/>
      <c r="X55589" s="287"/>
      <c r="AA55589" s="289"/>
    </row>
    <row r="55590" spans="23:27">
      <c r="W55590" s="288"/>
      <c r="X55590" s="287"/>
      <c r="AA55590" s="289"/>
    </row>
    <row r="55591" spans="23:27">
      <c r="W55591" s="288"/>
      <c r="X55591" s="287"/>
      <c r="AA55591" s="289"/>
    </row>
    <row r="55592" spans="23:27">
      <c r="W55592" s="288"/>
      <c r="X55592" s="287"/>
      <c r="AA55592" s="289"/>
    </row>
    <row r="55593" spans="23:27">
      <c r="W55593" s="288"/>
      <c r="X55593" s="287"/>
      <c r="AA55593" s="289"/>
    </row>
    <row r="55594" spans="23:27">
      <c r="W55594" s="288"/>
      <c r="X55594" s="287"/>
      <c r="AA55594" s="289"/>
    </row>
    <row r="55595" spans="23:27">
      <c r="W55595" s="288"/>
      <c r="X55595" s="287"/>
      <c r="AA55595" s="289"/>
    </row>
    <row r="55596" spans="23:27">
      <c r="W55596" s="288"/>
      <c r="X55596" s="287"/>
      <c r="AA55596" s="289"/>
    </row>
    <row r="55597" spans="23:27">
      <c r="W55597" s="288"/>
      <c r="X55597" s="287"/>
      <c r="AA55597" s="289"/>
    </row>
    <row r="55598" spans="23:27">
      <c r="W55598" s="288"/>
      <c r="X55598" s="287"/>
      <c r="AA55598" s="289"/>
    </row>
    <row r="55599" spans="23:27">
      <c r="W55599" s="288"/>
      <c r="X55599" s="287"/>
      <c r="AA55599" s="289"/>
    </row>
    <row r="55600" spans="23:27">
      <c r="W55600" s="288"/>
      <c r="X55600" s="287"/>
      <c r="AA55600" s="289"/>
    </row>
    <row r="55601" spans="23:27">
      <c r="W55601" s="288"/>
      <c r="X55601" s="287"/>
      <c r="AA55601" s="289"/>
    </row>
    <row r="55602" spans="23:27">
      <c r="W55602" s="288"/>
      <c r="X55602" s="287"/>
      <c r="AA55602" s="289"/>
    </row>
    <row r="55603" spans="23:27">
      <c r="W55603" s="288"/>
      <c r="X55603" s="287"/>
      <c r="AA55603" s="289"/>
    </row>
    <row r="55604" spans="23:27">
      <c r="W55604" s="288"/>
      <c r="X55604" s="287"/>
      <c r="AA55604" s="289"/>
    </row>
    <row r="55605" spans="23:27">
      <c r="W55605" s="288"/>
      <c r="X55605" s="287"/>
      <c r="AA55605" s="289"/>
    </row>
    <row r="55606" spans="23:27">
      <c r="W55606" s="288"/>
      <c r="X55606" s="287"/>
      <c r="AA55606" s="289"/>
    </row>
    <row r="55607" spans="23:27">
      <c r="W55607" s="288"/>
      <c r="X55607" s="287"/>
      <c r="AA55607" s="289"/>
    </row>
    <row r="55608" spans="23:27">
      <c r="W55608" s="288"/>
      <c r="X55608" s="287"/>
      <c r="AA55608" s="289"/>
    </row>
    <row r="55609" spans="23:27">
      <c r="W55609" s="288"/>
      <c r="X55609" s="287"/>
      <c r="AA55609" s="289"/>
    </row>
    <row r="55610" spans="23:27">
      <c r="W55610" s="288"/>
      <c r="X55610" s="287"/>
      <c r="AA55610" s="289"/>
    </row>
    <row r="55611" spans="23:27">
      <c r="W55611" s="288"/>
      <c r="X55611" s="287"/>
      <c r="AA55611" s="289"/>
    </row>
    <row r="55612" spans="23:27">
      <c r="W55612" s="288"/>
      <c r="X55612" s="287"/>
      <c r="AA55612" s="289"/>
    </row>
    <row r="55613" spans="23:27">
      <c r="W55613" s="288"/>
      <c r="X55613" s="287"/>
      <c r="AA55613" s="289"/>
    </row>
    <row r="55614" spans="23:27">
      <c r="W55614" s="288"/>
      <c r="X55614" s="287"/>
      <c r="AA55614" s="289"/>
    </row>
    <row r="55615" spans="23:27">
      <c r="W55615" s="288"/>
      <c r="X55615" s="287"/>
      <c r="AA55615" s="289"/>
    </row>
    <row r="55616" spans="23:27">
      <c r="W55616" s="288"/>
      <c r="X55616" s="287"/>
      <c r="AA55616" s="289"/>
    </row>
    <row r="55617" spans="23:27">
      <c r="W55617" s="288"/>
      <c r="X55617" s="287"/>
      <c r="AA55617" s="289"/>
    </row>
    <row r="55618" spans="23:27">
      <c r="W55618" s="288"/>
      <c r="X55618" s="287"/>
      <c r="AA55618" s="289"/>
    </row>
    <row r="55619" spans="23:27">
      <c r="W55619" s="288"/>
      <c r="X55619" s="287"/>
      <c r="AA55619" s="289"/>
    </row>
    <row r="55620" spans="23:27">
      <c r="W55620" s="288"/>
      <c r="X55620" s="287"/>
      <c r="AA55620" s="289"/>
    </row>
    <row r="55621" spans="23:27">
      <c r="W55621" s="288"/>
      <c r="X55621" s="287"/>
      <c r="AA55621" s="289"/>
    </row>
    <row r="55622" spans="23:27">
      <c r="W55622" s="288"/>
      <c r="X55622" s="287"/>
      <c r="AA55622" s="289"/>
    </row>
    <row r="55623" spans="23:27">
      <c r="W55623" s="288"/>
      <c r="X55623" s="287"/>
      <c r="AA55623" s="289"/>
    </row>
    <row r="55624" spans="23:27">
      <c r="W55624" s="288"/>
      <c r="X55624" s="287"/>
      <c r="AA55624" s="289"/>
    </row>
    <row r="55625" spans="23:27">
      <c r="W55625" s="288"/>
      <c r="X55625" s="287"/>
      <c r="AA55625" s="289"/>
    </row>
    <row r="55626" spans="23:27">
      <c r="W55626" s="288"/>
      <c r="X55626" s="287"/>
      <c r="AA55626" s="289"/>
    </row>
    <row r="55627" spans="23:27">
      <c r="W55627" s="288"/>
      <c r="X55627" s="287"/>
      <c r="AA55627" s="289"/>
    </row>
    <row r="55628" spans="23:27">
      <c r="W55628" s="288"/>
      <c r="X55628" s="287"/>
      <c r="AA55628" s="289"/>
    </row>
    <row r="55629" spans="23:27">
      <c r="W55629" s="288"/>
      <c r="X55629" s="287"/>
      <c r="AA55629" s="289"/>
    </row>
    <row r="55630" spans="23:27">
      <c r="W55630" s="288"/>
      <c r="X55630" s="287"/>
      <c r="AA55630" s="289"/>
    </row>
    <row r="55631" spans="23:27">
      <c r="W55631" s="288"/>
      <c r="X55631" s="287"/>
      <c r="AA55631" s="289"/>
    </row>
    <row r="55632" spans="23:27">
      <c r="W55632" s="288"/>
      <c r="X55632" s="287"/>
      <c r="AA55632" s="289"/>
    </row>
    <row r="55633" spans="23:27">
      <c r="W55633" s="288"/>
      <c r="X55633" s="287"/>
      <c r="AA55633" s="289"/>
    </row>
    <row r="55634" spans="23:27">
      <c r="W55634" s="288"/>
      <c r="X55634" s="287"/>
      <c r="AA55634" s="289"/>
    </row>
    <row r="55635" spans="23:27">
      <c r="W55635" s="288"/>
      <c r="X55635" s="287"/>
      <c r="AA55635" s="289"/>
    </row>
    <row r="55636" spans="23:27">
      <c r="W55636" s="288"/>
      <c r="X55636" s="287"/>
      <c r="AA55636" s="289"/>
    </row>
    <row r="55637" spans="23:27">
      <c r="W55637" s="288"/>
      <c r="X55637" s="287"/>
      <c r="AA55637" s="289"/>
    </row>
    <row r="55638" spans="23:27">
      <c r="W55638" s="288"/>
      <c r="X55638" s="287"/>
      <c r="AA55638" s="289"/>
    </row>
    <row r="55639" spans="23:27">
      <c r="W55639" s="288"/>
      <c r="X55639" s="287"/>
      <c r="AA55639" s="289"/>
    </row>
    <row r="55640" spans="23:27">
      <c r="W55640" s="288"/>
      <c r="X55640" s="287"/>
      <c r="AA55640" s="289"/>
    </row>
    <row r="55641" spans="23:27">
      <c r="W55641" s="288"/>
      <c r="X55641" s="287"/>
      <c r="AA55641" s="289"/>
    </row>
    <row r="55642" spans="23:27">
      <c r="W55642" s="288"/>
      <c r="X55642" s="287"/>
      <c r="AA55642" s="289"/>
    </row>
    <row r="55643" spans="23:27">
      <c r="W55643" s="288"/>
      <c r="X55643" s="287"/>
      <c r="AA55643" s="289"/>
    </row>
    <row r="55644" spans="23:27">
      <c r="W55644" s="288"/>
      <c r="X55644" s="287"/>
      <c r="AA55644" s="289"/>
    </row>
    <row r="55645" spans="23:27">
      <c r="W55645" s="288"/>
      <c r="X55645" s="287"/>
      <c r="AA55645" s="289"/>
    </row>
    <row r="55646" spans="23:27">
      <c r="W55646" s="288"/>
      <c r="X55646" s="287"/>
      <c r="AA55646" s="289"/>
    </row>
    <row r="55647" spans="23:27">
      <c r="W55647" s="288"/>
      <c r="X55647" s="287"/>
      <c r="AA55647" s="289"/>
    </row>
    <row r="55648" spans="23:27">
      <c r="W55648" s="288"/>
      <c r="X55648" s="287"/>
      <c r="AA55648" s="289"/>
    </row>
    <row r="55649" spans="23:27">
      <c r="W55649" s="288"/>
      <c r="X55649" s="287"/>
      <c r="AA55649" s="289"/>
    </row>
    <row r="55650" spans="23:27">
      <c r="W55650" s="288"/>
      <c r="X55650" s="287"/>
      <c r="AA55650" s="289"/>
    </row>
    <row r="55651" spans="23:27">
      <c r="W55651" s="288"/>
      <c r="X55651" s="287"/>
      <c r="AA55651" s="289"/>
    </row>
    <row r="55652" spans="23:27">
      <c r="W55652" s="288"/>
      <c r="X55652" s="287"/>
      <c r="AA55652" s="289"/>
    </row>
    <row r="55653" spans="23:27">
      <c r="W55653" s="288"/>
      <c r="X55653" s="287"/>
      <c r="AA55653" s="289"/>
    </row>
    <row r="55654" spans="23:27">
      <c r="W55654" s="288"/>
      <c r="X55654" s="287"/>
      <c r="AA55654" s="289"/>
    </row>
    <row r="55655" spans="23:27">
      <c r="W55655" s="288"/>
      <c r="X55655" s="287"/>
      <c r="AA55655" s="289"/>
    </row>
    <row r="55656" spans="23:27">
      <c r="W55656" s="288"/>
      <c r="X55656" s="287"/>
      <c r="AA55656" s="289"/>
    </row>
    <row r="55657" spans="23:27">
      <c r="W55657" s="288"/>
      <c r="X55657" s="287"/>
      <c r="AA55657" s="289"/>
    </row>
    <row r="55658" spans="23:27">
      <c r="W55658" s="288"/>
      <c r="X55658" s="287"/>
      <c r="AA55658" s="289"/>
    </row>
    <row r="55659" spans="23:27">
      <c r="W55659" s="288"/>
      <c r="X55659" s="287"/>
      <c r="AA55659" s="289"/>
    </row>
    <row r="55660" spans="23:27">
      <c r="W55660" s="288"/>
      <c r="X55660" s="287"/>
      <c r="AA55660" s="289"/>
    </row>
    <row r="55661" spans="23:27">
      <c r="W55661" s="288"/>
      <c r="X55661" s="287"/>
      <c r="AA55661" s="289"/>
    </row>
    <row r="55662" spans="23:27">
      <c r="W55662" s="288"/>
      <c r="X55662" s="287"/>
      <c r="AA55662" s="289"/>
    </row>
    <row r="55663" spans="23:27">
      <c r="W55663" s="288"/>
      <c r="X55663" s="287"/>
      <c r="AA55663" s="289"/>
    </row>
    <row r="55664" spans="23:27">
      <c r="W55664" s="288"/>
      <c r="X55664" s="287"/>
      <c r="AA55664" s="289"/>
    </row>
    <row r="55665" spans="23:27">
      <c r="W55665" s="288"/>
      <c r="X55665" s="287"/>
      <c r="AA55665" s="289"/>
    </row>
    <row r="55666" spans="23:27">
      <c r="W55666" s="288"/>
      <c r="X55666" s="287"/>
      <c r="AA55666" s="289"/>
    </row>
    <row r="55667" spans="23:27">
      <c r="W55667" s="288"/>
      <c r="X55667" s="287"/>
      <c r="AA55667" s="289"/>
    </row>
    <row r="55668" spans="23:27">
      <c r="W55668" s="288"/>
      <c r="X55668" s="287"/>
      <c r="AA55668" s="289"/>
    </row>
    <row r="55669" spans="23:27">
      <c r="W55669" s="288"/>
      <c r="X55669" s="287"/>
      <c r="AA55669" s="289"/>
    </row>
    <row r="55670" spans="23:27">
      <c r="W55670" s="288"/>
      <c r="X55670" s="287"/>
      <c r="AA55670" s="289"/>
    </row>
    <row r="55671" spans="23:27">
      <c r="W55671" s="288"/>
      <c r="X55671" s="287"/>
      <c r="AA55671" s="289"/>
    </row>
    <row r="55672" spans="23:27">
      <c r="W55672" s="288"/>
      <c r="X55672" s="287"/>
      <c r="AA55672" s="289"/>
    </row>
    <row r="55673" spans="23:27">
      <c r="W55673" s="288"/>
      <c r="X55673" s="287"/>
      <c r="AA55673" s="289"/>
    </row>
    <row r="55674" spans="23:27">
      <c r="W55674" s="288"/>
      <c r="X55674" s="287"/>
      <c r="AA55674" s="289"/>
    </row>
    <row r="55675" spans="23:27">
      <c r="W55675" s="288"/>
      <c r="X55675" s="287"/>
      <c r="AA55675" s="289"/>
    </row>
    <row r="55676" spans="23:27">
      <c r="W55676" s="288"/>
      <c r="X55676" s="287"/>
      <c r="AA55676" s="289"/>
    </row>
    <row r="55677" spans="23:27">
      <c r="W55677" s="288"/>
      <c r="X55677" s="287"/>
      <c r="AA55677" s="289"/>
    </row>
    <row r="55678" spans="23:27">
      <c r="W55678" s="288"/>
      <c r="X55678" s="287"/>
      <c r="AA55678" s="289"/>
    </row>
    <row r="55679" spans="23:27">
      <c r="W55679" s="288"/>
      <c r="X55679" s="287"/>
      <c r="AA55679" s="289"/>
    </row>
    <row r="55680" spans="23:27">
      <c r="W55680" s="288"/>
      <c r="X55680" s="287"/>
      <c r="AA55680" s="289"/>
    </row>
    <row r="55681" spans="23:27">
      <c r="W55681" s="288"/>
      <c r="X55681" s="287"/>
      <c r="AA55681" s="289"/>
    </row>
    <row r="55682" spans="23:27">
      <c r="W55682" s="288"/>
      <c r="X55682" s="287"/>
      <c r="AA55682" s="289"/>
    </row>
    <row r="55683" spans="23:27">
      <c r="W55683" s="288"/>
      <c r="X55683" s="287"/>
      <c r="AA55683" s="289"/>
    </row>
    <row r="55684" spans="23:27">
      <c r="W55684" s="288"/>
      <c r="X55684" s="287"/>
      <c r="AA55684" s="289"/>
    </row>
    <row r="55685" spans="23:27">
      <c r="W55685" s="288"/>
      <c r="X55685" s="287"/>
      <c r="AA55685" s="289"/>
    </row>
    <row r="55686" spans="23:27">
      <c r="W55686" s="288"/>
      <c r="X55686" s="287"/>
      <c r="AA55686" s="289"/>
    </row>
    <row r="55687" spans="23:27">
      <c r="W55687" s="288"/>
      <c r="X55687" s="287"/>
      <c r="AA55687" s="289"/>
    </row>
    <row r="55688" spans="23:27">
      <c r="W55688" s="288"/>
      <c r="X55688" s="287"/>
      <c r="AA55688" s="289"/>
    </row>
    <row r="55689" spans="23:27">
      <c r="W55689" s="288"/>
      <c r="X55689" s="287"/>
      <c r="AA55689" s="289"/>
    </row>
    <row r="55690" spans="23:27">
      <c r="W55690" s="288"/>
      <c r="X55690" s="287"/>
      <c r="AA55690" s="289"/>
    </row>
    <row r="55691" spans="23:27">
      <c r="W55691" s="288"/>
      <c r="X55691" s="287"/>
      <c r="AA55691" s="289"/>
    </row>
    <row r="55692" spans="23:27">
      <c r="W55692" s="288"/>
      <c r="X55692" s="287"/>
      <c r="AA55692" s="289"/>
    </row>
    <row r="55693" spans="23:27">
      <c r="W55693" s="288"/>
      <c r="X55693" s="287"/>
      <c r="AA55693" s="289"/>
    </row>
    <row r="55694" spans="23:27">
      <c r="W55694" s="288"/>
      <c r="X55694" s="287"/>
      <c r="AA55694" s="289"/>
    </row>
    <row r="55695" spans="23:27">
      <c r="W55695" s="288"/>
      <c r="X55695" s="287"/>
      <c r="AA55695" s="289"/>
    </row>
    <row r="55696" spans="23:27">
      <c r="W55696" s="288"/>
      <c r="X55696" s="287"/>
      <c r="AA55696" s="289"/>
    </row>
    <row r="55697" spans="23:27">
      <c r="W55697" s="288"/>
      <c r="X55697" s="287"/>
      <c r="AA55697" s="289"/>
    </row>
    <row r="55698" spans="23:27">
      <c r="W55698" s="288"/>
      <c r="X55698" s="287"/>
      <c r="AA55698" s="289"/>
    </row>
    <row r="55699" spans="23:27">
      <c r="W55699" s="288"/>
      <c r="X55699" s="287"/>
      <c r="AA55699" s="289"/>
    </row>
    <row r="55700" spans="23:27">
      <c r="W55700" s="288"/>
      <c r="X55700" s="287"/>
      <c r="AA55700" s="289"/>
    </row>
    <row r="55701" spans="23:27">
      <c r="W55701" s="288"/>
      <c r="X55701" s="287"/>
      <c r="AA55701" s="289"/>
    </row>
    <row r="55702" spans="23:27">
      <c r="W55702" s="288"/>
      <c r="X55702" s="287"/>
      <c r="AA55702" s="289"/>
    </row>
    <row r="55703" spans="23:27">
      <c r="W55703" s="288"/>
      <c r="X55703" s="287"/>
      <c r="AA55703" s="289"/>
    </row>
    <row r="55704" spans="23:27">
      <c r="W55704" s="288"/>
      <c r="X55704" s="287"/>
      <c r="AA55704" s="289"/>
    </row>
    <row r="55705" spans="23:27">
      <c r="W55705" s="288"/>
      <c r="X55705" s="287"/>
      <c r="AA55705" s="289"/>
    </row>
    <row r="55706" spans="23:27">
      <c r="W55706" s="288"/>
      <c r="X55706" s="287"/>
      <c r="AA55706" s="289"/>
    </row>
    <row r="55707" spans="23:27">
      <c r="W55707" s="288"/>
      <c r="X55707" s="287"/>
      <c r="AA55707" s="289"/>
    </row>
    <row r="55708" spans="23:27">
      <c r="W55708" s="288"/>
      <c r="X55708" s="287"/>
      <c r="AA55708" s="289"/>
    </row>
    <row r="55709" spans="23:27">
      <c r="W55709" s="288"/>
      <c r="X55709" s="287"/>
      <c r="AA55709" s="289"/>
    </row>
    <row r="55710" spans="23:27">
      <c r="W55710" s="288"/>
      <c r="X55710" s="287"/>
      <c r="AA55710" s="289"/>
    </row>
    <row r="55711" spans="23:27">
      <c r="W55711" s="288"/>
      <c r="X55711" s="287"/>
      <c r="AA55711" s="289"/>
    </row>
    <row r="55712" spans="23:27">
      <c r="W55712" s="288"/>
      <c r="X55712" s="287"/>
      <c r="AA55712" s="289"/>
    </row>
    <row r="55713" spans="23:27">
      <c r="W55713" s="288"/>
      <c r="X55713" s="287"/>
      <c r="AA55713" s="289"/>
    </row>
    <row r="55714" spans="23:27">
      <c r="W55714" s="288"/>
      <c r="X55714" s="287"/>
      <c r="AA55714" s="289"/>
    </row>
    <row r="55715" spans="23:27">
      <c r="W55715" s="288"/>
      <c r="X55715" s="287"/>
      <c r="AA55715" s="289"/>
    </row>
    <row r="55716" spans="23:27">
      <c r="W55716" s="288"/>
      <c r="X55716" s="287"/>
      <c r="AA55716" s="289"/>
    </row>
    <row r="55717" spans="23:27">
      <c r="W55717" s="288"/>
      <c r="X55717" s="287"/>
      <c r="AA55717" s="289"/>
    </row>
    <row r="55718" spans="23:27">
      <c r="W55718" s="288"/>
      <c r="X55718" s="287"/>
      <c r="AA55718" s="289"/>
    </row>
    <row r="55719" spans="23:27">
      <c r="W55719" s="288"/>
      <c r="X55719" s="287"/>
      <c r="AA55719" s="289"/>
    </row>
    <row r="55720" spans="23:27">
      <c r="W55720" s="288"/>
      <c r="X55720" s="287"/>
      <c r="AA55720" s="289"/>
    </row>
    <row r="55721" spans="23:27">
      <c r="W55721" s="288"/>
      <c r="X55721" s="287"/>
      <c r="AA55721" s="289"/>
    </row>
    <row r="55722" spans="23:27">
      <c r="W55722" s="288"/>
      <c r="X55722" s="287"/>
      <c r="AA55722" s="289"/>
    </row>
    <row r="55723" spans="23:27">
      <c r="W55723" s="288"/>
      <c r="X55723" s="287"/>
      <c r="AA55723" s="289"/>
    </row>
    <row r="55724" spans="23:27">
      <c r="W55724" s="288"/>
      <c r="X55724" s="287"/>
      <c r="AA55724" s="289"/>
    </row>
    <row r="55725" spans="23:27">
      <c r="W55725" s="288"/>
      <c r="X55725" s="287"/>
      <c r="AA55725" s="289"/>
    </row>
    <row r="55726" spans="23:27">
      <c r="W55726" s="288"/>
      <c r="X55726" s="287"/>
      <c r="AA55726" s="289"/>
    </row>
    <row r="55727" spans="23:27">
      <c r="W55727" s="288"/>
      <c r="X55727" s="287"/>
      <c r="AA55727" s="289"/>
    </row>
    <row r="55728" spans="23:27">
      <c r="W55728" s="288"/>
      <c r="X55728" s="287"/>
      <c r="AA55728" s="289"/>
    </row>
    <row r="55729" spans="23:27">
      <c r="W55729" s="288"/>
      <c r="X55729" s="287"/>
      <c r="AA55729" s="289"/>
    </row>
    <row r="55730" spans="23:27">
      <c r="W55730" s="288"/>
      <c r="X55730" s="287"/>
      <c r="AA55730" s="289"/>
    </row>
    <row r="55731" spans="23:27">
      <c r="W55731" s="288"/>
      <c r="X55731" s="287"/>
      <c r="AA55731" s="289"/>
    </row>
    <row r="55732" spans="23:27">
      <c r="W55732" s="288"/>
      <c r="X55732" s="287"/>
      <c r="AA55732" s="289"/>
    </row>
    <row r="55733" spans="23:27">
      <c r="W55733" s="288"/>
      <c r="X55733" s="287"/>
      <c r="AA55733" s="289"/>
    </row>
    <row r="55734" spans="23:27">
      <c r="W55734" s="288"/>
      <c r="X55734" s="287"/>
      <c r="AA55734" s="289"/>
    </row>
    <row r="55735" spans="23:27">
      <c r="W55735" s="288"/>
      <c r="X55735" s="287"/>
      <c r="AA55735" s="289"/>
    </row>
    <row r="55736" spans="23:27">
      <c r="W55736" s="288"/>
      <c r="X55736" s="287"/>
      <c r="AA55736" s="289"/>
    </row>
    <row r="55737" spans="23:27">
      <c r="W55737" s="288"/>
      <c r="X55737" s="287"/>
      <c r="AA55737" s="289"/>
    </row>
    <row r="55738" spans="23:27">
      <c r="W55738" s="288"/>
      <c r="X55738" s="287"/>
      <c r="AA55738" s="289"/>
    </row>
    <row r="55739" spans="23:27">
      <c r="W55739" s="288"/>
      <c r="X55739" s="287"/>
      <c r="AA55739" s="289"/>
    </row>
    <row r="55740" spans="23:27">
      <c r="W55740" s="288"/>
      <c r="X55740" s="287"/>
      <c r="AA55740" s="289"/>
    </row>
    <row r="55741" spans="23:27">
      <c r="W55741" s="288"/>
      <c r="X55741" s="287"/>
      <c r="AA55741" s="289"/>
    </row>
    <row r="55742" spans="23:27">
      <c r="W55742" s="288"/>
      <c r="X55742" s="287"/>
      <c r="AA55742" s="289"/>
    </row>
    <row r="55743" spans="23:27">
      <c r="W55743" s="288"/>
      <c r="X55743" s="287"/>
      <c r="AA55743" s="289"/>
    </row>
    <row r="55744" spans="23:27">
      <c r="W55744" s="288"/>
      <c r="X55744" s="287"/>
      <c r="AA55744" s="289"/>
    </row>
    <row r="55745" spans="23:27">
      <c r="W55745" s="288"/>
      <c r="X55745" s="287"/>
      <c r="AA55745" s="289"/>
    </row>
    <row r="55746" spans="23:27">
      <c r="W55746" s="288"/>
      <c r="X55746" s="287"/>
      <c r="AA55746" s="289"/>
    </row>
    <row r="55747" spans="23:27">
      <c r="W55747" s="288"/>
      <c r="X55747" s="287"/>
      <c r="AA55747" s="289"/>
    </row>
    <row r="55748" spans="23:27">
      <c r="W55748" s="288"/>
      <c r="X55748" s="287"/>
      <c r="AA55748" s="289"/>
    </row>
    <row r="55749" spans="23:27">
      <c r="W55749" s="288"/>
      <c r="X55749" s="287"/>
      <c r="AA55749" s="289"/>
    </row>
    <row r="55750" spans="23:27">
      <c r="W55750" s="288"/>
      <c r="X55750" s="287"/>
      <c r="AA55750" s="289"/>
    </row>
    <row r="55751" spans="23:27">
      <c r="W55751" s="288"/>
      <c r="X55751" s="287"/>
      <c r="AA55751" s="289"/>
    </row>
    <row r="55752" spans="23:27">
      <c r="W55752" s="288"/>
      <c r="X55752" s="287"/>
      <c r="AA55752" s="289"/>
    </row>
    <row r="55753" spans="23:27">
      <c r="W55753" s="288"/>
      <c r="X55753" s="287"/>
      <c r="AA55753" s="289"/>
    </row>
    <row r="55754" spans="23:27">
      <c r="W55754" s="288"/>
      <c r="X55754" s="287"/>
      <c r="AA55754" s="289"/>
    </row>
    <row r="55755" spans="23:27">
      <c r="W55755" s="288"/>
      <c r="X55755" s="287"/>
      <c r="AA55755" s="289"/>
    </row>
    <row r="55756" spans="23:27">
      <c r="W55756" s="288"/>
      <c r="X55756" s="287"/>
      <c r="AA55756" s="289"/>
    </row>
    <row r="55757" spans="23:27">
      <c r="W55757" s="288"/>
      <c r="X55757" s="287"/>
      <c r="AA55757" s="289"/>
    </row>
    <row r="55758" spans="23:27">
      <c r="W55758" s="288"/>
      <c r="X55758" s="287"/>
      <c r="AA55758" s="289"/>
    </row>
    <row r="55759" spans="23:27">
      <c r="W55759" s="288"/>
      <c r="X55759" s="287"/>
      <c r="AA55759" s="289"/>
    </row>
    <row r="55760" spans="23:27">
      <c r="W55760" s="288"/>
      <c r="X55760" s="287"/>
      <c r="AA55760" s="289"/>
    </row>
    <row r="55761" spans="23:27">
      <c r="W55761" s="288"/>
      <c r="X55761" s="287"/>
      <c r="AA55761" s="289"/>
    </row>
    <row r="55762" spans="23:27">
      <c r="W55762" s="288"/>
      <c r="X55762" s="287"/>
      <c r="AA55762" s="289"/>
    </row>
    <row r="55763" spans="23:27">
      <c r="W55763" s="288"/>
      <c r="X55763" s="287"/>
      <c r="AA55763" s="289"/>
    </row>
    <row r="55764" spans="23:27">
      <c r="W55764" s="288"/>
      <c r="X55764" s="287"/>
      <c r="AA55764" s="289"/>
    </row>
    <row r="55765" spans="23:27">
      <c r="W55765" s="288"/>
      <c r="X55765" s="287"/>
      <c r="AA55765" s="289"/>
    </row>
    <row r="55766" spans="23:27">
      <c r="W55766" s="288"/>
      <c r="X55766" s="287"/>
      <c r="AA55766" s="289"/>
    </row>
    <row r="55767" spans="23:27">
      <c r="W55767" s="288"/>
      <c r="X55767" s="287"/>
      <c r="AA55767" s="289"/>
    </row>
    <row r="55768" spans="23:27">
      <c r="W55768" s="288"/>
      <c r="X55768" s="287"/>
      <c r="AA55768" s="289"/>
    </row>
    <row r="55769" spans="23:27">
      <c r="W55769" s="288"/>
      <c r="X55769" s="287"/>
      <c r="AA55769" s="289"/>
    </row>
    <row r="55770" spans="23:27">
      <c r="W55770" s="288"/>
      <c r="X55770" s="287"/>
      <c r="AA55770" s="289"/>
    </row>
    <row r="55771" spans="23:27">
      <c r="W55771" s="288"/>
      <c r="X55771" s="287"/>
      <c r="AA55771" s="289"/>
    </row>
    <row r="55772" spans="23:27">
      <c r="W55772" s="288"/>
      <c r="X55772" s="287"/>
      <c r="AA55772" s="289"/>
    </row>
    <row r="55773" spans="23:27">
      <c r="W55773" s="288"/>
      <c r="X55773" s="287"/>
      <c r="AA55773" s="289"/>
    </row>
    <row r="55774" spans="23:27">
      <c r="W55774" s="288"/>
      <c r="X55774" s="287"/>
      <c r="AA55774" s="289"/>
    </row>
    <row r="55775" spans="23:27">
      <c r="W55775" s="288"/>
      <c r="X55775" s="287"/>
      <c r="AA55775" s="289"/>
    </row>
    <row r="55776" spans="23:27">
      <c r="W55776" s="288"/>
      <c r="X55776" s="287"/>
      <c r="AA55776" s="289"/>
    </row>
    <row r="55777" spans="23:27">
      <c r="W55777" s="288"/>
      <c r="X55777" s="287"/>
      <c r="AA55777" s="289"/>
    </row>
    <row r="55778" spans="23:27">
      <c r="W55778" s="288"/>
      <c r="X55778" s="287"/>
      <c r="AA55778" s="289"/>
    </row>
    <row r="55779" spans="23:27">
      <c r="W55779" s="288"/>
      <c r="X55779" s="287"/>
      <c r="AA55779" s="289"/>
    </row>
    <row r="55780" spans="23:27">
      <c r="W55780" s="288"/>
      <c r="X55780" s="287"/>
      <c r="AA55780" s="289"/>
    </row>
    <row r="55781" spans="23:27">
      <c r="W55781" s="288"/>
      <c r="X55781" s="287"/>
      <c r="AA55781" s="289"/>
    </row>
    <row r="55782" spans="23:27">
      <c r="W55782" s="288"/>
      <c r="X55782" s="287"/>
      <c r="AA55782" s="289"/>
    </row>
    <row r="55783" spans="23:27">
      <c r="W55783" s="288"/>
      <c r="X55783" s="287"/>
      <c r="AA55783" s="289"/>
    </row>
    <row r="55784" spans="23:27">
      <c r="W55784" s="288"/>
      <c r="X55784" s="287"/>
      <c r="AA55784" s="289"/>
    </row>
    <row r="55785" spans="23:27">
      <c r="W55785" s="288"/>
      <c r="X55785" s="287"/>
      <c r="AA55785" s="289"/>
    </row>
    <row r="55786" spans="23:27">
      <c r="W55786" s="288"/>
      <c r="X55786" s="287"/>
      <c r="AA55786" s="289"/>
    </row>
    <row r="55787" spans="23:27">
      <c r="W55787" s="288"/>
      <c r="X55787" s="287"/>
      <c r="AA55787" s="289"/>
    </row>
    <row r="55788" spans="23:27">
      <c r="W55788" s="288"/>
      <c r="X55788" s="287"/>
      <c r="AA55788" s="289"/>
    </row>
    <row r="55789" spans="23:27">
      <c r="W55789" s="288"/>
      <c r="X55789" s="287"/>
      <c r="AA55789" s="289"/>
    </row>
    <row r="55790" spans="23:27">
      <c r="W55790" s="288"/>
      <c r="X55790" s="287"/>
      <c r="AA55790" s="289"/>
    </row>
    <row r="55791" spans="23:27">
      <c r="W55791" s="288"/>
      <c r="X55791" s="287"/>
      <c r="AA55791" s="289"/>
    </row>
    <row r="55792" spans="23:27">
      <c r="W55792" s="288"/>
      <c r="X55792" s="287"/>
      <c r="AA55792" s="289"/>
    </row>
    <row r="55793" spans="23:27">
      <c r="W55793" s="288"/>
      <c r="X55793" s="287"/>
      <c r="AA55793" s="289"/>
    </row>
    <row r="55794" spans="23:27">
      <c r="W55794" s="288"/>
      <c r="X55794" s="287"/>
      <c r="AA55794" s="289"/>
    </row>
    <row r="55795" spans="23:27">
      <c r="W55795" s="288"/>
      <c r="X55795" s="287"/>
      <c r="AA55795" s="289"/>
    </row>
    <row r="55796" spans="23:27">
      <c r="W55796" s="288"/>
      <c r="X55796" s="287"/>
      <c r="AA55796" s="289"/>
    </row>
    <row r="55797" spans="23:27">
      <c r="W55797" s="288"/>
      <c r="X55797" s="287"/>
      <c r="AA55797" s="289"/>
    </row>
    <row r="55798" spans="23:27">
      <c r="W55798" s="288"/>
      <c r="X55798" s="287"/>
      <c r="AA55798" s="289"/>
    </row>
    <row r="55799" spans="23:27">
      <c r="W55799" s="288"/>
      <c r="X55799" s="287"/>
      <c r="AA55799" s="289"/>
    </row>
    <row r="55800" spans="23:27">
      <c r="W55800" s="288"/>
      <c r="X55800" s="287"/>
      <c r="AA55800" s="289"/>
    </row>
    <row r="55801" spans="23:27">
      <c r="W55801" s="288"/>
      <c r="X55801" s="287"/>
      <c r="AA55801" s="289"/>
    </row>
    <row r="55802" spans="23:27">
      <c r="W55802" s="288"/>
      <c r="X55802" s="287"/>
      <c r="AA55802" s="289"/>
    </row>
    <row r="55803" spans="23:27">
      <c r="W55803" s="288"/>
      <c r="X55803" s="287"/>
      <c r="AA55803" s="289"/>
    </row>
    <row r="55804" spans="23:27">
      <c r="W55804" s="288"/>
      <c r="X55804" s="287"/>
      <c r="AA55804" s="289"/>
    </row>
    <row r="55805" spans="23:27">
      <c r="W55805" s="288"/>
      <c r="X55805" s="287"/>
      <c r="AA55805" s="289"/>
    </row>
    <row r="55806" spans="23:27">
      <c r="W55806" s="288"/>
      <c r="X55806" s="287"/>
      <c r="AA55806" s="289"/>
    </row>
    <row r="55807" spans="23:27">
      <c r="W55807" s="288"/>
      <c r="X55807" s="287"/>
      <c r="AA55807" s="289"/>
    </row>
    <row r="55808" spans="23:27">
      <c r="W55808" s="288"/>
      <c r="X55808" s="287"/>
      <c r="AA55808" s="289"/>
    </row>
    <row r="55809" spans="23:27">
      <c r="W55809" s="288"/>
      <c r="X55809" s="287"/>
      <c r="AA55809" s="289"/>
    </row>
    <row r="55810" spans="23:27">
      <c r="W55810" s="288"/>
      <c r="X55810" s="287"/>
      <c r="AA55810" s="289"/>
    </row>
    <row r="55811" spans="23:27">
      <c r="W55811" s="288"/>
      <c r="X55811" s="287"/>
      <c r="AA55811" s="289"/>
    </row>
    <row r="55812" spans="23:27">
      <c r="W55812" s="288"/>
      <c r="X55812" s="287"/>
      <c r="AA55812" s="289"/>
    </row>
    <row r="55813" spans="23:27">
      <c r="W55813" s="288"/>
      <c r="X55813" s="287"/>
      <c r="AA55813" s="289"/>
    </row>
    <row r="55814" spans="23:27">
      <c r="W55814" s="288"/>
      <c r="X55814" s="287"/>
      <c r="AA55814" s="289"/>
    </row>
    <row r="55815" spans="23:27">
      <c r="W55815" s="288"/>
      <c r="X55815" s="287"/>
      <c r="AA55815" s="289"/>
    </row>
    <row r="55816" spans="23:27">
      <c r="W55816" s="288"/>
      <c r="X55816" s="287"/>
      <c r="AA55816" s="289"/>
    </row>
    <row r="55817" spans="23:27">
      <c r="W55817" s="288"/>
      <c r="X55817" s="287"/>
      <c r="AA55817" s="289"/>
    </row>
    <row r="55818" spans="23:27">
      <c r="W55818" s="288"/>
      <c r="X55818" s="287"/>
      <c r="AA55818" s="289"/>
    </row>
    <row r="55819" spans="23:27">
      <c r="W55819" s="288"/>
      <c r="X55819" s="287"/>
      <c r="AA55819" s="289"/>
    </row>
    <row r="55820" spans="23:27">
      <c r="W55820" s="288"/>
      <c r="X55820" s="287"/>
      <c r="AA55820" s="289"/>
    </row>
    <row r="55821" spans="23:27">
      <c r="W55821" s="288"/>
      <c r="X55821" s="287"/>
      <c r="AA55821" s="289"/>
    </row>
    <row r="55822" spans="23:27">
      <c r="W55822" s="288"/>
      <c r="X55822" s="287"/>
      <c r="AA55822" s="289"/>
    </row>
    <row r="55823" spans="23:27">
      <c r="W55823" s="288"/>
      <c r="X55823" s="287"/>
      <c r="AA55823" s="289"/>
    </row>
    <row r="55824" spans="23:27">
      <c r="W55824" s="288"/>
      <c r="X55824" s="287"/>
      <c r="AA55824" s="289"/>
    </row>
    <row r="55825" spans="23:27">
      <c r="W55825" s="288"/>
      <c r="X55825" s="287"/>
      <c r="AA55825" s="289"/>
    </row>
    <row r="55826" spans="23:27">
      <c r="W55826" s="288"/>
      <c r="X55826" s="287"/>
      <c r="AA55826" s="289"/>
    </row>
    <row r="55827" spans="23:27">
      <c r="W55827" s="288"/>
      <c r="X55827" s="287"/>
      <c r="AA55827" s="289"/>
    </row>
    <row r="55828" spans="23:27">
      <c r="W55828" s="288"/>
      <c r="X55828" s="287"/>
      <c r="AA55828" s="289"/>
    </row>
    <row r="55829" spans="23:27">
      <c r="W55829" s="288"/>
      <c r="X55829" s="287"/>
      <c r="AA55829" s="289"/>
    </row>
    <row r="55830" spans="23:27">
      <c r="W55830" s="288"/>
      <c r="X55830" s="287"/>
      <c r="AA55830" s="289"/>
    </row>
    <row r="55831" spans="23:27">
      <c r="W55831" s="288"/>
      <c r="X55831" s="287"/>
      <c r="AA55831" s="289"/>
    </row>
    <row r="55832" spans="23:27">
      <c r="W55832" s="288"/>
      <c r="X55832" s="287"/>
      <c r="AA55832" s="289"/>
    </row>
    <row r="55833" spans="23:27">
      <c r="W55833" s="288"/>
      <c r="X55833" s="287"/>
      <c r="AA55833" s="289"/>
    </row>
    <row r="55834" spans="23:27">
      <c r="W55834" s="288"/>
      <c r="X55834" s="287"/>
      <c r="AA55834" s="289"/>
    </row>
    <row r="55835" spans="23:27">
      <c r="W55835" s="288"/>
      <c r="X55835" s="287"/>
      <c r="AA55835" s="289"/>
    </row>
    <row r="55836" spans="23:27">
      <c r="W55836" s="288"/>
      <c r="X55836" s="287"/>
      <c r="AA55836" s="289"/>
    </row>
    <row r="55837" spans="23:27">
      <c r="W55837" s="288"/>
      <c r="X55837" s="287"/>
      <c r="AA55837" s="289"/>
    </row>
    <row r="55838" spans="23:27">
      <c r="W55838" s="288"/>
      <c r="X55838" s="287"/>
      <c r="AA55838" s="289"/>
    </row>
    <row r="55839" spans="23:27">
      <c r="W55839" s="288"/>
      <c r="X55839" s="287"/>
      <c r="AA55839" s="289"/>
    </row>
    <row r="55840" spans="23:27">
      <c r="W55840" s="288"/>
      <c r="X55840" s="287"/>
      <c r="AA55840" s="289"/>
    </row>
    <row r="55841" spans="23:27">
      <c r="W55841" s="288"/>
      <c r="X55841" s="287"/>
      <c r="AA55841" s="289"/>
    </row>
    <row r="55842" spans="23:27">
      <c r="W55842" s="288"/>
      <c r="X55842" s="287"/>
      <c r="AA55842" s="289"/>
    </row>
    <row r="55843" spans="23:27">
      <c r="W55843" s="288"/>
      <c r="X55843" s="287"/>
      <c r="AA55843" s="289"/>
    </row>
    <row r="55844" spans="23:27">
      <c r="W55844" s="288"/>
      <c r="X55844" s="287"/>
      <c r="AA55844" s="289"/>
    </row>
    <row r="55845" spans="23:27">
      <c r="W55845" s="288"/>
      <c r="X55845" s="287"/>
      <c r="AA55845" s="289"/>
    </row>
    <row r="55846" spans="23:27">
      <c r="W55846" s="288"/>
      <c r="X55846" s="287"/>
      <c r="AA55846" s="289"/>
    </row>
    <row r="55847" spans="23:27">
      <c r="W55847" s="288"/>
      <c r="X55847" s="287"/>
      <c r="AA55847" s="289"/>
    </row>
    <row r="55848" spans="23:27">
      <c r="W55848" s="288"/>
      <c r="X55848" s="287"/>
      <c r="AA55848" s="289"/>
    </row>
    <row r="55849" spans="23:27">
      <c r="W55849" s="288"/>
      <c r="X55849" s="287"/>
      <c r="AA55849" s="289"/>
    </row>
    <row r="55850" spans="23:27">
      <c r="W55850" s="288"/>
      <c r="X55850" s="287"/>
      <c r="AA55850" s="289"/>
    </row>
    <row r="55851" spans="23:27">
      <c r="W55851" s="288"/>
      <c r="X55851" s="287"/>
      <c r="AA55851" s="289"/>
    </row>
    <row r="55852" spans="23:27">
      <c r="W55852" s="288"/>
      <c r="X55852" s="287"/>
      <c r="AA55852" s="289"/>
    </row>
    <row r="55853" spans="23:27">
      <c r="W55853" s="288"/>
      <c r="X55853" s="287"/>
      <c r="AA55853" s="289"/>
    </row>
    <row r="55854" spans="23:27">
      <c r="W55854" s="288"/>
      <c r="X55854" s="287"/>
      <c r="AA55854" s="289"/>
    </row>
    <row r="55855" spans="23:27">
      <c r="W55855" s="288"/>
      <c r="X55855" s="287"/>
      <c r="AA55855" s="289"/>
    </row>
    <row r="55856" spans="23:27">
      <c r="W55856" s="288"/>
      <c r="X55856" s="287"/>
      <c r="AA55856" s="289"/>
    </row>
    <row r="55857" spans="23:27">
      <c r="W55857" s="288"/>
      <c r="X55857" s="287"/>
      <c r="AA55857" s="289"/>
    </row>
    <row r="55858" spans="23:27">
      <c r="W55858" s="288"/>
      <c r="X55858" s="287"/>
      <c r="AA55858" s="289"/>
    </row>
    <row r="55859" spans="23:27">
      <c r="W55859" s="288"/>
      <c r="X55859" s="287"/>
      <c r="AA55859" s="289"/>
    </row>
    <row r="55860" spans="23:27">
      <c r="W55860" s="288"/>
      <c r="X55860" s="287"/>
      <c r="AA55860" s="289"/>
    </row>
    <row r="55861" spans="23:27">
      <c r="W55861" s="288"/>
      <c r="X55861" s="287"/>
      <c r="AA55861" s="289"/>
    </row>
    <row r="55862" spans="23:27">
      <c r="W55862" s="288"/>
      <c r="X55862" s="287"/>
      <c r="AA55862" s="289"/>
    </row>
    <row r="55863" spans="23:27">
      <c r="W55863" s="288"/>
      <c r="X55863" s="287"/>
      <c r="AA55863" s="289"/>
    </row>
    <row r="55864" spans="23:27">
      <c r="W55864" s="288"/>
      <c r="X55864" s="287"/>
      <c r="AA55864" s="289"/>
    </row>
    <row r="55865" spans="23:27">
      <c r="W55865" s="288"/>
      <c r="X55865" s="287"/>
      <c r="AA55865" s="289"/>
    </row>
    <row r="55866" spans="23:27">
      <c r="W55866" s="288"/>
      <c r="X55866" s="287"/>
      <c r="AA55866" s="289"/>
    </row>
    <row r="55867" spans="23:27">
      <c r="W55867" s="288"/>
      <c r="X55867" s="287"/>
      <c r="AA55867" s="289"/>
    </row>
    <row r="55868" spans="23:27">
      <c r="W55868" s="288"/>
      <c r="X55868" s="287"/>
      <c r="AA55868" s="289"/>
    </row>
    <row r="55869" spans="23:27">
      <c r="W55869" s="288"/>
      <c r="X55869" s="287"/>
      <c r="AA55869" s="289"/>
    </row>
    <row r="55870" spans="23:27">
      <c r="W55870" s="288"/>
      <c r="X55870" s="287"/>
      <c r="AA55870" s="289"/>
    </row>
    <row r="55871" spans="23:27">
      <c r="W55871" s="288"/>
      <c r="X55871" s="287"/>
      <c r="AA55871" s="289"/>
    </row>
    <row r="55872" spans="23:27">
      <c r="W55872" s="288"/>
      <c r="X55872" s="287"/>
      <c r="AA55872" s="289"/>
    </row>
    <row r="55873" spans="23:27">
      <c r="W55873" s="288"/>
      <c r="X55873" s="287"/>
      <c r="AA55873" s="289"/>
    </row>
    <row r="55874" spans="23:27">
      <c r="W55874" s="288"/>
      <c r="X55874" s="287"/>
      <c r="AA55874" s="289"/>
    </row>
    <row r="55875" spans="23:27">
      <c r="W55875" s="288"/>
      <c r="X55875" s="287"/>
      <c r="AA55875" s="289"/>
    </row>
    <row r="55876" spans="23:27">
      <c r="W55876" s="288"/>
      <c r="X55876" s="287"/>
      <c r="AA55876" s="289"/>
    </row>
    <row r="55877" spans="23:27">
      <c r="W55877" s="288"/>
      <c r="X55877" s="287"/>
      <c r="AA55877" s="289"/>
    </row>
    <row r="55878" spans="23:27">
      <c r="W55878" s="288"/>
      <c r="X55878" s="287"/>
      <c r="AA55878" s="289"/>
    </row>
    <row r="55879" spans="23:27">
      <c r="W55879" s="288"/>
      <c r="X55879" s="287"/>
      <c r="AA55879" s="289"/>
    </row>
    <row r="55880" spans="23:27">
      <c r="W55880" s="288"/>
      <c r="X55880" s="287"/>
      <c r="AA55880" s="289"/>
    </row>
    <row r="55881" spans="23:27">
      <c r="W55881" s="288"/>
      <c r="X55881" s="287"/>
      <c r="AA55881" s="289"/>
    </row>
    <row r="55882" spans="23:27">
      <c r="W55882" s="288"/>
      <c r="X55882" s="287"/>
      <c r="AA55882" s="289"/>
    </row>
    <row r="55883" spans="23:27">
      <c r="W55883" s="288"/>
      <c r="X55883" s="287"/>
      <c r="AA55883" s="289"/>
    </row>
    <row r="55884" spans="23:27">
      <c r="W55884" s="288"/>
      <c r="X55884" s="287"/>
      <c r="AA55884" s="289"/>
    </row>
    <row r="55885" spans="23:27">
      <c r="W55885" s="288"/>
      <c r="X55885" s="287"/>
      <c r="AA55885" s="289"/>
    </row>
    <row r="55886" spans="23:27">
      <c r="W55886" s="288"/>
      <c r="X55886" s="287"/>
      <c r="AA55886" s="289"/>
    </row>
    <row r="55887" spans="23:27">
      <c r="W55887" s="288"/>
      <c r="X55887" s="287"/>
      <c r="AA55887" s="289"/>
    </row>
    <row r="55888" spans="23:27">
      <c r="W55888" s="288"/>
      <c r="X55888" s="287"/>
      <c r="AA55888" s="289"/>
    </row>
    <row r="55889" spans="23:27">
      <c r="W55889" s="288"/>
      <c r="X55889" s="287"/>
      <c r="AA55889" s="289"/>
    </row>
    <row r="55890" spans="23:27">
      <c r="W55890" s="288"/>
      <c r="X55890" s="287"/>
      <c r="AA55890" s="289"/>
    </row>
    <row r="55891" spans="23:27">
      <c r="W55891" s="288"/>
      <c r="X55891" s="287"/>
      <c r="AA55891" s="289"/>
    </row>
    <row r="55892" spans="23:27">
      <c r="W55892" s="288"/>
      <c r="X55892" s="287"/>
      <c r="AA55892" s="289"/>
    </row>
    <row r="55893" spans="23:27">
      <c r="W55893" s="288"/>
      <c r="X55893" s="287"/>
      <c r="AA55893" s="289"/>
    </row>
    <row r="55894" spans="23:27">
      <c r="W55894" s="288"/>
      <c r="X55894" s="287"/>
      <c r="AA55894" s="289"/>
    </row>
    <row r="55895" spans="23:27">
      <c r="W55895" s="288"/>
      <c r="X55895" s="287"/>
      <c r="AA55895" s="289"/>
    </row>
    <row r="55896" spans="23:27">
      <c r="W55896" s="288"/>
      <c r="X55896" s="287"/>
      <c r="AA55896" s="289"/>
    </row>
    <row r="55897" spans="23:27">
      <c r="W55897" s="288"/>
      <c r="X55897" s="287"/>
      <c r="AA55897" s="289"/>
    </row>
    <row r="55898" spans="23:27">
      <c r="W55898" s="288"/>
      <c r="X55898" s="287"/>
      <c r="AA55898" s="289"/>
    </row>
    <row r="55899" spans="23:27">
      <c r="W55899" s="288"/>
      <c r="X55899" s="287"/>
      <c r="AA55899" s="289"/>
    </row>
    <row r="55900" spans="23:27">
      <c r="W55900" s="288"/>
      <c r="X55900" s="287"/>
      <c r="AA55900" s="289"/>
    </row>
    <row r="55901" spans="23:27">
      <c r="W55901" s="288"/>
      <c r="X55901" s="287"/>
      <c r="AA55901" s="289"/>
    </row>
    <row r="55902" spans="23:27">
      <c r="W55902" s="288"/>
      <c r="X55902" s="287"/>
      <c r="AA55902" s="289"/>
    </row>
    <row r="55903" spans="23:27">
      <c r="W55903" s="288"/>
      <c r="X55903" s="287"/>
      <c r="AA55903" s="289"/>
    </row>
    <row r="55904" spans="23:27">
      <c r="W55904" s="288"/>
      <c r="X55904" s="287"/>
      <c r="AA55904" s="289"/>
    </row>
    <row r="55905" spans="23:27">
      <c r="W55905" s="288"/>
      <c r="X55905" s="287"/>
      <c r="AA55905" s="289"/>
    </row>
    <row r="55906" spans="23:27">
      <c r="W55906" s="288"/>
      <c r="X55906" s="287"/>
      <c r="AA55906" s="289"/>
    </row>
    <row r="55907" spans="23:27">
      <c r="W55907" s="288"/>
      <c r="X55907" s="287"/>
      <c r="AA55907" s="289"/>
    </row>
    <row r="55908" spans="23:27">
      <c r="W55908" s="288"/>
      <c r="X55908" s="287"/>
      <c r="AA55908" s="289"/>
    </row>
    <row r="55909" spans="23:27">
      <c r="W55909" s="288"/>
      <c r="X55909" s="287"/>
      <c r="AA55909" s="289"/>
    </row>
    <row r="55910" spans="23:27">
      <c r="W55910" s="288"/>
      <c r="X55910" s="287"/>
      <c r="AA55910" s="289"/>
    </row>
    <row r="55911" spans="23:27">
      <c r="W55911" s="288"/>
      <c r="X55911" s="287"/>
      <c r="AA55911" s="289"/>
    </row>
    <row r="55912" spans="23:27">
      <c r="W55912" s="288"/>
      <c r="X55912" s="287"/>
      <c r="AA55912" s="289"/>
    </row>
    <row r="55913" spans="23:27">
      <c r="W55913" s="288"/>
      <c r="X55913" s="287"/>
      <c r="AA55913" s="289"/>
    </row>
    <row r="55914" spans="23:27">
      <c r="W55914" s="288"/>
      <c r="X55914" s="287"/>
      <c r="AA55914" s="289"/>
    </row>
    <row r="55915" spans="23:27">
      <c r="W55915" s="288"/>
      <c r="X55915" s="287"/>
      <c r="AA55915" s="289"/>
    </row>
    <row r="55916" spans="23:27">
      <c r="W55916" s="288"/>
      <c r="X55916" s="287"/>
      <c r="AA55916" s="289"/>
    </row>
    <row r="55917" spans="23:27">
      <c r="W55917" s="288"/>
      <c r="X55917" s="287"/>
      <c r="AA55917" s="289"/>
    </row>
    <row r="55918" spans="23:27">
      <c r="W55918" s="288"/>
      <c r="X55918" s="287"/>
      <c r="AA55918" s="289"/>
    </row>
    <row r="55919" spans="23:27">
      <c r="W55919" s="288"/>
      <c r="X55919" s="287"/>
      <c r="AA55919" s="289"/>
    </row>
    <row r="55920" spans="23:27">
      <c r="W55920" s="288"/>
      <c r="X55920" s="287"/>
      <c r="AA55920" s="289"/>
    </row>
    <row r="55921" spans="23:27">
      <c r="W55921" s="288"/>
      <c r="X55921" s="287"/>
      <c r="AA55921" s="289"/>
    </row>
    <row r="55922" spans="23:27">
      <c r="W55922" s="288"/>
      <c r="X55922" s="287"/>
      <c r="AA55922" s="289"/>
    </row>
    <row r="55923" spans="23:27">
      <c r="W55923" s="288"/>
      <c r="X55923" s="287"/>
      <c r="AA55923" s="289"/>
    </row>
    <row r="55924" spans="23:27">
      <c r="W55924" s="288"/>
      <c r="X55924" s="287"/>
      <c r="AA55924" s="289"/>
    </row>
    <row r="55925" spans="23:27">
      <c r="W55925" s="288"/>
      <c r="X55925" s="287"/>
      <c r="AA55925" s="289"/>
    </row>
    <row r="55926" spans="23:27">
      <c r="W55926" s="288"/>
      <c r="X55926" s="287"/>
      <c r="AA55926" s="289"/>
    </row>
    <row r="55927" spans="23:27">
      <c r="W55927" s="288"/>
      <c r="X55927" s="287"/>
      <c r="AA55927" s="289"/>
    </row>
    <row r="55928" spans="23:27">
      <c r="W55928" s="288"/>
      <c r="X55928" s="287"/>
      <c r="AA55928" s="289"/>
    </row>
    <row r="55929" spans="23:27">
      <c r="W55929" s="288"/>
      <c r="X55929" s="287"/>
      <c r="AA55929" s="289"/>
    </row>
    <row r="55930" spans="23:27">
      <c r="W55930" s="288"/>
      <c r="X55930" s="287"/>
      <c r="AA55930" s="289"/>
    </row>
    <row r="55931" spans="23:27">
      <c r="W55931" s="288"/>
      <c r="X55931" s="287"/>
      <c r="AA55931" s="289"/>
    </row>
    <row r="55932" spans="23:27">
      <c r="W55932" s="288"/>
      <c r="X55932" s="287"/>
      <c r="AA55932" s="289"/>
    </row>
    <row r="55933" spans="23:27">
      <c r="W55933" s="288"/>
      <c r="X55933" s="287"/>
      <c r="AA55933" s="289"/>
    </row>
    <row r="55934" spans="23:27">
      <c r="W55934" s="288"/>
      <c r="X55934" s="287"/>
      <c r="AA55934" s="289"/>
    </row>
    <row r="55935" spans="23:27">
      <c r="W55935" s="288"/>
      <c r="X55935" s="287"/>
      <c r="AA55935" s="289"/>
    </row>
    <row r="55936" spans="23:27">
      <c r="W55936" s="288"/>
      <c r="X55936" s="287"/>
      <c r="AA55936" s="289"/>
    </row>
    <row r="55937" spans="23:27">
      <c r="W55937" s="288"/>
      <c r="X55937" s="287"/>
      <c r="AA55937" s="289"/>
    </row>
    <row r="55938" spans="23:27">
      <c r="W55938" s="288"/>
      <c r="X55938" s="287"/>
      <c r="AA55938" s="289"/>
    </row>
    <row r="55939" spans="23:27">
      <c r="W55939" s="288"/>
      <c r="X55939" s="287"/>
      <c r="AA55939" s="289"/>
    </row>
    <row r="55940" spans="23:27">
      <c r="W55940" s="288"/>
      <c r="X55940" s="287"/>
      <c r="AA55940" s="289"/>
    </row>
    <row r="55941" spans="23:27">
      <c r="W55941" s="288"/>
      <c r="X55941" s="287"/>
      <c r="AA55941" s="289"/>
    </row>
    <row r="55942" spans="23:27">
      <c r="W55942" s="288"/>
      <c r="X55942" s="287"/>
      <c r="AA55942" s="289"/>
    </row>
    <row r="55943" spans="23:27">
      <c r="W55943" s="288"/>
      <c r="X55943" s="287"/>
      <c r="AA55943" s="289"/>
    </row>
    <row r="55944" spans="23:27">
      <c r="W55944" s="288"/>
      <c r="X55944" s="287"/>
      <c r="AA55944" s="289"/>
    </row>
    <row r="55945" spans="23:27">
      <c r="W55945" s="288"/>
      <c r="X55945" s="287"/>
      <c r="AA55945" s="289"/>
    </row>
    <row r="55946" spans="23:27">
      <c r="W55946" s="288"/>
      <c r="X55946" s="287"/>
      <c r="AA55946" s="289"/>
    </row>
    <row r="55947" spans="23:27">
      <c r="W55947" s="288"/>
      <c r="X55947" s="287"/>
      <c r="AA55947" s="289"/>
    </row>
    <row r="55948" spans="23:27">
      <c r="W55948" s="288"/>
      <c r="X55948" s="287"/>
      <c r="AA55948" s="289"/>
    </row>
    <row r="55949" spans="23:27">
      <c r="W55949" s="288"/>
      <c r="X55949" s="287"/>
      <c r="AA55949" s="289"/>
    </row>
    <row r="55950" spans="23:27">
      <c r="W55950" s="288"/>
      <c r="X55950" s="287"/>
      <c r="AA55950" s="289"/>
    </row>
    <row r="55951" spans="23:27">
      <c r="W55951" s="288"/>
      <c r="X55951" s="287"/>
      <c r="AA55951" s="289"/>
    </row>
    <row r="55952" spans="23:27">
      <c r="W55952" s="288"/>
      <c r="X55952" s="287"/>
      <c r="AA55952" s="289"/>
    </row>
    <row r="55953" spans="23:27">
      <c r="W55953" s="288"/>
      <c r="X55953" s="287"/>
      <c r="AA55953" s="289"/>
    </row>
    <row r="55954" spans="23:27">
      <c r="W55954" s="288"/>
      <c r="X55954" s="287"/>
      <c r="AA55954" s="289"/>
    </row>
    <row r="55955" spans="23:27">
      <c r="W55955" s="288"/>
      <c r="X55955" s="287"/>
      <c r="AA55955" s="289"/>
    </row>
    <row r="55956" spans="23:27">
      <c r="W55956" s="288"/>
      <c r="X55956" s="287"/>
      <c r="AA55956" s="289"/>
    </row>
    <row r="55957" spans="23:27">
      <c r="W55957" s="288"/>
      <c r="X55957" s="287"/>
      <c r="AA55957" s="289"/>
    </row>
    <row r="55958" spans="23:27">
      <c r="W55958" s="288"/>
      <c r="X55958" s="287"/>
      <c r="AA55958" s="289"/>
    </row>
    <row r="55959" spans="23:27">
      <c r="W55959" s="288"/>
      <c r="X55959" s="287"/>
      <c r="AA55959" s="289"/>
    </row>
    <row r="55960" spans="23:27">
      <c r="W55960" s="288"/>
      <c r="X55960" s="287"/>
      <c r="AA55960" s="289"/>
    </row>
    <row r="55961" spans="23:27">
      <c r="W55961" s="288"/>
      <c r="X55961" s="287"/>
      <c r="AA55961" s="289"/>
    </row>
    <row r="55962" spans="23:27">
      <c r="W55962" s="288"/>
      <c r="X55962" s="287"/>
      <c r="AA55962" s="289"/>
    </row>
    <row r="55963" spans="23:27">
      <c r="W55963" s="288"/>
      <c r="X55963" s="287"/>
      <c r="AA55963" s="289"/>
    </row>
    <row r="55964" spans="23:27">
      <c r="W55964" s="288"/>
      <c r="X55964" s="287"/>
      <c r="AA55964" s="289"/>
    </row>
    <row r="55965" spans="23:27">
      <c r="W55965" s="288"/>
      <c r="X55965" s="287"/>
      <c r="AA55965" s="289"/>
    </row>
    <row r="55966" spans="23:27">
      <c r="W55966" s="288"/>
      <c r="X55966" s="287"/>
      <c r="AA55966" s="289"/>
    </row>
    <row r="55967" spans="23:27">
      <c r="W55967" s="288"/>
      <c r="X55967" s="287"/>
      <c r="AA55967" s="289"/>
    </row>
    <row r="55968" spans="23:27">
      <c r="W55968" s="288"/>
      <c r="X55968" s="287"/>
      <c r="AA55968" s="289"/>
    </row>
    <row r="55969" spans="23:27">
      <c r="W55969" s="288"/>
      <c r="X55969" s="287"/>
      <c r="AA55969" s="289"/>
    </row>
    <row r="55970" spans="23:27">
      <c r="W55970" s="288"/>
      <c r="X55970" s="287"/>
      <c r="AA55970" s="289"/>
    </row>
    <row r="55971" spans="23:27">
      <c r="W55971" s="288"/>
      <c r="X55971" s="287"/>
      <c r="AA55971" s="289"/>
    </row>
    <row r="55972" spans="23:27">
      <c r="W55972" s="288"/>
      <c r="X55972" s="287"/>
      <c r="AA55972" s="289"/>
    </row>
    <row r="55973" spans="23:27">
      <c r="W55973" s="288"/>
      <c r="X55973" s="287"/>
      <c r="AA55973" s="289"/>
    </row>
    <row r="55974" spans="23:27">
      <c r="W55974" s="288"/>
      <c r="X55974" s="287"/>
      <c r="AA55974" s="289"/>
    </row>
    <row r="55975" spans="23:27">
      <c r="W55975" s="288"/>
      <c r="X55975" s="287"/>
      <c r="AA55975" s="289"/>
    </row>
    <row r="55976" spans="23:27">
      <c r="W55976" s="288"/>
      <c r="X55976" s="287"/>
      <c r="AA55976" s="289"/>
    </row>
    <row r="55977" spans="23:27">
      <c r="W55977" s="288"/>
      <c r="X55977" s="287"/>
      <c r="AA55977" s="289"/>
    </row>
    <row r="55978" spans="23:27">
      <c r="W55978" s="288"/>
      <c r="X55978" s="287"/>
      <c r="AA55978" s="289"/>
    </row>
    <row r="55979" spans="23:27">
      <c r="W55979" s="288"/>
      <c r="X55979" s="287"/>
      <c r="AA55979" s="289"/>
    </row>
    <row r="55980" spans="23:27">
      <c r="W55980" s="288"/>
      <c r="X55980" s="287"/>
      <c r="AA55980" s="289"/>
    </row>
    <row r="55981" spans="23:27">
      <c r="W55981" s="288"/>
      <c r="X55981" s="287"/>
      <c r="AA55981" s="289"/>
    </row>
    <row r="55982" spans="23:27">
      <c r="W55982" s="288"/>
      <c r="X55982" s="287"/>
      <c r="AA55982" s="289"/>
    </row>
    <row r="55983" spans="23:27">
      <c r="W55983" s="288"/>
      <c r="X55983" s="287"/>
      <c r="AA55983" s="289"/>
    </row>
    <row r="55984" spans="23:27">
      <c r="W55984" s="288"/>
      <c r="X55984" s="287"/>
      <c r="AA55984" s="289"/>
    </row>
    <row r="55985" spans="23:27">
      <c r="W55985" s="288"/>
      <c r="X55985" s="287"/>
      <c r="AA55985" s="289"/>
    </row>
    <row r="55986" spans="23:27">
      <c r="W55986" s="288"/>
      <c r="X55986" s="287"/>
      <c r="AA55986" s="289"/>
    </row>
    <row r="55987" spans="23:27">
      <c r="W55987" s="288"/>
      <c r="X55987" s="287"/>
      <c r="AA55987" s="289"/>
    </row>
    <row r="55988" spans="23:27">
      <c r="W55988" s="288"/>
      <c r="X55988" s="287"/>
      <c r="AA55988" s="289"/>
    </row>
    <row r="55989" spans="23:27">
      <c r="W55989" s="288"/>
      <c r="X55989" s="287"/>
      <c r="AA55989" s="289"/>
    </row>
    <row r="55990" spans="23:27">
      <c r="W55990" s="288"/>
      <c r="X55990" s="287"/>
      <c r="AA55990" s="289"/>
    </row>
    <row r="55991" spans="23:27">
      <c r="W55991" s="288"/>
      <c r="X55991" s="287"/>
      <c r="AA55991" s="289"/>
    </row>
    <row r="55992" spans="23:27">
      <c r="W55992" s="288"/>
      <c r="X55992" s="287"/>
      <c r="AA55992" s="289"/>
    </row>
    <row r="55993" spans="23:27">
      <c r="W55993" s="288"/>
      <c r="X55993" s="287"/>
      <c r="AA55993" s="289"/>
    </row>
    <row r="55994" spans="23:27">
      <c r="W55994" s="288"/>
      <c r="X55994" s="287"/>
      <c r="AA55994" s="289"/>
    </row>
    <row r="55995" spans="23:27">
      <c r="W55995" s="288"/>
      <c r="X55995" s="287"/>
      <c r="AA55995" s="289"/>
    </row>
    <row r="55996" spans="23:27">
      <c r="W55996" s="288"/>
      <c r="X55996" s="287"/>
      <c r="AA55996" s="289"/>
    </row>
    <row r="55997" spans="23:27">
      <c r="W55997" s="288"/>
      <c r="X55997" s="287"/>
      <c r="AA55997" s="289"/>
    </row>
    <row r="55998" spans="23:27">
      <c r="W55998" s="288"/>
      <c r="X55998" s="287"/>
      <c r="AA55998" s="289"/>
    </row>
    <row r="55999" spans="23:27">
      <c r="W55999" s="288"/>
      <c r="X55999" s="287"/>
      <c r="AA55999" s="289"/>
    </row>
    <row r="56000" spans="23:27">
      <c r="W56000" s="288"/>
      <c r="X56000" s="287"/>
      <c r="AA56000" s="289"/>
    </row>
    <row r="56001" spans="23:27">
      <c r="W56001" s="288"/>
      <c r="X56001" s="287"/>
      <c r="AA56001" s="289"/>
    </row>
    <row r="56002" spans="23:27">
      <c r="W56002" s="288"/>
      <c r="X56002" s="287"/>
      <c r="AA56002" s="289"/>
    </row>
    <row r="56003" spans="23:27">
      <c r="W56003" s="288"/>
      <c r="X56003" s="287"/>
      <c r="AA56003" s="289"/>
    </row>
    <row r="56004" spans="23:27">
      <c r="W56004" s="288"/>
      <c r="X56004" s="287"/>
      <c r="AA56004" s="289"/>
    </row>
    <row r="56005" spans="23:27">
      <c r="W56005" s="288"/>
      <c r="X56005" s="287"/>
      <c r="AA56005" s="289"/>
    </row>
    <row r="56006" spans="23:27">
      <c r="W56006" s="288"/>
      <c r="X56006" s="287"/>
      <c r="AA56006" s="289"/>
    </row>
    <row r="56007" spans="23:27">
      <c r="W56007" s="288"/>
      <c r="X56007" s="287"/>
      <c r="AA56007" s="289"/>
    </row>
    <row r="56008" spans="23:27">
      <c r="W56008" s="288"/>
      <c r="X56008" s="287"/>
      <c r="AA56008" s="289"/>
    </row>
    <row r="56009" spans="23:27">
      <c r="W56009" s="288"/>
      <c r="X56009" s="287"/>
      <c r="AA56009" s="289"/>
    </row>
    <row r="56010" spans="23:27">
      <c r="W56010" s="288"/>
      <c r="X56010" s="287"/>
      <c r="AA56010" s="289"/>
    </row>
    <row r="56011" spans="23:27">
      <c r="W56011" s="288"/>
      <c r="X56011" s="287"/>
      <c r="AA56011" s="289"/>
    </row>
    <row r="56012" spans="23:27">
      <c r="W56012" s="288"/>
      <c r="X56012" s="287"/>
      <c r="AA56012" s="289"/>
    </row>
    <row r="56013" spans="23:27">
      <c r="W56013" s="288"/>
      <c r="X56013" s="287"/>
      <c r="AA56013" s="289"/>
    </row>
    <row r="56014" spans="23:27">
      <c r="W56014" s="288"/>
      <c r="X56014" s="287"/>
      <c r="AA56014" s="289"/>
    </row>
    <row r="56015" spans="23:27">
      <c r="W56015" s="288"/>
      <c r="X56015" s="287"/>
      <c r="AA56015" s="289"/>
    </row>
    <row r="56016" spans="23:27">
      <c r="W56016" s="288"/>
      <c r="X56016" s="287"/>
      <c r="AA56016" s="289"/>
    </row>
    <row r="56017" spans="23:27">
      <c r="W56017" s="288"/>
      <c r="X56017" s="287"/>
      <c r="AA56017" s="289"/>
    </row>
    <row r="56018" spans="23:27">
      <c r="W56018" s="288"/>
      <c r="X56018" s="287"/>
      <c r="AA56018" s="289"/>
    </row>
    <row r="56019" spans="23:27">
      <c r="W56019" s="288"/>
      <c r="X56019" s="287"/>
      <c r="AA56019" s="289"/>
    </row>
    <row r="56020" spans="23:27">
      <c r="W56020" s="288"/>
      <c r="X56020" s="287"/>
      <c r="AA56020" s="289"/>
    </row>
    <row r="56021" spans="23:27">
      <c r="W56021" s="288"/>
      <c r="X56021" s="287"/>
      <c r="AA56021" s="289"/>
    </row>
    <row r="56022" spans="23:27">
      <c r="W56022" s="288"/>
      <c r="X56022" s="287"/>
      <c r="AA56022" s="289"/>
    </row>
    <row r="56023" spans="23:27">
      <c r="W56023" s="288"/>
      <c r="X56023" s="287"/>
      <c r="AA56023" s="289"/>
    </row>
    <row r="56024" spans="23:27">
      <c r="W56024" s="288"/>
      <c r="X56024" s="287"/>
      <c r="AA56024" s="289"/>
    </row>
    <row r="56025" spans="23:27">
      <c r="W56025" s="288"/>
      <c r="X56025" s="287"/>
      <c r="AA56025" s="289"/>
    </row>
    <row r="56026" spans="23:27">
      <c r="W56026" s="288"/>
      <c r="X56026" s="287"/>
      <c r="AA56026" s="289"/>
    </row>
    <row r="56027" spans="23:27">
      <c r="W56027" s="288"/>
      <c r="X56027" s="287"/>
      <c r="AA56027" s="289"/>
    </row>
    <row r="56028" spans="23:27">
      <c r="W56028" s="288"/>
      <c r="X56028" s="287"/>
      <c r="AA56028" s="289"/>
    </row>
    <row r="56029" spans="23:27">
      <c r="W56029" s="288"/>
      <c r="X56029" s="287"/>
      <c r="AA56029" s="289"/>
    </row>
    <row r="56030" spans="23:27">
      <c r="W56030" s="288"/>
      <c r="X56030" s="287"/>
      <c r="AA56030" s="289"/>
    </row>
    <row r="56031" spans="23:27">
      <c r="W56031" s="288"/>
      <c r="X56031" s="287"/>
      <c r="AA56031" s="289"/>
    </row>
    <row r="56032" spans="23:27">
      <c r="W56032" s="288"/>
      <c r="X56032" s="287"/>
      <c r="AA56032" s="289"/>
    </row>
    <row r="56033" spans="23:27">
      <c r="W56033" s="288"/>
      <c r="X56033" s="287"/>
      <c r="AA56033" s="289"/>
    </row>
    <row r="56034" spans="23:27">
      <c r="W56034" s="288"/>
      <c r="X56034" s="287"/>
      <c r="AA56034" s="289"/>
    </row>
    <row r="56035" spans="23:27">
      <c r="W56035" s="288"/>
      <c r="X56035" s="287"/>
      <c r="AA56035" s="289"/>
    </row>
    <row r="56036" spans="23:27">
      <c r="W56036" s="288"/>
      <c r="X56036" s="287"/>
      <c r="AA56036" s="289"/>
    </row>
    <row r="56037" spans="23:27">
      <c r="W56037" s="288"/>
      <c r="X56037" s="287"/>
      <c r="AA56037" s="289"/>
    </row>
    <row r="56038" spans="23:27">
      <c r="W56038" s="288"/>
      <c r="X56038" s="287"/>
      <c r="AA56038" s="289"/>
    </row>
    <row r="56039" spans="23:27">
      <c r="W56039" s="288"/>
      <c r="X56039" s="287"/>
      <c r="AA56039" s="289"/>
    </row>
    <row r="56040" spans="23:27">
      <c r="W56040" s="288"/>
      <c r="X56040" s="287"/>
      <c r="AA56040" s="289"/>
    </row>
    <row r="56041" spans="23:27">
      <c r="W56041" s="288"/>
      <c r="X56041" s="287"/>
      <c r="AA56041" s="289"/>
    </row>
    <row r="56042" spans="23:27">
      <c r="W56042" s="288"/>
      <c r="X56042" s="287"/>
      <c r="AA56042" s="289"/>
    </row>
    <row r="56043" spans="23:27">
      <c r="W56043" s="288"/>
      <c r="X56043" s="287"/>
      <c r="AA56043" s="289"/>
    </row>
    <row r="56044" spans="23:27">
      <c r="W56044" s="288"/>
      <c r="X56044" s="287"/>
      <c r="AA56044" s="289"/>
    </row>
    <row r="56045" spans="23:27">
      <c r="W56045" s="288"/>
      <c r="X56045" s="287"/>
      <c r="AA56045" s="289"/>
    </row>
    <row r="56046" spans="23:27">
      <c r="W56046" s="288"/>
      <c r="X56046" s="287"/>
      <c r="AA56046" s="289"/>
    </row>
    <row r="56047" spans="23:27">
      <c r="W56047" s="288"/>
      <c r="X56047" s="287"/>
      <c r="AA56047" s="289"/>
    </row>
    <row r="56048" spans="23:27">
      <c r="W56048" s="288"/>
      <c r="X56048" s="287"/>
      <c r="AA56048" s="289"/>
    </row>
    <row r="56049" spans="23:27">
      <c r="W56049" s="288"/>
      <c r="X56049" s="287"/>
      <c r="AA56049" s="289"/>
    </row>
    <row r="56050" spans="23:27">
      <c r="W56050" s="288"/>
      <c r="X56050" s="287"/>
      <c r="AA56050" s="289"/>
    </row>
    <row r="56051" spans="23:27">
      <c r="W56051" s="288"/>
      <c r="X56051" s="287"/>
      <c r="AA56051" s="289"/>
    </row>
    <row r="56052" spans="23:27">
      <c r="W56052" s="288"/>
      <c r="X56052" s="287"/>
      <c r="AA56052" s="289"/>
    </row>
    <row r="56053" spans="23:27">
      <c r="W56053" s="288"/>
      <c r="X56053" s="287"/>
      <c r="AA56053" s="289"/>
    </row>
    <row r="56054" spans="23:27">
      <c r="W56054" s="288"/>
      <c r="X56054" s="287"/>
      <c r="AA56054" s="289"/>
    </row>
    <row r="56055" spans="23:27">
      <c r="W56055" s="288"/>
      <c r="X56055" s="287"/>
      <c r="AA56055" s="289"/>
    </row>
    <row r="56056" spans="23:27">
      <c r="W56056" s="288"/>
      <c r="X56056" s="287"/>
      <c r="AA56056" s="289"/>
    </row>
    <row r="56057" spans="23:27">
      <c r="W56057" s="288"/>
      <c r="X56057" s="287"/>
      <c r="AA56057" s="289"/>
    </row>
    <row r="56058" spans="23:27">
      <c r="W56058" s="288"/>
      <c r="X56058" s="287"/>
      <c r="AA56058" s="289"/>
    </row>
    <row r="56059" spans="23:27">
      <c r="W56059" s="288"/>
      <c r="X56059" s="287"/>
      <c r="AA56059" s="289"/>
    </row>
    <row r="56060" spans="23:27">
      <c r="W56060" s="288"/>
      <c r="X56060" s="287"/>
      <c r="AA56060" s="289"/>
    </row>
    <row r="56061" spans="23:27">
      <c r="W56061" s="288"/>
      <c r="X56061" s="287"/>
      <c r="AA56061" s="289"/>
    </row>
    <row r="56062" spans="23:27">
      <c r="W56062" s="288"/>
      <c r="X56062" s="287"/>
      <c r="AA56062" s="289"/>
    </row>
    <row r="56063" spans="23:27">
      <c r="W56063" s="288"/>
      <c r="X56063" s="287"/>
      <c r="AA56063" s="289"/>
    </row>
    <row r="56064" spans="23:27">
      <c r="W56064" s="288"/>
      <c r="X56064" s="287"/>
      <c r="AA56064" s="289"/>
    </row>
    <row r="56065" spans="23:27">
      <c r="W56065" s="288"/>
      <c r="X56065" s="287"/>
      <c r="AA56065" s="289"/>
    </row>
    <row r="56066" spans="23:27">
      <c r="W56066" s="288"/>
      <c r="X56066" s="287"/>
      <c r="AA56066" s="289"/>
    </row>
    <row r="56067" spans="23:27">
      <c r="W56067" s="288"/>
      <c r="X56067" s="287"/>
      <c r="AA56067" s="289"/>
    </row>
    <row r="56068" spans="23:27">
      <c r="W56068" s="288"/>
      <c r="X56068" s="287"/>
      <c r="AA56068" s="289"/>
    </row>
    <row r="56069" spans="23:27">
      <c r="W56069" s="288"/>
      <c r="X56069" s="287"/>
      <c r="AA56069" s="289"/>
    </row>
    <row r="56070" spans="23:27">
      <c r="W56070" s="288"/>
      <c r="X56070" s="287"/>
      <c r="AA56070" s="289"/>
    </row>
    <row r="56071" spans="23:27">
      <c r="W56071" s="288"/>
      <c r="X56071" s="287"/>
      <c r="AA56071" s="289"/>
    </row>
    <row r="56072" spans="23:27">
      <c r="W56072" s="288"/>
      <c r="X56072" s="287"/>
      <c r="AA56072" s="289"/>
    </row>
    <row r="56073" spans="23:27">
      <c r="W56073" s="288"/>
      <c r="X56073" s="287"/>
      <c r="AA56073" s="289"/>
    </row>
    <row r="56074" spans="23:27">
      <c r="W56074" s="288"/>
      <c r="X56074" s="287"/>
      <c r="AA56074" s="289"/>
    </row>
    <row r="56075" spans="23:27">
      <c r="W56075" s="288"/>
      <c r="X56075" s="287"/>
      <c r="AA56075" s="289"/>
    </row>
    <row r="56076" spans="23:27">
      <c r="W56076" s="288"/>
      <c r="X56076" s="287"/>
      <c r="AA56076" s="289"/>
    </row>
    <row r="56077" spans="23:27">
      <c r="W56077" s="288"/>
      <c r="X56077" s="287"/>
      <c r="AA56077" s="289"/>
    </row>
    <row r="56078" spans="23:27">
      <c r="W56078" s="288"/>
      <c r="X56078" s="287"/>
      <c r="AA56078" s="289"/>
    </row>
    <row r="56079" spans="23:27">
      <c r="W56079" s="288"/>
      <c r="X56079" s="287"/>
      <c r="AA56079" s="289"/>
    </row>
    <row r="56080" spans="23:27">
      <c r="W56080" s="288"/>
      <c r="X56080" s="287"/>
      <c r="AA56080" s="289"/>
    </row>
    <row r="56081" spans="23:27">
      <c r="W56081" s="288"/>
      <c r="X56081" s="287"/>
      <c r="AA56081" s="289"/>
    </row>
    <row r="56082" spans="23:27">
      <c r="W56082" s="288"/>
      <c r="X56082" s="287"/>
      <c r="AA56082" s="289"/>
    </row>
    <row r="56083" spans="23:27">
      <c r="W56083" s="288"/>
      <c r="X56083" s="287"/>
      <c r="AA56083" s="289"/>
    </row>
    <row r="56084" spans="23:27">
      <c r="W56084" s="288"/>
      <c r="X56084" s="287"/>
      <c r="AA56084" s="289"/>
    </row>
    <row r="56085" spans="23:27">
      <c r="W56085" s="288"/>
      <c r="X56085" s="287"/>
      <c r="AA56085" s="289"/>
    </row>
    <row r="56086" spans="23:27">
      <c r="W56086" s="288"/>
      <c r="X56086" s="287"/>
      <c r="AA56086" s="289"/>
    </row>
    <row r="56087" spans="23:27">
      <c r="W56087" s="288"/>
      <c r="X56087" s="287"/>
      <c r="AA56087" s="289"/>
    </row>
    <row r="56088" spans="23:27">
      <c r="W56088" s="288"/>
      <c r="X56088" s="287"/>
      <c r="AA56088" s="289"/>
    </row>
    <row r="56089" spans="23:27">
      <c r="W56089" s="288"/>
      <c r="X56089" s="287"/>
      <c r="AA56089" s="289"/>
    </row>
    <row r="56090" spans="23:27">
      <c r="W56090" s="288"/>
      <c r="X56090" s="287"/>
      <c r="AA56090" s="289"/>
    </row>
    <row r="56091" spans="23:27">
      <c r="W56091" s="288"/>
      <c r="X56091" s="287"/>
      <c r="AA56091" s="289"/>
    </row>
    <row r="56092" spans="23:27">
      <c r="W56092" s="288"/>
      <c r="X56092" s="287"/>
      <c r="AA56092" s="289"/>
    </row>
    <row r="56093" spans="23:27">
      <c r="W56093" s="288"/>
      <c r="X56093" s="287"/>
      <c r="AA56093" s="289"/>
    </row>
    <row r="56094" spans="23:27">
      <c r="W56094" s="288"/>
      <c r="X56094" s="287"/>
      <c r="AA56094" s="289"/>
    </row>
    <row r="56095" spans="23:27">
      <c r="W56095" s="288"/>
      <c r="X56095" s="287"/>
      <c r="AA56095" s="289"/>
    </row>
    <row r="56096" spans="23:27">
      <c r="W56096" s="288"/>
      <c r="X56096" s="287"/>
      <c r="AA56096" s="289"/>
    </row>
    <row r="56097" spans="23:27">
      <c r="W56097" s="288"/>
      <c r="X56097" s="287"/>
      <c r="AA56097" s="289"/>
    </row>
    <row r="56098" spans="23:27">
      <c r="W56098" s="288"/>
      <c r="X56098" s="287"/>
      <c r="AA56098" s="289"/>
    </row>
    <row r="56099" spans="23:27">
      <c r="W56099" s="288"/>
      <c r="X56099" s="287"/>
      <c r="AA56099" s="289"/>
    </row>
    <row r="56100" spans="23:27">
      <c r="W56100" s="288"/>
      <c r="X56100" s="287"/>
      <c r="AA56100" s="289"/>
    </row>
    <row r="56101" spans="23:27">
      <c r="W56101" s="288"/>
      <c r="X56101" s="287"/>
      <c r="AA56101" s="289"/>
    </row>
    <row r="56102" spans="23:27">
      <c r="W56102" s="288"/>
      <c r="X56102" s="287"/>
      <c r="AA56102" s="289"/>
    </row>
    <row r="56103" spans="23:27">
      <c r="W56103" s="288"/>
      <c r="X56103" s="287"/>
      <c r="AA56103" s="289"/>
    </row>
    <row r="56104" spans="23:27">
      <c r="W56104" s="288"/>
      <c r="X56104" s="287"/>
      <c r="AA56104" s="289"/>
    </row>
    <row r="56105" spans="23:27">
      <c r="W56105" s="288"/>
      <c r="X56105" s="287"/>
      <c r="AA56105" s="289"/>
    </row>
    <row r="56106" spans="23:27">
      <c r="W56106" s="288"/>
      <c r="X56106" s="287"/>
      <c r="AA56106" s="289"/>
    </row>
    <row r="56107" spans="23:27">
      <c r="W56107" s="288"/>
      <c r="X56107" s="287"/>
      <c r="AA56107" s="289"/>
    </row>
    <row r="56108" spans="23:27">
      <c r="W56108" s="288"/>
      <c r="X56108" s="287"/>
      <c r="AA56108" s="289"/>
    </row>
    <row r="56109" spans="23:27">
      <c r="W56109" s="288"/>
      <c r="X56109" s="287"/>
      <c r="AA56109" s="289"/>
    </row>
    <row r="56110" spans="23:27">
      <c r="W56110" s="288"/>
      <c r="X56110" s="287"/>
      <c r="AA56110" s="289"/>
    </row>
    <row r="56111" spans="23:27">
      <c r="W56111" s="288"/>
      <c r="X56111" s="287"/>
      <c r="AA56111" s="289"/>
    </row>
    <row r="56112" spans="23:27">
      <c r="W56112" s="288"/>
      <c r="X56112" s="287"/>
      <c r="AA56112" s="289"/>
    </row>
    <row r="56113" spans="23:27">
      <c r="W56113" s="288"/>
      <c r="X56113" s="287"/>
      <c r="AA56113" s="289"/>
    </row>
    <row r="56114" spans="23:27">
      <c r="W56114" s="288"/>
      <c r="X56114" s="287"/>
      <c r="AA56114" s="289"/>
    </row>
    <row r="56115" spans="23:27">
      <c r="W56115" s="288"/>
      <c r="X56115" s="287"/>
      <c r="AA56115" s="289"/>
    </row>
    <row r="56116" spans="23:27">
      <c r="W56116" s="288"/>
      <c r="X56116" s="287"/>
      <c r="AA56116" s="289"/>
    </row>
    <row r="56117" spans="23:27">
      <c r="W56117" s="288"/>
      <c r="X56117" s="287"/>
      <c r="AA56117" s="289"/>
    </row>
    <row r="56118" spans="23:27">
      <c r="W56118" s="288"/>
      <c r="X56118" s="287"/>
      <c r="AA56118" s="289"/>
    </row>
    <row r="56119" spans="23:27">
      <c r="W56119" s="288"/>
      <c r="X56119" s="287"/>
      <c r="AA56119" s="289"/>
    </row>
    <row r="56120" spans="23:27">
      <c r="W56120" s="288"/>
      <c r="X56120" s="287"/>
      <c r="AA56120" s="289"/>
    </row>
    <row r="56121" spans="23:27">
      <c r="W56121" s="288"/>
      <c r="X56121" s="287"/>
      <c r="AA56121" s="289"/>
    </row>
    <row r="56122" spans="23:27">
      <c r="W56122" s="288"/>
      <c r="X56122" s="287"/>
      <c r="AA56122" s="289"/>
    </row>
    <row r="56123" spans="23:27">
      <c r="W56123" s="288"/>
      <c r="X56123" s="287"/>
      <c r="AA56123" s="289"/>
    </row>
    <row r="56124" spans="23:27">
      <c r="W56124" s="288"/>
      <c r="X56124" s="287"/>
      <c r="AA56124" s="289"/>
    </row>
    <row r="56125" spans="23:27">
      <c r="W56125" s="288"/>
      <c r="X56125" s="287"/>
      <c r="AA56125" s="289"/>
    </row>
    <row r="56126" spans="23:27">
      <c r="W56126" s="288"/>
      <c r="X56126" s="287"/>
      <c r="AA56126" s="289"/>
    </row>
    <row r="56127" spans="23:27">
      <c r="W56127" s="288"/>
      <c r="X56127" s="287"/>
      <c r="AA56127" s="289"/>
    </row>
    <row r="56128" spans="23:27">
      <c r="W56128" s="288"/>
      <c r="X56128" s="287"/>
      <c r="AA56128" s="289"/>
    </row>
    <row r="56129" spans="23:27">
      <c r="W56129" s="288"/>
      <c r="X56129" s="287"/>
      <c r="AA56129" s="289"/>
    </row>
    <row r="56130" spans="23:27">
      <c r="W56130" s="288"/>
      <c r="X56130" s="287"/>
      <c r="AA56130" s="289"/>
    </row>
    <row r="56131" spans="23:27">
      <c r="W56131" s="288"/>
      <c r="X56131" s="287"/>
      <c r="AA56131" s="289"/>
    </row>
    <row r="56132" spans="23:27">
      <c r="W56132" s="288"/>
      <c r="X56132" s="287"/>
      <c r="AA56132" s="289"/>
    </row>
    <row r="56133" spans="23:27">
      <c r="W56133" s="288"/>
      <c r="X56133" s="287"/>
      <c r="AA56133" s="289"/>
    </row>
    <row r="56134" spans="23:27">
      <c r="W56134" s="288"/>
      <c r="X56134" s="287"/>
      <c r="AA56134" s="289"/>
    </row>
    <row r="56135" spans="23:27">
      <c r="W56135" s="288"/>
      <c r="X56135" s="287"/>
      <c r="AA56135" s="289"/>
    </row>
    <row r="56136" spans="23:27">
      <c r="W56136" s="288"/>
      <c r="X56136" s="287"/>
      <c r="AA56136" s="289"/>
    </row>
    <row r="56137" spans="23:27">
      <c r="W56137" s="288"/>
      <c r="X56137" s="287"/>
      <c r="AA56137" s="289"/>
    </row>
    <row r="56138" spans="23:27">
      <c r="W56138" s="288"/>
      <c r="X56138" s="287"/>
      <c r="AA56138" s="289"/>
    </row>
    <row r="56139" spans="23:27">
      <c r="W56139" s="288"/>
      <c r="X56139" s="287"/>
      <c r="AA56139" s="289"/>
    </row>
    <row r="56140" spans="23:27">
      <c r="W56140" s="288"/>
      <c r="X56140" s="287"/>
      <c r="AA56140" s="289"/>
    </row>
    <row r="56141" spans="23:27">
      <c r="W56141" s="288"/>
      <c r="X56141" s="287"/>
      <c r="AA56141" s="289"/>
    </row>
    <row r="56142" spans="23:27">
      <c r="W56142" s="288"/>
      <c r="X56142" s="287"/>
      <c r="AA56142" s="289"/>
    </row>
    <row r="56143" spans="23:27">
      <c r="W56143" s="288"/>
      <c r="X56143" s="287"/>
      <c r="AA56143" s="289"/>
    </row>
    <row r="56144" spans="23:27">
      <c r="W56144" s="288"/>
      <c r="X56144" s="287"/>
      <c r="AA56144" s="289"/>
    </row>
    <row r="56145" spans="23:27">
      <c r="W56145" s="288"/>
      <c r="X56145" s="287"/>
      <c r="AA56145" s="289"/>
    </row>
    <row r="56146" spans="23:27">
      <c r="W56146" s="288"/>
      <c r="X56146" s="287"/>
      <c r="AA56146" s="289"/>
    </row>
    <row r="56147" spans="23:27">
      <c r="W56147" s="288"/>
      <c r="X56147" s="287"/>
      <c r="AA56147" s="289"/>
    </row>
    <row r="56148" spans="23:27">
      <c r="W56148" s="288"/>
      <c r="X56148" s="287"/>
      <c r="AA56148" s="289"/>
    </row>
    <row r="56149" spans="23:27">
      <c r="W56149" s="288"/>
      <c r="X56149" s="287"/>
      <c r="AA56149" s="289"/>
    </row>
    <row r="56150" spans="23:27">
      <c r="W56150" s="288"/>
      <c r="X56150" s="287"/>
      <c r="AA56150" s="289"/>
    </row>
    <row r="56151" spans="23:27">
      <c r="W56151" s="288"/>
      <c r="X56151" s="287"/>
      <c r="AA56151" s="289"/>
    </row>
    <row r="56152" spans="23:27">
      <c r="W56152" s="288"/>
      <c r="X56152" s="287"/>
      <c r="AA56152" s="289"/>
    </row>
    <row r="56153" spans="23:27">
      <c r="W56153" s="288"/>
      <c r="X56153" s="287"/>
      <c r="AA56153" s="289"/>
    </row>
    <row r="56154" spans="23:27">
      <c r="W56154" s="288"/>
      <c r="X56154" s="287"/>
      <c r="AA56154" s="289"/>
    </row>
    <row r="56155" spans="23:27">
      <c r="W56155" s="288"/>
      <c r="X56155" s="287"/>
      <c r="AA56155" s="289"/>
    </row>
    <row r="56156" spans="23:27">
      <c r="W56156" s="288"/>
      <c r="X56156" s="287"/>
      <c r="AA56156" s="289"/>
    </row>
    <row r="56157" spans="23:27">
      <c r="W56157" s="288"/>
      <c r="X56157" s="287"/>
      <c r="AA56157" s="289"/>
    </row>
    <row r="56158" spans="23:27">
      <c r="W56158" s="288"/>
      <c r="X56158" s="287"/>
      <c r="AA56158" s="289"/>
    </row>
    <row r="56159" spans="23:27">
      <c r="W56159" s="288"/>
      <c r="X56159" s="287"/>
      <c r="AA56159" s="289"/>
    </row>
    <row r="56160" spans="23:27">
      <c r="W56160" s="288"/>
      <c r="X56160" s="287"/>
      <c r="AA56160" s="289"/>
    </row>
    <row r="56161" spans="23:27">
      <c r="W56161" s="288"/>
      <c r="X56161" s="287"/>
      <c r="AA56161" s="289"/>
    </row>
    <row r="56162" spans="23:27">
      <c r="W56162" s="288"/>
      <c r="X56162" s="287"/>
      <c r="AA56162" s="289"/>
    </row>
    <row r="56163" spans="23:27">
      <c r="W56163" s="288"/>
      <c r="X56163" s="287"/>
      <c r="AA56163" s="289"/>
    </row>
    <row r="56164" spans="23:27">
      <c r="W56164" s="288"/>
      <c r="X56164" s="287"/>
      <c r="AA56164" s="289"/>
    </row>
    <row r="56165" spans="23:27">
      <c r="W56165" s="288"/>
      <c r="X56165" s="287"/>
      <c r="AA56165" s="289"/>
    </row>
    <row r="56166" spans="23:27">
      <c r="W56166" s="288"/>
      <c r="X56166" s="287"/>
      <c r="AA56166" s="289"/>
    </row>
    <row r="56167" spans="23:27">
      <c r="W56167" s="288"/>
      <c r="X56167" s="287"/>
      <c r="AA56167" s="289"/>
    </row>
    <row r="56168" spans="23:27">
      <c r="W56168" s="288"/>
      <c r="X56168" s="287"/>
      <c r="AA56168" s="289"/>
    </row>
    <row r="56169" spans="23:27">
      <c r="W56169" s="288"/>
      <c r="X56169" s="287"/>
      <c r="AA56169" s="289"/>
    </row>
    <row r="56170" spans="23:27">
      <c r="W56170" s="288"/>
      <c r="X56170" s="287"/>
      <c r="AA56170" s="289"/>
    </row>
    <row r="56171" spans="23:27">
      <c r="W56171" s="288"/>
      <c r="X56171" s="287"/>
      <c r="AA56171" s="289"/>
    </row>
    <row r="56172" spans="23:27">
      <c r="W56172" s="288"/>
      <c r="X56172" s="287"/>
      <c r="AA56172" s="289"/>
    </row>
    <row r="56173" spans="23:27">
      <c r="W56173" s="288"/>
      <c r="X56173" s="287"/>
      <c r="AA56173" s="289"/>
    </row>
    <row r="56174" spans="23:27">
      <c r="W56174" s="288"/>
      <c r="X56174" s="287"/>
      <c r="AA56174" s="289"/>
    </row>
    <row r="56175" spans="23:27">
      <c r="W56175" s="288"/>
      <c r="X56175" s="287"/>
      <c r="AA56175" s="289"/>
    </row>
    <row r="56176" spans="23:27">
      <c r="W56176" s="288"/>
      <c r="X56176" s="287"/>
      <c r="AA56176" s="289"/>
    </row>
    <row r="56177" spans="23:27">
      <c r="W56177" s="288"/>
      <c r="X56177" s="287"/>
      <c r="AA56177" s="289"/>
    </row>
    <row r="56178" spans="23:27">
      <c r="W56178" s="288"/>
      <c r="X56178" s="287"/>
      <c r="AA56178" s="289"/>
    </row>
    <row r="56179" spans="23:27">
      <c r="W56179" s="288"/>
      <c r="X56179" s="287"/>
      <c r="AA56179" s="289"/>
    </row>
    <row r="56180" spans="23:27">
      <c r="W56180" s="288"/>
      <c r="X56180" s="287"/>
      <c r="AA56180" s="289"/>
    </row>
    <row r="56181" spans="23:27">
      <c r="W56181" s="288"/>
      <c r="X56181" s="287"/>
      <c r="AA56181" s="289"/>
    </row>
    <row r="56182" spans="23:27">
      <c r="W56182" s="288"/>
      <c r="X56182" s="287"/>
      <c r="AA56182" s="289"/>
    </row>
    <row r="56183" spans="23:27">
      <c r="W56183" s="288"/>
      <c r="X56183" s="287"/>
      <c r="AA56183" s="289"/>
    </row>
    <row r="56184" spans="23:27">
      <c r="W56184" s="288"/>
      <c r="X56184" s="287"/>
      <c r="AA56184" s="289"/>
    </row>
    <row r="56185" spans="23:27">
      <c r="W56185" s="288"/>
      <c r="X56185" s="287"/>
      <c r="AA56185" s="289"/>
    </row>
    <row r="56186" spans="23:27">
      <c r="W56186" s="288"/>
      <c r="X56186" s="287"/>
      <c r="AA56186" s="289"/>
    </row>
    <row r="56187" spans="23:27">
      <c r="W56187" s="288"/>
      <c r="X56187" s="287"/>
      <c r="AA56187" s="289"/>
    </row>
    <row r="56188" spans="23:27">
      <c r="W56188" s="288"/>
      <c r="X56188" s="287"/>
      <c r="AA56188" s="289"/>
    </row>
    <row r="56189" spans="23:27">
      <c r="W56189" s="288"/>
      <c r="X56189" s="287"/>
      <c r="AA56189" s="289"/>
    </row>
    <row r="56190" spans="23:27">
      <c r="W56190" s="288"/>
      <c r="X56190" s="287"/>
      <c r="AA56190" s="289"/>
    </row>
    <row r="56191" spans="23:27">
      <c r="W56191" s="288"/>
      <c r="X56191" s="287"/>
      <c r="AA56191" s="289"/>
    </row>
    <row r="56192" spans="23:27">
      <c r="W56192" s="288"/>
      <c r="X56192" s="287"/>
      <c r="AA56192" s="289"/>
    </row>
    <row r="56193" spans="23:27">
      <c r="W56193" s="288"/>
      <c r="X56193" s="287"/>
      <c r="AA56193" s="289"/>
    </row>
    <row r="56194" spans="23:27">
      <c r="W56194" s="288"/>
      <c r="X56194" s="287"/>
      <c r="AA56194" s="289"/>
    </row>
    <row r="56195" spans="23:27">
      <c r="W56195" s="288"/>
      <c r="X56195" s="287"/>
      <c r="AA56195" s="289"/>
    </row>
    <row r="56196" spans="23:27">
      <c r="W56196" s="288"/>
      <c r="X56196" s="287"/>
      <c r="AA56196" s="289"/>
    </row>
    <row r="56197" spans="23:27">
      <c r="W56197" s="288"/>
      <c r="X56197" s="287"/>
      <c r="AA56197" s="289"/>
    </row>
    <row r="56198" spans="23:27">
      <c r="W56198" s="288"/>
      <c r="X56198" s="287"/>
      <c r="AA56198" s="289"/>
    </row>
    <row r="56199" spans="23:27">
      <c r="W56199" s="288"/>
      <c r="X56199" s="287"/>
      <c r="AA56199" s="289"/>
    </row>
    <row r="56200" spans="23:27">
      <c r="W56200" s="288"/>
      <c r="X56200" s="287"/>
      <c r="AA56200" s="289"/>
    </row>
    <row r="56201" spans="23:27">
      <c r="W56201" s="288"/>
      <c r="X56201" s="287"/>
      <c r="AA56201" s="289"/>
    </row>
    <row r="56202" spans="23:27">
      <c r="W56202" s="288"/>
      <c r="X56202" s="287"/>
      <c r="AA56202" s="289"/>
    </row>
    <row r="56203" spans="23:27">
      <c r="W56203" s="288"/>
      <c r="X56203" s="287"/>
      <c r="AA56203" s="289"/>
    </row>
    <row r="56204" spans="23:27">
      <c r="W56204" s="288"/>
      <c r="X56204" s="287"/>
      <c r="AA56204" s="289"/>
    </row>
    <row r="56205" spans="23:27">
      <c r="W56205" s="288"/>
      <c r="X56205" s="287"/>
      <c r="AA56205" s="289"/>
    </row>
    <row r="56206" spans="23:27">
      <c r="W56206" s="288"/>
      <c r="X56206" s="287"/>
      <c r="AA56206" s="289"/>
    </row>
    <row r="56207" spans="23:27">
      <c r="W56207" s="288"/>
      <c r="X56207" s="287"/>
      <c r="AA56207" s="289"/>
    </row>
    <row r="56208" spans="23:27">
      <c r="W56208" s="288"/>
      <c r="X56208" s="287"/>
      <c r="AA56208" s="289"/>
    </row>
    <row r="56209" spans="23:27">
      <c r="W56209" s="288"/>
      <c r="X56209" s="287"/>
      <c r="AA56209" s="289"/>
    </row>
    <row r="56210" spans="23:27">
      <c r="W56210" s="288"/>
      <c r="X56210" s="287"/>
      <c r="AA56210" s="289"/>
    </row>
    <row r="56211" spans="23:27">
      <c r="W56211" s="288"/>
      <c r="X56211" s="287"/>
      <c r="AA56211" s="289"/>
    </row>
    <row r="56212" spans="23:27">
      <c r="W56212" s="288"/>
      <c r="X56212" s="287"/>
      <c r="AA56212" s="289"/>
    </row>
    <row r="56213" spans="23:27">
      <c r="W56213" s="288"/>
      <c r="X56213" s="287"/>
      <c r="AA56213" s="289"/>
    </row>
    <row r="56214" spans="23:27">
      <c r="W56214" s="288"/>
      <c r="X56214" s="287"/>
      <c r="AA56214" s="289"/>
    </row>
    <row r="56215" spans="23:27">
      <c r="W56215" s="288"/>
      <c r="X56215" s="287"/>
      <c r="AA56215" s="289"/>
    </row>
    <row r="56216" spans="23:27">
      <c r="W56216" s="288"/>
      <c r="X56216" s="287"/>
      <c r="AA56216" s="289"/>
    </row>
    <row r="56217" spans="23:27">
      <c r="W56217" s="288"/>
      <c r="X56217" s="287"/>
      <c r="AA56217" s="289"/>
    </row>
    <row r="56218" spans="23:27">
      <c r="W56218" s="288"/>
      <c r="X56218" s="287"/>
      <c r="AA56218" s="289"/>
    </row>
    <row r="56219" spans="23:27">
      <c r="W56219" s="288"/>
      <c r="X56219" s="287"/>
      <c r="AA56219" s="289"/>
    </row>
    <row r="56220" spans="23:27">
      <c r="W56220" s="288"/>
      <c r="X56220" s="287"/>
      <c r="AA56220" s="289"/>
    </row>
    <row r="56221" spans="23:27">
      <c r="W56221" s="288"/>
      <c r="X56221" s="287"/>
      <c r="AA56221" s="289"/>
    </row>
    <row r="56222" spans="23:27">
      <c r="W56222" s="288"/>
      <c r="X56222" s="287"/>
      <c r="AA56222" s="289"/>
    </row>
    <row r="56223" spans="23:27">
      <c r="W56223" s="288"/>
      <c r="X56223" s="287"/>
      <c r="AA56223" s="289"/>
    </row>
    <row r="56224" spans="23:27">
      <c r="W56224" s="288"/>
      <c r="X56224" s="287"/>
      <c r="AA56224" s="289"/>
    </row>
    <row r="56225" spans="23:27">
      <c r="W56225" s="288"/>
      <c r="X56225" s="287"/>
      <c r="AA56225" s="289"/>
    </row>
    <row r="56226" spans="23:27">
      <c r="W56226" s="288"/>
      <c r="X56226" s="287"/>
      <c r="AA56226" s="289"/>
    </row>
    <row r="56227" spans="23:27">
      <c r="W56227" s="288"/>
      <c r="X56227" s="287"/>
      <c r="AA56227" s="289"/>
    </row>
    <row r="56228" spans="23:27">
      <c r="W56228" s="288"/>
      <c r="X56228" s="287"/>
      <c r="AA56228" s="289"/>
    </row>
    <row r="56229" spans="23:27">
      <c r="W56229" s="288"/>
      <c r="X56229" s="287"/>
      <c r="AA56229" s="289"/>
    </row>
    <row r="56230" spans="23:27">
      <c r="W56230" s="288"/>
      <c r="X56230" s="287"/>
      <c r="AA56230" s="289"/>
    </row>
    <row r="56231" spans="23:27">
      <c r="W56231" s="288"/>
      <c r="X56231" s="287"/>
      <c r="AA56231" s="289"/>
    </row>
    <row r="56232" spans="23:27">
      <c r="W56232" s="288"/>
      <c r="X56232" s="287"/>
      <c r="AA56232" s="289"/>
    </row>
    <row r="56233" spans="23:27">
      <c r="W56233" s="288"/>
      <c r="X56233" s="287"/>
      <c r="AA56233" s="289"/>
    </row>
    <row r="56234" spans="23:27">
      <c r="W56234" s="288"/>
      <c r="X56234" s="287"/>
      <c r="AA56234" s="289"/>
    </row>
    <row r="56235" spans="23:27">
      <c r="W56235" s="288"/>
      <c r="X56235" s="287"/>
      <c r="AA56235" s="289"/>
    </row>
    <row r="56236" spans="23:27">
      <c r="W56236" s="288"/>
      <c r="X56236" s="287"/>
      <c r="AA56236" s="289"/>
    </row>
    <row r="56237" spans="23:27">
      <c r="W56237" s="288"/>
      <c r="X56237" s="287"/>
      <c r="AA56237" s="289"/>
    </row>
    <row r="56238" spans="23:27">
      <c r="W56238" s="288"/>
      <c r="X56238" s="287"/>
      <c r="AA56238" s="289"/>
    </row>
    <row r="56239" spans="23:27">
      <c r="W56239" s="288"/>
      <c r="X56239" s="287"/>
      <c r="AA56239" s="289"/>
    </row>
    <row r="56240" spans="23:27">
      <c r="W56240" s="288"/>
      <c r="X56240" s="287"/>
      <c r="AA56240" s="289"/>
    </row>
    <row r="56241" spans="23:27">
      <c r="W56241" s="288"/>
      <c r="X56241" s="287"/>
      <c r="AA56241" s="289"/>
    </row>
    <row r="56242" spans="23:27">
      <c r="W56242" s="288"/>
      <c r="X56242" s="287"/>
      <c r="AA56242" s="289"/>
    </row>
    <row r="56243" spans="23:27">
      <c r="W56243" s="288"/>
      <c r="X56243" s="287"/>
      <c r="AA56243" s="289"/>
    </row>
    <row r="56244" spans="23:27">
      <c r="W56244" s="288"/>
      <c r="X56244" s="287"/>
      <c r="AA56244" s="289"/>
    </row>
    <row r="56245" spans="23:27">
      <c r="W56245" s="288"/>
      <c r="X56245" s="287"/>
      <c r="AA56245" s="289"/>
    </row>
    <row r="56246" spans="23:27">
      <c r="W56246" s="288"/>
      <c r="X56246" s="287"/>
      <c r="AA56246" s="289"/>
    </row>
    <row r="56247" spans="23:27">
      <c r="W56247" s="288"/>
      <c r="X56247" s="287"/>
      <c r="AA56247" s="289"/>
    </row>
    <row r="56248" spans="23:27">
      <c r="W56248" s="288"/>
      <c r="X56248" s="287"/>
      <c r="AA56248" s="289"/>
    </row>
    <row r="56249" spans="23:27">
      <c r="W56249" s="288"/>
      <c r="X56249" s="287"/>
      <c r="AA56249" s="289"/>
    </row>
    <row r="56250" spans="23:27">
      <c r="W56250" s="288"/>
      <c r="X56250" s="287"/>
      <c r="AA56250" s="289"/>
    </row>
    <row r="56251" spans="23:27">
      <c r="W56251" s="288"/>
      <c r="X56251" s="287"/>
      <c r="AA56251" s="289"/>
    </row>
    <row r="56252" spans="23:27">
      <c r="W56252" s="288"/>
      <c r="X56252" s="287"/>
      <c r="AA56252" s="289"/>
    </row>
    <row r="56253" spans="23:27">
      <c r="W56253" s="288"/>
      <c r="X56253" s="287"/>
      <c r="AA56253" s="289"/>
    </row>
    <row r="56254" spans="23:27">
      <c r="W56254" s="288"/>
      <c r="X56254" s="287"/>
      <c r="AA56254" s="289"/>
    </row>
    <row r="56255" spans="23:27">
      <c r="W56255" s="288"/>
      <c r="X56255" s="287"/>
      <c r="AA56255" s="289"/>
    </row>
    <row r="56256" spans="23:27">
      <c r="W56256" s="288"/>
      <c r="X56256" s="287"/>
      <c r="AA56256" s="289"/>
    </row>
    <row r="56257" spans="23:27">
      <c r="W56257" s="288"/>
      <c r="X56257" s="287"/>
      <c r="AA56257" s="289"/>
    </row>
    <row r="56258" spans="23:27">
      <c r="W56258" s="288"/>
      <c r="X56258" s="287"/>
      <c r="AA56258" s="289"/>
    </row>
    <row r="56259" spans="23:27">
      <c r="W56259" s="288"/>
      <c r="X56259" s="287"/>
      <c r="AA56259" s="289"/>
    </row>
    <row r="56260" spans="23:27">
      <c r="W56260" s="288"/>
      <c r="X56260" s="287"/>
      <c r="AA56260" s="289"/>
    </row>
    <row r="56261" spans="23:27">
      <c r="W56261" s="288"/>
      <c r="X56261" s="287"/>
      <c r="AA56261" s="289"/>
    </row>
    <row r="56262" spans="23:27">
      <c r="W56262" s="288"/>
      <c r="X56262" s="287"/>
      <c r="AA56262" s="289"/>
    </row>
    <row r="56263" spans="23:27">
      <c r="W56263" s="288"/>
      <c r="X56263" s="287"/>
      <c r="AA56263" s="289"/>
    </row>
    <row r="56264" spans="23:27">
      <c r="W56264" s="288"/>
      <c r="X56264" s="287"/>
      <c r="AA56264" s="289"/>
    </row>
    <row r="56265" spans="23:27">
      <c r="W56265" s="288"/>
      <c r="X56265" s="287"/>
      <c r="AA56265" s="289"/>
    </row>
    <row r="56266" spans="23:27">
      <c r="W56266" s="288"/>
      <c r="X56266" s="287"/>
      <c r="AA56266" s="289"/>
    </row>
    <row r="56267" spans="23:27">
      <c r="W56267" s="288"/>
      <c r="X56267" s="287"/>
      <c r="AA56267" s="289"/>
    </row>
    <row r="56268" spans="23:27">
      <c r="W56268" s="288"/>
      <c r="X56268" s="287"/>
      <c r="AA56268" s="289"/>
    </row>
    <row r="56269" spans="23:27">
      <c r="W56269" s="288"/>
      <c r="X56269" s="287"/>
      <c r="AA56269" s="289"/>
    </row>
    <row r="56270" spans="23:27">
      <c r="W56270" s="288"/>
      <c r="X56270" s="287"/>
      <c r="AA56270" s="289"/>
    </row>
    <row r="56271" spans="23:27">
      <c r="W56271" s="288"/>
      <c r="X56271" s="287"/>
      <c r="AA56271" s="289"/>
    </row>
    <row r="56272" spans="23:27">
      <c r="W56272" s="288"/>
      <c r="X56272" s="287"/>
      <c r="AA56272" s="289"/>
    </row>
    <row r="56273" spans="23:27">
      <c r="W56273" s="288"/>
      <c r="X56273" s="287"/>
      <c r="AA56273" s="289"/>
    </row>
    <row r="56274" spans="23:27">
      <c r="W56274" s="288"/>
      <c r="X56274" s="287"/>
      <c r="AA56274" s="289"/>
    </row>
    <row r="56275" spans="23:27">
      <c r="W56275" s="288"/>
      <c r="X56275" s="287"/>
      <c r="AA56275" s="289"/>
    </row>
    <row r="56276" spans="23:27">
      <c r="W56276" s="288"/>
      <c r="X56276" s="287"/>
      <c r="AA56276" s="289"/>
    </row>
    <row r="56277" spans="23:27">
      <c r="W56277" s="288"/>
      <c r="X56277" s="287"/>
      <c r="AA56277" s="289"/>
    </row>
    <row r="56278" spans="23:27">
      <c r="W56278" s="288"/>
      <c r="X56278" s="287"/>
      <c r="AA56278" s="289"/>
    </row>
    <row r="56279" spans="23:27">
      <c r="W56279" s="288"/>
      <c r="X56279" s="287"/>
      <c r="AA56279" s="289"/>
    </row>
    <row r="56280" spans="23:27">
      <c r="W56280" s="288"/>
      <c r="X56280" s="287"/>
      <c r="AA56280" s="289"/>
    </row>
    <row r="56281" spans="23:27">
      <c r="W56281" s="288"/>
      <c r="X56281" s="287"/>
      <c r="AA56281" s="289"/>
    </row>
    <row r="56282" spans="23:27">
      <c r="W56282" s="288"/>
      <c r="X56282" s="287"/>
      <c r="AA56282" s="289"/>
    </row>
    <row r="56283" spans="23:27">
      <c r="W56283" s="288"/>
      <c r="X56283" s="287"/>
      <c r="AA56283" s="289"/>
    </row>
    <row r="56284" spans="23:27">
      <c r="W56284" s="288"/>
      <c r="X56284" s="287"/>
      <c r="AA56284" s="289"/>
    </row>
    <row r="56285" spans="23:27">
      <c r="W56285" s="288"/>
      <c r="X56285" s="287"/>
      <c r="AA56285" s="289"/>
    </row>
    <row r="56286" spans="23:27">
      <c r="W56286" s="288"/>
      <c r="X56286" s="287"/>
      <c r="AA56286" s="289"/>
    </row>
    <row r="56287" spans="23:27">
      <c r="W56287" s="288"/>
      <c r="X56287" s="287"/>
      <c r="AA56287" s="289"/>
    </row>
    <row r="56288" spans="23:27">
      <c r="W56288" s="288"/>
      <c r="X56288" s="287"/>
      <c r="AA56288" s="289"/>
    </row>
    <row r="56289" spans="23:27">
      <c r="W56289" s="288"/>
      <c r="X56289" s="287"/>
      <c r="AA56289" s="289"/>
    </row>
    <row r="56290" spans="23:27">
      <c r="W56290" s="288"/>
      <c r="X56290" s="287"/>
      <c r="AA56290" s="289"/>
    </row>
    <row r="56291" spans="23:27">
      <c r="W56291" s="288"/>
      <c r="X56291" s="287"/>
      <c r="AA56291" s="289"/>
    </row>
    <row r="56292" spans="23:27">
      <c r="W56292" s="288"/>
      <c r="X56292" s="287"/>
      <c r="AA56292" s="289"/>
    </row>
    <row r="56293" spans="23:27">
      <c r="W56293" s="288"/>
      <c r="X56293" s="287"/>
      <c r="AA56293" s="289"/>
    </row>
    <row r="56294" spans="23:27">
      <c r="W56294" s="288"/>
      <c r="X56294" s="287"/>
      <c r="AA56294" s="289"/>
    </row>
    <row r="56295" spans="23:27">
      <c r="W56295" s="288"/>
      <c r="X56295" s="287"/>
      <c r="AA56295" s="289"/>
    </row>
    <row r="56296" spans="23:27">
      <c r="W56296" s="288"/>
      <c r="X56296" s="287"/>
      <c r="AA56296" s="289"/>
    </row>
    <row r="56297" spans="23:27">
      <c r="W56297" s="288"/>
      <c r="X56297" s="287"/>
      <c r="AA56297" s="289"/>
    </row>
    <row r="56298" spans="23:27">
      <c r="W56298" s="288"/>
      <c r="X56298" s="287"/>
      <c r="AA56298" s="289"/>
    </row>
    <row r="56299" spans="23:27">
      <c r="W56299" s="288"/>
      <c r="X56299" s="287"/>
      <c r="AA56299" s="289"/>
    </row>
    <row r="56300" spans="23:27">
      <c r="W56300" s="288"/>
      <c r="X56300" s="287"/>
      <c r="AA56300" s="289"/>
    </row>
    <row r="56301" spans="23:27">
      <c r="W56301" s="288"/>
      <c r="X56301" s="287"/>
      <c r="AA56301" s="289"/>
    </row>
    <row r="56302" spans="23:27">
      <c r="W56302" s="288"/>
      <c r="X56302" s="287"/>
      <c r="AA56302" s="289"/>
    </row>
    <row r="56303" spans="23:27">
      <c r="W56303" s="288"/>
      <c r="X56303" s="287"/>
      <c r="AA56303" s="289"/>
    </row>
    <row r="56304" spans="23:27">
      <c r="W56304" s="288"/>
      <c r="X56304" s="287"/>
      <c r="AA56304" s="289"/>
    </row>
    <row r="56305" spans="23:27">
      <c r="W56305" s="288"/>
      <c r="X56305" s="287"/>
      <c r="AA56305" s="289"/>
    </row>
    <row r="56306" spans="23:27">
      <c r="W56306" s="288"/>
      <c r="X56306" s="287"/>
      <c r="AA56306" s="289"/>
    </row>
    <row r="56307" spans="23:27">
      <c r="W56307" s="288"/>
      <c r="X56307" s="287"/>
      <c r="AA56307" s="289"/>
    </row>
    <row r="56308" spans="23:27">
      <c r="W56308" s="288"/>
      <c r="X56308" s="287"/>
      <c r="AA56308" s="289"/>
    </row>
    <row r="56309" spans="23:27">
      <c r="W56309" s="288"/>
      <c r="X56309" s="287"/>
      <c r="AA56309" s="289"/>
    </row>
    <row r="56310" spans="23:27">
      <c r="W56310" s="288"/>
      <c r="X56310" s="287"/>
      <c r="AA56310" s="289"/>
    </row>
    <row r="56311" spans="23:27">
      <c r="W56311" s="288"/>
      <c r="X56311" s="287"/>
      <c r="AA56311" s="289"/>
    </row>
    <row r="56312" spans="23:27">
      <c r="W56312" s="288"/>
      <c r="X56312" s="287"/>
      <c r="AA56312" s="289"/>
    </row>
    <row r="56313" spans="23:27">
      <c r="W56313" s="288"/>
      <c r="X56313" s="287"/>
      <c r="AA56313" s="289"/>
    </row>
    <row r="56314" spans="23:27">
      <c r="W56314" s="288"/>
      <c r="X56314" s="287"/>
      <c r="AA56314" s="289"/>
    </row>
    <row r="56315" spans="23:27">
      <c r="W56315" s="288"/>
      <c r="X56315" s="287"/>
      <c r="AA56315" s="289"/>
    </row>
    <row r="56316" spans="23:27">
      <c r="W56316" s="288"/>
      <c r="X56316" s="287"/>
      <c r="AA56316" s="289"/>
    </row>
    <row r="56317" spans="23:27">
      <c r="W56317" s="288"/>
      <c r="X56317" s="287"/>
      <c r="AA56317" s="289"/>
    </row>
    <row r="56318" spans="23:27">
      <c r="W56318" s="288"/>
      <c r="X56318" s="287"/>
      <c r="AA56318" s="289"/>
    </row>
    <row r="56319" spans="23:27">
      <c r="W56319" s="288"/>
      <c r="X56319" s="287"/>
      <c r="AA56319" s="289"/>
    </row>
    <row r="56320" spans="23:27">
      <c r="W56320" s="288"/>
      <c r="X56320" s="287"/>
      <c r="AA56320" s="289"/>
    </row>
    <row r="56321" spans="23:27">
      <c r="W56321" s="288"/>
      <c r="X56321" s="287"/>
      <c r="AA56321" s="289"/>
    </row>
    <row r="56322" spans="23:27">
      <c r="W56322" s="288"/>
      <c r="X56322" s="287"/>
      <c r="AA56322" s="289"/>
    </row>
    <row r="56323" spans="23:27">
      <c r="W56323" s="288"/>
      <c r="X56323" s="287"/>
      <c r="AA56323" s="289"/>
    </row>
    <row r="56324" spans="23:27">
      <c r="W56324" s="288"/>
      <c r="X56324" s="287"/>
      <c r="AA56324" s="289"/>
    </row>
    <row r="56325" spans="23:27">
      <c r="W56325" s="288"/>
      <c r="X56325" s="287"/>
      <c r="AA56325" s="289"/>
    </row>
    <row r="56326" spans="23:27">
      <c r="W56326" s="288"/>
      <c r="X56326" s="287"/>
      <c r="AA56326" s="289"/>
    </row>
    <row r="56327" spans="23:27">
      <c r="W56327" s="288"/>
      <c r="X56327" s="287"/>
      <c r="AA56327" s="289"/>
    </row>
    <row r="56328" spans="23:27">
      <c r="W56328" s="288"/>
      <c r="X56328" s="287"/>
      <c r="AA56328" s="289"/>
    </row>
    <row r="56329" spans="23:27">
      <c r="W56329" s="288"/>
      <c r="X56329" s="287"/>
      <c r="AA56329" s="289"/>
    </row>
    <row r="56330" spans="23:27">
      <c r="W56330" s="288"/>
      <c r="X56330" s="287"/>
      <c r="AA56330" s="289"/>
    </row>
    <row r="56331" spans="23:27">
      <c r="W56331" s="288"/>
      <c r="X56331" s="287"/>
      <c r="AA56331" s="289"/>
    </row>
    <row r="56332" spans="23:27">
      <c r="W56332" s="288"/>
      <c r="X56332" s="287"/>
      <c r="AA56332" s="289"/>
    </row>
    <row r="56333" spans="23:27">
      <c r="W56333" s="288"/>
      <c r="X56333" s="287"/>
      <c r="AA56333" s="289"/>
    </row>
    <row r="56334" spans="23:27">
      <c r="W56334" s="288"/>
      <c r="X56334" s="287"/>
      <c r="AA56334" s="289"/>
    </row>
    <row r="56335" spans="23:27">
      <c r="W56335" s="288"/>
      <c r="X56335" s="287"/>
      <c r="AA56335" s="289"/>
    </row>
    <row r="56336" spans="23:27">
      <c r="W56336" s="288"/>
      <c r="X56336" s="287"/>
      <c r="AA56336" s="289"/>
    </row>
    <row r="56337" spans="23:27">
      <c r="W56337" s="288"/>
      <c r="X56337" s="287"/>
      <c r="AA56337" s="289"/>
    </row>
    <row r="56338" spans="23:27">
      <c r="W56338" s="288"/>
      <c r="X56338" s="287"/>
      <c r="AA56338" s="289"/>
    </row>
    <row r="56339" spans="23:27">
      <c r="W56339" s="288"/>
      <c r="X56339" s="287"/>
      <c r="AA56339" s="289"/>
    </row>
    <row r="56340" spans="23:27">
      <c r="W56340" s="288"/>
      <c r="X56340" s="287"/>
      <c r="AA56340" s="289"/>
    </row>
    <row r="56341" spans="23:27">
      <c r="W56341" s="288"/>
      <c r="X56341" s="287"/>
      <c r="AA56341" s="289"/>
    </row>
    <row r="56342" spans="23:27">
      <c r="W56342" s="288"/>
      <c r="X56342" s="287"/>
      <c r="AA56342" s="289"/>
    </row>
    <row r="56343" spans="23:27">
      <c r="W56343" s="288"/>
      <c r="X56343" s="287"/>
      <c r="AA56343" s="289"/>
    </row>
    <row r="56344" spans="23:27">
      <c r="W56344" s="288"/>
      <c r="X56344" s="287"/>
      <c r="AA56344" s="289"/>
    </row>
    <row r="56345" spans="23:27">
      <c r="W56345" s="288"/>
      <c r="X56345" s="287"/>
      <c r="AA56345" s="289"/>
    </row>
    <row r="56346" spans="23:27">
      <c r="W56346" s="288"/>
      <c r="X56346" s="287"/>
      <c r="AA56346" s="289"/>
    </row>
    <row r="56347" spans="23:27">
      <c r="W56347" s="288"/>
      <c r="X56347" s="287"/>
      <c r="AA56347" s="289"/>
    </row>
    <row r="56348" spans="23:27">
      <c r="W56348" s="288"/>
      <c r="X56348" s="287"/>
      <c r="AA56348" s="289"/>
    </row>
    <row r="56349" spans="23:27">
      <c r="W56349" s="288"/>
      <c r="X56349" s="287"/>
      <c r="AA56349" s="289"/>
    </row>
    <row r="56350" spans="23:27">
      <c r="W56350" s="288"/>
      <c r="X56350" s="287"/>
      <c r="AA56350" s="289"/>
    </row>
    <row r="56351" spans="23:27">
      <c r="W56351" s="288"/>
      <c r="X56351" s="287"/>
      <c r="AA56351" s="289"/>
    </row>
    <row r="56352" spans="23:27">
      <c r="W56352" s="288"/>
      <c r="X56352" s="287"/>
      <c r="AA56352" s="289"/>
    </row>
    <row r="56353" spans="23:27">
      <c r="W56353" s="288"/>
      <c r="X56353" s="287"/>
      <c r="AA56353" s="289"/>
    </row>
    <row r="56354" spans="23:27">
      <c r="W56354" s="288"/>
      <c r="X56354" s="287"/>
      <c r="AA56354" s="289"/>
    </row>
    <row r="56355" spans="23:27">
      <c r="W56355" s="288"/>
      <c r="X56355" s="287"/>
      <c r="AA56355" s="289"/>
    </row>
    <row r="56356" spans="23:27">
      <c r="W56356" s="288"/>
      <c r="X56356" s="287"/>
      <c r="AA56356" s="289"/>
    </row>
    <row r="56357" spans="23:27">
      <c r="W56357" s="288"/>
      <c r="X56357" s="287"/>
      <c r="AA56357" s="289"/>
    </row>
    <row r="56358" spans="23:27">
      <c r="W56358" s="288"/>
      <c r="X56358" s="287"/>
      <c r="AA56358" s="289"/>
    </row>
    <row r="56359" spans="23:27">
      <c r="W56359" s="288"/>
      <c r="X56359" s="287"/>
      <c r="AA56359" s="289"/>
    </row>
    <row r="56360" spans="23:27">
      <c r="W56360" s="288"/>
      <c r="X56360" s="287"/>
      <c r="AA56360" s="289"/>
    </row>
    <row r="56361" spans="23:27">
      <c r="W56361" s="288"/>
      <c r="X56361" s="287"/>
      <c r="AA56361" s="289"/>
    </row>
    <row r="56362" spans="23:27">
      <c r="W56362" s="288"/>
      <c r="X56362" s="287"/>
      <c r="AA56362" s="289"/>
    </row>
    <row r="56363" spans="23:27">
      <c r="W56363" s="288"/>
      <c r="X56363" s="287"/>
      <c r="AA56363" s="289"/>
    </row>
    <row r="56364" spans="23:27">
      <c r="W56364" s="288"/>
      <c r="X56364" s="287"/>
      <c r="AA56364" s="289"/>
    </row>
    <row r="56365" spans="23:27">
      <c r="W56365" s="288"/>
      <c r="X56365" s="287"/>
      <c r="AA56365" s="289"/>
    </row>
    <row r="56366" spans="23:27">
      <c r="W56366" s="288"/>
      <c r="X56366" s="287"/>
      <c r="AA56366" s="289"/>
    </row>
    <row r="56367" spans="23:27">
      <c r="W56367" s="288"/>
      <c r="X56367" s="287"/>
      <c r="AA56367" s="289"/>
    </row>
    <row r="56368" spans="23:27">
      <c r="W56368" s="288"/>
      <c r="X56368" s="287"/>
      <c r="AA56368" s="289"/>
    </row>
    <row r="56369" spans="23:27">
      <c r="W56369" s="288"/>
      <c r="X56369" s="287"/>
      <c r="AA56369" s="289"/>
    </row>
    <row r="56370" spans="23:27">
      <c r="W56370" s="288"/>
      <c r="X56370" s="287"/>
      <c r="AA56370" s="289"/>
    </row>
    <row r="56371" spans="23:27">
      <c r="W56371" s="288"/>
      <c r="X56371" s="287"/>
      <c r="AA56371" s="289"/>
    </row>
    <row r="56372" spans="23:27">
      <c r="W56372" s="288"/>
      <c r="X56372" s="287"/>
      <c r="AA56372" s="289"/>
    </row>
    <row r="56373" spans="23:27">
      <c r="W56373" s="288"/>
      <c r="X56373" s="287"/>
      <c r="AA56373" s="289"/>
    </row>
    <row r="56374" spans="23:27">
      <c r="W56374" s="288"/>
      <c r="X56374" s="287"/>
      <c r="AA56374" s="289"/>
    </row>
    <row r="56375" spans="23:27">
      <c r="W56375" s="288"/>
      <c r="X56375" s="287"/>
      <c r="AA56375" s="289"/>
    </row>
    <row r="56376" spans="23:27">
      <c r="W56376" s="288"/>
      <c r="X56376" s="287"/>
      <c r="AA56376" s="289"/>
    </row>
    <row r="56377" spans="23:27">
      <c r="W56377" s="288"/>
      <c r="X56377" s="287"/>
      <c r="AA56377" s="289"/>
    </row>
    <row r="56378" spans="23:27">
      <c r="W56378" s="288"/>
      <c r="X56378" s="287"/>
      <c r="AA56378" s="289"/>
    </row>
    <row r="56379" spans="23:27">
      <c r="W56379" s="288"/>
      <c r="X56379" s="287"/>
      <c r="AA56379" s="289"/>
    </row>
    <row r="56380" spans="23:27">
      <c r="W56380" s="288"/>
      <c r="X56380" s="287"/>
      <c r="AA56380" s="289"/>
    </row>
    <row r="56381" spans="23:27">
      <c r="W56381" s="288"/>
      <c r="X56381" s="287"/>
      <c r="AA56381" s="289"/>
    </row>
    <row r="56382" spans="23:27">
      <c r="W56382" s="288"/>
      <c r="X56382" s="287"/>
      <c r="AA56382" s="289"/>
    </row>
    <row r="56383" spans="23:27">
      <c r="W56383" s="288"/>
      <c r="X56383" s="287"/>
      <c r="AA56383" s="289"/>
    </row>
    <row r="56384" spans="23:27">
      <c r="W56384" s="288"/>
      <c r="X56384" s="287"/>
      <c r="AA56384" s="289"/>
    </row>
    <row r="56385" spans="23:27">
      <c r="W56385" s="288"/>
      <c r="X56385" s="287"/>
      <c r="AA56385" s="289"/>
    </row>
    <row r="56386" spans="23:27">
      <c r="W56386" s="288"/>
      <c r="X56386" s="287"/>
      <c r="AA56386" s="289"/>
    </row>
    <row r="56387" spans="23:27">
      <c r="W56387" s="288"/>
      <c r="X56387" s="287"/>
      <c r="AA56387" s="289"/>
    </row>
    <row r="56388" spans="23:27">
      <c r="W56388" s="288"/>
      <c r="X56388" s="287"/>
      <c r="AA56388" s="289"/>
    </row>
    <row r="56389" spans="23:27">
      <c r="W56389" s="288"/>
      <c r="X56389" s="287"/>
      <c r="AA56389" s="289"/>
    </row>
    <row r="56390" spans="23:27">
      <c r="W56390" s="288"/>
      <c r="X56390" s="287"/>
      <c r="AA56390" s="289"/>
    </row>
    <row r="56391" spans="23:27">
      <c r="W56391" s="288"/>
      <c r="X56391" s="287"/>
      <c r="AA56391" s="289"/>
    </row>
    <row r="56392" spans="23:27">
      <c r="W56392" s="288"/>
      <c r="X56392" s="287"/>
      <c r="AA56392" s="289"/>
    </row>
    <row r="56393" spans="23:27">
      <c r="W56393" s="288"/>
      <c r="X56393" s="287"/>
      <c r="AA56393" s="289"/>
    </row>
    <row r="56394" spans="23:27">
      <c r="W56394" s="288"/>
      <c r="X56394" s="287"/>
      <c r="AA56394" s="289"/>
    </row>
    <row r="56395" spans="23:27">
      <c r="W56395" s="288"/>
      <c r="X56395" s="287"/>
      <c r="AA56395" s="289"/>
    </row>
    <row r="56396" spans="23:27">
      <c r="W56396" s="288"/>
      <c r="X56396" s="287"/>
      <c r="AA56396" s="289"/>
    </row>
    <row r="56397" spans="23:27">
      <c r="W56397" s="288"/>
      <c r="X56397" s="287"/>
      <c r="AA56397" s="289"/>
    </row>
    <row r="56398" spans="23:27">
      <c r="W56398" s="288"/>
      <c r="X56398" s="287"/>
      <c r="AA56398" s="289"/>
    </row>
    <row r="56399" spans="23:27">
      <c r="W56399" s="288"/>
      <c r="X56399" s="287"/>
      <c r="AA56399" s="289"/>
    </row>
    <row r="56400" spans="23:27">
      <c r="W56400" s="288"/>
      <c r="X56400" s="287"/>
      <c r="AA56400" s="289"/>
    </row>
    <row r="56401" spans="23:27">
      <c r="W56401" s="288"/>
      <c r="X56401" s="287"/>
      <c r="AA56401" s="289"/>
    </row>
    <row r="56402" spans="23:27">
      <c r="W56402" s="288"/>
      <c r="X56402" s="287"/>
      <c r="AA56402" s="289"/>
    </row>
    <row r="56403" spans="23:27">
      <c r="W56403" s="288"/>
      <c r="X56403" s="287"/>
      <c r="AA56403" s="289"/>
    </row>
    <row r="56404" spans="23:27">
      <c r="W56404" s="288"/>
      <c r="X56404" s="287"/>
      <c r="AA56404" s="289"/>
    </row>
    <row r="56405" spans="23:27">
      <c r="W56405" s="288"/>
      <c r="X56405" s="287"/>
      <c r="AA56405" s="289"/>
    </row>
    <row r="56406" spans="23:27">
      <c r="W56406" s="288"/>
      <c r="X56406" s="287"/>
      <c r="AA56406" s="289"/>
    </row>
    <row r="56407" spans="23:27">
      <c r="W56407" s="288"/>
      <c r="X56407" s="287"/>
      <c r="AA56407" s="289"/>
    </row>
    <row r="56408" spans="23:27">
      <c r="W56408" s="288"/>
      <c r="X56408" s="287"/>
      <c r="AA56408" s="289"/>
    </row>
    <row r="56409" spans="23:27">
      <c r="W56409" s="288"/>
      <c r="X56409" s="287"/>
      <c r="AA56409" s="289"/>
    </row>
    <row r="56410" spans="23:27">
      <c r="W56410" s="288"/>
      <c r="X56410" s="287"/>
      <c r="AA56410" s="289"/>
    </row>
    <row r="56411" spans="23:27">
      <c r="W56411" s="288"/>
      <c r="X56411" s="287"/>
      <c r="AA56411" s="289"/>
    </row>
    <row r="56412" spans="23:27">
      <c r="W56412" s="288"/>
      <c r="X56412" s="287"/>
      <c r="AA56412" s="289"/>
    </row>
    <row r="56413" spans="23:27">
      <c r="W56413" s="288"/>
      <c r="X56413" s="287"/>
      <c r="AA56413" s="289"/>
    </row>
    <row r="56414" spans="23:27">
      <c r="W56414" s="288"/>
      <c r="X56414" s="287"/>
      <c r="AA56414" s="289"/>
    </row>
    <row r="56415" spans="23:27">
      <c r="W56415" s="288"/>
      <c r="X56415" s="287"/>
      <c r="AA56415" s="289"/>
    </row>
    <row r="56416" spans="23:27">
      <c r="W56416" s="288"/>
      <c r="X56416" s="287"/>
      <c r="AA56416" s="289"/>
    </row>
    <row r="56417" spans="23:27">
      <c r="W56417" s="288"/>
      <c r="X56417" s="287"/>
      <c r="AA56417" s="289"/>
    </row>
    <row r="56418" spans="23:27">
      <c r="W56418" s="288"/>
      <c r="X56418" s="287"/>
      <c r="AA56418" s="289"/>
    </row>
    <row r="56419" spans="23:27">
      <c r="W56419" s="288"/>
      <c r="X56419" s="287"/>
      <c r="AA56419" s="289"/>
    </row>
    <row r="56420" spans="23:27">
      <c r="W56420" s="288"/>
      <c r="X56420" s="287"/>
      <c r="AA56420" s="289"/>
    </row>
    <row r="56421" spans="23:27">
      <c r="W56421" s="288"/>
      <c r="X56421" s="287"/>
      <c r="AA56421" s="289"/>
    </row>
    <row r="56422" spans="23:27">
      <c r="W56422" s="288"/>
      <c r="X56422" s="287"/>
      <c r="AA56422" s="289"/>
    </row>
    <row r="56423" spans="23:27">
      <c r="W56423" s="288"/>
      <c r="X56423" s="287"/>
      <c r="AA56423" s="289"/>
    </row>
    <row r="56424" spans="23:27">
      <c r="W56424" s="288"/>
      <c r="X56424" s="287"/>
      <c r="AA56424" s="289"/>
    </row>
    <row r="56425" spans="23:27">
      <c r="W56425" s="288"/>
      <c r="X56425" s="287"/>
      <c r="AA56425" s="289"/>
    </row>
    <row r="56426" spans="23:27">
      <c r="W56426" s="288"/>
      <c r="X56426" s="287"/>
      <c r="AA56426" s="289"/>
    </row>
    <row r="56427" spans="23:27">
      <c r="W56427" s="288"/>
      <c r="X56427" s="287"/>
      <c r="AA56427" s="289"/>
    </row>
    <row r="56428" spans="23:27">
      <c r="W56428" s="288"/>
      <c r="X56428" s="287"/>
      <c r="AA56428" s="289"/>
    </row>
    <row r="56429" spans="23:27">
      <c r="W56429" s="288"/>
      <c r="X56429" s="287"/>
      <c r="AA56429" s="289"/>
    </row>
    <row r="56430" spans="23:27">
      <c r="W56430" s="288"/>
      <c r="X56430" s="287"/>
      <c r="AA56430" s="289"/>
    </row>
    <row r="56431" spans="23:27">
      <c r="W56431" s="288"/>
      <c r="X56431" s="287"/>
      <c r="AA56431" s="289"/>
    </row>
    <row r="56432" spans="23:27">
      <c r="W56432" s="288"/>
      <c r="X56432" s="287"/>
      <c r="AA56432" s="289"/>
    </row>
    <row r="56433" spans="23:27">
      <c r="W56433" s="288"/>
      <c r="X56433" s="287"/>
      <c r="AA56433" s="289"/>
    </row>
    <row r="56434" spans="23:27">
      <c r="W56434" s="288"/>
      <c r="X56434" s="287"/>
      <c r="AA56434" s="289"/>
    </row>
    <row r="56435" spans="23:27">
      <c r="W56435" s="288"/>
      <c r="X56435" s="287"/>
      <c r="AA56435" s="289"/>
    </row>
    <row r="56436" spans="23:27">
      <c r="W56436" s="288"/>
      <c r="X56436" s="287"/>
      <c r="AA56436" s="289"/>
    </row>
    <row r="56437" spans="23:27">
      <c r="W56437" s="288"/>
      <c r="X56437" s="287"/>
      <c r="AA56437" s="289"/>
    </row>
    <row r="56438" spans="23:27">
      <c r="W56438" s="288"/>
      <c r="X56438" s="287"/>
      <c r="AA56438" s="289"/>
    </row>
    <row r="56439" spans="23:27">
      <c r="W56439" s="288"/>
      <c r="X56439" s="287"/>
      <c r="AA56439" s="289"/>
    </row>
    <row r="56440" spans="23:27">
      <c r="W56440" s="288"/>
      <c r="X56440" s="287"/>
      <c r="AA56440" s="289"/>
    </row>
    <row r="56441" spans="23:27">
      <c r="W56441" s="288"/>
      <c r="X56441" s="287"/>
      <c r="AA56441" s="289"/>
    </row>
    <row r="56442" spans="23:27">
      <c r="W56442" s="288"/>
      <c r="X56442" s="287"/>
      <c r="AA56442" s="289"/>
    </row>
    <row r="56443" spans="23:27">
      <c r="W56443" s="288"/>
      <c r="X56443" s="287"/>
      <c r="AA56443" s="289"/>
    </row>
    <row r="56444" spans="23:27">
      <c r="W56444" s="288"/>
      <c r="X56444" s="287"/>
      <c r="AA56444" s="289"/>
    </row>
    <row r="56445" spans="23:27">
      <c r="W56445" s="288"/>
      <c r="X56445" s="287"/>
      <c r="AA56445" s="289"/>
    </row>
    <row r="56446" spans="23:27">
      <c r="W56446" s="288"/>
      <c r="X56446" s="287"/>
      <c r="AA56446" s="289"/>
    </row>
    <row r="56447" spans="23:27">
      <c r="W56447" s="288"/>
      <c r="X56447" s="287"/>
      <c r="AA56447" s="289"/>
    </row>
    <row r="56448" spans="23:27">
      <c r="W56448" s="288"/>
      <c r="X56448" s="287"/>
      <c r="AA56448" s="289"/>
    </row>
    <row r="56449" spans="23:27">
      <c r="W56449" s="288"/>
      <c r="X56449" s="287"/>
      <c r="AA56449" s="289"/>
    </row>
    <row r="56450" spans="23:27">
      <c r="W56450" s="288"/>
      <c r="X56450" s="287"/>
      <c r="AA56450" s="289"/>
    </row>
    <row r="56451" spans="23:27">
      <c r="W56451" s="288"/>
      <c r="X56451" s="287"/>
      <c r="AA56451" s="289"/>
    </row>
    <row r="56452" spans="23:27">
      <c r="W56452" s="288"/>
      <c r="X56452" s="287"/>
      <c r="AA56452" s="289"/>
    </row>
    <row r="56453" spans="23:27">
      <c r="W56453" s="288"/>
      <c r="X56453" s="287"/>
      <c r="AA56453" s="289"/>
    </row>
    <row r="56454" spans="23:27">
      <c r="W56454" s="288"/>
      <c r="X56454" s="287"/>
      <c r="AA56454" s="289"/>
    </row>
    <row r="56455" spans="23:27">
      <c r="W56455" s="288"/>
      <c r="X56455" s="287"/>
      <c r="AA56455" s="289"/>
    </row>
    <row r="56456" spans="23:27">
      <c r="W56456" s="288"/>
      <c r="X56456" s="287"/>
      <c r="AA56456" s="289"/>
    </row>
    <row r="56457" spans="23:27">
      <c r="W56457" s="288"/>
      <c r="X56457" s="287"/>
      <c r="AA56457" s="289"/>
    </row>
    <row r="56458" spans="23:27">
      <c r="W56458" s="288"/>
      <c r="X56458" s="287"/>
      <c r="AA56458" s="289"/>
    </row>
    <row r="56459" spans="23:27">
      <c r="W56459" s="288"/>
      <c r="X56459" s="287"/>
      <c r="AA56459" s="289"/>
    </row>
    <row r="56460" spans="23:27">
      <c r="W56460" s="288"/>
      <c r="X56460" s="287"/>
      <c r="AA56460" s="289"/>
    </row>
    <row r="56461" spans="23:27">
      <c r="W56461" s="288"/>
      <c r="X56461" s="287"/>
      <c r="AA56461" s="289"/>
    </row>
    <row r="56462" spans="23:27">
      <c r="W56462" s="288"/>
      <c r="X56462" s="287"/>
      <c r="AA56462" s="289"/>
    </row>
    <row r="56463" spans="23:27">
      <c r="W56463" s="288"/>
      <c r="X56463" s="287"/>
      <c r="AA56463" s="289"/>
    </row>
    <row r="56464" spans="23:27">
      <c r="W56464" s="288"/>
      <c r="X56464" s="287"/>
      <c r="AA56464" s="289"/>
    </row>
    <row r="56465" spans="23:27">
      <c r="W56465" s="288"/>
      <c r="X56465" s="287"/>
      <c r="AA56465" s="289"/>
    </row>
    <row r="56466" spans="23:27">
      <c r="W56466" s="288"/>
      <c r="X56466" s="287"/>
      <c r="AA56466" s="289"/>
    </row>
    <row r="56467" spans="23:27">
      <c r="W56467" s="288"/>
      <c r="X56467" s="287"/>
      <c r="AA56467" s="289"/>
    </row>
    <row r="56468" spans="23:27">
      <c r="W56468" s="288"/>
      <c r="X56468" s="287"/>
      <c r="AA56468" s="289"/>
    </row>
    <row r="56469" spans="23:27">
      <c r="W56469" s="288"/>
      <c r="X56469" s="287"/>
      <c r="AA56469" s="289"/>
    </row>
    <row r="56470" spans="23:27">
      <c r="W56470" s="288"/>
      <c r="X56470" s="287"/>
      <c r="AA56470" s="289"/>
    </row>
    <row r="56471" spans="23:27">
      <c r="W56471" s="288"/>
      <c r="X56471" s="287"/>
      <c r="AA56471" s="289"/>
    </row>
    <row r="56472" spans="23:27">
      <c r="W56472" s="288"/>
      <c r="X56472" s="287"/>
      <c r="AA56472" s="289"/>
    </row>
    <row r="56473" spans="23:27">
      <c r="W56473" s="288"/>
      <c r="X56473" s="287"/>
      <c r="AA56473" s="289"/>
    </row>
    <row r="56474" spans="23:27">
      <c r="W56474" s="288"/>
      <c r="X56474" s="287"/>
      <c r="AA56474" s="289"/>
    </row>
    <row r="56475" spans="23:27">
      <c r="W56475" s="288"/>
      <c r="X56475" s="287"/>
      <c r="AA56475" s="289"/>
    </row>
    <row r="56476" spans="23:27">
      <c r="W56476" s="288"/>
      <c r="X56476" s="287"/>
      <c r="AA56476" s="289"/>
    </row>
    <row r="56477" spans="23:27">
      <c r="W56477" s="288"/>
      <c r="X56477" s="287"/>
      <c r="AA56477" s="289"/>
    </row>
    <row r="56478" spans="23:27">
      <c r="W56478" s="288"/>
      <c r="X56478" s="287"/>
      <c r="AA56478" s="289"/>
    </row>
    <row r="56479" spans="23:27">
      <c r="W56479" s="288"/>
      <c r="X56479" s="287"/>
      <c r="AA56479" s="289"/>
    </row>
    <row r="56480" spans="23:27">
      <c r="W56480" s="288"/>
      <c r="X56480" s="287"/>
      <c r="AA56480" s="289"/>
    </row>
    <row r="56481" spans="23:27">
      <c r="W56481" s="288"/>
      <c r="X56481" s="287"/>
      <c r="AA56481" s="289"/>
    </row>
    <row r="56482" spans="23:27">
      <c r="W56482" s="288"/>
      <c r="X56482" s="287"/>
      <c r="AA56482" s="289"/>
    </row>
    <row r="56483" spans="23:27">
      <c r="W56483" s="288"/>
      <c r="X56483" s="287"/>
      <c r="AA56483" s="289"/>
    </row>
    <row r="56484" spans="23:27">
      <c r="W56484" s="288"/>
      <c r="X56484" s="287"/>
      <c r="AA56484" s="289"/>
    </row>
    <row r="56485" spans="23:27">
      <c r="W56485" s="288"/>
      <c r="X56485" s="287"/>
      <c r="AA56485" s="289"/>
    </row>
    <row r="56486" spans="23:27">
      <c r="W56486" s="288"/>
      <c r="X56486" s="287"/>
      <c r="AA56486" s="289"/>
    </row>
    <row r="56487" spans="23:27">
      <c r="W56487" s="288"/>
      <c r="X56487" s="287"/>
      <c r="AA56487" s="289"/>
    </row>
    <row r="56488" spans="23:27">
      <c r="W56488" s="288"/>
      <c r="X56488" s="287"/>
      <c r="AA56488" s="289"/>
    </row>
    <row r="56489" spans="23:27">
      <c r="W56489" s="288"/>
      <c r="X56489" s="287"/>
      <c r="AA56489" s="289"/>
    </row>
    <row r="56490" spans="23:27">
      <c r="W56490" s="288"/>
      <c r="X56490" s="287"/>
      <c r="AA56490" s="289"/>
    </row>
    <row r="56491" spans="23:27">
      <c r="W56491" s="288"/>
      <c r="X56491" s="287"/>
      <c r="AA56491" s="289"/>
    </row>
    <row r="56492" spans="23:27">
      <c r="W56492" s="288"/>
      <c r="X56492" s="287"/>
      <c r="AA56492" s="289"/>
    </row>
    <row r="56493" spans="23:27">
      <c r="W56493" s="288"/>
      <c r="X56493" s="287"/>
      <c r="AA56493" s="289"/>
    </row>
    <row r="56494" spans="23:27">
      <c r="W56494" s="288"/>
      <c r="X56494" s="287"/>
      <c r="AA56494" s="289"/>
    </row>
    <row r="56495" spans="23:27">
      <c r="W56495" s="288"/>
      <c r="X56495" s="287"/>
      <c r="AA56495" s="289"/>
    </row>
    <row r="56496" spans="23:27">
      <c r="W56496" s="288"/>
      <c r="X56496" s="287"/>
      <c r="AA56496" s="289"/>
    </row>
    <row r="56497" spans="23:27">
      <c r="W56497" s="288"/>
      <c r="X56497" s="287"/>
      <c r="AA56497" s="289"/>
    </row>
    <row r="56498" spans="23:27">
      <c r="W56498" s="288"/>
      <c r="X56498" s="287"/>
      <c r="AA56498" s="289"/>
    </row>
    <row r="56499" spans="23:27">
      <c r="W56499" s="288"/>
      <c r="X56499" s="287"/>
      <c r="AA56499" s="289"/>
    </row>
    <row r="56500" spans="23:27">
      <c r="W56500" s="288"/>
      <c r="X56500" s="287"/>
      <c r="AA56500" s="289"/>
    </row>
    <row r="56501" spans="23:27">
      <c r="W56501" s="288"/>
      <c r="X56501" s="287"/>
      <c r="AA56501" s="289"/>
    </row>
    <row r="56502" spans="23:27">
      <c r="W56502" s="288"/>
      <c r="X56502" s="287"/>
      <c r="AA56502" s="289"/>
    </row>
    <row r="56503" spans="23:27">
      <c r="W56503" s="288"/>
      <c r="X56503" s="287"/>
      <c r="AA56503" s="289"/>
    </row>
    <row r="56504" spans="23:27">
      <c r="W56504" s="288"/>
      <c r="X56504" s="287"/>
      <c r="AA56504" s="289"/>
    </row>
    <row r="56505" spans="23:27">
      <c r="W56505" s="288"/>
      <c r="X56505" s="287"/>
      <c r="AA56505" s="289"/>
    </row>
    <row r="56506" spans="23:27">
      <c r="W56506" s="288"/>
      <c r="X56506" s="287"/>
      <c r="AA56506" s="289"/>
    </row>
    <row r="56507" spans="23:27">
      <c r="W56507" s="288"/>
      <c r="X56507" s="287"/>
      <c r="AA56507" s="289"/>
    </row>
    <row r="56508" spans="23:27">
      <c r="W56508" s="288"/>
      <c r="X56508" s="287"/>
      <c r="AA56508" s="289"/>
    </row>
    <row r="56509" spans="23:27">
      <c r="W56509" s="288"/>
      <c r="X56509" s="287"/>
      <c r="AA56509" s="289"/>
    </row>
    <row r="56510" spans="23:27">
      <c r="W56510" s="288"/>
      <c r="X56510" s="287"/>
      <c r="AA56510" s="289"/>
    </row>
    <row r="56511" spans="23:27">
      <c r="W56511" s="288"/>
      <c r="X56511" s="287"/>
      <c r="AA56511" s="289"/>
    </row>
    <row r="56512" spans="23:27">
      <c r="W56512" s="288"/>
      <c r="X56512" s="287"/>
      <c r="AA56512" s="289"/>
    </row>
    <row r="56513" spans="23:27">
      <c r="W56513" s="288"/>
      <c r="X56513" s="287"/>
      <c r="AA56513" s="289"/>
    </row>
    <row r="56514" spans="23:27">
      <c r="W56514" s="288"/>
      <c r="X56514" s="287"/>
      <c r="AA56514" s="289"/>
    </row>
    <row r="56515" spans="23:27">
      <c r="W56515" s="288"/>
      <c r="X56515" s="287"/>
      <c r="AA56515" s="289"/>
    </row>
    <row r="56516" spans="23:27">
      <c r="W56516" s="288"/>
      <c r="X56516" s="287"/>
      <c r="AA56516" s="289"/>
    </row>
    <row r="56517" spans="23:27">
      <c r="W56517" s="288"/>
      <c r="X56517" s="287"/>
      <c r="AA56517" s="289"/>
    </row>
    <row r="56518" spans="23:27">
      <c r="W56518" s="288"/>
      <c r="X56518" s="287"/>
      <c r="AA56518" s="289"/>
    </row>
    <row r="56519" spans="23:27">
      <c r="W56519" s="288"/>
      <c r="X56519" s="287"/>
      <c r="AA56519" s="289"/>
    </row>
    <row r="56520" spans="23:27">
      <c r="W56520" s="288"/>
      <c r="X56520" s="287"/>
      <c r="AA56520" s="289"/>
    </row>
    <row r="56521" spans="23:27">
      <c r="W56521" s="288"/>
      <c r="X56521" s="287"/>
      <c r="AA56521" s="289"/>
    </row>
    <row r="56522" spans="23:27">
      <c r="W56522" s="288"/>
      <c r="X56522" s="287"/>
      <c r="AA56522" s="289"/>
    </row>
    <row r="56523" spans="23:27">
      <c r="W56523" s="288"/>
      <c r="X56523" s="287"/>
      <c r="AA56523" s="289"/>
    </row>
    <row r="56524" spans="23:27">
      <c r="W56524" s="288"/>
      <c r="X56524" s="287"/>
      <c r="AA56524" s="289"/>
    </row>
    <row r="56525" spans="23:27">
      <c r="W56525" s="288"/>
      <c r="X56525" s="287"/>
      <c r="AA56525" s="289"/>
    </row>
    <row r="56526" spans="23:27">
      <c r="W56526" s="288"/>
      <c r="X56526" s="287"/>
      <c r="AA56526" s="289"/>
    </row>
    <row r="56527" spans="23:27">
      <c r="W56527" s="288"/>
      <c r="X56527" s="287"/>
      <c r="AA56527" s="289"/>
    </row>
    <row r="56528" spans="23:27">
      <c r="W56528" s="288"/>
      <c r="X56528" s="287"/>
      <c r="AA56528" s="289"/>
    </row>
    <row r="56529" spans="23:27">
      <c r="W56529" s="288"/>
      <c r="X56529" s="287"/>
      <c r="AA56529" s="289"/>
    </row>
    <row r="56530" spans="23:27">
      <c r="W56530" s="288"/>
      <c r="X56530" s="287"/>
      <c r="AA56530" s="289"/>
    </row>
    <row r="56531" spans="23:27">
      <c r="W56531" s="288"/>
      <c r="X56531" s="287"/>
      <c r="AA56531" s="289"/>
    </row>
    <row r="56532" spans="23:27">
      <c r="W56532" s="288"/>
      <c r="X56532" s="287"/>
      <c r="AA56532" s="289"/>
    </row>
    <row r="56533" spans="23:27">
      <c r="W56533" s="288"/>
      <c r="X56533" s="287"/>
      <c r="AA56533" s="289"/>
    </row>
    <row r="56534" spans="23:27">
      <c r="W56534" s="288"/>
      <c r="X56534" s="287"/>
      <c r="AA56534" s="289"/>
    </row>
    <row r="56535" spans="23:27">
      <c r="W56535" s="288"/>
      <c r="X56535" s="287"/>
      <c r="AA56535" s="289"/>
    </row>
    <row r="56536" spans="23:27">
      <c r="W56536" s="288"/>
      <c r="X56536" s="287"/>
      <c r="AA56536" s="289"/>
    </row>
    <row r="56537" spans="23:27">
      <c r="W56537" s="288"/>
      <c r="X56537" s="287"/>
      <c r="AA56537" s="289"/>
    </row>
    <row r="56538" spans="23:27">
      <c r="W56538" s="288"/>
      <c r="X56538" s="287"/>
      <c r="AA56538" s="289"/>
    </row>
    <row r="56539" spans="23:27">
      <c r="W56539" s="288"/>
      <c r="X56539" s="287"/>
      <c r="AA56539" s="289"/>
    </row>
    <row r="56540" spans="23:27">
      <c r="W56540" s="288"/>
      <c r="X56540" s="287"/>
      <c r="AA56540" s="289"/>
    </row>
    <row r="56541" spans="23:27">
      <c r="W56541" s="288"/>
      <c r="X56541" s="287"/>
      <c r="AA56541" s="289"/>
    </row>
    <row r="56542" spans="23:27">
      <c r="W56542" s="288"/>
      <c r="X56542" s="287"/>
      <c r="AA56542" s="289"/>
    </row>
    <row r="56543" spans="23:27">
      <c r="W56543" s="288"/>
      <c r="X56543" s="287"/>
      <c r="AA56543" s="289"/>
    </row>
    <row r="56544" spans="23:27">
      <c r="W56544" s="288"/>
      <c r="X56544" s="287"/>
      <c r="AA56544" s="289"/>
    </row>
    <row r="56545" spans="23:27">
      <c r="W56545" s="288"/>
      <c r="X56545" s="287"/>
      <c r="AA56545" s="289"/>
    </row>
    <row r="56546" spans="23:27">
      <c r="W56546" s="288"/>
      <c r="X56546" s="287"/>
      <c r="AA56546" s="289"/>
    </row>
    <row r="56547" spans="23:27">
      <c r="W56547" s="288"/>
      <c r="X56547" s="287"/>
      <c r="AA56547" s="289"/>
    </row>
    <row r="56548" spans="23:27">
      <c r="W56548" s="288"/>
      <c r="X56548" s="287"/>
      <c r="AA56548" s="289"/>
    </row>
    <row r="56549" spans="23:27">
      <c r="W56549" s="288"/>
      <c r="X56549" s="287"/>
      <c r="AA56549" s="289"/>
    </row>
    <row r="56550" spans="23:27">
      <c r="W56550" s="288"/>
      <c r="X56550" s="287"/>
      <c r="AA56550" s="289"/>
    </row>
    <row r="56551" spans="23:27">
      <c r="W56551" s="288"/>
      <c r="X56551" s="287"/>
      <c r="AA56551" s="289"/>
    </row>
    <row r="56552" spans="23:27">
      <c r="W56552" s="288"/>
      <c r="X56552" s="287"/>
      <c r="AA56552" s="289"/>
    </row>
    <row r="56553" spans="23:27">
      <c r="W56553" s="288"/>
      <c r="X56553" s="287"/>
      <c r="AA56553" s="289"/>
    </row>
    <row r="56554" spans="23:27">
      <c r="W56554" s="288"/>
      <c r="X56554" s="287"/>
      <c r="AA56554" s="289"/>
    </row>
    <row r="56555" spans="23:27">
      <c r="W56555" s="288"/>
      <c r="X56555" s="287"/>
      <c r="AA56555" s="289"/>
    </row>
    <row r="56556" spans="23:27">
      <c r="W56556" s="288"/>
      <c r="X56556" s="287"/>
      <c r="AA56556" s="289"/>
    </row>
    <row r="56557" spans="23:27">
      <c r="W56557" s="288"/>
      <c r="X56557" s="287"/>
      <c r="AA56557" s="289"/>
    </row>
    <row r="56558" spans="23:27">
      <c r="W56558" s="288"/>
      <c r="X56558" s="287"/>
      <c r="AA56558" s="289"/>
    </row>
    <row r="56559" spans="23:27">
      <c r="W56559" s="288"/>
      <c r="X56559" s="287"/>
      <c r="AA56559" s="289"/>
    </row>
    <row r="56560" spans="23:27">
      <c r="W56560" s="288"/>
      <c r="X56560" s="287"/>
      <c r="AA56560" s="289"/>
    </row>
    <row r="56561" spans="23:27">
      <c r="W56561" s="288"/>
      <c r="X56561" s="287"/>
      <c r="AA56561" s="289"/>
    </row>
    <row r="56562" spans="23:27">
      <c r="W56562" s="288"/>
      <c r="X56562" s="287"/>
      <c r="AA56562" s="289"/>
    </row>
    <row r="56563" spans="23:27">
      <c r="W56563" s="288"/>
      <c r="X56563" s="287"/>
      <c r="AA56563" s="289"/>
    </row>
    <row r="56564" spans="23:27">
      <c r="W56564" s="288"/>
      <c r="X56564" s="287"/>
      <c r="AA56564" s="289"/>
    </row>
    <row r="56565" spans="23:27">
      <c r="W56565" s="288"/>
      <c r="X56565" s="287"/>
      <c r="AA56565" s="289"/>
    </row>
    <row r="56566" spans="23:27">
      <c r="W56566" s="288"/>
      <c r="X56566" s="287"/>
      <c r="AA56566" s="289"/>
    </row>
    <row r="56567" spans="23:27">
      <c r="W56567" s="288"/>
      <c r="X56567" s="287"/>
      <c r="AA56567" s="289"/>
    </row>
    <row r="56568" spans="23:27">
      <c r="W56568" s="288"/>
      <c r="X56568" s="287"/>
      <c r="AA56568" s="289"/>
    </row>
    <row r="56569" spans="23:27">
      <c r="W56569" s="288"/>
      <c r="X56569" s="287"/>
      <c r="AA56569" s="289"/>
    </row>
    <row r="56570" spans="23:27">
      <c r="W56570" s="288"/>
      <c r="X56570" s="287"/>
      <c r="AA56570" s="289"/>
    </row>
    <row r="56571" spans="23:27">
      <c r="W56571" s="288"/>
      <c r="X56571" s="287"/>
      <c r="AA56571" s="289"/>
    </row>
    <row r="56572" spans="23:27">
      <c r="W56572" s="288"/>
      <c r="X56572" s="287"/>
      <c r="AA56572" s="289"/>
    </row>
    <row r="56573" spans="23:27">
      <c r="W56573" s="288"/>
      <c r="X56573" s="287"/>
      <c r="AA56573" s="289"/>
    </row>
    <row r="56574" spans="23:27">
      <c r="W56574" s="288"/>
      <c r="X56574" s="287"/>
      <c r="AA56574" s="289"/>
    </row>
    <row r="56575" spans="23:27">
      <c r="W56575" s="288"/>
      <c r="X56575" s="287"/>
      <c r="AA56575" s="289"/>
    </row>
    <row r="56576" spans="23:27">
      <c r="W56576" s="288"/>
      <c r="X56576" s="287"/>
      <c r="AA56576" s="289"/>
    </row>
    <row r="56577" spans="23:27">
      <c r="W56577" s="288"/>
      <c r="X56577" s="287"/>
      <c r="AA56577" s="289"/>
    </row>
    <row r="56578" spans="23:27">
      <c r="W56578" s="288"/>
      <c r="X56578" s="287"/>
      <c r="AA56578" s="289"/>
    </row>
    <row r="56579" spans="23:27">
      <c r="W56579" s="288"/>
      <c r="X56579" s="287"/>
      <c r="AA56579" s="289"/>
    </row>
    <row r="56580" spans="23:27">
      <c r="W56580" s="288"/>
      <c r="X56580" s="287"/>
      <c r="AA56580" s="289"/>
    </row>
    <row r="56581" spans="23:27">
      <c r="W56581" s="288"/>
      <c r="X56581" s="287"/>
      <c r="AA56581" s="289"/>
    </row>
    <row r="56582" spans="23:27">
      <c r="W56582" s="288"/>
      <c r="X56582" s="287"/>
      <c r="AA56582" s="289"/>
    </row>
    <row r="56583" spans="23:27">
      <c r="W56583" s="288"/>
      <c r="X56583" s="287"/>
      <c r="AA56583" s="289"/>
    </row>
    <row r="56584" spans="23:27">
      <c r="W56584" s="288"/>
      <c r="X56584" s="287"/>
      <c r="AA56584" s="289"/>
    </row>
    <row r="56585" spans="23:27">
      <c r="W56585" s="288"/>
      <c r="X56585" s="287"/>
      <c r="AA56585" s="289"/>
    </row>
    <row r="56586" spans="23:27">
      <c r="W56586" s="288"/>
      <c r="X56586" s="287"/>
      <c r="AA56586" s="289"/>
    </row>
    <row r="56587" spans="23:27">
      <c r="W56587" s="288"/>
      <c r="X56587" s="287"/>
      <c r="AA56587" s="289"/>
    </row>
    <row r="56588" spans="23:27">
      <c r="W56588" s="288"/>
      <c r="X56588" s="287"/>
      <c r="AA56588" s="289"/>
    </row>
    <row r="56589" spans="23:27">
      <c r="W56589" s="288"/>
      <c r="X56589" s="287"/>
      <c r="AA56589" s="289"/>
    </row>
    <row r="56590" spans="23:27">
      <c r="W56590" s="288"/>
      <c r="X56590" s="287"/>
      <c r="AA56590" s="289"/>
    </row>
    <row r="56591" spans="23:27">
      <c r="W56591" s="288"/>
      <c r="X56591" s="287"/>
      <c r="AA56591" s="289"/>
    </row>
    <row r="56592" spans="23:27">
      <c r="W56592" s="288"/>
      <c r="X56592" s="287"/>
      <c r="AA56592" s="289"/>
    </row>
    <row r="56593" spans="23:27">
      <c r="W56593" s="288"/>
      <c r="X56593" s="287"/>
      <c r="AA56593" s="289"/>
    </row>
    <row r="56594" spans="23:27">
      <c r="W56594" s="288"/>
      <c r="X56594" s="287"/>
      <c r="AA56594" s="289"/>
    </row>
    <row r="56595" spans="23:27">
      <c r="W56595" s="288"/>
      <c r="X56595" s="287"/>
      <c r="AA56595" s="289"/>
    </row>
    <row r="56596" spans="23:27">
      <c r="W56596" s="288"/>
      <c r="X56596" s="287"/>
      <c r="AA56596" s="289"/>
    </row>
    <row r="56597" spans="23:27">
      <c r="W56597" s="288"/>
      <c r="X56597" s="287"/>
      <c r="AA56597" s="289"/>
    </row>
    <row r="56598" spans="23:27">
      <c r="W56598" s="288"/>
      <c r="X56598" s="287"/>
      <c r="AA56598" s="289"/>
    </row>
    <row r="56599" spans="23:27">
      <c r="W56599" s="288"/>
      <c r="X56599" s="287"/>
      <c r="AA56599" s="289"/>
    </row>
    <row r="56600" spans="23:27">
      <c r="W56600" s="288"/>
      <c r="X56600" s="287"/>
      <c r="AA56600" s="289"/>
    </row>
    <row r="56601" spans="23:27">
      <c r="W56601" s="288"/>
      <c r="X56601" s="287"/>
      <c r="AA56601" s="289"/>
    </row>
    <row r="56602" spans="23:27">
      <c r="W56602" s="288"/>
      <c r="X56602" s="287"/>
      <c r="AA56602" s="289"/>
    </row>
    <row r="56603" spans="23:27">
      <c r="W56603" s="288"/>
      <c r="X56603" s="287"/>
      <c r="AA56603" s="289"/>
    </row>
    <row r="56604" spans="23:27">
      <c r="W56604" s="288"/>
      <c r="X56604" s="287"/>
      <c r="AA56604" s="289"/>
    </row>
    <row r="56605" spans="23:27">
      <c r="W56605" s="288"/>
      <c r="X56605" s="287"/>
      <c r="AA56605" s="289"/>
    </row>
    <row r="56606" spans="23:27">
      <c r="W56606" s="288"/>
      <c r="X56606" s="287"/>
      <c r="AA56606" s="289"/>
    </row>
    <row r="56607" spans="23:27">
      <c r="W56607" s="288"/>
      <c r="X56607" s="287"/>
      <c r="AA56607" s="289"/>
    </row>
    <row r="56608" spans="23:27">
      <c r="W56608" s="288"/>
      <c r="X56608" s="287"/>
      <c r="AA56608" s="289"/>
    </row>
    <row r="56609" spans="23:27">
      <c r="W56609" s="288"/>
      <c r="X56609" s="287"/>
      <c r="AA56609" s="289"/>
    </row>
    <row r="56610" spans="23:27">
      <c r="W56610" s="288"/>
      <c r="X56610" s="287"/>
      <c r="AA56610" s="289"/>
    </row>
    <row r="56611" spans="23:27">
      <c r="W56611" s="288"/>
      <c r="X56611" s="287"/>
      <c r="AA56611" s="289"/>
    </row>
    <row r="56612" spans="23:27">
      <c r="W56612" s="288"/>
      <c r="X56612" s="287"/>
      <c r="AA56612" s="289"/>
    </row>
    <row r="56613" spans="23:27">
      <c r="W56613" s="288"/>
      <c r="X56613" s="287"/>
      <c r="AA56613" s="289"/>
    </row>
    <row r="56614" spans="23:27">
      <c r="W56614" s="288"/>
      <c r="X56614" s="287"/>
      <c r="AA56614" s="289"/>
    </row>
    <row r="56615" spans="23:27">
      <c r="W56615" s="288"/>
      <c r="X56615" s="287"/>
      <c r="AA56615" s="289"/>
    </row>
    <row r="56616" spans="23:27">
      <c r="W56616" s="288"/>
      <c r="X56616" s="287"/>
      <c r="AA56616" s="289"/>
    </row>
    <row r="56617" spans="23:27">
      <c r="W56617" s="288"/>
      <c r="X56617" s="287"/>
      <c r="AA56617" s="289"/>
    </row>
    <row r="56618" spans="23:27">
      <c r="W56618" s="288"/>
      <c r="X56618" s="287"/>
      <c r="AA56618" s="289"/>
    </row>
    <row r="56619" spans="23:27">
      <c r="W56619" s="288"/>
      <c r="X56619" s="287"/>
      <c r="AA56619" s="289"/>
    </row>
    <row r="56620" spans="23:27">
      <c r="W56620" s="288"/>
      <c r="X56620" s="287"/>
      <c r="AA56620" s="289"/>
    </row>
    <row r="56621" spans="23:27">
      <c r="W56621" s="288"/>
      <c r="X56621" s="287"/>
      <c r="AA56621" s="289"/>
    </row>
    <row r="56622" spans="23:27">
      <c r="W56622" s="288"/>
      <c r="X56622" s="287"/>
      <c r="AA56622" s="289"/>
    </row>
    <row r="56623" spans="23:27">
      <c r="W56623" s="288"/>
      <c r="X56623" s="287"/>
      <c r="AA56623" s="289"/>
    </row>
    <row r="56624" spans="23:27">
      <c r="W56624" s="288"/>
      <c r="X56624" s="287"/>
      <c r="AA56624" s="289"/>
    </row>
    <row r="56625" spans="23:27">
      <c r="W56625" s="288"/>
      <c r="X56625" s="287"/>
      <c r="AA56625" s="289"/>
    </row>
    <row r="56626" spans="23:27">
      <c r="W56626" s="288"/>
      <c r="X56626" s="287"/>
      <c r="AA56626" s="289"/>
    </row>
    <row r="56627" spans="23:27">
      <c r="W56627" s="288"/>
      <c r="X56627" s="287"/>
      <c r="AA56627" s="289"/>
    </row>
    <row r="56628" spans="23:27">
      <c r="W56628" s="288"/>
      <c r="X56628" s="287"/>
      <c r="AA56628" s="289"/>
    </row>
    <row r="56629" spans="23:27">
      <c r="W56629" s="288"/>
      <c r="X56629" s="287"/>
      <c r="AA56629" s="289"/>
    </row>
    <row r="56630" spans="23:27">
      <c r="W56630" s="288"/>
      <c r="X56630" s="287"/>
      <c r="AA56630" s="289"/>
    </row>
    <row r="56631" spans="23:27">
      <c r="W56631" s="288"/>
      <c r="X56631" s="287"/>
      <c r="AA56631" s="289"/>
    </row>
    <row r="56632" spans="23:27">
      <c r="W56632" s="288"/>
      <c r="X56632" s="287"/>
      <c r="AA56632" s="289"/>
    </row>
    <row r="56633" spans="23:27">
      <c r="W56633" s="288"/>
      <c r="X56633" s="287"/>
      <c r="AA56633" s="289"/>
    </row>
    <row r="56634" spans="23:27">
      <c r="W56634" s="288"/>
      <c r="X56634" s="287"/>
      <c r="AA56634" s="289"/>
    </row>
    <row r="56635" spans="23:27">
      <c r="W56635" s="288"/>
      <c r="X56635" s="287"/>
      <c r="AA56635" s="289"/>
    </row>
    <row r="56636" spans="23:27">
      <c r="W56636" s="288"/>
      <c r="X56636" s="287"/>
      <c r="AA56636" s="289"/>
    </row>
    <row r="56637" spans="23:27">
      <c r="W56637" s="288"/>
      <c r="X56637" s="287"/>
      <c r="AA56637" s="289"/>
    </row>
    <row r="56638" spans="23:27">
      <c r="W56638" s="288"/>
      <c r="X56638" s="287"/>
      <c r="AA56638" s="289"/>
    </row>
    <row r="56639" spans="23:27">
      <c r="W56639" s="288"/>
      <c r="X56639" s="287"/>
      <c r="AA56639" s="289"/>
    </row>
    <row r="56640" spans="23:27">
      <c r="W56640" s="288"/>
      <c r="X56640" s="287"/>
      <c r="AA56640" s="289"/>
    </row>
    <row r="56641" spans="23:27">
      <c r="W56641" s="288"/>
      <c r="X56641" s="287"/>
      <c r="AA56641" s="289"/>
    </row>
    <row r="56642" spans="23:27">
      <c r="W56642" s="288"/>
      <c r="X56642" s="287"/>
      <c r="AA56642" s="289"/>
    </row>
    <row r="56643" spans="23:27">
      <c r="W56643" s="288"/>
      <c r="X56643" s="287"/>
      <c r="AA56643" s="289"/>
    </row>
    <row r="56644" spans="23:27">
      <c r="W56644" s="288"/>
      <c r="X56644" s="287"/>
      <c r="AA56644" s="289"/>
    </row>
    <row r="56645" spans="23:27">
      <c r="W56645" s="288"/>
      <c r="X56645" s="287"/>
      <c r="AA56645" s="289"/>
    </row>
    <row r="56646" spans="23:27">
      <c r="W56646" s="288"/>
      <c r="X56646" s="287"/>
      <c r="AA56646" s="289"/>
    </row>
    <row r="56647" spans="23:27">
      <c r="W56647" s="288"/>
      <c r="X56647" s="287"/>
      <c r="AA56647" s="289"/>
    </row>
    <row r="56648" spans="23:27">
      <c r="W56648" s="288"/>
      <c r="X56648" s="287"/>
      <c r="AA56648" s="289"/>
    </row>
    <row r="56649" spans="23:27">
      <c r="W56649" s="288"/>
      <c r="X56649" s="287"/>
      <c r="AA56649" s="289"/>
    </row>
    <row r="56650" spans="23:27">
      <c r="W56650" s="288"/>
      <c r="X56650" s="287"/>
      <c r="AA56650" s="289"/>
    </row>
    <row r="56651" spans="23:27">
      <c r="W56651" s="288"/>
      <c r="X56651" s="287"/>
      <c r="AA56651" s="289"/>
    </row>
    <row r="56652" spans="23:27">
      <c r="W56652" s="288"/>
      <c r="X56652" s="287"/>
      <c r="AA56652" s="289"/>
    </row>
    <row r="56653" spans="23:27">
      <c r="W56653" s="288"/>
      <c r="X56653" s="287"/>
      <c r="AA56653" s="289"/>
    </row>
    <row r="56654" spans="23:27">
      <c r="W56654" s="288"/>
      <c r="X56654" s="287"/>
      <c r="AA56654" s="289"/>
    </row>
    <row r="56655" spans="23:27">
      <c r="W56655" s="288"/>
      <c r="X56655" s="287"/>
      <c r="AA56655" s="289"/>
    </row>
    <row r="56656" spans="23:27">
      <c r="W56656" s="288"/>
      <c r="X56656" s="287"/>
      <c r="AA56656" s="289"/>
    </row>
    <row r="56657" spans="23:27">
      <c r="W56657" s="288"/>
      <c r="X56657" s="287"/>
      <c r="AA56657" s="289"/>
    </row>
    <row r="56658" spans="23:27">
      <c r="W56658" s="288"/>
      <c r="X56658" s="287"/>
      <c r="AA56658" s="289"/>
    </row>
    <row r="56659" spans="23:27">
      <c r="W56659" s="288"/>
      <c r="X56659" s="287"/>
      <c r="AA56659" s="289"/>
    </row>
    <row r="56660" spans="23:27">
      <c r="W56660" s="288"/>
      <c r="X56660" s="287"/>
      <c r="AA56660" s="289"/>
    </row>
    <row r="56661" spans="23:27">
      <c r="W56661" s="288"/>
      <c r="X56661" s="287"/>
      <c r="AA56661" s="289"/>
    </row>
    <row r="56662" spans="23:27">
      <c r="W56662" s="288"/>
      <c r="X56662" s="287"/>
      <c r="AA56662" s="289"/>
    </row>
    <row r="56663" spans="23:27">
      <c r="W56663" s="288"/>
      <c r="X56663" s="287"/>
      <c r="AA56663" s="289"/>
    </row>
    <row r="56664" spans="23:27">
      <c r="W56664" s="288"/>
      <c r="X56664" s="287"/>
      <c r="AA56664" s="289"/>
    </row>
    <row r="56665" spans="23:27">
      <c r="W56665" s="288"/>
      <c r="X56665" s="287"/>
      <c r="AA56665" s="289"/>
    </row>
    <row r="56666" spans="23:27">
      <c r="W56666" s="288"/>
      <c r="X56666" s="287"/>
      <c r="AA56666" s="289"/>
    </row>
    <row r="56667" spans="23:27">
      <c r="W56667" s="288"/>
      <c r="X56667" s="287"/>
      <c r="AA56667" s="289"/>
    </row>
    <row r="56668" spans="23:27">
      <c r="W56668" s="288"/>
      <c r="X56668" s="287"/>
      <c r="AA56668" s="289"/>
    </row>
    <row r="56669" spans="23:27">
      <c r="W56669" s="288"/>
      <c r="X56669" s="287"/>
      <c r="AA56669" s="289"/>
    </row>
    <row r="56670" spans="23:27">
      <c r="W56670" s="288"/>
      <c r="X56670" s="287"/>
      <c r="AA56670" s="289"/>
    </row>
    <row r="56671" spans="23:27">
      <c r="W56671" s="288"/>
      <c r="X56671" s="287"/>
      <c r="AA56671" s="289"/>
    </row>
    <row r="56672" spans="23:27">
      <c r="W56672" s="288"/>
      <c r="X56672" s="287"/>
      <c r="AA56672" s="289"/>
    </row>
    <row r="56673" spans="23:27">
      <c r="W56673" s="288"/>
      <c r="X56673" s="287"/>
      <c r="AA56673" s="289"/>
    </row>
    <row r="56674" spans="23:27">
      <c r="W56674" s="288"/>
      <c r="X56674" s="287"/>
      <c r="AA56674" s="289"/>
    </row>
    <row r="56675" spans="23:27">
      <c r="W56675" s="288"/>
      <c r="X56675" s="287"/>
      <c r="AA56675" s="289"/>
    </row>
    <row r="56676" spans="23:27">
      <c r="W56676" s="288"/>
      <c r="X56676" s="287"/>
      <c r="AA56676" s="289"/>
    </row>
    <row r="56677" spans="23:27">
      <c r="W56677" s="288"/>
      <c r="X56677" s="287"/>
      <c r="AA56677" s="289"/>
    </row>
    <row r="56678" spans="23:27">
      <c r="W56678" s="288"/>
      <c r="X56678" s="287"/>
      <c r="AA56678" s="289"/>
    </row>
    <row r="56679" spans="23:27">
      <c r="W56679" s="288"/>
      <c r="X56679" s="287"/>
      <c r="AA56679" s="289"/>
    </row>
    <row r="56680" spans="23:27">
      <c r="W56680" s="288"/>
      <c r="X56680" s="287"/>
      <c r="AA56680" s="289"/>
    </row>
    <row r="56681" spans="23:27">
      <c r="W56681" s="288"/>
      <c r="X56681" s="287"/>
      <c r="AA56681" s="289"/>
    </row>
    <row r="56682" spans="23:27">
      <c r="W56682" s="288"/>
      <c r="X56682" s="287"/>
      <c r="AA56682" s="289"/>
    </row>
    <row r="56683" spans="23:27">
      <c r="W56683" s="288"/>
      <c r="X56683" s="287"/>
      <c r="AA56683" s="289"/>
    </row>
    <row r="56684" spans="23:27">
      <c r="W56684" s="288"/>
      <c r="X56684" s="287"/>
      <c r="AA56684" s="289"/>
    </row>
    <row r="56685" spans="23:27">
      <c r="W56685" s="288"/>
      <c r="X56685" s="287"/>
      <c r="AA56685" s="289"/>
    </row>
    <row r="56686" spans="23:27">
      <c r="W56686" s="288"/>
      <c r="X56686" s="287"/>
      <c r="AA56686" s="289"/>
    </row>
    <row r="56687" spans="23:27">
      <c r="W56687" s="288"/>
      <c r="X56687" s="287"/>
      <c r="AA56687" s="289"/>
    </row>
    <row r="56688" spans="23:27">
      <c r="W56688" s="288"/>
      <c r="X56688" s="287"/>
      <c r="AA56688" s="289"/>
    </row>
    <row r="56689" spans="23:27">
      <c r="W56689" s="288"/>
      <c r="X56689" s="287"/>
      <c r="AA56689" s="289"/>
    </row>
    <row r="56690" spans="23:27">
      <c r="W56690" s="288"/>
      <c r="X56690" s="287"/>
      <c r="AA56690" s="289"/>
    </row>
    <row r="56691" spans="23:27">
      <c r="W56691" s="288"/>
      <c r="X56691" s="287"/>
      <c r="AA56691" s="289"/>
    </row>
    <row r="56692" spans="23:27">
      <c r="W56692" s="288"/>
      <c r="X56692" s="287"/>
      <c r="AA56692" s="289"/>
    </row>
    <row r="56693" spans="23:27">
      <c r="W56693" s="288"/>
      <c r="X56693" s="287"/>
      <c r="AA56693" s="289"/>
    </row>
    <row r="56694" spans="23:27">
      <c r="W56694" s="288"/>
      <c r="X56694" s="287"/>
      <c r="AA56694" s="289"/>
    </row>
    <row r="56695" spans="23:27">
      <c r="W56695" s="288"/>
      <c r="X56695" s="287"/>
      <c r="AA56695" s="289"/>
    </row>
    <row r="56696" spans="23:27">
      <c r="W56696" s="288"/>
      <c r="X56696" s="287"/>
      <c r="AA56696" s="289"/>
    </row>
    <row r="56697" spans="23:27">
      <c r="W56697" s="288"/>
      <c r="X56697" s="287"/>
      <c r="AA56697" s="289"/>
    </row>
    <row r="56698" spans="23:27">
      <c r="W56698" s="288"/>
      <c r="X56698" s="287"/>
      <c r="AA56698" s="289"/>
    </row>
    <row r="56699" spans="23:27">
      <c r="W56699" s="288"/>
      <c r="X56699" s="287"/>
      <c r="AA56699" s="289"/>
    </row>
    <row r="56700" spans="23:27">
      <c r="W56700" s="288"/>
      <c r="X56700" s="287"/>
      <c r="AA56700" s="289"/>
    </row>
    <row r="56701" spans="23:27">
      <c r="W56701" s="288"/>
      <c r="X56701" s="287"/>
      <c r="AA56701" s="289"/>
    </row>
    <row r="56702" spans="23:27">
      <c r="W56702" s="288"/>
      <c r="X56702" s="287"/>
      <c r="AA56702" s="289"/>
    </row>
    <row r="56703" spans="23:27">
      <c r="W56703" s="288"/>
      <c r="X56703" s="287"/>
      <c r="AA56703" s="289"/>
    </row>
    <row r="56704" spans="23:27">
      <c r="W56704" s="288"/>
      <c r="X56704" s="287"/>
      <c r="AA56704" s="289"/>
    </row>
    <row r="56705" spans="23:27">
      <c r="W56705" s="288"/>
      <c r="X56705" s="287"/>
      <c r="AA56705" s="289"/>
    </row>
    <row r="56706" spans="23:27">
      <c r="W56706" s="288"/>
      <c r="X56706" s="287"/>
      <c r="AA56706" s="289"/>
    </row>
    <row r="56707" spans="23:27">
      <c r="W56707" s="288"/>
      <c r="X56707" s="287"/>
      <c r="AA56707" s="289"/>
    </row>
    <row r="56708" spans="23:27">
      <c r="W56708" s="288"/>
      <c r="X56708" s="287"/>
      <c r="AA56708" s="289"/>
    </row>
    <row r="56709" spans="23:27">
      <c r="W56709" s="288"/>
      <c r="X56709" s="287"/>
      <c r="AA56709" s="289"/>
    </row>
    <row r="56710" spans="23:27">
      <c r="W56710" s="288"/>
      <c r="X56710" s="287"/>
      <c r="AA56710" s="289"/>
    </row>
    <row r="56711" spans="23:27">
      <c r="W56711" s="288"/>
      <c r="X56711" s="287"/>
      <c r="AA56711" s="289"/>
    </row>
    <row r="56712" spans="23:27">
      <c r="W56712" s="288"/>
      <c r="X56712" s="287"/>
      <c r="AA56712" s="289"/>
    </row>
    <row r="56713" spans="23:27">
      <c r="W56713" s="288"/>
      <c r="X56713" s="287"/>
      <c r="AA56713" s="289"/>
    </row>
    <row r="56714" spans="23:27">
      <c r="W56714" s="288"/>
      <c r="X56714" s="287"/>
      <c r="AA56714" s="289"/>
    </row>
    <row r="56715" spans="23:27">
      <c r="W56715" s="288"/>
      <c r="X56715" s="287"/>
      <c r="AA56715" s="289"/>
    </row>
    <row r="56716" spans="23:27">
      <c r="W56716" s="288"/>
      <c r="X56716" s="287"/>
      <c r="AA56716" s="289"/>
    </row>
    <row r="56717" spans="23:27">
      <c r="W56717" s="288"/>
      <c r="X56717" s="287"/>
      <c r="AA56717" s="289"/>
    </row>
    <row r="56718" spans="23:27">
      <c r="W56718" s="288"/>
      <c r="X56718" s="287"/>
      <c r="AA56718" s="289"/>
    </row>
    <row r="56719" spans="23:27">
      <c r="W56719" s="288"/>
      <c r="X56719" s="287"/>
      <c r="AA56719" s="289"/>
    </row>
    <row r="56720" spans="23:27">
      <c r="W56720" s="288"/>
      <c r="X56720" s="287"/>
      <c r="AA56720" s="289"/>
    </row>
    <row r="56721" spans="23:27">
      <c r="W56721" s="288"/>
      <c r="X56721" s="287"/>
      <c r="AA56721" s="289"/>
    </row>
    <row r="56722" spans="23:27">
      <c r="W56722" s="288"/>
      <c r="X56722" s="287"/>
      <c r="AA56722" s="289"/>
    </row>
    <row r="56723" spans="23:27">
      <c r="W56723" s="288"/>
      <c r="X56723" s="287"/>
      <c r="AA56723" s="289"/>
    </row>
    <row r="56724" spans="23:27">
      <c r="W56724" s="288"/>
      <c r="X56724" s="287"/>
      <c r="AA56724" s="289"/>
    </row>
    <row r="56725" spans="23:27">
      <c r="W56725" s="288"/>
      <c r="X56725" s="287"/>
      <c r="AA56725" s="289"/>
    </row>
    <row r="56726" spans="23:27">
      <c r="W56726" s="288"/>
      <c r="X56726" s="287"/>
      <c r="AA56726" s="289"/>
    </row>
    <row r="56727" spans="23:27">
      <c r="W56727" s="288"/>
      <c r="X56727" s="287"/>
      <c r="AA56727" s="289"/>
    </row>
    <row r="56728" spans="23:27">
      <c r="W56728" s="288"/>
      <c r="X56728" s="287"/>
      <c r="AA56728" s="289"/>
    </row>
    <row r="56729" spans="23:27">
      <c r="W56729" s="288"/>
      <c r="X56729" s="287"/>
      <c r="AA56729" s="289"/>
    </row>
    <row r="56730" spans="23:27">
      <c r="W56730" s="288"/>
      <c r="X56730" s="287"/>
      <c r="AA56730" s="289"/>
    </row>
    <row r="56731" spans="23:27">
      <c r="W56731" s="288"/>
      <c r="X56731" s="287"/>
      <c r="AA56731" s="289"/>
    </row>
    <row r="56732" spans="23:27">
      <c r="W56732" s="288"/>
      <c r="X56732" s="287"/>
      <c r="AA56732" s="289"/>
    </row>
    <row r="56733" spans="23:27">
      <c r="W56733" s="288"/>
      <c r="X56733" s="287"/>
      <c r="AA56733" s="289"/>
    </row>
    <row r="56734" spans="23:27">
      <c r="W56734" s="288"/>
      <c r="X56734" s="287"/>
      <c r="AA56734" s="289"/>
    </row>
    <row r="56735" spans="23:27">
      <c r="W56735" s="288"/>
      <c r="X56735" s="287"/>
      <c r="AA56735" s="289"/>
    </row>
    <row r="56736" spans="23:27">
      <c r="W56736" s="288"/>
      <c r="X56736" s="287"/>
      <c r="AA56736" s="289"/>
    </row>
    <row r="56737" spans="23:27">
      <c r="W56737" s="288"/>
      <c r="X56737" s="287"/>
      <c r="AA56737" s="289"/>
    </row>
    <row r="56738" spans="23:27">
      <c r="W56738" s="288"/>
      <c r="X56738" s="287"/>
      <c r="AA56738" s="289"/>
    </row>
    <row r="56739" spans="23:27">
      <c r="W56739" s="288"/>
      <c r="X56739" s="287"/>
      <c r="AA56739" s="289"/>
    </row>
    <row r="56740" spans="23:27">
      <c r="W56740" s="288"/>
      <c r="X56740" s="287"/>
      <c r="AA56740" s="289"/>
    </row>
    <row r="56741" spans="23:27">
      <c r="W56741" s="288"/>
      <c r="X56741" s="287"/>
      <c r="AA56741" s="289"/>
    </row>
    <row r="56742" spans="23:27">
      <c r="W56742" s="288"/>
      <c r="X56742" s="287"/>
      <c r="AA56742" s="289"/>
    </row>
    <row r="56743" spans="23:27">
      <c r="W56743" s="288"/>
      <c r="X56743" s="287"/>
      <c r="AA56743" s="289"/>
    </row>
    <row r="56744" spans="23:27">
      <c r="W56744" s="288"/>
      <c r="X56744" s="287"/>
      <c r="AA56744" s="289"/>
    </row>
    <row r="56745" spans="23:27">
      <c r="W56745" s="288"/>
      <c r="X56745" s="287"/>
      <c r="AA56745" s="289"/>
    </row>
    <row r="56746" spans="23:27">
      <c r="W56746" s="288"/>
      <c r="X56746" s="287"/>
      <c r="AA56746" s="289"/>
    </row>
    <row r="56747" spans="23:27">
      <c r="W56747" s="288"/>
      <c r="X56747" s="287"/>
      <c r="AA56747" s="289"/>
    </row>
    <row r="56748" spans="23:27">
      <c r="W56748" s="288"/>
      <c r="X56748" s="287"/>
      <c r="AA56748" s="289"/>
    </row>
    <row r="56749" spans="23:27">
      <c r="W56749" s="288"/>
      <c r="X56749" s="287"/>
      <c r="AA56749" s="289"/>
    </row>
    <row r="56750" spans="23:27">
      <c r="W56750" s="288"/>
      <c r="X56750" s="287"/>
      <c r="AA56750" s="289"/>
    </row>
    <row r="56751" spans="23:27">
      <c r="W56751" s="288"/>
      <c r="X56751" s="287"/>
      <c r="AA56751" s="289"/>
    </row>
    <row r="56752" spans="23:27">
      <c r="W56752" s="288"/>
      <c r="X56752" s="287"/>
      <c r="AA56752" s="289"/>
    </row>
    <row r="56753" spans="23:27">
      <c r="W56753" s="288"/>
      <c r="X56753" s="287"/>
      <c r="AA56753" s="289"/>
    </row>
    <row r="56754" spans="23:27">
      <c r="W56754" s="288"/>
      <c r="X56754" s="287"/>
      <c r="AA56754" s="289"/>
    </row>
    <row r="56755" spans="23:27">
      <c r="W56755" s="288"/>
      <c r="X56755" s="287"/>
      <c r="AA56755" s="289"/>
    </row>
    <row r="56756" spans="23:27">
      <c r="W56756" s="288"/>
      <c r="X56756" s="287"/>
      <c r="AA56756" s="289"/>
    </row>
    <row r="56757" spans="23:27">
      <c r="W56757" s="288"/>
      <c r="X56757" s="287"/>
      <c r="AA56757" s="289"/>
    </row>
    <row r="56758" spans="23:27">
      <c r="W56758" s="288"/>
      <c r="X56758" s="287"/>
      <c r="AA56758" s="289"/>
    </row>
    <row r="56759" spans="23:27">
      <c r="W56759" s="288"/>
      <c r="X56759" s="287"/>
      <c r="AA56759" s="289"/>
    </row>
    <row r="56760" spans="23:27">
      <c r="W56760" s="288"/>
      <c r="X56760" s="287"/>
      <c r="AA56760" s="289"/>
    </row>
    <row r="56761" spans="23:27">
      <c r="W56761" s="288"/>
      <c r="X56761" s="287"/>
      <c r="AA56761" s="289"/>
    </row>
    <row r="56762" spans="23:27">
      <c r="W56762" s="288"/>
      <c r="X56762" s="287"/>
      <c r="AA56762" s="289"/>
    </row>
    <row r="56763" spans="23:27">
      <c r="W56763" s="288"/>
      <c r="X56763" s="287"/>
      <c r="AA56763" s="289"/>
    </row>
    <row r="56764" spans="23:27">
      <c r="W56764" s="288"/>
      <c r="X56764" s="287"/>
      <c r="AA56764" s="289"/>
    </row>
    <row r="56765" spans="23:27">
      <c r="W56765" s="288"/>
      <c r="X56765" s="287"/>
      <c r="AA56765" s="289"/>
    </row>
    <row r="56766" spans="23:27">
      <c r="W56766" s="288"/>
      <c r="X56766" s="287"/>
      <c r="AA56766" s="289"/>
    </row>
    <row r="56767" spans="23:27">
      <c r="W56767" s="288"/>
      <c r="X56767" s="287"/>
      <c r="AA56767" s="289"/>
    </row>
    <row r="56768" spans="23:27">
      <c r="W56768" s="288"/>
      <c r="X56768" s="287"/>
      <c r="AA56768" s="289"/>
    </row>
    <row r="56769" spans="23:27">
      <c r="W56769" s="288"/>
      <c r="X56769" s="287"/>
      <c r="AA56769" s="289"/>
    </row>
    <row r="56770" spans="23:27">
      <c r="W56770" s="288"/>
      <c r="X56770" s="287"/>
      <c r="AA56770" s="289"/>
    </row>
    <row r="56771" spans="23:27">
      <c r="W56771" s="288"/>
      <c r="X56771" s="287"/>
      <c r="AA56771" s="289"/>
    </row>
    <row r="56772" spans="23:27">
      <c r="W56772" s="288"/>
      <c r="X56772" s="287"/>
      <c r="AA56772" s="289"/>
    </row>
    <row r="56773" spans="23:27">
      <c r="W56773" s="288"/>
      <c r="X56773" s="287"/>
      <c r="AA56773" s="289"/>
    </row>
    <row r="56774" spans="23:27">
      <c r="W56774" s="288"/>
      <c r="X56774" s="287"/>
      <c r="AA56774" s="289"/>
    </row>
    <row r="56775" spans="23:27">
      <c r="W56775" s="288"/>
      <c r="X56775" s="287"/>
      <c r="AA56775" s="289"/>
    </row>
    <row r="56776" spans="23:27">
      <c r="W56776" s="288"/>
      <c r="X56776" s="287"/>
      <c r="AA56776" s="289"/>
    </row>
    <row r="56777" spans="23:27">
      <c r="W56777" s="288"/>
      <c r="X56777" s="287"/>
      <c r="AA56777" s="289"/>
    </row>
    <row r="56778" spans="23:27">
      <c r="W56778" s="288"/>
      <c r="X56778" s="287"/>
      <c r="AA56778" s="289"/>
    </row>
    <row r="56779" spans="23:27">
      <c r="W56779" s="288"/>
      <c r="X56779" s="287"/>
      <c r="AA56779" s="289"/>
    </row>
    <row r="56780" spans="23:27">
      <c r="W56780" s="288"/>
      <c r="X56780" s="287"/>
      <c r="AA56780" s="289"/>
    </row>
    <row r="56781" spans="23:27">
      <c r="W56781" s="288"/>
      <c r="X56781" s="287"/>
      <c r="AA56781" s="289"/>
    </row>
    <row r="56782" spans="23:27">
      <c r="W56782" s="288"/>
      <c r="X56782" s="287"/>
      <c r="AA56782" s="289"/>
    </row>
    <row r="56783" spans="23:27">
      <c r="W56783" s="288"/>
      <c r="X56783" s="287"/>
      <c r="AA56783" s="289"/>
    </row>
    <row r="56784" spans="23:27">
      <c r="W56784" s="288"/>
      <c r="X56784" s="287"/>
      <c r="AA56784" s="289"/>
    </row>
    <row r="56785" spans="23:27">
      <c r="W56785" s="288"/>
      <c r="X56785" s="287"/>
      <c r="AA56785" s="289"/>
    </row>
    <row r="56786" spans="23:27">
      <c r="W56786" s="288"/>
      <c r="X56786" s="287"/>
      <c r="AA56786" s="289"/>
    </row>
    <row r="56787" spans="23:27">
      <c r="W56787" s="288"/>
      <c r="X56787" s="287"/>
      <c r="AA56787" s="289"/>
    </row>
    <row r="56788" spans="23:27">
      <c r="W56788" s="288"/>
      <c r="X56788" s="287"/>
      <c r="AA56788" s="289"/>
    </row>
    <row r="56789" spans="23:27">
      <c r="W56789" s="288"/>
      <c r="X56789" s="287"/>
      <c r="AA56789" s="289"/>
    </row>
    <row r="56790" spans="23:27">
      <c r="W56790" s="288"/>
      <c r="X56790" s="287"/>
      <c r="AA56790" s="289"/>
    </row>
    <row r="56791" spans="23:27">
      <c r="W56791" s="288"/>
      <c r="X56791" s="287"/>
      <c r="AA56791" s="289"/>
    </row>
    <row r="56792" spans="23:27">
      <c r="W56792" s="288"/>
      <c r="X56792" s="287"/>
      <c r="AA56792" s="289"/>
    </row>
    <row r="56793" spans="23:27">
      <c r="W56793" s="288"/>
      <c r="X56793" s="287"/>
      <c r="AA56793" s="289"/>
    </row>
    <row r="56794" spans="23:27">
      <c r="W56794" s="288"/>
      <c r="X56794" s="287"/>
      <c r="AA56794" s="289"/>
    </row>
    <row r="56795" spans="23:27">
      <c r="W56795" s="288"/>
      <c r="X56795" s="287"/>
      <c r="AA56795" s="289"/>
    </row>
    <row r="56796" spans="23:27">
      <c r="W56796" s="288"/>
      <c r="X56796" s="287"/>
      <c r="AA56796" s="289"/>
    </row>
    <row r="56797" spans="23:27">
      <c r="W56797" s="288"/>
      <c r="X56797" s="287"/>
      <c r="AA56797" s="289"/>
    </row>
    <row r="56798" spans="23:27">
      <c r="W56798" s="288"/>
      <c r="X56798" s="287"/>
      <c r="AA56798" s="289"/>
    </row>
    <row r="56799" spans="23:27">
      <c r="W56799" s="288"/>
      <c r="X56799" s="287"/>
      <c r="AA56799" s="289"/>
    </row>
    <row r="56800" spans="23:27">
      <c r="W56800" s="288"/>
      <c r="X56800" s="287"/>
      <c r="AA56800" s="289"/>
    </row>
    <row r="56801" spans="23:27">
      <c r="W56801" s="288"/>
      <c r="X56801" s="287"/>
      <c r="AA56801" s="289"/>
    </row>
    <row r="56802" spans="23:27">
      <c r="W56802" s="288"/>
      <c r="X56802" s="287"/>
      <c r="AA56802" s="289"/>
    </row>
    <row r="56803" spans="23:27">
      <c r="W56803" s="288"/>
      <c r="X56803" s="287"/>
      <c r="AA56803" s="289"/>
    </row>
    <row r="56804" spans="23:27">
      <c r="W56804" s="288"/>
      <c r="X56804" s="287"/>
      <c r="AA56804" s="289"/>
    </row>
    <row r="56805" spans="23:27">
      <c r="W56805" s="288"/>
      <c r="X56805" s="287"/>
      <c r="AA56805" s="289"/>
    </row>
    <row r="56806" spans="23:27">
      <c r="W56806" s="288"/>
      <c r="X56806" s="287"/>
      <c r="AA56806" s="289"/>
    </row>
    <row r="56807" spans="23:27">
      <c r="W56807" s="288"/>
      <c r="X56807" s="287"/>
      <c r="AA56807" s="289"/>
    </row>
    <row r="56808" spans="23:27">
      <c r="W56808" s="288"/>
      <c r="X56808" s="287"/>
      <c r="AA56808" s="289"/>
    </row>
    <row r="56809" spans="23:27">
      <c r="W56809" s="288"/>
      <c r="X56809" s="287"/>
      <c r="AA56809" s="289"/>
    </row>
    <row r="56810" spans="23:27">
      <c r="W56810" s="288"/>
      <c r="X56810" s="287"/>
      <c r="AA56810" s="289"/>
    </row>
    <row r="56811" spans="23:27">
      <c r="W56811" s="288"/>
      <c r="X56811" s="287"/>
      <c r="AA56811" s="289"/>
    </row>
    <row r="56812" spans="23:27">
      <c r="W56812" s="288"/>
      <c r="X56812" s="287"/>
      <c r="AA56812" s="289"/>
    </row>
    <row r="56813" spans="23:27">
      <c r="W56813" s="288"/>
      <c r="X56813" s="287"/>
      <c r="AA56813" s="289"/>
    </row>
    <row r="56814" spans="23:27">
      <c r="W56814" s="288"/>
      <c r="X56814" s="287"/>
      <c r="AA56814" s="289"/>
    </row>
    <row r="56815" spans="23:27">
      <c r="W56815" s="288"/>
      <c r="X56815" s="287"/>
      <c r="AA56815" s="289"/>
    </row>
    <row r="56816" spans="23:27">
      <c r="W56816" s="288"/>
      <c r="X56816" s="287"/>
      <c r="AA56816" s="289"/>
    </row>
    <row r="56817" spans="23:27">
      <c r="W56817" s="288"/>
      <c r="X56817" s="287"/>
      <c r="AA56817" s="289"/>
    </row>
    <row r="56818" spans="23:27">
      <c r="W56818" s="288"/>
      <c r="X56818" s="287"/>
      <c r="AA56818" s="289"/>
    </row>
    <row r="56819" spans="23:27">
      <c r="W56819" s="288"/>
      <c r="X56819" s="287"/>
      <c r="AA56819" s="289"/>
    </row>
    <row r="56820" spans="23:27">
      <c r="W56820" s="288"/>
      <c r="X56820" s="287"/>
      <c r="AA56820" s="289"/>
    </row>
    <row r="56821" spans="23:27">
      <c r="W56821" s="288"/>
      <c r="X56821" s="287"/>
      <c r="AA56821" s="289"/>
    </row>
    <row r="56822" spans="23:27">
      <c r="W56822" s="288"/>
      <c r="X56822" s="287"/>
      <c r="AA56822" s="289"/>
    </row>
    <row r="56823" spans="23:27">
      <c r="W56823" s="288"/>
      <c r="X56823" s="287"/>
      <c r="AA56823" s="289"/>
    </row>
    <row r="56824" spans="23:27">
      <c r="W56824" s="288"/>
      <c r="X56824" s="287"/>
      <c r="AA56824" s="289"/>
    </row>
    <row r="56825" spans="23:27">
      <c r="W56825" s="288"/>
      <c r="X56825" s="287"/>
      <c r="AA56825" s="289"/>
    </row>
    <row r="56826" spans="23:27">
      <c r="W56826" s="288"/>
      <c r="X56826" s="287"/>
      <c r="AA56826" s="289"/>
    </row>
    <row r="56827" spans="23:27">
      <c r="W56827" s="288"/>
      <c r="X56827" s="287"/>
      <c r="AA56827" s="289"/>
    </row>
    <row r="56828" spans="23:27">
      <c r="W56828" s="288"/>
      <c r="X56828" s="287"/>
      <c r="AA56828" s="289"/>
    </row>
    <row r="56829" spans="23:27">
      <c r="W56829" s="288"/>
      <c r="X56829" s="287"/>
      <c r="AA56829" s="289"/>
    </row>
    <row r="56830" spans="23:27">
      <c r="W56830" s="288"/>
      <c r="X56830" s="287"/>
      <c r="AA56830" s="289"/>
    </row>
    <row r="56831" spans="23:27">
      <c r="W56831" s="288"/>
      <c r="X56831" s="287"/>
      <c r="AA56831" s="289"/>
    </row>
    <row r="56832" spans="23:27">
      <c r="W56832" s="288"/>
      <c r="X56832" s="287"/>
      <c r="AA56832" s="289"/>
    </row>
    <row r="56833" spans="23:27">
      <c r="W56833" s="288"/>
      <c r="X56833" s="287"/>
      <c r="AA56833" s="289"/>
    </row>
    <row r="56834" spans="23:27">
      <c r="W56834" s="288"/>
      <c r="X56834" s="287"/>
      <c r="AA56834" s="289"/>
    </row>
    <row r="56835" spans="23:27">
      <c r="W56835" s="288"/>
      <c r="X56835" s="287"/>
      <c r="AA56835" s="289"/>
    </row>
    <row r="56836" spans="23:27">
      <c r="W56836" s="288"/>
      <c r="X56836" s="287"/>
      <c r="AA56836" s="289"/>
    </row>
    <row r="56837" spans="23:27">
      <c r="W56837" s="288"/>
      <c r="X56837" s="287"/>
      <c r="AA56837" s="289"/>
    </row>
    <row r="56838" spans="23:27">
      <c r="W56838" s="288"/>
      <c r="X56838" s="287"/>
      <c r="AA56838" s="289"/>
    </row>
    <row r="56839" spans="23:27">
      <c r="W56839" s="288"/>
      <c r="X56839" s="287"/>
      <c r="AA56839" s="289"/>
    </row>
    <row r="56840" spans="23:27">
      <c r="W56840" s="288"/>
      <c r="X56840" s="287"/>
      <c r="AA56840" s="289"/>
    </row>
    <row r="56841" spans="23:27">
      <c r="W56841" s="288"/>
      <c r="X56841" s="287"/>
      <c r="AA56841" s="289"/>
    </row>
    <row r="56842" spans="23:27">
      <c r="W56842" s="288"/>
      <c r="X56842" s="287"/>
      <c r="AA56842" s="289"/>
    </row>
    <row r="56843" spans="23:27">
      <c r="W56843" s="288"/>
      <c r="X56843" s="287"/>
      <c r="AA56843" s="289"/>
    </row>
    <row r="56844" spans="23:27">
      <c r="W56844" s="288"/>
      <c r="X56844" s="287"/>
      <c r="AA56844" s="289"/>
    </row>
    <row r="56845" spans="23:27">
      <c r="W56845" s="288"/>
      <c r="X56845" s="287"/>
      <c r="AA56845" s="289"/>
    </row>
    <row r="56846" spans="23:27">
      <c r="W56846" s="288"/>
      <c r="X56846" s="287"/>
      <c r="AA56846" s="289"/>
    </row>
    <row r="56847" spans="23:27">
      <c r="W56847" s="288"/>
      <c r="X56847" s="287"/>
      <c r="AA56847" s="289"/>
    </row>
    <row r="56848" spans="23:27">
      <c r="W56848" s="288"/>
      <c r="X56848" s="287"/>
      <c r="AA56848" s="289"/>
    </row>
    <row r="56849" spans="23:27">
      <c r="W56849" s="288"/>
      <c r="X56849" s="287"/>
      <c r="AA56849" s="289"/>
    </row>
    <row r="56850" spans="23:27">
      <c r="W56850" s="288"/>
      <c r="X56850" s="287"/>
      <c r="AA56850" s="289"/>
    </row>
    <row r="56851" spans="23:27">
      <c r="W56851" s="288"/>
      <c r="X56851" s="287"/>
      <c r="AA56851" s="289"/>
    </row>
    <row r="56852" spans="23:27">
      <c r="W56852" s="288"/>
      <c r="X56852" s="287"/>
      <c r="AA56852" s="289"/>
    </row>
    <row r="56853" spans="23:27">
      <c r="W56853" s="288"/>
      <c r="X56853" s="287"/>
      <c r="AA56853" s="289"/>
    </row>
    <row r="56854" spans="23:27">
      <c r="W56854" s="288"/>
      <c r="X56854" s="287"/>
      <c r="AA56854" s="289"/>
    </row>
    <row r="56855" spans="23:27">
      <c r="W56855" s="288"/>
      <c r="X56855" s="287"/>
      <c r="AA56855" s="289"/>
    </row>
    <row r="56856" spans="23:27">
      <c r="W56856" s="288"/>
      <c r="X56856" s="287"/>
      <c r="AA56856" s="289"/>
    </row>
    <row r="56857" spans="23:27">
      <c r="W56857" s="288"/>
      <c r="X56857" s="287"/>
      <c r="AA56857" s="289"/>
    </row>
    <row r="56858" spans="23:27">
      <c r="W56858" s="288"/>
      <c r="X56858" s="287"/>
      <c r="AA56858" s="289"/>
    </row>
    <row r="56859" spans="23:27">
      <c r="W56859" s="288"/>
      <c r="X56859" s="287"/>
      <c r="AA56859" s="289"/>
    </row>
    <row r="56860" spans="23:27">
      <c r="W56860" s="288"/>
      <c r="X56860" s="287"/>
      <c r="AA56860" s="289"/>
    </row>
    <row r="56861" spans="23:27">
      <c r="W56861" s="288"/>
      <c r="X56861" s="287"/>
      <c r="AA56861" s="289"/>
    </row>
    <row r="56862" spans="23:27">
      <c r="W56862" s="288"/>
      <c r="X56862" s="287"/>
      <c r="AA56862" s="289"/>
    </row>
    <row r="56863" spans="23:27">
      <c r="W56863" s="288"/>
      <c r="X56863" s="287"/>
      <c r="AA56863" s="289"/>
    </row>
    <row r="56864" spans="23:27">
      <c r="W56864" s="288"/>
      <c r="X56864" s="287"/>
      <c r="AA56864" s="289"/>
    </row>
    <row r="56865" spans="23:27">
      <c r="W56865" s="288"/>
      <c r="X56865" s="287"/>
      <c r="AA56865" s="289"/>
    </row>
    <row r="56866" spans="23:27">
      <c r="W56866" s="288"/>
      <c r="X56866" s="287"/>
      <c r="AA56866" s="289"/>
    </row>
    <row r="56867" spans="23:27">
      <c r="W56867" s="288"/>
      <c r="X56867" s="287"/>
      <c r="AA56867" s="289"/>
    </row>
    <row r="56868" spans="23:27">
      <c r="W56868" s="288"/>
      <c r="X56868" s="287"/>
      <c r="AA56868" s="289"/>
    </row>
    <row r="56869" spans="23:27">
      <c r="W56869" s="288"/>
      <c r="X56869" s="287"/>
      <c r="AA56869" s="289"/>
    </row>
    <row r="56870" spans="23:27">
      <c r="W56870" s="288"/>
      <c r="X56870" s="287"/>
      <c r="AA56870" s="289"/>
    </row>
    <row r="56871" spans="23:27">
      <c r="W56871" s="288"/>
      <c r="X56871" s="287"/>
      <c r="AA56871" s="289"/>
    </row>
    <row r="56872" spans="23:27">
      <c r="W56872" s="288"/>
      <c r="X56872" s="287"/>
      <c r="AA56872" s="289"/>
    </row>
    <row r="56873" spans="23:27">
      <c r="W56873" s="288"/>
      <c r="X56873" s="287"/>
      <c r="AA56873" s="289"/>
    </row>
    <row r="56874" spans="23:27">
      <c r="W56874" s="288"/>
      <c r="X56874" s="287"/>
      <c r="AA56874" s="289"/>
    </row>
    <row r="56875" spans="23:27">
      <c r="W56875" s="288"/>
      <c r="X56875" s="287"/>
      <c r="AA56875" s="289"/>
    </row>
    <row r="56876" spans="23:27">
      <c r="W56876" s="288"/>
      <c r="X56876" s="287"/>
      <c r="AA56876" s="289"/>
    </row>
    <row r="56877" spans="23:27">
      <c r="W56877" s="288"/>
      <c r="X56877" s="287"/>
      <c r="AA56877" s="289"/>
    </row>
    <row r="56878" spans="23:27">
      <c r="W56878" s="288"/>
      <c r="X56878" s="287"/>
      <c r="AA56878" s="289"/>
    </row>
    <row r="56879" spans="23:27">
      <c r="W56879" s="288"/>
      <c r="X56879" s="287"/>
      <c r="AA56879" s="289"/>
    </row>
    <row r="56880" spans="23:27">
      <c r="W56880" s="288"/>
      <c r="X56880" s="287"/>
      <c r="AA56880" s="289"/>
    </row>
    <row r="56881" spans="23:27">
      <c r="W56881" s="288"/>
      <c r="X56881" s="287"/>
      <c r="AA56881" s="289"/>
    </row>
    <row r="56882" spans="23:27">
      <c r="W56882" s="288"/>
      <c r="X56882" s="287"/>
      <c r="AA56882" s="289"/>
    </row>
    <row r="56883" spans="23:27">
      <c r="W56883" s="288"/>
      <c r="X56883" s="287"/>
      <c r="AA56883" s="289"/>
    </row>
    <row r="56884" spans="23:27">
      <c r="W56884" s="288"/>
      <c r="X56884" s="287"/>
      <c r="AA56884" s="289"/>
    </row>
    <row r="56885" spans="23:27">
      <c r="W56885" s="288"/>
      <c r="X56885" s="287"/>
      <c r="AA56885" s="289"/>
    </row>
    <row r="56886" spans="23:27">
      <c r="W56886" s="288"/>
      <c r="X56886" s="287"/>
      <c r="AA56886" s="289"/>
    </row>
    <row r="56887" spans="23:27">
      <c r="W56887" s="288"/>
      <c r="X56887" s="287"/>
      <c r="AA56887" s="289"/>
    </row>
    <row r="56888" spans="23:27">
      <c r="W56888" s="288"/>
      <c r="X56888" s="287"/>
      <c r="AA56888" s="289"/>
    </row>
    <row r="56889" spans="23:27">
      <c r="W56889" s="288"/>
      <c r="X56889" s="287"/>
      <c r="AA56889" s="289"/>
    </row>
    <row r="56890" spans="23:27">
      <c r="W56890" s="288"/>
      <c r="X56890" s="287"/>
      <c r="AA56890" s="289"/>
    </row>
    <row r="56891" spans="23:27">
      <c r="W56891" s="288"/>
      <c r="X56891" s="287"/>
      <c r="AA56891" s="289"/>
    </row>
    <row r="56892" spans="23:27">
      <c r="W56892" s="288"/>
      <c r="X56892" s="287"/>
      <c r="AA56892" s="289"/>
    </row>
    <row r="56893" spans="23:27">
      <c r="W56893" s="288"/>
      <c r="X56893" s="287"/>
      <c r="AA56893" s="289"/>
    </row>
    <row r="56894" spans="23:27">
      <c r="W56894" s="288"/>
      <c r="X56894" s="287"/>
      <c r="AA56894" s="289"/>
    </row>
    <row r="56895" spans="23:27">
      <c r="W56895" s="288"/>
      <c r="X56895" s="287"/>
      <c r="AA56895" s="289"/>
    </row>
    <row r="56896" spans="23:27">
      <c r="W56896" s="288"/>
      <c r="X56896" s="287"/>
      <c r="AA56896" s="289"/>
    </row>
    <row r="56897" spans="23:27">
      <c r="W56897" s="288"/>
      <c r="X56897" s="287"/>
      <c r="AA56897" s="289"/>
    </row>
    <row r="56898" spans="23:27">
      <c r="W56898" s="288"/>
      <c r="X56898" s="287"/>
      <c r="AA56898" s="289"/>
    </row>
    <row r="56899" spans="23:27">
      <c r="W56899" s="288"/>
      <c r="X56899" s="287"/>
      <c r="AA56899" s="289"/>
    </row>
    <row r="56900" spans="23:27">
      <c r="W56900" s="288"/>
      <c r="X56900" s="287"/>
      <c r="AA56900" s="289"/>
    </row>
    <row r="56901" spans="23:27">
      <c r="W56901" s="288"/>
      <c r="X56901" s="287"/>
      <c r="AA56901" s="289"/>
    </row>
    <row r="56902" spans="23:27">
      <c r="W56902" s="288"/>
      <c r="X56902" s="287"/>
      <c r="AA56902" s="289"/>
    </row>
    <row r="56903" spans="23:27">
      <c r="W56903" s="288"/>
      <c r="X56903" s="287"/>
      <c r="AA56903" s="289"/>
    </row>
    <row r="56904" spans="23:27">
      <c r="W56904" s="288"/>
      <c r="X56904" s="287"/>
      <c r="AA56904" s="289"/>
    </row>
    <row r="56905" spans="23:27">
      <c r="W56905" s="288"/>
      <c r="X56905" s="287"/>
      <c r="AA56905" s="289"/>
    </row>
    <row r="56906" spans="23:27">
      <c r="W56906" s="288"/>
      <c r="X56906" s="287"/>
      <c r="AA56906" s="289"/>
    </row>
    <row r="56907" spans="23:27">
      <c r="W56907" s="288"/>
      <c r="X56907" s="287"/>
      <c r="AA56907" s="289"/>
    </row>
    <row r="56908" spans="23:27">
      <c r="W56908" s="288"/>
      <c r="X56908" s="287"/>
      <c r="AA56908" s="289"/>
    </row>
    <row r="56909" spans="23:27">
      <c r="W56909" s="288"/>
      <c r="X56909" s="287"/>
      <c r="AA56909" s="289"/>
    </row>
    <row r="56910" spans="23:27">
      <c r="W56910" s="288"/>
      <c r="X56910" s="287"/>
      <c r="AA56910" s="289"/>
    </row>
    <row r="56911" spans="23:27">
      <c r="W56911" s="288"/>
      <c r="X56911" s="287"/>
      <c r="AA56911" s="289"/>
    </row>
    <row r="56912" spans="23:27">
      <c r="W56912" s="288"/>
      <c r="X56912" s="287"/>
      <c r="AA56912" s="289"/>
    </row>
    <row r="56913" spans="23:27">
      <c r="W56913" s="288"/>
      <c r="X56913" s="287"/>
      <c r="AA56913" s="289"/>
    </row>
    <row r="56914" spans="23:27">
      <c r="W56914" s="288"/>
      <c r="X56914" s="287"/>
      <c r="AA56914" s="289"/>
    </row>
    <row r="56915" spans="23:27">
      <c r="W56915" s="288"/>
      <c r="X56915" s="287"/>
      <c r="AA56915" s="289"/>
    </row>
    <row r="56916" spans="23:27">
      <c r="W56916" s="288"/>
      <c r="X56916" s="287"/>
      <c r="AA56916" s="289"/>
    </row>
    <row r="56917" spans="23:27">
      <c r="W56917" s="288"/>
      <c r="X56917" s="287"/>
      <c r="AA56917" s="289"/>
    </row>
    <row r="56918" spans="23:27">
      <c r="W56918" s="288"/>
      <c r="X56918" s="287"/>
      <c r="AA56918" s="289"/>
    </row>
    <row r="56919" spans="23:27">
      <c r="W56919" s="288"/>
      <c r="X56919" s="287"/>
      <c r="AA56919" s="289"/>
    </row>
    <row r="56920" spans="23:27">
      <c r="W56920" s="288"/>
      <c r="X56920" s="287"/>
      <c r="AA56920" s="289"/>
    </row>
    <row r="56921" spans="23:27">
      <c r="W56921" s="288"/>
      <c r="X56921" s="287"/>
      <c r="AA56921" s="289"/>
    </row>
    <row r="56922" spans="23:27">
      <c r="W56922" s="288"/>
      <c r="X56922" s="287"/>
      <c r="AA56922" s="289"/>
    </row>
    <row r="56923" spans="23:27">
      <c r="W56923" s="288"/>
      <c r="X56923" s="287"/>
      <c r="AA56923" s="289"/>
    </row>
    <row r="56924" spans="23:27">
      <c r="W56924" s="288"/>
      <c r="X56924" s="287"/>
      <c r="AA56924" s="289"/>
    </row>
    <row r="56925" spans="23:27">
      <c r="W56925" s="288"/>
      <c r="X56925" s="287"/>
      <c r="AA56925" s="289"/>
    </row>
    <row r="56926" spans="23:27">
      <c r="W56926" s="288"/>
      <c r="X56926" s="287"/>
      <c r="AA56926" s="289"/>
    </row>
    <row r="56927" spans="23:27">
      <c r="W56927" s="288"/>
      <c r="X56927" s="287"/>
      <c r="AA56927" s="289"/>
    </row>
    <row r="56928" spans="23:27">
      <c r="W56928" s="288"/>
      <c r="X56928" s="287"/>
      <c r="AA56928" s="289"/>
    </row>
    <row r="56929" spans="23:27">
      <c r="W56929" s="288"/>
      <c r="X56929" s="287"/>
      <c r="AA56929" s="289"/>
    </row>
    <row r="56930" spans="23:27">
      <c r="W56930" s="288"/>
      <c r="X56930" s="287"/>
      <c r="AA56930" s="289"/>
    </row>
    <row r="56931" spans="23:27">
      <c r="W56931" s="288"/>
      <c r="X56931" s="287"/>
      <c r="AA56931" s="289"/>
    </row>
    <row r="56932" spans="23:27">
      <c r="W56932" s="288"/>
      <c r="X56932" s="287"/>
      <c r="AA56932" s="289"/>
    </row>
    <row r="56933" spans="23:27">
      <c r="W56933" s="288"/>
      <c r="X56933" s="287"/>
      <c r="AA56933" s="289"/>
    </row>
    <row r="56934" spans="23:27">
      <c r="W56934" s="288"/>
      <c r="X56934" s="287"/>
      <c r="AA56934" s="289"/>
    </row>
    <row r="56935" spans="23:27">
      <c r="W56935" s="288"/>
      <c r="X56935" s="287"/>
      <c r="AA56935" s="289"/>
    </row>
    <row r="56936" spans="23:27">
      <c r="W56936" s="288"/>
      <c r="X56936" s="287"/>
      <c r="AA56936" s="289"/>
    </row>
    <row r="56937" spans="23:27">
      <c r="W56937" s="288"/>
      <c r="X56937" s="287"/>
      <c r="AA56937" s="289"/>
    </row>
    <row r="56938" spans="23:27">
      <c r="W56938" s="288"/>
      <c r="X56938" s="287"/>
      <c r="AA56938" s="289"/>
    </row>
    <row r="56939" spans="23:27">
      <c r="W56939" s="288"/>
      <c r="X56939" s="287"/>
      <c r="AA56939" s="289"/>
    </row>
    <row r="56940" spans="23:27">
      <c r="W56940" s="288"/>
      <c r="X56940" s="287"/>
      <c r="AA56940" s="289"/>
    </row>
    <row r="56941" spans="23:27">
      <c r="W56941" s="288"/>
      <c r="X56941" s="287"/>
      <c r="AA56941" s="289"/>
    </row>
    <row r="56942" spans="23:27">
      <c r="W56942" s="288"/>
      <c r="X56942" s="287"/>
      <c r="AA56942" s="289"/>
    </row>
    <row r="56943" spans="23:27">
      <c r="W56943" s="288"/>
      <c r="X56943" s="287"/>
      <c r="AA56943" s="289"/>
    </row>
    <row r="56944" spans="23:27">
      <c r="W56944" s="288"/>
      <c r="X56944" s="287"/>
      <c r="AA56944" s="289"/>
    </row>
    <row r="56945" spans="23:27">
      <c r="W56945" s="288"/>
      <c r="X56945" s="287"/>
      <c r="AA56945" s="289"/>
    </row>
    <row r="56946" spans="23:27">
      <c r="W56946" s="288"/>
      <c r="X56946" s="287"/>
      <c r="AA56946" s="289"/>
    </row>
    <row r="56947" spans="23:27">
      <c r="W56947" s="288"/>
      <c r="X56947" s="287"/>
      <c r="AA56947" s="289"/>
    </row>
    <row r="56948" spans="23:27">
      <c r="W56948" s="288"/>
      <c r="X56948" s="287"/>
      <c r="AA56948" s="289"/>
    </row>
    <row r="56949" spans="23:27">
      <c r="W56949" s="288"/>
      <c r="X56949" s="287"/>
      <c r="AA56949" s="289"/>
    </row>
    <row r="56950" spans="23:27">
      <c r="W56950" s="288"/>
      <c r="X56950" s="287"/>
      <c r="AA56950" s="289"/>
    </row>
    <row r="56951" spans="23:27">
      <c r="W56951" s="288"/>
      <c r="X56951" s="287"/>
      <c r="AA56951" s="289"/>
    </row>
    <row r="56952" spans="23:27">
      <c r="W56952" s="288"/>
      <c r="X56952" s="287"/>
      <c r="AA56952" s="289"/>
    </row>
    <row r="56953" spans="23:27">
      <c r="W56953" s="288"/>
      <c r="X56953" s="287"/>
      <c r="AA56953" s="289"/>
    </row>
    <row r="56954" spans="23:27">
      <c r="W56954" s="288"/>
      <c r="X56954" s="287"/>
      <c r="AA56954" s="289"/>
    </row>
    <row r="56955" spans="23:27">
      <c r="W56955" s="288"/>
      <c r="X56955" s="287"/>
      <c r="AA56955" s="289"/>
    </row>
    <row r="56956" spans="23:27">
      <c r="W56956" s="288"/>
      <c r="X56956" s="287"/>
      <c r="AA56956" s="289"/>
    </row>
    <row r="56957" spans="23:27">
      <c r="W56957" s="288"/>
      <c r="X56957" s="287"/>
      <c r="AA56957" s="289"/>
    </row>
    <row r="56958" spans="23:27">
      <c r="W56958" s="288"/>
      <c r="X56958" s="287"/>
      <c r="AA56958" s="289"/>
    </row>
    <row r="56959" spans="23:27">
      <c r="W56959" s="288"/>
      <c r="X56959" s="287"/>
      <c r="AA56959" s="289"/>
    </row>
    <row r="56960" spans="23:27">
      <c r="W56960" s="288"/>
      <c r="X56960" s="287"/>
      <c r="AA56960" s="289"/>
    </row>
    <row r="56961" spans="23:27">
      <c r="W56961" s="288"/>
      <c r="X56961" s="287"/>
      <c r="AA56961" s="289"/>
    </row>
    <row r="56962" spans="23:27">
      <c r="W56962" s="288"/>
      <c r="X56962" s="287"/>
      <c r="AA56962" s="289"/>
    </row>
    <row r="56963" spans="23:27">
      <c r="W56963" s="288"/>
      <c r="X56963" s="287"/>
      <c r="AA56963" s="289"/>
    </row>
    <row r="56964" spans="23:27">
      <c r="W56964" s="288"/>
      <c r="X56964" s="287"/>
      <c r="AA56964" s="289"/>
    </row>
    <row r="56965" spans="23:27">
      <c r="W56965" s="288"/>
      <c r="X56965" s="287"/>
      <c r="AA56965" s="289"/>
    </row>
    <row r="56966" spans="23:27">
      <c r="W56966" s="288"/>
      <c r="X56966" s="287"/>
      <c r="AA56966" s="289"/>
    </row>
    <row r="56967" spans="23:27">
      <c r="W56967" s="288"/>
      <c r="X56967" s="287"/>
      <c r="AA56967" s="289"/>
    </row>
    <row r="56968" spans="23:27">
      <c r="W56968" s="288"/>
      <c r="X56968" s="287"/>
      <c r="AA56968" s="289"/>
    </row>
    <row r="56969" spans="23:27">
      <c r="W56969" s="288"/>
      <c r="X56969" s="287"/>
      <c r="AA56969" s="289"/>
    </row>
    <row r="56970" spans="23:27">
      <c r="W56970" s="288"/>
      <c r="X56970" s="287"/>
      <c r="AA56970" s="289"/>
    </row>
    <row r="56971" spans="23:27">
      <c r="W56971" s="288"/>
      <c r="X56971" s="287"/>
      <c r="AA56971" s="289"/>
    </row>
    <row r="56972" spans="23:27">
      <c r="W56972" s="288"/>
      <c r="X56972" s="287"/>
      <c r="AA56972" s="289"/>
    </row>
    <row r="56973" spans="23:27">
      <c r="W56973" s="288"/>
      <c r="X56973" s="287"/>
      <c r="AA56973" s="289"/>
    </row>
    <row r="56974" spans="23:27">
      <c r="W56974" s="288"/>
      <c r="X56974" s="287"/>
      <c r="AA56974" s="289"/>
    </row>
    <row r="56975" spans="23:27">
      <c r="W56975" s="288"/>
      <c r="X56975" s="287"/>
      <c r="AA56975" s="289"/>
    </row>
    <row r="56976" spans="23:27">
      <c r="W56976" s="288"/>
      <c r="X56976" s="287"/>
      <c r="AA56976" s="289"/>
    </row>
    <row r="56977" spans="23:27">
      <c r="W56977" s="288"/>
      <c r="X56977" s="287"/>
      <c r="AA56977" s="289"/>
    </row>
    <row r="56978" spans="23:27">
      <c r="W56978" s="288"/>
      <c r="X56978" s="287"/>
      <c r="AA56978" s="289"/>
    </row>
    <row r="56979" spans="23:27">
      <c r="W56979" s="288"/>
      <c r="X56979" s="287"/>
      <c r="AA56979" s="289"/>
    </row>
    <row r="56980" spans="23:27">
      <c r="W56980" s="288"/>
      <c r="X56980" s="287"/>
      <c r="AA56980" s="289"/>
    </row>
    <row r="56981" spans="23:27">
      <c r="W56981" s="288"/>
      <c r="X56981" s="287"/>
      <c r="AA56981" s="289"/>
    </row>
    <row r="56982" spans="23:27">
      <c r="W56982" s="288"/>
      <c r="X56982" s="287"/>
      <c r="AA56982" s="289"/>
    </row>
    <row r="56983" spans="23:27">
      <c r="W56983" s="288"/>
      <c r="X56983" s="287"/>
      <c r="AA56983" s="289"/>
    </row>
    <row r="56984" spans="23:27">
      <c r="W56984" s="288"/>
      <c r="X56984" s="287"/>
      <c r="AA56984" s="289"/>
    </row>
    <row r="56985" spans="23:27">
      <c r="W56985" s="288"/>
      <c r="X56985" s="287"/>
      <c r="AA56985" s="289"/>
    </row>
    <row r="56986" spans="23:27">
      <c r="W56986" s="288"/>
      <c r="X56986" s="287"/>
      <c r="AA56986" s="289"/>
    </row>
    <row r="56987" spans="23:27">
      <c r="W56987" s="288"/>
      <c r="X56987" s="287"/>
      <c r="AA56987" s="289"/>
    </row>
    <row r="56988" spans="23:27">
      <c r="W56988" s="288"/>
      <c r="X56988" s="287"/>
      <c r="AA56988" s="289"/>
    </row>
    <row r="56989" spans="23:27">
      <c r="W56989" s="288"/>
      <c r="X56989" s="287"/>
      <c r="AA56989" s="289"/>
    </row>
    <row r="56990" spans="23:27">
      <c r="W56990" s="288"/>
      <c r="X56990" s="287"/>
      <c r="AA56990" s="289"/>
    </row>
    <row r="56991" spans="23:27">
      <c r="W56991" s="288"/>
      <c r="X56991" s="287"/>
      <c r="AA56991" s="289"/>
    </row>
    <row r="56992" spans="23:27">
      <c r="W56992" s="288"/>
      <c r="X56992" s="287"/>
      <c r="AA56992" s="289"/>
    </row>
    <row r="56993" spans="23:27">
      <c r="W56993" s="288"/>
      <c r="X56993" s="287"/>
      <c r="AA56993" s="289"/>
    </row>
    <row r="56994" spans="23:27">
      <c r="W56994" s="288"/>
      <c r="X56994" s="287"/>
      <c r="AA56994" s="289"/>
    </row>
    <row r="56995" spans="23:27">
      <c r="W56995" s="288"/>
      <c r="X56995" s="287"/>
      <c r="AA56995" s="289"/>
    </row>
    <row r="56996" spans="23:27">
      <c r="W56996" s="288"/>
      <c r="X56996" s="287"/>
      <c r="AA56996" s="289"/>
    </row>
    <row r="56997" spans="23:27">
      <c r="W56997" s="288"/>
      <c r="X56997" s="287"/>
      <c r="AA56997" s="289"/>
    </row>
    <row r="56998" spans="23:27">
      <c r="W56998" s="288"/>
      <c r="X56998" s="287"/>
      <c r="AA56998" s="289"/>
    </row>
    <row r="56999" spans="23:27">
      <c r="W56999" s="288"/>
      <c r="X56999" s="287"/>
      <c r="AA56999" s="289"/>
    </row>
    <row r="57000" spans="23:27">
      <c r="W57000" s="288"/>
      <c r="X57000" s="287"/>
      <c r="AA57000" s="289"/>
    </row>
    <row r="57001" spans="23:27">
      <c r="W57001" s="288"/>
      <c r="X57001" s="287"/>
      <c r="AA57001" s="289"/>
    </row>
    <row r="57002" spans="23:27">
      <c r="W57002" s="288"/>
      <c r="X57002" s="287"/>
      <c r="AA57002" s="289"/>
    </row>
    <row r="57003" spans="23:27">
      <c r="W57003" s="288"/>
      <c r="X57003" s="287"/>
      <c r="AA57003" s="289"/>
    </row>
    <row r="57004" spans="23:27">
      <c r="W57004" s="288"/>
      <c r="X57004" s="287"/>
      <c r="AA57004" s="289"/>
    </row>
    <row r="57005" spans="23:27">
      <c r="W57005" s="288"/>
      <c r="X57005" s="287"/>
      <c r="AA57005" s="289"/>
    </row>
    <row r="57006" spans="23:27">
      <c r="W57006" s="288"/>
      <c r="X57006" s="287"/>
      <c r="AA57006" s="289"/>
    </row>
    <row r="57007" spans="23:27">
      <c r="W57007" s="288"/>
      <c r="X57007" s="287"/>
      <c r="AA57007" s="289"/>
    </row>
    <row r="57008" spans="23:27">
      <c r="W57008" s="288"/>
      <c r="X57008" s="287"/>
      <c r="AA57008" s="289"/>
    </row>
    <row r="57009" spans="23:27">
      <c r="W57009" s="288"/>
      <c r="X57009" s="287"/>
      <c r="AA57009" s="289"/>
    </row>
    <row r="57010" spans="23:27">
      <c r="W57010" s="288"/>
      <c r="X57010" s="287"/>
      <c r="AA57010" s="289"/>
    </row>
    <row r="57011" spans="23:27">
      <c r="W57011" s="288"/>
      <c r="X57011" s="287"/>
      <c r="AA57011" s="289"/>
    </row>
    <row r="57012" spans="23:27">
      <c r="W57012" s="288"/>
      <c r="X57012" s="287"/>
      <c r="AA57012" s="289"/>
    </row>
    <row r="57013" spans="23:27">
      <c r="W57013" s="288"/>
      <c r="X57013" s="287"/>
      <c r="AA57013" s="289"/>
    </row>
    <row r="57014" spans="23:27">
      <c r="W57014" s="288"/>
      <c r="X57014" s="287"/>
      <c r="AA57014" s="289"/>
    </row>
    <row r="57015" spans="23:27">
      <c r="W57015" s="288"/>
      <c r="X57015" s="287"/>
      <c r="AA57015" s="289"/>
    </row>
    <row r="57016" spans="23:27">
      <c r="W57016" s="288"/>
      <c r="X57016" s="287"/>
      <c r="AA57016" s="289"/>
    </row>
    <row r="57017" spans="23:27">
      <c r="W57017" s="288"/>
      <c r="X57017" s="287"/>
      <c r="AA57017" s="289"/>
    </row>
    <row r="57018" spans="23:27">
      <c r="W57018" s="288"/>
      <c r="X57018" s="287"/>
      <c r="AA57018" s="289"/>
    </row>
    <row r="57019" spans="23:27">
      <c r="W57019" s="288"/>
      <c r="X57019" s="287"/>
      <c r="AA57019" s="289"/>
    </row>
    <row r="57020" spans="23:27">
      <c r="W57020" s="288"/>
      <c r="X57020" s="287"/>
      <c r="AA57020" s="289"/>
    </row>
    <row r="57021" spans="23:27">
      <c r="W57021" s="288"/>
      <c r="X57021" s="287"/>
      <c r="AA57021" s="289"/>
    </row>
    <row r="57022" spans="23:27">
      <c r="W57022" s="288"/>
      <c r="X57022" s="287"/>
      <c r="AA57022" s="289"/>
    </row>
    <row r="57023" spans="23:27">
      <c r="W57023" s="288"/>
      <c r="X57023" s="287"/>
      <c r="AA57023" s="289"/>
    </row>
    <row r="57024" spans="23:27">
      <c r="W57024" s="288"/>
      <c r="X57024" s="287"/>
      <c r="AA57024" s="289"/>
    </row>
    <row r="57025" spans="23:27">
      <c r="W57025" s="288"/>
      <c r="X57025" s="287"/>
      <c r="AA57025" s="289"/>
    </row>
    <row r="57026" spans="23:27">
      <c r="W57026" s="288"/>
      <c r="X57026" s="287"/>
      <c r="AA57026" s="289"/>
    </row>
    <row r="57027" spans="23:27">
      <c r="W57027" s="288"/>
      <c r="X57027" s="287"/>
      <c r="AA57027" s="289"/>
    </row>
    <row r="57028" spans="23:27">
      <c r="W57028" s="288"/>
      <c r="X57028" s="287"/>
      <c r="AA57028" s="289"/>
    </row>
    <row r="57029" spans="23:27">
      <c r="W57029" s="288"/>
      <c r="X57029" s="287"/>
      <c r="AA57029" s="289"/>
    </row>
    <row r="57030" spans="23:27">
      <c r="W57030" s="288"/>
      <c r="X57030" s="287"/>
      <c r="AA57030" s="289"/>
    </row>
    <row r="57031" spans="23:27">
      <c r="W57031" s="288"/>
      <c r="X57031" s="287"/>
      <c r="AA57031" s="289"/>
    </row>
    <row r="57032" spans="23:27">
      <c r="W57032" s="288"/>
      <c r="X57032" s="287"/>
      <c r="AA57032" s="289"/>
    </row>
    <row r="57033" spans="23:27">
      <c r="W57033" s="288"/>
      <c r="X57033" s="287"/>
      <c r="AA57033" s="289"/>
    </row>
    <row r="57034" spans="23:27">
      <c r="W57034" s="288"/>
      <c r="X57034" s="287"/>
      <c r="AA57034" s="289"/>
    </row>
    <row r="57035" spans="23:27">
      <c r="W57035" s="288"/>
      <c r="X57035" s="287"/>
      <c r="AA57035" s="289"/>
    </row>
    <row r="57036" spans="23:27">
      <c r="W57036" s="288"/>
      <c r="X57036" s="287"/>
      <c r="AA57036" s="289"/>
    </row>
    <row r="57037" spans="23:27">
      <c r="W57037" s="288"/>
      <c r="X57037" s="287"/>
      <c r="AA57037" s="289"/>
    </row>
    <row r="57038" spans="23:27">
      <c r="W57038" s="288"/>
      <c r="X57038" s="287"/>
      <c r="AA57038" s="289"/>
    </row>
    <row r="57039" spans="23:27">
      <c r="W57039" s="288"/>
      <c r="X57039" s="287"/>
      <c r="AA57039" s="289"/>
    </row>
    <row r="57040" spans="23:27">
      <c r="W57040" s="288"/>
      <c r="X57040" s="287"/>
      <c r="AA57040" s="289"/>
    </row>
    <row r="57041" spans="23:27">
      <c r="W57041" s="288"/>
      <c r="X57041" s="287"/>
      <c r="AA57041" s="289"/>
    </row>
    <row r="57042" spans="23:27">
      <c r="W57042" s="288"/>
      <c r="X57042" s="287"/>
      <c r="AA57042" s="289"/>
    </row>
    <row r="57043" spans="23:27">
      <c r="W57043" s="288"/>
      <c r="X57043" s="287"/>
      <c r="AA57043" s="289"/>
    </row>
    <row r="57044" spans="23:27">
      <c r="W57044" s="288"/>
      <c r="X57044" s="287"/>
      <c r="AA57044" s="289"/>
    </row>
    <row r="57045" spans="23:27">
      <c r="W57045" s="288"/>
      <c r="X57045" s="287"/>
      <c r="AA57045" s="289"/>
    </row>
    <row r="57046" spans="23:27">
      <c r="W57046" s="288"/>
      <c r="X57046" s="287"/>
      <c r="AA57046" s="289"/>
    </row>
    <row r="57047" spans="23:27">
      <c r="W57047" s="288"/>
      <c r="X57047" s="287"/>
      <c r="AA57047" s="289"/>
    </row>
    <row r="57048" spans="23:27">
      <c r="W57048" s="288"/>
      <c r="X57048" s="287"/>
      <c r="AA57048" s="289"/>
    </row>
    <row r="57049" spans="23:27">
      <c r="W57049" s="288"/>
      <c r="X57049" s="287"/>
      <c r="AA57049" s="289"/>
    </row>
    <row r="57050" spans="23:27">
      <c r="W57050" s="288"/>
      <c r="X57050" s="287"/>
      <c r="AA57050" s="289"/>
    </row>
    <row r="57051" spans="23:27">
      <c r="W57051" s="288"/>
      <c r="X57051" s="287"/>
      <c r="AA57051" s="289"/>
    </row>
    <row r="57052" spans="23:27">
      <c r="W57052" s="288"/>
      <c r="X57052" s="287"/>
      <c r="AA57052" s="289"/>
    </row>
    <row r="57053" spans="23:27">
      <c r="W57053" s="288"/>
      <c r="X57053" s="287"/>
      <c r="AA57053" s="289"/>
    </row>
    <row r="57054" spans="23:27">
      <c r="W57054" s="288"/>
      <c r="X57054" s="287"/>
      <c r="AA57054" s="289"/>
    </row>
    <row r="57055" spans="23:27">
      <c r="W57055" s="288"/>
      <c r="X57055" s="287"/>
      <c r="AA57055" s="289"/>
    </row>
    <row r="57056" spans="23:27">
      <c r="W57056" s="288"/>
      <c r="X57056" s="287"/>
      <c r="AA57056" s="289"/>
    </row>
    <row r="57057" spans="23:27">
      <c r="W57057" s="288"/>
      <c r="X57057" s="287"/>
      <c r="AA57057" s="289"/>
    </row>
    <row r="57058" spans="23:27">
      <c r="W57058" s="288"/>
      <c r="X57058" s="287"/>
      <c r="AA57058" s="289"/>
    </row>
    <row r="57059" spans="23:27">
      <c r="W57059" s="288"/>
      <c r="X57059" s="287"/>
      <c r="AA57059" s="289"/>
    </row>
    <row r="57060" spans="23:27">
      <c r="W57060" s="288"/>
      <c r="X57060" s="287"/>
      <c r="AA57060" s="289"/>
    </row>
    <row r="57061" spans="23:27">
      <c r="W57061" s="288"/>
      <c r="X57061" s="287"/>
      <c r="AA57061" s="289"/>
    </row>
    <row r="57062" spans="23:27">
      <c r="W57062" s="288"/>
      <c r="X57062" s="287"/>
      <c r="AA57062" s="289"/>
    </row>
    <row r="57063" spans="23:27">
      <c r="W57063" s="288"/>
      <c r="X57063" s="287"/>
      <c r="AA57063" s="289"/>
    </row>
    <row r="57064" spans="23:27">
      <c r="W57064" s="288"/>
      <c r="X57064" s="287"/>
      <c r="AA57064" s="289"/>
    </row>
    <row r="57065" spans="23:27">
      <c r="W57065" s="288"/>
      <c r="X57065" s="287"/>
      <c r="AA57065" s="289"/>
    </row>
    <row r="57066" spans="23:27">
      <c r="W57066" s="288"/>
      <c r="X57066" s="287"/>
      <c r="AA57066" s="289"/>
    </row>
    <row r="57067" spans="23:27">
      <c r="W57067" s="288"/>
      <c r="X57067" s="287"/>
      <c r="AA57067" s="289"/>
    </row>
    <row r="57068" spans="23:27">
      <c r="W57068" s="288"/>
      <c r="X57068" s="287"/>
      <c r="AA57068" s="289"/>
    </row>
    <row r="57069" spans="23:27">
      <c r="W57069" s="288"/>
      <c r="X57069" s="287"/>
      <c r="AA57069" s="289"/>
    </row>
    <row r="57070" spans="23:27">
      <c r="W57070" s="288"/>
      <c r="X57070" s="287"/>
      <c r="AA57070" s="289"/>
    </row>
    <row r="57071" spans="23:27">
      <c r="W57071" s="288"/>
      <c r="X57071" s="287"/>
      <c r="AA57071" s="289"/>
    </row>
    <row r="57072" spans="23:27">
      <c r="W57072" s="288"/>
      <c r="X57072" s="287"/>
      <c r="AA57072" s="289"/>
    </row>
    <row r="57073" spans="23:27">
      <c r="W57073" s="288"/>
      <c r="X57073" s="287"/>
      <c r="AA57073" s="289"/>
    </row>
    <row r="57074" spans="23:27">
      <c r="W57074" s="288"/>
      <c r="X57074" s="287"/>
      <c r="AA57074" s="289"/>
    </row>
    <row r="57075" spans="23:27">
      <c r="W57075" s="288"/>
      <c r="X57075" s="287"/>
      <c r="AA57075" s="289"/>
    </row>
    <row r="57076" spans="23:27">
      <c r="W57076" s="288"/>
      <c r="X57076" s="287"/>
      <c r="AA57076" s="289"/>
    </row>
    <row r="57077" spans="23:27">
      <c r="W57077" s="288"/>
      <c r="X57077" s="287"/>
      <c r="AA57077" s="289"/>
    </row>
    <row r="57078" spans="23:27">
      <c r="W57078" s="288"/>
      <c r="X57078" s="287"/>
      <c r="AA57078" s="289"/>
    </row>
    <row r="57079" spans="23:27">
      <c r="W57079" s="288"/>
      <c r="X57079" s="287"/>
      <c r="AA57079" s="289"/>
    </row>
    <row r="57080" spans="23:27">
      <c r="W57080" s="288"/>
      <c r="X57080" s="287"/>
      <c r="AA57080" s="289"/>
    </row>
    <row r="57081" spans="23:27">
      <c r="W57081" s="288"/>
      <c r="X57081" s="287"/>
      <c r="AA57081" s="289"/>
    </row>
    <row r="57082" spans="23:27">
      <c r="W57082" s="288"/>
      <c r="X57082" s="287"/>
      <c r="AA57082" s="289"/>
    </row>
    <row r="57083" spans="23:27">
      <c r="W57083" s="288"/>
      <c r="X57083" s="287"/>
      <c r="AA57083" s="289"/>
    </row>
    <row r="57084" spans="23:27">
      <c r="W57084" s="288"/>
      <c r="X57084" s="287"/>
      <c r="AA57084" s="289"/>
    </row>
    <row r="57085" spans="23:27">
      <c r="W57085" s="288"/>
      <c r="X57085" s="287"/>
      <c r="AA57085" s="289"/>
    </row>
    <row r="57086" spans="23:27">
      <c r="W57086" s="288"/>
      <c r="X57086" s="287"/>
      <c r="AA57086" s="289"/>
    </row>
    <row r="57087" spans="23:27">
      <c r="W57087" s="288"/>
      <c r="X57087" s="287"/>
      <c r="AA57087" s="289"/>
    </row>
    <row r="57088" spans="23:27">
      <c r="W57088" s="288"/>
      <c r="X57088" s="287"/>
      <c r="AA57088" s="289"/>
    </row>
    <row r="57089" spans="23:27">
      <c r="W57089" s="288"/>
      <c r="X57089" s="287"/>
      <c r="AA57089" s="289"/>
    </row>
    <row r="57090" spans="23:27">
      <c r="W57090" s="288"/>
      <c r="X57090" s="287"/>
      <c r="AA57090" s="289"/>
    </row>
    <row r="57091" spans="23:27">
      <c r="W57091" s="288"/>
      <c r="X57091" s="287"/>
      <c r="AA57091" s="289"/>
    </row>
    <row r="57092" spans="23:27">
      <c r="W57092" s="288"/>
      <c r="X57092" s="287"/>
      <c r="AA57092" s="289"/>
    </row>
    <row r="57093" spans="23:27">
      <c r="W57093" s="288"/>
      <c r="X57093" s="287"/>
      <c r="AA57093" s="289"/>
    </row>
    <row r="57094" spans="23:27">
      <c r="W57094" s="288"/>
      <c r="X57094" s="287"/>
      <c r="AA57094" s="289"/>
    </row>
    <row r="57095" spans="23:27">
      <c r="W57095" s="288"/>
      <c r="X57095" s="287"/>
      <c r="AA57095" s="289"/>
    </row>
    <row r="57096" spans="23:27">
      <c r="W57096" s="288"/>
      <c r="X57096" s="287"/>
      <c r="AA57096" s="289"/>
    </row>
    <row r="57097" spans="23:27">
      <c r="W57097" s="288"/>
      <c r="X57097" s="287"/>
      <c r="AA57097" s="289"/>
    </row>
    <row r="57098" spans="23:27">
      <c r="W57098" s="288"/>
      <c r="X57098" s="287"/>
      <c r="AA57098" s="289"/>
    </row>
    <row r="57099" spans="23:27">
      <c r="W57099" s="288"/>
      <c r="X57099" s="287"/>
      <c r="AA57099" s="289"/>
    </row>
    <row r="57100" spans="23:27">
      <c r="W57100" s="288"/>
      <c r="X57100" s="287"/>
      <c r="AA57100" s="289"/>
    </row>
    <row r="57101" spans="23:27">
      <c r="W57101" s="288"/>
      <c r="X57101" s="287"/>
      <c r="AA57101" s="289"/>
    </row>
    <row r="57102" spans="23:27">
      <c r="W57102" s="288"/>
      <c r="X57102" s="287"/>
      <c r="AA57102" s="289"/>
    </row>
    <row r="57103" spans="23:27">
      <c r="W57103" s="288"/>
      <c r="X57103" s="287"/>
      <c r="AA57103" s="289"/>
    </row>
    <row r="57104" spans="23:27">
      <c r="W57104" s="288"/>
      <c r="X57104" s="287"/>
      <c r="AA57104" s="289"/>
    </row>
    <row r="57105" spans="23:27">
      <c r="W57105" s="288"/>
      <c r="X57105" s="287"/>
      <c r="AA57105" s="289"/>
    </row>
    <row r="57106" spans="23:27">
      <c r="W57106" s="288"/>
      <c r="X57106" s="287"/>
      <c r="AA57106" s="289"/>
    </row>
    <row r="57107" spans="23:27">
      <c r="W57107" s="288"/>
      <c r="X57107" s="287"/>
      <c r="AA57107" s="289"/>
    </row>
    <row r="57108" spans="23:27">
      <c r="W57108" s="288"/>
      <c r="X57108" s="287"/>
      <c r="AA57108" s="289"/>
    </row>
    <row r="57109" spans="23:27">
      <c r="W57109" s="288"/>
      <c r="X57109" s="287"/>
      <c r="AA57109" s="289"/>
    </row>
    <row r="57110" spans="23:27">
      <c r="W57110" s="288"/>
      <c r="X57110" s="287"/>
      <c r="AA57110" s="289"/>
    </row>
    <row r="57111" spans="23:27">
      <c r="W57111" s="288"/>
      <c r="X57111" s="287"/>
      <c r="AA57111" s="289"/>
    </row>
    <row r="57112" spans="23:27">
      <c r="W57112" s="288"/>
      <c r="X57112" s="287"/>
      <c r="AA57112" s="289"/>
    </row>
    <row r="57113" spans="23:27">
      <c r="W57113" s="288"/>
      <c r="X57113" s="287"/>
      <c r="AA57113" s="289"/>
    </row>
    <row r="57114" spans="23:27">
      <c r="W57114" s="288"/>
      <c r="X57114" s="287"/>
      <c r="AA57114" s="289"/>
    </row>
    <row r="57115" spans="23:27">
      <c r="W57115" s="288"/>
      <c r="X57115" s="287"/>
      <c r="AA57115" s="289"/>
    </row>
    <row r="57116" spans="23:27">
      <c r="W57116" s="288"/>
      <c r="X57116" s="287"/>
      <c r="AA57116" s="289"/>
    </row>
    <row r="57117" spans="23:27">
      <c r="W57117" s="288"/>
      <c r="X57117" s="287"/>
      <c r="AA57117" s="289"/>
    </row>
    <row r="57118" spans="23:27">
      <c r="W57118" s="288"/>
      <c r="X57118" s="287"/>
      <c r="AA57118" s="289"/>
    </row>
    <row r="57119" spans="23:27">
      <c r="W57119" s="288"/>
      <c r="X57119" s="287"/>
      <c r="AA57119" s="289"/>
    </row>
    <row r="57120" spans="23:27">
      <c r="W57120" s="288"/>
      <c r="X57120" s="287"/>
      <c r="AA57120" s="289"/>
    </row>
    <row r="57121" spans="23:27">
      <c r="W57121" s="288"/>
      <c r="X57121" s="287"/>
      <c r="AA57121" s="289"/>
    </row>
    <row r="57122" spans="23:27">
      <c r="W57122" s="288"/>
      <c r="X57122" s="287"/>
      <c r="AA57122" s="289"/>
    </row>
    <row r="57123" spans="23:27">
      <c r="W57123" s="288"/>
      <c r="X57123" s="287"/>
      <c r="AA57123" s="289"/>
    </row>
    <row r="57124" spans="23:27">
      <c r="W57124" s="288"/>
      <c r="X57124" s="287"/>
      <c r="AA57124" s="289"/>
    </row>
    <row r="57125" spans="23:27">
      <c r="W57125" s="288"/>
      <c r="X57125" s="287"/>
      <c r="AA57125" s="289"/>
    </row>
    <row r="57126" spans="23:27">
      <c r="W57126" s="288"/>
      <c r="X57126" s="287"/>
      <c r="AA57126" s="289"/>
    </row>
    <row r="57127" spans="23:27">
      <c r="W57127" s="288"/>
      <c r="X57127" s="287"/>
      <c r="AA57127" s="289"/>
    </row>
    <row r="57128" spans="23:27">
      <c r="W57128" s="288"/>
      <c r="X57128" s="287"/>
      <c r="AA57128" s="289"/>
    </row>
    <row r="57129" spans="23:27">
      <c r="W57129" s="288"/>
      <c r="X57129" s="287"/>
      <c r="AA57129" s="289"/>
    </row>
    <row r="57130" spans="23:27">
      <c r="W57130" s="288"/>
      <c r="X57130" s="287"/>
      <c r="AA57130" s="289"/>
    </row>
    <row r="57131" spans="23:27">
      <c r="W57131" s="288"/>
      <c r="X57131" s="287"/>
      <c r="AA57131" s="289"/>
    </row>
    <row r="57132" spans="23:27">
      <c r="W57132" s="288"/>
      <c r="X57132" s="287"/>
      <c r="AA57132" s="289"/>
    </row>
    <row r="57133" spans="23:27">
      <c r="W57133" s="288"/>
      <c r="X57133" s="287"/>
      <c r="AA57133" s="289"/>
    </row>
    <row r="57134" spans="23:27">
      <c r="W57134" s="288"/>
      <c r="X57134" s="287"/>
      <c r="AA57134" s="289"/>
    </row>
    <row r="57135" spans="23:27">
      <c r="W57135" s="288"/>
      <c r="X57135" s="287"/>
      <c r="AA57135" s="289"/>
    </row>
    <row r="57136" spans="23:27">
      <c r="W57136" s="288"/>
      <c r="X57136" s="287"/>
      <c r="AA57136" s="289"/>
    </row>
    <row r="57137" spans="23:27">
      <c r="W57137" s="288"/>
      <c r="X57137" s="287"/>
      <c r="AA57137" s="289"/>
    </row>
    <row r="57138" spans="23:27">
      <c r="W57138" s="288"/>
      <c r="X57138" s="287"/>
      <c r="AA57138" s="289"/>
    </row>
    <row r="57139" spans="23:27">
      <c r="W57139" s="288"/>
      <c r="X57139" s="287"/>
      <c r="AA57139" s="289"/>
    </row>
    <row r="57140" spans="23:27">
      <c r="W57140" s="288"/>
      <c r="X57140" s="287"/>
      <c r="AA57140" s="289"/>
    </row>
    <row r="57141" spans="23:27">
      <c r="W57141" s="288"/>
      <c r="X57141" s="287"/>
      <c r="AA57141" s="289"/>
    </row>
    <row r="57142" spans="23:27">
      <c r="W57142" s="288"/>
      <c r="X57142" s="287"/>
      <c r="AA57142" s="289"/>
    </row>
    <row r="57143" spans="23:27">
      <c r="W57143" s="288"/>
      <c r="X57143" s="287"/>
      <c r="AA57143" s="289"/>
    </row>
    <row r="57144" spans="23:27">
      <c r="W57144" s="288"/>
      <c r="X57144" s="287"/>
      <c r="AA57144" s="289"/>
    </row>
    <row r="57145" spans="23:27">
      <c r="W57145" s="288"/>
      <c r="X57145" s="287"/>
      <c r="AA57145" s="289"/>
    </row>
    <row r="57146" spans="23:27">
      <c r="W57146" s="288"/>
      <c r="X57146" s="287"/>
      <c r="AA57146" s="289"/>
    </row>
    <row r="57147" spans="23:27">
      <c r="W57147" s="288"/>
      <c r="X57147" s="287"/>
      <c r="AA57147" s="289"/>
    </row>
    <row r="57148" spans="23:27">
      <c r="W57148" s="288"/>
      <c r="X57148" s="287"/>
      <c r="AA57148" s="289"/>
    </row>
    <row r="57149" spans="23:27">
      <c r="W57149" s="288"/>
      <c r="X57149" s="287"/>
      <c r="AA57149" s="289"/>
    </row>
    <row r="57150" spans="23:27">
      <c r="W57150" s="288"/>
      <c r="X57150" s="287"/>
      <c r="AA57150" s="289"/>
    </row>
    <row r="57151" spans="23:27">
      <c r="W57151" s="288"/>
      <c r="X57151" s="287"/>
      <c r="AA57151" s="289"/>
    </row>
    <row r="57152" spans="23:27">
      <c r="W57152" s="288"/>
      <c r="X57152" s="287"/>
      <c r="AA57152" s="289"/>
    </row>
    <row r="57153" spans="23:27">
      <c r="W57153" s="288"/>
      <c r="X57153" s="287"/>
      <c r="AA57153" s="289"/>
    </row>
    <row r="57154" spans="23:27">
      <c r="W57154" s="288"/>
      <c r="X57154" s="287"/>
      <c r="AA57154" s="289"/>
    </row>
    <row r="57155" spans="23:27">
      <c r="W57155" s="288"/>
      <c r="X57155" s="287"/>
      <c r="AA57155" s="289"/>
    </row>
    <row r="57156" spans="23:27">
      <c r="W57156" s="288"/>
      <c r="X57156" s="287"/>
      <c r="AA57156" s="289"/>
    </row>
    <row r="57157" spans="23:27">
      <c r="W57157" s="288"/>
      <c r="X57157" s="287"/>
      <c r="AA57157" s="289"/>
    </row>
    <row r="57158" spans="23:27">
      <c r="W57158" s="288"/>
      <c r="X57158" s="287"/>
      <c r="AA57158" s="289"/>
    </row>
    <row r="57159" spans="23:27">
      <c r="W57159" s="288"/>
      <c r="X57159" s="287"/>
      <c r="AA57159" s="289"/>
    </row>
    <row r="57160" spans="23:27">
      <c r="W57160" s="288"/>
      <c r="X57160" s="287"/>
      <c r="AA57160" s="289"/>
    </row>
    <row r="57161" spans="23:27">
      <c r="W57161" s="288"/>
      <c r="X57161" s="287"/>
      <c r="AA57161" s="289"/>
    </row>
    <row r="57162" spans="23:27">
      <c r="W57162" s="288"/>
      <c r="X57162" s="287"/>
      <c r="AA57162" s="289"/>
    </row>
    <row r="57163" spans="23:27">
      <c r="W57163" s="288"/>
      <c r="X57163" s="287"/>
      <c r="AA57163" s="289"/>
    </row>
    <row r="57164" spans="23:27">
      <c r="W57164" s="288"/>
      <c r="X57164" s="287"/>
      <c r="AA57164" s="289"/>
    </row>
    <row r="57165" spans="23:27">
      <c r="W57165" s="288"/>
      <c r="X57165" s="287"/>
      <c r="AA57165" s="289"/>
    </row>
    <row r="57166" spans="23:27">
      <c r="W57166" s="288"/>
      <c r="X57166" s="287"/>
      <c r="AA57166" s="289"/>
    </row>
    <row r="57167" spans="23:27">
      <c r="W57167" s="288"/>
      <c r="X57167" s="287"/>
      <c r="AA57167" s="289"/>
    </row>
    <row r="57168" spans="23:27">
      <c r="W57168" s="288"/>
      <c r="X57168" s="287"/>
      <c r="AA57168" s="289"/>
    </row>
    <row r="57169" spans="23:27">
      <c r="W57169" s="288"/>
      <c r="X57169" s="287"/>
      <c r="AA57169" s="289"/>
    </row>
    <row r="57170" spans="23:27">
      <c r="W57170" s="288"/>
      <c r="X57170" s="287"/>
      <c r="AA57170" s="289"/>
    </row>
    <row r="57171" spans="23:27">
      <c r="W57171" s="288"/>
      <c r="X57171" s="287"/>
      <c r="AA57171" s="289"/>
    </row>
    <row r="57172" spans="23:27">
      <c r="W57172" s="288"/>
      <c r="X57172" s="287"/>
      <c r="AA57172" s="289"/>
    </row>
    <row r="57173" spans="23:27">
      <c r="W57173" s="288"/>
      <c r="X57173" s="287"/>
      <c r="AA57173" s="289"/>
    </row>
    <row r="57174" spans="23:27">
      <c r="W57174" s="288"/>
      <c r="X57174" s="287"/>
      <c r="AA57174" s="289"/>
    </row>
    <row r="57175" spans="23:27">
      <c r="W57175" s="288"/>
      <c r="X57175" s="287"/>
      <c r="AA57175" s="289"/>
    </row>
    <row r="57176" spans="23:27">
      <c r="W57176" s="288"/>
      <c r="X57176" s="287"/>
      <c r="AA57176" s="289"/>
    </row>
    <row r="57177" spans="23:27">
      <c r="W57177" s="288"/>
      <c r="X57177" s="287"/>
      <c r="AA57177" s="289"/>
    </row>
    <row r="57178" spans="23:27">
      <c r="W57178" s="288"/>
      <c r="X57178" s="287"/>
      <c r="AA57178" s="289"/>
    </row>
    <row r="57179" spans="23:27">
      <c r="W57179" s="288"/>
      <c r="X57179" s="287"/>
      <c r="AA57179" s="289"/>
    </row>
    <row r="57180" spans="23:27">
      <c r="W57180" s="288"/>
      <c r="X57180" s="287"/>
      <c r="AA57180" s="289"/>
    </row>
    <row r="57181" spans="23:27">
      <c r="W57181" s="288"/>
      <c r="X57181" s="287"/>
      <c r="AA57181" s="289"/>
    </row>
    <row r="57182" spans="23:27">
      <c r="W57182" s="288"/>
      <c r="X57182" s="287"/>
      <c r="AA57182" s="289"/>
    </row>
    <row r="57183" spans="23:27">
      <c r="W57183" s="288"/>
      <c r="X57183" s="287"/>
      <c r="AA57183" s="289"/>
    </row>
    <row r="57184" spans="23:27">
      <c r="W57184" s="288"/>
      <c r="X57184" s="287"/>
      <c r="AA57184" s="289"/>
    </row>
    <row r="57185" spans="23:27">
      <c r="W57185" s="288"/>
      <c r="X57185" s="287"/>
      <c r="AA57185" s="289"/>
    </row>
    <row r="57186" spans="23:27">
      <c r="W57186" s="288"/>
      <c r="X57186" s="287"/>
      <c r="AA57186" s="289"/>
    </row>
    <row r="57187" spans="23:27">
      <c r="W57187" s="288"/>
      <c r="X57187" s="287"/>
      <c r="AA57187" s="289"/>
    </row>
    <row r="57188" spans="23:27">
      <c r="W57188" s="288"/>
      <c r="X57188" s="287"/>
      <c r="AA57188" s="289"/>
    </row>
    <row r="57189" spans="23:27">
      <c r="W57189" s="288"/>
      <c r="X57189" s="287"/>
      <c r="AA57189" s="289"/>
    </row>
    <row r="57190" spans="23:27">
      <c r="W57190" s="288"/>
      <c r="X57190" s="287"/>
      <c r="AA57190" s="289"/>
    </row>
    <row r="57191" spans="23:27">
      <c r="W57191" s="288"/>
      <c r="X57191" s="287"/>
      <c r="AA57191" s="289"/>
    </row>
    <row r="57192" spans="23:27">
      <c r="W57192" s="288"/>
      <c r="X57192" s="287"/>
      <c r="AA57192" s="289"/>
    </row>
    <row r="57193" spans="23:27">
      <c r="W57193" s="288"/>
      <c r="X57193" s="287"/>
      <c r="AA57193" s="289"/>
    </row>
    <row r="57194" spans="23:27">
      <c r="W57194" s="288"/>
      <c r="X57194" s="287"/>
      <c r="AA57194" s="289"/>
    </row>
    <row r="57195" spans="23:27">
      <c r="W57195" s="288"/>
      <c r="X57195" s="287"/>
      <c r="AA57195" s="289"/>
    </row>
    <row r="57196" spans="23:27">
      <c r="W57196" s="288"/>
      <c r="X57196" s="287"/>
      <c r="AA57196" s="289"/>
    </row>
    <row r="57197" spans="23:27">
      <c r="W57197" s="288"/>
      <c r="X57197" s="287"/>
      <c r="AA57197" s="289"/>
    </row>
    <row r="57198" spans="23:27">
      <c r="W57198" s="288"/>
      <c r="X57198" s="287"/>
      <c r="AA57198" s="289"/>
    </row>
    <row r="57199" spans="23:27">
      <c r="W57199" s="288"/>
      <c r="X57199" s="287"/>
      <c r="AA57199" s="289"/>
    </row>
    <row r="57200" spans="23:27">
      <c r="W57200" s="288"/>
      <c r="X57200" s="287"/>
      <c r="AA57200" s="289"/>
    </row>
    <row r="57201" spans="23:27">
      <c r="W57201" s="288"/>
      <c r="X57201" s="287"/>
      <c r="AA57201" s="289"/>
    </row>
    <row r="57202" spans="23:27">
      <c r="W57202" s="288"/>
      <c r="X57202" s="287"/>
      <c r="AA57202" s="289"/>
    </row>
    <row r="57203" spans="23:27">
      <c r="W57203" s="288"/>
      <c r="X57203" s="287"/>
      <c r="AA57203" s="289"/>
    </row>
    <row r="57204" spans="23:27">
      <c r="W57204" s="288"/>
      <c r="X57204" s="287"/>
      <c r="AA57204" s="289"/>
    </row>
    <row r="57205" spans="23:27">
      <c r="W57205" s="288"/>
      <c r="X57205" s="287"/>
      <c r="AA57205" s="289"/>
    </row>
    <row r="57206" spans="23:27">
      <c r="W57206" s="288"/>
      <c r="X57206" s="287"/>
      <c r="AA57206" s="289"/>
    </row>
    <row r="57207" spans="23:27">
      <c r="W57207" s="288"/>
      <c r="X57207" s="287"/>
      <c r="AA57207" s="289"/>
    </row>
    <row r="57208" spans="23:27">
      <c r="W57208" s="288"/>
      <c r="X57208" s="287"/>
      <c r="AA57208" s="289"/>
    </row>
    <row r="57209" spans="23:27">
      <c r="W57209" s="288"/>
      <c r="X57209" s="287"/>
      <c r="AA57209" s="289"/>
    </row>
    <row r="57210" spans="23:27">
      <c r="W57210" s="288"/>
      <c r="X57210" s="287"/>
      <c r="AA57210" s="289"/>
    </row>
    <row r="57211" spans="23:27">
      <c r="W57211" s="288"/>
      <c r="X57211" s="287"/>
      <c r="AA57211" s="289"/>
    </row>
    <row r="57212" spans="23:27">
      <c r="W57212" s="288"/>
      <c r="X57212" s="287"/>
      <c r="AA57212" s="289"/>
    </row>
    <row r="57213" spans="23:27">
      <c r="W57213" s="288"/>
      <c r="X57213" s="287"/>
      <c r="AA57213" s="289"/>
    </row>
    <row r="57214" spans="23:27">
      <c r="W57214" s="288"/>
      <c r="X57214" s="287"/>
      <c r="AA57214" s="289"/>
    </row>
    <row r="57215" spans="23:27">
      <c r="W57215" s="288"/>
      <c r="X57215" s="287"/>
      <c r="AA57215" s="289"/>
    </row>
    <row r="57216" spans="23:27">
      <c r="W57216" s="288"/>
      <c r="X57216" s="287"/>
      <c r="AA57216" s="289"/>
    </row>
    <row r="57217" spans="23:27">
      <c r="W57217" s="288"/>
      <c r="X57217" s="287"/>
      <c r="AA57217" s="289"/>
    </row>
    <row r="57218" spans="23:27">
      <c r="W57218" s="288"/>
      <c r="X57218" s="287"/>
      <c r="AA57218" s="289"/>
    </row>
    <row r="57219" spans="23:27">
      <c r="W57219" s="288"/>
      <c r="X57219" s="287"/>
      <c r="AA57219" s="289"/>
    </row>
    <row r="57220" spans="23:27">
      <c r="W57220" s="288"/>
      <c r="X57220" s="287"/>
      <c r="AA57220" s="289"/>
    </row>
    <row r="57221" spans="23:27">
      <c r="W57221" s="288"/>
      <c r="X57221" s="287"/>
      <c r="AA57221" s="289"/>
    </row>
    <row r="57222" spans="23:27">
      <c r="W57222" s="288"/>
      <c r="X57222" s="287"/>
      <c r="AA57222" s="289"/>
    </row>
    <row r="57223" spans="23:27">
      <c r="W57223" s="288"/>
      <c r="X57223" s="287"/>
      <c r="AA57223" s="289"/>
    </row>
    <row r="57224" spans="23:27">
      <c r="W57224" s="288"/>
      <c r="X57224" s="287"/>
      <c r="AA57224" s="289"/>
    </row>
    <row r="57225" spans="23:27">
      <c r="W57225" s="288"/>
      <c r="X57225" s="287"/>
      <c r="AA57225" s="289"/>
    </row>
    <row r="57226" spans="23:27">
      <c r="W57226" s="288"/>
      <c r="X57226" s="287"/>
      <c r="AA57226" s="289"/>
    </row>
    <row r="57227" spans="23:27">
      <c r="W57227" s="288"/>
      <c r="X57227" s="287"/>
      <c r="AA57227" s="289"/>
    </row>
    <row r="57228" spans="23:27">
      <c r="W57228" s="288"/>
      <c r="X57228" s="287"/>
      <c r="AA57228" s="289"/>
    </row>
    <row r="57229" spans="23:27">
      <c r="W57229" s="288"/>
      <c r="X57229" s="287"/>
      <c r="AA57229" s="289"/>
    </row>
    <row r="57230" spans="23:27">
      <c r="W57230" s="288"/>
      <c r="X57230" s="287"/>
      <c r="AA57230" s="289"/>
    </row>
    <row r="57231" spans="23:27">
      <c r="W57231" s="288"/>
      <c r="X57231" s="287"/>
      <c r="AA57231" s="289"/>
    </row>
    <row r="57232" spans="23:27">
      <c r="W57232" s="288"/>
      <c r="X57232" s="287"/>
      <c r="AA57232" s="289"/>
    </row>
    <row r="57233" spans="23:27">
      <c r="W57233" s="288"/>
      <c r="X57233" s="287"/>
      <c r="AA57233" s="289"/>
    </row>
    <row r="57234" spans="23:27">
      <c r="W57234" s="288"/>
      <c r="X57234" s="287"/>
      <c r="AA57234" s="289"/>
    </row>
    <row r="57235" spans="23:27">
      <c r="W57235" s="288"/>
      <c r="X57235" s="287"/>
      <c r="AA57235" s="289"/>
    </row>
    <row r="57236" spans="23:27">
      <c r="W57236" s="288"/>
      <c r="X57236" s="287"/>
      <c r="AA57236" s="289"/>
    </row>
    <row r="57237" spans="23:27">
      <c r="W57237" s="288"/>
      <c r="X57237" s="287"/>
      <c r="AA57237" s="289"/>
    </row>
    <row r="57238" spans="23:27">
      <c r="W57238" s="288"/>
      <c r="X57238" s="287"/>
      <c r="AA57238" s="289"/>
    </row>
    <row r="57239" spans="23:27">
      <c r="W57239" s="288"/>
      <c r="X57239" s="287"/>
      <c r="AA57239" s="289"/>
    </row>
    <row r="57240" spans="23:27">
      <c r="W57240" s="288"/>
      <c r="X57240" s="287"/>
      <c r="AA57240" s="289"/>
    </row>
    <row r="57241" spans="23:27">
      <c r="W57241" s="288"/>
      <c r="X57241" s="287"/>
      <c r="AA57241" s="289"/>
    </row>
    <row r="57242" spans="23:27">
      <c r="W57242" s="288"/>
      <c r="X57242" s="287"/>
      <c r="AA57242" s="289"/>
    </row>
    <row r="57243" spans="23:27">
      <c r="W57243" s="288"/>
      <c r="X57243" s="287"/>
      <c r="AA57243" s="289"/>
    </row>
    <row r="57244" spans="23:27">
      <c r="W57244" s="288"/>
      <c r="X57244" s="287"/>
      <c r="AA57244" s="289"/>
    </row>
    <row r="57245" spans="23:27">
      <c r="W57245" s="288"/>
      <c r="X57245" s="287"/>
      <c r="AA57245" s="289"/>
    </row>
    <row r="57246" spans="23:27">
      <c r="W57246" s="288"/>
      <c r="X57246" s="287"/>
      <c r="AA57246" s="289"/>
    </row>
    <row r="57247" spans="23:27">
      <c r="W57247" s="288"/>
      <c r="X57247" s="287"/>
      <c r="AA57247" s="289"/>
    </row>
    <row r="57248" spans="23:27">
      <c r="W57248" s="288"/>
      <c r="X57248" s="287"/>
      <c r="AA57248" s="289"/>
    </row>
    <row r="57249" spans="23:27">
      <c r="W57249" s="288"/>
      <c r="X57249" s="287"/>
      <c r="AA57249" s="289"/>
    </row>
    <row r="57250" spans="23:27">
      <c r="W57250" s="288"/>
      <c r="X57250" s="287"/>
      <c r="AA57250" s="289"/>
    </row>
    <row r="57251" spans="23:27">
      <c r="W57251" s="288"/>
      <c r="X57251" s="287"/>
      <c r="AA57251" s="289"/>
    </row>
    <row r="57252" spans="23:27">
      <c r="W57252" s="288"/>
      <c r="X57252" s="287"/>
      <c r="AA57252" s="289"/>
    </row>
    <row r="57253" spans="23:27">
      <c r="W57253" s="288"/>
      <c r="X57253" s="287"/>
      <c r="AA57253" s="289"/>
    </row>
    <row r="57254" spans="23:27">
      <c r="W57254" s="288"/>
      <c r="X57254" s="287"/>
      <c r="AA57254" s="289"/>
    </row>
    <row r="57255" spans="23:27">
      <c r="W57255" s="288"/>
      <c r="X57255" s="287"/>
      <c r="AA57255" s="289"/>
    </row>
    <row r="57256" spans="23:27">
      <c r="W57256" s="288"/>
      <c r="X57256" s="287"/>
      <c r="AA57256" s="289"/>
    </row>
    <row r="57257" spans="23:27">
      <c r="W57257" s="288"/>
      <c r="X57257" s="287"/>
      <c r="AA57257" s="289"/>
    </row>
    <row r="57258" spans="23:27">
      <c r="W57258" s="288"/>
      <c r="X57258" s="287"/>
      <c r="AA57258" s="289"/>
    </row>
    <row r="57259" spans="23:27">
      <c r="W57259" s="288"/>
      <c r="X57259" s="287"/>
      <c r="AA57259" s="289"/>
    </row>
    <row r="57260" spans="23:27">
      <c r="W57260" s="288"/>
      <c r="X57260" s="287"/>
      <c r="AA57260" s="289"/>
    </row>
    <row r="57261" spans="23:27">
      <c r="W57261" s="288"/>
      <c r="X57261" s="287"/>
      <c r="AA57261" s="289"/>
    </row>
    <row r="57262" spans="23:27">
      <c r="W57262" s="288"/>
      <c r="X57262" s="287"/>
      <c r="AA57262" s="289"/>
    </row>
    <row r="57263" spans="23:27">
      <c r="W57263" s="288"/>
      <c r="X57263" s="287"/>
      <c r="AA57263" s="289"/>
    </row>
    <row r="57264" spans="23:27">
      <c r="W57264" s="288"/>
      <c r="X57264" s="287"/>
      <c r="AA57264" s="289"/>
    </row>
    <row r="57265" spans="23:27">
      <c r="W57265" s="288"/>
      <c r="X57265" s="287"/>
      <c r="AA57265" s="289"/>
    </row>
    <row r="57266" spans="23:27">
      <c r="W57266" s="288"/>
      <c r="X57266" s="287"/>
      <c r="AA57266" s="289"/>
    </row>
    <row r="57267" spans="23:27">
      <c r="W57267" s="288"/>
      <c r="X57267" s="287"/>
      <c r="AA57267" s="289"/>
    </row>
    <row r="57268" spans="23:27">
      <c r="W57268" s="288"/>
      <c r="X57268" s="287"/>
      <c r="AA57268" s="289"/>
    </row>
    <row r="57269" spans="23:27">
      <c r="W57269" s="288"/>
      <c r="X57269" s="287"/>
      <c r="AA57269" s="289"/>
    </row>
    <row r="57270" spans="23:27">
      <c r="W57270" s="288"/>
      <c r="X57270" s="287"/>
      <c r="AA57270" s="289"/>
    </row>
    <row r="57271" spans="23:27">
      <c r="W57271" s="288"/>
      <c r="X57271" s="287"/>
      <c r="AA57271" s="289"/>
    </row>
    <row r="57272" spans="23:27">
      <c r="W57272" s="288"/>
      <c r="X57272" s="287"/>
      <c r="AA57272" s="289"/>
    </row>
    <row r="57273" spans="23:27">
      <c r="W57273" s="288"/>
      <c r="X57273" s="287"/>
      <c r="AA57273" s="289"/>
    </row>
    <row r="57274" spans="23:27">
      <c r="W57274" s="288"/>
      <c r="X57274" s="287"/>
      <c r="AA57274" s="289"/>
    </row>
    <row r="57275" spans="23:27">
      <c r="W57275" s="288"/>
      <c r="X57275" s="287"/>
      <c r="AA57275" s="289"/>
    </row>
    <row r="57276" spans="23:27">
      <c r="W57276" s="288"/>
      <c r="X57276" s="287"/>
      <c r="AA57276" s="289"/>
    </row>
    <row r="57277" spans="23:27">
      <c r="W57277" s="288"/>
      <c r="X57277" s="287"/>
      <c r="AA57277" s="289"/>
    </row>
    <row r="57278" spans="23:27">
      <c r="W57278" s="288"/>
      <c r="X57278" s="287"/>
      <c r="AA57278" s="289"/>
    </row>
    <row r="57279" spans="23:27">
      <c r="W57279" s="288"/>
      <c r="X57279" s="287"/>
      <c r="AA57279" s="289"/>
    </row>
    <row r="57280" spans="23:27">
      <c r="W57280" s="288"/>
      <c r="X57280" s="287"/>
      <c r="AA57280" s="289"/>
    </row>
    <row r="57281" spans="23:27">
      <c r="W57281" s="288"/>
      <c r="X57281" s="287"/>
      <c r="AA57281" s="289"/>
    </row>
    <row r="57282" spans="23:27">
      <c r="W57282" s="288"/>
      <c r="X57282" s="287"/>
      <c r="AA57282" s="289"/>
    </row>
    <row r="57283" spans="23:27">
      <c r="W57283" s="288"/>
      <c r="X57283" s="287"/>
      <c r="AA57283" s="289"/>
    </row>
    <row r="57284" spans="23:27">
      <c r="W57284" s="288"/>
      <c r="X57284" s="287"/>
      <c r="AA57284" s="289"/>
    </row>
    <row r="57285" spans="23:27">
      <c r="W57285" s="288"/>
      <c r="X57285" s="287"/>
      <c r="AA57285" s="289"/>
    </row>
    <row r="57286" spans="23:27">
      <c r="W57286" s="288"/>
      <c r="X57286" s="287"/>
      <c r="AA57286" s="289"/>
    </row>
    <row r="57287" spans="23:27">
      <c r="W57287" s="288"/>
      <c r="X57287" s="287"/>
      <c r="AA57287" s="289"/>
    </row>
    <row r="57288" spans="23:27">
      <c r="W57288" s="288"/>
      <c r="X57288" s="287"/>
      <c r="AA57288" s="289"/>
    </row>
    <row r="57289" spans="23:27">
      <c r="W57289" s="288"/>
      <c r="X57289" s="287"/>
      <c r="AA57289" s="289"/>
    </row>
    <row r="57290" spans="23:27">
      <c r="W57290" s="288"/>
      <c r="X57290" s="287"/>
      <c r="AA57290" s="289"/>
    </row>
    <row r="57291" spans="23:27">
      <c r="W57291" s="288"/>
      <c r="X57291" s="287"/>
      <c r="AA57291" s="289"/>
    </row>
    <row r="57292" spans="23:27">
      <c r="W57292" s="288"/>
      <c r="X57292" s="287"/>
      <c r="AA57292" s="289"/>
    </row>
    <row r="57293" spans="23:27">
      <c r="W57293" s="288"/>
      <c r="X57293" s="287"/>
      <c r="AA57293" s="289"/>
    </row>
    <row r="57294" spans="23:27">
      <c r="W57294" s="288"/>
      <c r="X57294" s="287"/>
      <c r="AA57294" s="289"/>
    </row>
    <row r="57295" spans="23:27">
      <c r="W57295" s="288"/>
      <c r="X57295" s="287"/>
      <c r="AA57295" s="289"/>
    </row>
    <row r="57296" spans="23:27">
      <c r="W57296" s="288"/>
      <c r="X57296" s="287"/>
      <c r="AA57296" s="289"/>
    </row>
    <row r="57297" spans="23:27">
      <c r="W57297" s="288"/>
      <c r="X57297" s="287"/>
      <c r="AA57297" s="289"/>
    </row>
    <row r="57298" spans="23:27">
      <c r="W57298" s="288"/>
      <c r="X57298" s="287"/>
      <c r="AA57298" s="289"/>
    </row>
    <row r="57299" spans="23:27">
      <c r="W57299" s="288"/>
      <c r="X57299" s="287"/>
      <c r="AA57299" s="289"/>
    </row>
    <row r="57300" spans="23:27">
      <c r="W57300" s="288"/>
      <c r="X57300" s="287"/>
      <c r="AA57300" s="289"/>
    </row>
    <row r="57301" spans="23:27">
      <c r="W57301" s="288"/>
      <c r="X57301" s="287"/>
      <c r="AA57301" s="289"/>
    </row>
    <row r="57302" spans="23:27">
      <c r="W57302" s="288"/>
      <c r="X57302" s="287"/>
      <c r="AA57302" s="289"/>
    </row>
    <row r="57303" spans="23:27">
      <c r="W57303" s="288"/>
      <c r="X57303" s="287"/>
      <c r="AA57303" s="289"/>
    </row>
    <row r="57304" spans="23:27">
      <c r="W57304" s="288"/>
      <c r="X57304" s="287"/>
      <c r="AA57304" s="289"/>
    </row>
    <row r="57305" spans="23:27">
      <c r="W57305" s="288"/>
      <c r="X57305" s="287"/>
      <c r="AA57305" s="289"/>
    </row>
    <row r="57306" spans="23:27">
      <c r="W57306" s="288"/>
      <c r="X57306" s="287"/>
      <c r="AA57306" s="289"/>
    </row>
    <row r="57307" spans="23:27">
      <c r="W57307" s="288"/>
      <c r="X57307" s="287"/>
      <c r="AA57307" s="289"/>
    </row>
    <row r="57308" spans="23:27">
      <c r="W57308" s="288"/>
      <c r="X57308" s="287"/>
      <c r="AA57308" s="289"/>
    </row>
    <row r="57309" spans="23:27">
      <c r="W57309" s="288"/>
      <c r="X57309" s="287"/>
      <c r="AA57309" s="289"/>
    </row>
    <row r="57310" spans="23:27">
      <c r="W57310" s="288"/>
      <c r="X57310" s="287"/>
      <c r="AA57310" s="289"/>
    </row>
    <row r="57311" spans="23:27">
      <c r="W57311" s="288"/>
      <c r="X57311" s="287"/>
      <c r="AA57311" s="289"/>
    </row>
    <row r="57312" spans="23:27">
      <c r="W57312" s="288"/>
      <c r="X57312" s="287"/>
      <c r="AA57312" s="289"/>
    </row>
    <row r="57313" spans="23:27">
      <c r="W57313" s="288"/>
      <c r="X57313" s="287"/>
      <c r="AA57313" s="289"/>
    </row>
    <row r="57314" spans="23:27">
      <c r="W57314" s="288"/>
      <c r="X57314" s="287"/>
      <c r="AA57314" s="289"/>
    </row>
    <row r="57315" spans="23:27">
      <c r="W57315" s="288"/>
      <c r="X57315" s="287"/>
      <c r="AA57315" s="289"/>
    </row>
    <row r="57316" spans="23:27">
      <c r="W57316" s="288"/>
      <c r="X57316" s="287"/>
      <c r="AA57316" s="289"/>
    </row>
    <row r="57317" spans="23:27">
      <c r="W57317" s="288"/>
      <c r="X57317" s="287"/>
      <c r="AA57317" s="289"/>
    </row>
    <row r="57318" spans="23:27">
      <c r="W57318" s="288"/>
      <c r="X57318" s="287"/>
      <c r="AA57318" s="289"/>
    </row>
    <row r="57319" spans="23:27">
      <c r="W57319" s="288"/>
      <c r="X57319" s="287"/>
      <c r="AA57319" s="289"/>
    </row>
    <row r="57320" spans="23:27">
      <c r="W57320" s="288"/>
      <c r="X57320" s="287"/>
      <c r="AA57320" s="289"/>
    </row>
    <row r="57321" spans="23:27">
      <c r="W57321" s="288"/>
      <c r="X57321" s="287"/>
      <c r="AA57321" s="289"/>
    </row>
    <row r="57322" spans="23:27">
      <c r="W57322" s="288"/>
      <c r="X57322" s="287"/>
      <c r="AA57322" s="289"/>
    </row>
    <row r="57323" spans="23:27">
      <c r="W57323" s="288"/>
      <c r="X57323" s="287"/>
      <c r="AA57323" s="289"/>
    </row>
    <row r="57324" spans="23:27">
      <c r="W57324" s="288"/>
      <c r="X57324" s="287"/>
      <c r="AA57324" s="289"/>
    </row>
    <row r="57325" spans="23:27">
      <c r="W57325" s="288"/>
      <c r="X57325" s="287"/>
      <c r="AA57325" s="289"/>
    </row>
    <row r="57326" spans="23:27">
      <c r="W57326" s="288"/>
      <c r="X57326" s="287"/>
      <c r="AA57326" s="289"/>
    </row>
    <row r="57327" spans="23:27">
      <c r="W57327" s="288"/>
      <c r="X57327" s="287"/>
      <c r="AA57327" s="289"/>
    </row>
    <row r="57328" spans="23:27">
      <c r="W57328" s="288"/>
      <c r="X57328" s="287"/>
      <c r="AA57328" s="289"/>
    </row>
    <row r="57329" spans="23:27">
      <c r="W57329" s="288"/>
      <c r="X57329" s="287"/>
      <c r="AA57329" s="289"/>
    </row>
    <row r="57330" spans="23:27">
      <c r="W57330" s="288"/>
      <c r="X57330" s="287"/>
      <c r="AA57330" s="289"/>
    </row>
    <row r="57331" spans="23:27">
      <c r="W57331" s="288"/>
      <c r="X57331" s="287"/>
      <c r="AA57331" s="289"/>
    </row>
    <row r="57332" spans="23:27">
      <c r="W57332" s="288"/>
      <c r="X57332" s="287"/>
      <c r="AA57332" s="289"/>
    </row>
    <row r="57333" spans="23:27">
      <c r="W57333" s="288"/>
      <c r="X57333" s="287"/>
      <c r="AA57333" s="289"/>
    </row>
    <row r="57334" spans="23:27">
      <c r="W57334" s="288"/>
      <c r="X57334" s="287"/>
      <c r="AA57334" s="289"/>
    </row>
    <row r="57335" spans="23:27">
      <c r="W57335" s="288"/>
      <c r="X57335" s="287"/>
      <c r="AA57335" s="289"/>
    </row>
    <row r="57336" spans="23:27">
      <c r="W57336" s="288"/>
      <c r="X57336" s="287"/>
      <c r="AA57336" s="289"/>
    </row>
    <row r="57337" spans="23:27">
      <c r="W57337" s="288"/>
      <c r="X57337" s="287"/>
      <c r="AA57337" s="289"/>
    </row>
    <row r="57338" spans="23:27">
      <c r="W57338" s="288"/>
      <c r="X57338" s="287"/>
      <c r="AA57338" s="289"/>
    </row>
    <row r="57339" spans="23:27">
      <c r="W57339" s="288"/>
      <c r="X57339" s="287"/>
      <c r="AA57339" s="289"/>
    </row>
    <row r="57340" spans="23:27">
      <c r="W57340" s="288"/>
      <c r="X57340" s="287"/>
      <c r="AA57340" s="289"/>
    </row>
    <row r="57341" spans="23:27">
      <c r="W57341" s="288"/>
      <c r="X57341" s="287"/>
      <c r="AA57341" s="289"/>
    </row>
    <row r="57342" spans="23:27">
      <c r="W57342" s="288"/>
      <c r="X57342" s="287"/>
      <c r="AA57342" s="289"/>
    </row>
    <row r="57343" spans="23:27">
      <c r="W57343" s="288"/>
      <c r="X57343" s="287"/>
      <c r="AA57343" s="289"/>
    </row>
    <row r="57344" spans="23:27">
      <c r="W57344" s="288"/>
      <c r="X57344" s="287"/>
      <c r="AA57344" s="289"/>
    </row>
    <row r="57345" spans="23:27">
      <c r="W57345" s="288"/>
      <c r="X57345" s="287"/>
      <c r="AA57345" s="289"/>
    </row>
    <row r="57346" spans="23:27">
      <c r="W57346" s="288"/>
      <c r="X57346" s="287"/>
      <c r="AA57346" s="289"/>
    </row>
    <row r="57347" spans="23:27">
      <c r="W57347" s="288"/>
      <c r="X57347" s="287"/>
      <c r="AA57347" s="289"/>
    </row>
    <row r="57348" spans="23:27">
      <c r="W57348" s="288"/>
      <c r="X57348" s="287"/>
      <c r="AA57348" s="289"/>
    </row>
    <row r="57349" spans="23:27">
      <c r="W57349" s="288"/>
      <c r="X57349" s="287"/>
      <c r="AA57349" s="289"/>
    </row>
    <row r="57350" spans="23:27">
      <c r="W57350" s="288"/>
      <c r="X57350" s="287"/>
      <c r="AA57350" s="289"/>
    </row>
    <row r="57351" spans="23:27">
      <c r="W57351" s="288"/>
      <c r="X57351" s="287"/>
      <c r="AA57351" s="289"/>
    </row>
    <row r="57352" spans="23:27">
      <c r="W57352" s="288"/>
      <c r="X57352" s="287"/>
      <c r="AA57352" s="289"/>
    </row>
    <row r="57353" spans="23:27">
      <c r="W57353" s="288"/>
      <c r="X57353" s="287"/>
      <c r="AA57353" s="289"/>
    </row>
    <row r="57354" spans="23:27">
      <c r="W57354" s="288"/>
      <c r="X57354" s="287"/>
      <c r="AA57354" s="289"/>
    </row>
    <row r="57355" spans="23:27">
      <c r="W57355" s="288"/>
      <c r="X57355" s="287"/>
      <c r="AA57355" s="289"/>
    </row>
    <row r="57356" spans="23:27">
      <c r="W57356" s="288"/>
      <c r="X57356" s="287"/>
      <c r="AA57356" s="289"/>
    </row>
    <row r="57357" spans="23:27">
      <c r="W57357" s="288"/>
      <c r="X57357" s="287"/>
      <c r="AA57357" s="289"/>
    </row>
    <row r="57358" spans="23:27">
      <c r="W57358" s="288"/>
      <c r="X57358" s="287"/>
      <c r="AA57358" s="289"/>
    </row>
    <row r="57359" spans="23:27">
      <c r="W57359" s="288"/>
      <c r="X57359" s="287"/>
      <c r="AA57359" s="289"/>
    </row>
    <row r="57360" spans="23:27">
      <c r="W57360" s="288"/>
      <c r="X57360" s="287"/>
      <c r="AA57360" s="289"/>
    </row>
    <row r="57361" spans="23:27">
      <c r="W57361" s="288"/>
      <c r="X57361" s="287"/>
      <c r="AA57361" s="289"/>
    </row>
    <row r="57362" spans="23:27">
      <c r="W57362" s="288"/>
      <c r="X57362" s="287"/>
      <c r="AA57362" s="289"/>
    </row>
    <row r="57363" spans="23:27">
      <c r="W57363" s="288"/>
      <c r="X57363" s="287"/>
      <c r="AA57363" s="289"/>
    </row>
    <row r="57364" spans="23:27">
      <c r="W57364" s="288"/>
      <c r="X57364" s="287"/>
      <c r="AA57364" s="289"/>
    </row>
    <row r="57365" spans="23:27">
      <c r="W57365" s="288"/>
      <c r="X57365" s="287"/>
      <c r="AA57365" s="289"/>
    </row>
    <row r="57366" spans="23:27">
      <c r="W57366" s="288"/>
      <c r="X57366" s="287"/>
      <c r="AA57366" s="289"/>
    </row>
    <row r="57367" spans="23:27">
      <c r="W57367" s="288"/>
      <c r="X57367" s="287"/>
      <c r="AA57367" s="289"/>
    </row>
    <row r="57368" spans="23:27">
      <c r="W57368" s="288"/>
      <c r="X57368" s="287"/>
      <c r="AA57368" s="289"/>
    </row>
    <row r="57369" spans="23:27">
      <c r="W57369" s="288"/>
      <c r="X57369" s="287"/>
      <c r="AA57369" s="289"/>
    </row>
    <row r="57370" spans="23:27">
      <c r="W57370" s="288"/>
      <c r="X57370" s="287"/>
      <c r="AA57370" s="289"/>
    </row>
    <row r="57371" spans="23:27">
      <c r="W57371" s="288"/>
      <c r="X57371" s="287"/>
      <c r="AA57371" s="289"/>
    </row>
    <row r="57372" spans="23:27">
      <c r="W57372" s="288"/>
      <c r="X57372" s="287"/>
      <c r="AA57372" s="289"/>
    </row>
    <row r="57373" spans="23:27">
      <c r="W57373" s="288"/>
      <c r="X57373" s="287"/>
      <c r="AA57373" s="289"/>
    </row>
    <row r="57374" spans="23:27">
      <c r="W57374" s="288"/>
      <c r="X57374" s="287"/>
      <c r="AA57374" s="289"/>
    </row>
    <row r="57375" spans="23:27">
      <c r="W57375" s="288"/>
      <c r="X57375" s="287"/>
      <c r="AA57375" s="289"/>
    </row>
    <row r="57376" spans="23:27">
      <c r="W57376" s="288"/>
      <c r="X57376" s="287"/>
      <c r="AA57376" s="289"/>
    </row>
    <row r="57377" spans="23:27">
      <c r="W57377" s="288"/>
      <c r="X57377" s="287"/>
      <c r="AA57377" s="289"/>
    </row>
    <row r="57378" spans="23:27">
      <c r="W57378" s="288"/>
      <c r="X57378" s="287"/>
      <c r="AA57378" s="289"/>
    </row>
    <row r="57379" spans="23:27">
      <c r="W57379" s="288"/>
      <c r="X57379" s="287"/>
      <c r="AA57379" s="289"/>
    </row>
    <row r="57380" spans="23:27">
      <c r="W57380" s="288"/>
      <c r="X57380" s="287"/>
      <c r="AA57380" s="289"/>
    </row>
    <row r="57381" spans="23:27">
      <c r="W57381" s="288"/>
      <c r="X57381" s="287"/>
      <c r="AA57381" s="289"/>
    </row>
    <row r="57382" spans="23:27">
      <c r="W57382" s="288"/>
      <c r="X57382" s="287"/>
      <c r="AA57382" s="289"/>
    </row>
    <row r="57383" spans="23:27">
      <c r="W57383" s="288"/>
      <c r="X57383" s="287"/>
      <c r="AA57383" s="289"/>
    </row>
    <row r="57384" spans="23:27">
      <c r="W57384" s="288"/>
      <c r="X57384" s="287"/>
      <c r="AA57384" s="289"/>
    </row>
    <row r="57385" spans="23:27">
      <c r="W57385" s="288"/>
      <c r="X57385" s="287"/>
      <c r="AA57385" s="289"/>
    </row>
    <row r="57386" spans="23:27">
      <c r="W57386" s="288"/>
      <c r="X57386" s="287"/>
      <c r="AA57386" s="289"/>
    </row>
    <row r="57387" spans="23:27">
      <c r="W57387" s="288"/>
      <c r="X57387" s="287"/>
      <c r="AA57387" s="289"/>
    </row>
    <row r="57388" spans="23:27">
      <c r="W57388" s="288"/>
      <c r="X57388" s="287"/>
      <c r="AA57388" s="289"/>
    </row>
    <row r="57389" spans="23:27">
      <c r="W57389" s="288"/>
      <c r="X57389" s="287"/>
      <c r="AA57389" s="289"/>
    </row>
    <row r="57390" spans="23:27">
      <c r="W57390" s="288"/>
      <c r="X57390" s="287"/>
      <c r="AA57390" s="289"/>
    </row>
    <row r="57391" spans="23:27">
      <c r="W57391" s="288"/>
      <c r="X57391" s="287"/>
      <c r="AA57391" s="289"/>
    </row>
    <row r="57392" spans="23:27">
      <c r="W57392" s="288"/>
      <c r="X57392" s="287"/>
      <c r="AA57392" s="289"/>
    </row>
    <row r="57393" spans="23:27">
      <c r="W57393" s="288"/>
      <c r="X57393" s="287"/>
      <c r="AA57393" s="289"/>
    </row>
    <row r="57394" spans="23:27">
      <c r="W57394" s="288"/>
      <c r="X57394" s="287"/>
      <c r="AA57394" s="289"/>
    </row>
    <row r="57395" spans="23:27">
      <c r="W57395" s="288"/>
      <c r="X57395" s="287"/>
      <c r="AA57395" s="289"/>
    </row>
    <row r="57396" spans="23:27">
      <c r="W57396" s="288"/>
      <c r="X57396" s="287"/>
      <c r="AA57396" s="289"/>
    </row>
    <row r="57397" spans="23:27">
      <c r="W57397" s="288"/>
      <c r="X57397" s="287"/>
      <c r="AA57397" s="289"/>
    </row>
    <row r="57398" spans="23:27">
      <c r="W57398" s="288"/>
      <c r="X57398" s="287"/>
      <c r="AA57398" s="289"/>
    </row>
    <row r="57399" spans="23:27">
      <c r="W57399" s="288"/>
      <c r="X57399" s="287"/>
      <c r="AA57399" s="289"/>
    </row>
    <row r="57400" spans="23:27">
      <c r="W57400" s="288"/>
      <c r="X57400" s="287"/>
      <c r="AA57400" s="289"/>
    </row>
    <row r="57401" spans="23:27">
      <c r="W57401" s="288"/>
      <c r="X57401" s="287"/>
      <c r="AA57401" s="289"/>
    </row>
    <row r="57402" spans="23:27">
      <c r="W57402" s="288"/>
      <c r="X57402" s="287"/>
      <c r="AA57402" s="289"/>
    </row>
    <row r="57403" spans="23:27">
      <c r="W57403" s="288"/>
      <c r="X57403" s="287"/>
      <c r="AA57403" s="289"/>
    </row>
    <row r="57404" spans="23:27">
      <c r="W57404" s="288"/>
      <c r="X57404" s="287"/>
      <c r="AA57404" s="289"/>
    </row>
    <row r="57405" spans="23:27">
      <c r="W57405" s="288"/>
      <c r="X57405" s="287"/>
      <c r="AA57405" s="289"/>
    </row>
    <row r="57406" spans="23:27">
      <c r="W57406" s="288"/>
      <c r="X57406" s="287"/>
      <c r="AA57406" s="289"/>
    </row>
    <row r="57407" spans="23:27">
      <c r="W57407" s="288"/>
      <c r="X57407" s="287"/>
      <c r="AA57407" s="289"/>
    </row>
    <row r="57408" spans="23:27">
      <c r="W57408" s="288"/>
      <c r="X57408" s="287"/>
      <c r="AA57408" s="289"/>
    </row>
    <row r="57409" spans="23:27">
      <c r="W57409" s="288"/>
      <c r="X57409" s="287"/>
      <c r="AA57409" s="289"/>
    </row>
    <row r="57410" spans="23:27">
      <c r="W57410" s="288"/>
      <c r="X57410" s="287"/>
      <c r="AA57410" s="289"/>
    </row>
    <row r="57411" spans="23:27">
      <c r="W57411" s="288"/>
      <c r="X57411" s="287"/>
      <c r="AA57411" s="289"/>
    </row>
    <row r="57412" spans="23:27">
      <c r="W57412" s="288"/>
      <c r="X57412" s="287"/>
      <c r="AA57412" s="289"/>
    </row>
    <row r="57413" spans="23:27">
      <c r="W57413" s="288"/>
      <c r="X57413" s="287"/>
      <c r="AA57413" s="289"/>
    </row>
    <row r="57414" spans="23:27">
      <c r="W57414" s="288"/>
      <c r="X57414" s="287"/>
      <c r="AA57414" s="289"/>
    </row>
    <row r="57415" spans="23:27">
      <c r="W57415" s="288"/>
      <c r="X57415" s="287"/>
      <c r="AA57415" s="289"/>
    </row>
    <row r="57416" spans="23:27">
      <c r="W57416" s="288"/>
      <c r="X57416" s="287"/>
      <c r="AA57416" s="289"/>
    </row>
    <row r="57417" spans="23:27">
      <c r="W57417" s="288"/>
      <c r="X57417" s="287"/>
      <c r="AA57417" s="289"/>
    </row>
    <row r="57418" spans="23:27">
      <c r="W57418" s="288"/>
      <c r="X57418" s="287"/>
      <c r="AA57418" s="289"/>
    </row>
    <row r="57419" spans="23:27">
      <c r="W57419" s="288"/>
      <c r="X57419" s="287"/>
      <c r="AA57419" s="289"/>
    </row>
    <row r="57420" spans="23:27">
      <c r="W57420" s="288"/>
      <c r="X57420" s="287"/>
      <c r="AA57420" s="289"/>
    </row>
    <row r="57421" spans="23:27">
      <c r="W57421" s="288"/>
      <c r="X57421" s="287"/>
      <c r="AA57421" s="289"/>
    </row>
    <row r="57422" spans="23:27">
      <c r="W57422" s="288"/>
      <c r="X57422" s="287"/>
      <c r="AA57422" s="289"/>
    </row>
    <row r="57423" spans="23:27">
      <c r="W57423" s="288"/>
      <c r="X57423" s="287"/>
      <c r="AA57423" s="289"/>
    </row>
    <row r="57424" spans="23:27">
      <c r="W57424" s="288"/>
      <c r="X57424" s="287"/>
      <c r="AA57424" s="289"/>
    </row>
    <row r="57425" spans="23:27">
      <c r="W57425" s="288"/>
      <c r="X57425" s="287"/>
      <c r="AA57425" s="289"/>
    </row>
    <row r="57426" spans="23:27">
      <c r="W57426" s="288"/>
      <c r="X57426" s="287"/>
      <c r="AA57426" s="289"/>
    </row>
    <row r="57427" spans="23:27">
      <c r="W57427" s="288"/>
      <c r="X57427" s="287"/>
      <c r="AA57427" s="289"/>
    </row>
    <row r="57428" spans="23:27">
      <c r="W57428" s="288"/>
      <c r="X57428" s="287"/>
      <c r="AA57428" s="289"/>
    </row>
    <row r="57429" spans="23:27">
      <c r="W57429" s="288"/>
      <c r="X57429" s="287"/>
      <c r="AA57429" s="289"/>
    </row>
    <row r="57430" spans="23:27">
      <c r="W57430" s="288"/>
      <c r="X57430" s="287"/>
      <c r="AA57430" s="289"/>
    </row>
    <row r="57431" spans="23:27">
      <c r="W57431" s="288"/>
      <c r="X57431" s="287"/>
      <c r="AA57431" s="289"/>
    </row>
    <row r="57432" spans="23:27">
      <c r="W57432" s="288"/>
      <c r="X57432" s="287"/>
      <c r="AA57432" s="289"/>
    </row>
    <row r="57433" spans="23:27">
      <c r="W57433" s="288"/>
      <c r="X57433" s="287"/>
      <c r="AA57433" s="289"/>
    </row>
    <row r="57434" spans="23:27">
      <c r="W57434" s="288"/>
      <c r="X57434" s="287"/>
      <c r="AA57434" s="289"/>
    </row>
    <row r="57435" spans="23:27">
      <c r="W57435" s="288"/>
      <c r="X57435" s="287"/>
      <c r="AA57435" s="289"/>
    </row>
    <row r="57436" spans="23:27">
      <c r="W57436" s="288"/>
      <c r="X57436" s="287"/>
      <c r="AA57436" s="289"/>
    </row>
    <row r="57437" spans="23:27">
      <c r="W57437" s="288"/>
      <c r="X57437" s="287"/>
      <c r="AA57437" s="289"/>
    </row>
    <row r="57438" spans="23:27">
      <c r="W57438" s="288"/>
      <c r="X57438" s="287"/>
      <c r="AA57438" s="289"/>
    </row>
    <row r="57439" spans="23:27">
      <c r="W57439" s="288"/>
      <c r="X57439" s="287"/>
      <c r="AA57439" s="289"/>
    </row>
    <row r="57440" spans="23:27">
      <c r="W57440" s="288"/>
      <c r="X57440" s="287"/>
      <c r="AA57440" s="289"/>
    </row>
    <row r="57441" spans="23:27">
      <c r="W57441" s="288"/>
      <c r="X57441" s="287"/>
      <c r="AA57441" s="289"/>
    </row>
    <row r="57442" spans="23:27">
      <c r="W57442" s="288"/>
      <c r="X57442" s="287"/>
      <c r="AA57442" s="289"/>
    </row>
    <row r="57443" spans="23:27">
      <c r="W57443" s="288"/>
      <c r="X57443" s="287"/>
      <c r="AA57443" s="289"/>
    </row>
    <row r="57444" spans="23:27">
      <c r="W57444" s="288"/>
      <c r="X57444" s="287"/>
      <c r="AA57444" s="289"/>
    </row>
    <row r="57445" spans="23:27">
      <c r="W57445" s="288"/>
      <c r="X57445" s="287"/>
      <c r="AA57445" s="289"/>
    </row>
    <row r="57446" spans="23:27">
      <c r="W57446" s="288"/>
      <c r="X57446" s="287"/>
      <c r="AA57446" s="289"/>
    </row>
    <row r="57447" spans="23:27">
      <c r="W57447" s="288"/>
      <c r="X57447" s="287"/>
      <c r="AA57447" s="289"/>
    </row>
    <row r="57448" spans="23:27">
      <c r="W57448" s="288"/>
      <c r="X57448" s="287"/>
      <c r="AA57448" s="289"/>
    </row>
    <row r="57449" spans="23:27">
      <c r="W57449" s="288"/>
      <c r="X57449" s="287"/>
      <c r="AA57449" s="289"/>
    </row>
    <row r="57450" spans="23:27">
      <c r="W57450" s="288"/>
      <c r="X57450" s="287"/>
      <c r="AA57450" s="289"/>
    </row>
    <row r="57451" spans="23:27">
      <c r="W57451" s="288"/>
      <c r="X57451" s="287"/>
      <c r="AA57451" s="289"/>
    </row>
    <row r="57452" spans="23:27">
      <c r="W57452" s="288"/>
      <c r="X57452" s="287"/>
      <c r="AA57452" s="289"/>
    </row>
    <row r="57453" spans="23:27">
      <c r="W57453" s="288"/>
      <c r="X57453" s="287"/>
      <c r="AA57453" s="289"/>
    </row>
    <row r="57454" spans="23:27">
      <c r="W57454" s="288"/>
      <c r="X57454" s="287"/>
      <c r="AA57454" s="289"/>
    </row>
    <row r="57455" spans="23:27">
      <c r="W57455" s="288"/>
      <c r="X57455" s="287"/>
      <c r="AA57455" s="289"/>
    </row>
    <row r="57456" spans="23:27">
      <c r="W57456" s="288"/>
      <c r="X57456" s="287"/>
      <c r="AA57456" s="289"/>
    </row>
    <row r="57457" spans="23:27">
      <c r="W57457" s="288"/>
      <c r="X57457" s="287"/>
      <c r="AA57457" s="289"/>
    </row>
    <row r="57458" spans="23:27">
      <c r="W57458" s="288"/>
      <c r="X57458" s="287"/>
      <c r="AA57458" s="289"/>
    </row>
    <row r="57459" spans="23:27">
      <c r="W57459" s="288"/>
      <c r="X57459" s="287"/>
      <c r="AA57459" s="289"/>
    </row>
    <row r="57460" spans="23:27">
      <c r="W57460" s="288"/>
      <c r="X57460" s="287"/>
      <c r="AA57460" s="289"/>
    </row>
    <row r="57461" spans="23:27">
      <c r="W57461" s="288"/>
      <c r="X57461" s="287"/>
      <c r="AA57461" s="289"/>
    </row>
    <row r="57462" spans="23:27">
      <c r="W57462" s="288"/>
      <c r="X57462" s="287"/>
      <c r="AA57462" s="289"/>
    </row>
    <row r="57463" spans="23:27">
      <c r="W57463" s="288"/>
      <c r="X57463" s="287"/>
      <c r="AA57463" s="289"/>
    </row>
    <row r="57464" spans="23:27">
      <c r="W57464" s="288"/>
      <c r="X57464" s="287"/>
      <c r="AA57464" s="289"/>
    </row>
    <row r="57465" spans="23:27">
      <c r="W57465" s="288"/>
      <c r="X57465" s="287"/>
      <c r="AA57465" s="289"/>
    </row>
    <row r="57466" spans="23:27">
      <c r="W57466" s="288"/>
      <c r="X57466" s="287"/>
      <c r="AA57466" s="289"/>
    </row>
    <row r="57467" spans="23:27">
      <c r="W57467" s="288"/>
      <c r="X57467" s="287"/>
      <c r="AA57467" s="289"/>
    </row>
    <row r="57468" spans="23:27">
      <c r="W57468" s="288"/>
      <c r="X57468" s="287"/>
      <c r="AA57468" s="289"/>
    </row>
    <row r="57469" spans="23:27">
      <c r="W57469" s="288"/>
      <c r="X57469" s="287"/>
      <c r="AA57469" s="289"/>
    </row>
    <row r="57470" spans="23:27">
      <c r="W57470" s="288"/>
      <c r="X57470" s="287"/>
      <c r="AA57470" s="289"/>
    </row>
    <row r="57471" spans="23:27">
      <c r="W57471" s="288"/>
      <c r="X57471" s="287"/>
      <c r="AA57471" s="289"/>
    </row>
    <row r="57472" spans="23:27">
      <c r="W57472" s="288"/>
      <c r="X57472" s="287"/>
      <c r="AA57472" s="289"/>
    </row>
    <row r="57473" spans="23:27">
      <c r="W57473" s="288"/>
      <c r="X57473" s="287"/>
      <c r="AA57473" s="289"/>
    </row>
    <row r="57474" spans="23:27">
      <c r="W57474" s="288"/>
      <c r="X57474" s="287"/>
      <c r="AA57474" s="289"/>
    </row>
    <row r="57475" spans="23:27">
      <c r="W57475" s="288"/>
      <c r="X57475" s="287"/>
      <c r="AA57475" s="289"/>
    </row>
    <row r="57476" spans="23:27">
      <c r="W57476" s="288"/>
      <c r="X57476" s="287"/>
      <c r="AA57476" s="289"/>
    </row>
    <row r="57477" spans="23:27">
      <c r="W57477" s="288"/>
      <c r="X57477" s="287"/>
      <c r="AA57477" s="289"/>
    </row>
    <row r="57478" spans="23:27">
      <c r="W57478" s="288"/>
      <c r="X57478" s="287"/>
      <c r="AA57478" s="289"/>
    </row>
    <row r="57479" spans="23:27">
      <c r="W57479" s="288"/>
      <c r="X57479" s="287"/>
      <c r="AA57479" s="289"/>
    </row>
    <row r="57480" spans="23:27">
      <c r="W57480" s="288"/>
      <c r="X57480" s="287"/>
      <c r="AA57480" s="289"/>
    </row>
    <row r="57481" spans="23:27">
      <c r="W57481" s="288"/>
      <c r="X57481" s="287"/>
      <c r="AA57481" s="289"/>
    </row>
    <row r="57482" spans="23:27">
      <c r="W57482" s="288"/>
      <c r="X57482" s="287"/>
      <c r="AA57482" s="289"/>
    </row>
    <row r="57483" spans="23:27">
      <c r="W57483" s="288"/>
      <c r="X57483" s="287"/>
      <c r="AA57483" s="289"/>
    </row>
    <row r="57484" spans="23:27">
      <c r="W57484" s="288"/>
      <c r="X57484" s="287"/>
      <c r="AA57484" s="289"/>
    </row>
    <row r="57485" spans="23:27">
      <c r="W57485" s="288"/>
      <c r="X57485" s="287"/>
      <c r="AA57485" s="289"/>
    </row>
    <row r="57486" spans="23:27">
      <c r="W57486" s="288"/>
      <c r="X57486" s="287"/>
      <c r="AA57486" s="289"/>
    </row>
    <row r="57487" spans="23:27">
      <c r="W57487" s="288"/>
      <c r="X57487" s="287"/>
      <c r="AA57487" s="289"/>
    </row>
    <row r="57488" spans="23:27">
      <c r="W57488" s="288"/>
      <c r="X57488" s="287"/>
      <c r="AA57488" s="289"/>
    </row>
    <row r="57489" spans="23:27">
      <c r="W57489" s="288"/>
      <c r="X57489" s="287"/>
      <c r="AA57489" s="289"/>
    </row>
    <row r="57490" spans="23:27">
      <c r="W57490" s="288"/>
      <c r="X57490" s="287"/>
      <c r="AA57490" s="289"/>
    </row>
    <row r="57491" spans="23:27">
      <c r="W57491" s="288"/>
      <c r="X57491" s="287"/>
      <c r="AA57491" s="289"/>
    </row>
    <row r="57492" spans="23:27">
      <c r="W57492" s="288"/>
      <c r="X57492" s="287"/>
      <c r="AA57492" s="289"/>
    </row>
    <row r="57493" spans="23:27">
      <c r="W57493" s="288"/>
      <c r="X57493" s="287"/>
      <c r="AA57493" s="289"/>
    </row>
    <row r="57494" spans="23:27">
      <c r="W57494" s="288"/>
      <c r="X57494" s="287"/>
      <c r="AA57494" s="289"/>
    </row>
    <row r="57495" spans="23:27">
      <c r="W57495" s="288"/>
      <c r="X57495" s="287"/>
      <c r="AA57495" s="289"/>
    </row>
    <row r="57496" spans="23:27">
      <c r="W57496" s="288"/>
      <c r="X57496" s="287"/>
      <c r="AA57496" s="289"/>
    </row>
    <row r="57497" spans="23:27">
      <c r="W57497" s="288"/>
      <c r="X57497" s="287"/>
      <c r="AA57497" s="289"/>
    </row>
    <row r="57498" spans="23:27">
      <c r="W57498" s="288"/>
      <c r="X57498" s="287"/>
      <c r="AA57498" s="289"/>
    </row>
    <row r="57499" spans="23:27">
      <c r="W57499" s="288"/>
      <c r="X57499" s="287"/>
      <c r="AA57499" s="289"/>
    </row>
    <row r="57500" spans="23:27">
      <c r="W57500" s="288"/>
      <c r="X57500" s="287"/>
      <c r="AA57500" s="289"/>
    </row>
    <row r="57501" spans="23:27">
      <c r="W57501" s="288"/>
      <c r="X57501" s="287"/>
      <c r="AA57501" s="289"/>
    </row>
    <row r="57502" spans="23:27">
      <c r="W57502" s="288"/>
      <c r="X57502" s="287"/>
      <c r="AA57502" s="289"/>
    </row>
    <row r="57503" spans="23:27">
      <c r="W57503" s="288"/>
      <c r="X57503" s="287"/>
      <c r="AA57503" s="289"/>
    </row>
    <row r="57504" spans="23:27">
      <c r="W57504" s="288"/>
      <c r="X57504" s="287"/>
      <c r="AA57504" s="289"/>
    </row>
    <row r="57505" spans="23:27">
      <c r="W57505" s="288"/>
      <c r="X57505" s="287"/>
      <c r="AA57505" s="289"/>
    </row>
    <row r="57506" spans="23:27">
      <c r="W57506" s="288"/>
      <c r="X57506" s="287"/>
      <c r="AA57506" s="289"/>
    </row>
    <row r="57507" spans="23:27">
      <c r="W57507" s="288"/>
      <c r="X57507" s="287"/>
      <c r="AA57507" s="289"/>
    </row>
    <row r="57508" spans="23:27">
      <c r="W57508" s="288"/>
      <c r="X57508" s="287"/>
      <c r="AA57508" s="289"/>
    </row>
    <row r="57509" spans="23:27">
      <c r="W57509" s="288"/>
      <c r="X57509" s="287"/>
      <c r="AA57509" s="289"/>
    </row>
    <row r="57510" spans="23:27">
      <c r="W57510" s="288"/>
      <c r="X57510" s="287"/>
      <c r="AA57510" s="289"/>
    </row>
    <row r="57511" spans="23:27">
      <c r="W57511" s="288"/>
      <c r="X57511" s="287"/>
      <c r="AA57511" s="289"/>
    </row>
    <row r="57512" spans="23:27">
      <c r="W57512" s="288"/>
      <c r="X57512" s="287"/>
      <c r="AA57512" s="289"/>
    </row>
    <row r="57513" spans="23:27">
      <c r="W57513" s="288"/>
      <c r="X57513" s="287"/>
      <c r="AA57513" s="289"/>
    </row>
    <row r="57514" spans="23:27">
      <c r="W57514" s="288"/>
      <c r="X57514" s="287"/>
      <c r="AA57514" s="289"/>
    </row>
    <row r="57515" spans="23:27">
      <c r="W57515" s="288"/>
      <c r="X57515" s="287"/>
      <c r="AA57515" s="289"/>
    </row>
    <row r="57516" spans="23:27">
      <c r="W57516" s="288"/>
      <c r="X57516" s="287"/>
      <c r="AA57516" s="289"/>
    </row>
    <row r="57517" spans="23:27">
      <c r="W57517" s="288"/>
      <c r="X57517" s="287"/>
      <c r="AA57517" s="289"/>
    </row>
    <row r="57518" spans="23:27">
      <c r="W57518" s="288"/>
      <c r="X57518" s="287"/>
      <c r="AA57518" s="289"/>
    </row>
    <row r="57519" spans="23:27">
      <c r="W57519" s="288"/>
      <c r="X57519" s="287"/>
      <c r="AA57519" s="289"/>
    </row>
    <row r="57520" spans="23:27">
      <c r="W57520" s="288"/>
      <c r="X57520" s="287"/>
      <c r="AA57520" s="289"/>
    </row>
    <row r="57521" spans="23:27">
      <c r="W57521" s="288"/>
      <c r="X57521" s="287"/>
      <c r="AA57521" s="289"/>
    </row>
    <row r="57522" spans="23:27">
      <c r="W57522" s="288"/>
      <c r="X57522" s="287"/>
      <c r="AA57522" s="289"/>
    </row>
    <row r="57523" spans="23:27">
      <c r="W57523" s="288"/>
      <c r="X57523" s="287"/>
      <c r="AA57523" s="289"/>
    </row>
    <row r="57524" spans="23:27">
      <c r="W57524" s="288"/>
      <c r="X57524" s="287"/>
      <c r="AA57524" s="289"/>
    </row>
    <row r="57525" spans="23:27">
      <c r="W57525" s="288"/>
      <c r="X57525" s="287"/>
      <c r="AA57525" s="289"/>
    </row>
    <row r="57526" spans="23:27">
      <c r="W57526" s="288"/>
      <c r="X57526" s="287"/>
      <c r="AA57526" s="289"/>
    </row>
    <row r="57527" spans="23:27">
      <c r="W57527" s="288"/>
      <c r="X57527" s="287"/>
      <c r="AA57527" s="289"/>
    </row>
    <row r="57528" spans="23:27">
      <c r="W57528" s="288"/>
      <c r="X57528" s="287"/>
      <c r="AA57528" s="289"/>
    </row>
    <row r="57529" spans="23:27">
      <c r="W57529" s="288"/>
      <c r="X57529" s="287"/>
      <c r="AA57529" s="289"/>
    </row>
    <row r="57530" spans="23:27">
      <c r="W57530" s="288"/>
      <c r="X57530" s="287"/>
      <c r="AA57530" s="289"/>
    </row>
    <row r="57531" spans="23:27">
      <c r="W57531" s="288"/>
      <c r="X57531" s="287"/>
      <c r="AA57531" s="289"/>
    </row>
    <row r="57532" spans="23:27">
      <c r="W57532" s="288"/>
      <c r="X57532" s="287"/>
      <c r="AA57532" s="289"/>
    </row>
    <row r="57533" spans="23:27">
      <c r="W57533" s="288"/>
      <c r="X57533" s="287"/>
      <c r="AA57533" s="289"/>
    </row>
    <row r="57534" spans="23:27">
      <c r="W57534" s="288"/>
      <c r="X57534" s="287"/>
      <c r="AA57534" s="289"/>
    </row>
    <row r="57535" spans="23:27">
      <c r="W57535" s="288"/>
      <c r="X57535" s="287"/>
      <c r="AA57535" s="289"/>
    </row>
    <row r="57536" spans="23:27">
      <c r="W57536" s="288"/>
      <c r="X57536" s="287"/>
      <c r="AA57536" s="289"/>
    </row>
    <row r="57537" spans="23:27">
      <c r="W57537" s="288"/>
      <c r="X57537" s="287"/>
      <c r="AA57537" s="289"/>
    </row>
    <row r="57538" spans="23:27">
      <c r="W57538" s="288"/>
      <c r="X57538" s="287"/>
      <c r="AA57538" s="289"/>
    </row>
    <row r="57539" spans="23:27">
      <c r="W57539" s="288"/>
      <c r="X57539" s="287"/>
      <c r="AA57539" s="289"/>
    </row>
    <row r="57540" spans="23:27">
      <c r="W57540" s="288"/>
      <c r="X57540" s="287"/>
      <c r="AA57540" s="289"/>
    </row>
    <row r="57541" spans="23:27">
      <c r="W57541" s="288"/>
      <c r="X57541" s="287"/>
      <c r="AA57541" s="289"/>
    </row>
    <row r="57542" spans="23:27">
      <c r="W57542" s="288"/>
      <c r="X57542" s="287"/>
      <c r="AA57542" s="289"/>
    </row>
    <row r="57543" spans="23:27">
      <c r="W57543" s="288"/>
      <c r="X57543" s="287"/>
      <c r="AA57543" s="289"/>
    </row>
    <row r="57544" spans="23:27">
      <c r="W57544" s="288"/>
      <c r="X57544" s="287"/>
      <c r="AA57544" s="289"/>
    </row>
    <row r="57545" spans="23:27">
      <c r="W57545" s="288"/>
      <c r="X57545" s="287"/>
      <c r="AA57545" s="289"/>
    </row>
    <row r="57546" spans="23:27">
      <c r="W57546" s="288"/>
      <c r="X57546" s="287"/>
      <c r="AA57546" s="289"/>
    </row>
    <row r="57547" spans="23:27">
      <c r="W57547" s="288"/>
      <c r="X57547" s="287"/>
      <c r="AA57547" s="289"/>
    </row>
    <row r="57548" spans="23:27">
      <c r="W57548" s="288"/>
      <c r="X57548" s="287"/>
      <c r="AA57548" s="289"/>
    </row>
    <row r="57549" spans="23:27">
      <c r="W57549" s="288"/>
      <c r="X57549" s="287"/>
      <c r="AA57549" s="289"/>
    </row>
    <row r="57550" spans="23:27">
      <c r="W57550" s="288"/>
      <c r="X57550" s="287"/>
      <c r="AA57550" s="289"/>
    </row>
    <row r="57551" spans="23:27">
      <c r="W57551" s="288"/>
      <c r="X57551" s="287"/>
      <c r="AA57551" s="289"/>
    </row>
    <row r="57552" spans="23:27">
      <c r="W57552" s="288"/>
      <c r="X57552" s="287"/>
      <c r="AA57552" s="289"/>
    </row>
    <row r="57553" spans="23:27">
      <c r="W57553" s="288"/>
      <c r="X57553" s="287"/>
      <c r="AA57553" s="289"/>
    </row>
    <row r="57554" spans="23:27">
      <c r="W57554" s="288"/>
      <c r="X57554" s="287"/>
      <c r="AA57554" s="289"/>
    </row>
    <row r="57555" spans="23:27">
      <c r="W57555" s="288"/>
      <c r="X57555" s="287"/>
      <c r="AA57555" s="289"/>
    </row>
    <row r="57556" spans="23:27">
      <c r="W57556" s="288"/>
      <c r="X57556" s="287"/>
      <c r="AA57556" s="289"/>
    </row>
    <row r="57557" spans="23:27">
      <c r="W57557" s="288"/>
      <c r="X57557" s="287"/>
      <c r="AA57557" s="289"/>
    </row>
    <row r="57558" spans="23:27">
      <c r="W57558" s="288"/>
      <c r="X57558" s="287"/>
      <c r="AA57558" s="289"/>
    </row>
    <row r="57559" spans="23:27">
      <c r="W57559" s="288"/>
      <c r="X57559" s="287"/>
      <c r="AA57559" s="289"/>
    </row>
    <row r="57560" spans="23:27">
      <c r="W57560" s="288"/>
      <c r="X57560" s="287"/>
      <c r="AA57560" s="289"/>
    </row>
    <row r="57561" spans="23:27">
      <c r="W57561" s="288"/>
      <c r="X57561" s="287"/>
      <c r="AA57561" s="289"/>
    </row>
    <row r="57562" spans="23:27">
      <c r="W57562" s="288"/>
      <c r="X57562" s="287"/>
      <c r="AA57562" s="289"/>
    </row>
    <row r="57563" spans="23:27">
      <c r="W57563" s="288"/>
      <c r="X57563" s="287"/>
      <c r="AA57563" s="289"/>
    </row>
    <row r="57564" spans="23:27">
      <c r="W57564" s="288"/>
      <c r="X57564" s="287"/>
      <c r="AA57564" s="289"/>
    </row>
    <row r="57565" spans="23:27">
      <c r="W57565" s="288"/>
      <c r="X57565" s="287"/>
      <c r="AA57565" s="289"/>
    </row>
    <row r="57566" spans="23:27">
      <c r="W57566" s="288"/>
      <c r="X57566" s="287"/>
      <c r="AA57566" s="289"/>
    </row>
    <row r="57567" spans="23:27">
      <c r="W57567" s="288"/>
      <c r="X57567" s="287"/>
      <c r="AA57567" s="289"/>
    </row>
    <row r="57568" spans="23:27">
      <c r="W57568" s="288"/>
      <c r="X57568" s="287"/>
      <c r="AA57568" s="289"/>
    </row>
    <row r="57569" spans="23:27">
      <c r="W57569" s="288"/>
      <c r="X57569" s="287"/>
      <c r="AA57569" s="289"/>
    </row>
    <row r="57570" spans="23:27">
      <c r="W57570" s="288"/>
      <c r="X57570" s="287"/>
      <c r="AA57570" s="289"/>
    </row>
    <row r="57571" spans="23:27">
      <c r="W57571" s="288"/>
      <c r="X57571" s="287"/>
      <c r="AA57571" s="289"/>
    </row>
    <row r="57572" spans="23:27">
      <c r="W57572" s="288"/>
      <c r="X57572" s="287"/>
      <c r="AA57572" s="289"/>
    </row>
    <row r="57573" spans="23:27">
      <c r="W57573" s="288"/>
      <c r="X57573" s="287"/>
      <c r="AA57573" s="289"/>
    </row>
    <row r="57574" spans="23:27">
      <c r="W57574" s="288"/>
      <c r="X57574" s="287"/>
      <c r="AA57574" s="289"/>
    </row>
    <row r="57575" spans="23:27">
      <c r="W57575" s="288"/>
      <c r="X57575" s="287"/>
      <c r="AA57575" s="289"/>
    </row>
    <row r="57576" spans="23:27">
      <c r="W57576" s="288"/>
      <c r="X57576" s="287"/>
      <c r="AA57576" s="289"/>
    </row>
    <row r="57577" spans="23:27">
      <c r="W57577" s="288"/>
      <c r="X57577" s="287"/>
      <c r="AA57577" s="289"/>
    </row>
    <row r="57578" spans="23:27">
      <c r="W57578" s="288"/>
      <c r="X57578" s="287"/>
      <c r="AA57578" s="289"/>
    </row>
    <row r="57579" spans="23:27">
      <c r="W57579" s="288"/>
      <c r="X57579" s="287"/>
      <c r="AA57579" s="289"/>
    </row>
    <row r="57580" spans="23:27">
      <c r="W57580" s="288"/>
      <c r="X57580" s="287"/>
      <c r="AA57580" s="289"/>
    </row>
    <row r="57581" spans="23:27">
      <c r="W57581" s="288"/>
      <c r="X57581" s="287"/>
      <c r="AA57581" s="289"/>
    </row>
    <row r="57582" spans="23:27">
      <c r="W57582" s="288"/>
      <c r="X57582" s="287"/>
      <c r="AA57582" s="289"/>
    </row>
    <row r="57583" spans="23:27">
      <c r="W57583" s="288"/>
      <c r="X57583" s="287"/>
      <c r="AA57583" s="289"/>
    </row>
    <row r="57584" spans="23:27">
      <c r="W57584" s="288"/>
      <c r="X57584" s="287"/>
      <c r="AA57584" s="289"/>
    </row>
    <row r="57585" spans="23:27">
      <c r="W57585" s="288"/>
      <c r="X57585" s="287"/>
      <c r="AA57585" s="289"/>
    </row>
    <row r="57586" spans="23:27">
      <c r="W57586" s="288"/>
      <c r="X57586" s="287"/>
      <c r="AA57586" s="289"/>
    </row>
    <row r="57587" spans="23:27">
      <c r="W57587" s="288"/>
      <c r="X57587" s="287"/>
      <c r="AA57587" s="289"/>
    </row>
    <row r="57588" spans="23:27">
      <c r="W57588" s="288"/>
      <c r="X57588" s="287"/>
      <c r="AA57588" s="289"/>
    </row>
    <row r="57589" spans="23:27">
      <c r="W57589" s="288"/>
      <c r="X57589" s="287"/>
      <c r="AA57589" s="289"/>
    </row>
    <row r="57590" spans="23:27">
      <c r="W57590" s="288"/>
      <c r="X57590" s="287"/>
      <c r="AA57590" s="289"/>
    </row>
    <row r="57591" spans="23:27">
      <c r="W57591" s="288"/>
      <c r="X57591" s="287"/>
      <c r="AA57591" s="289"/>
    </row>
    <row r="57592" spans="23:27">
      <c r="W57592" s="288"/>
      <c r="X57592" s="287"/>
      <c r="AA57592" s="289"/>
    </row>
    <row r="57593" spans="23:27">
      <c r="W57593" s="288"/>
      <c r="X57593" s="287"/>
      <c r="AA57593" s="289"/>
    </row>
    <row r="57594" spans="23:27">
      <c r="W57594" s="288"/>
      <c r="X57594" s="287"/>
      <c r="AA57594" s="289"/>
    </row>
    <row r="57595" spans="23:27">
      <c r="W57595" s="288"/>
      <c r="X57595" s="287"/>
      <c r="AA57595" s="289"/>
    </row>
    <row r="57596" spans="23:27">
      <c r="W57596" s="288"/>
      <c r="X57596" s="287"/>
      <c r="AA57596" s="289"/>
    </row>
    <row r="57597" spans="23:27">
      <c r="W57597" s="288"/>
      <c r="X57597" s="287"/>
      <c r="AA57597" s="289"/>
    </row>
    <row r="57598" spans="23:27">
      <c r="W57598" s="288"/>
      <c r="X57598" s="287"/>
      <c r="AA57598" s="289"/>
    </row>
    <row r="57599" spans="23:27">
      <c r="W57599" s="288"/>
      <c r="X57599" s="287"/>
      <c r="AA57599" s="289"/>
    </row>
    <row r="57600" spans="23:27">
      <c r="W57600" s="288"/>
      <c r="X57600" s="287"/>
      <c r="AA57600" s="289"/>
    </row>
    <row r="57601" spans="23:27">
      <c r="W57601" s="288"/>
      <c r="X57601" s="287"/>
      <c r="AA57601" s="289"/>
    </row>
    <row r="57602" spans="23:27">
      <c r="W57602" s="288"/>
      <c r="X57602" s="287"/>
      <c r="AA57602" s="289"/>
    </row>
    <row r="57603" spans="23:27">
      <c r="W57603" s="288"/>
      <c r="X57603" s="287"/>
      <c r="AA57603" s="289"/>
    </row>
    <row r="57604" spans="23:27">
      <c r="W57604" s="288"/>
      <c r="X57604" s="287"/>
      <c r="AA57604" s="289"/>
    </row>
    <row r="57605" spans="23:27">
      <c r="W57605" s="288"/>
      <c r="X57605" s="287"/>
      <c r="AA57605" s="289"/>
    </row>
    <row r="57606" spans="23:27">
      <c r="W57606" s="288"/>
      <c r="X57606" s="287"/>
      <c r="AA57606" s="289"/>
    </row>
    <row r="57607" spans="23:27">
      <c r="W57607" s="288"/>
      <c r="X57607" s="287"/>
      <c r="AA57607" s="289"/>
    </row>
    <row r="57608" spans="23:27">
      <c r="W57608" s="288"/>
      <c r="X57608" s="287"/>
      <c r="AA57608" s="289"/>
    </row>
    <row r="57609" spans="23:27">
      <c r="W57609" s="288"/>
      <c r="X57609" s="287"/>
      <c r="AA57609" s="289"/>
    </row>
    <row r="57610" spans="23:27">
      <c r="W57610" s="288"/>
      <c r="X57610" s="287"/>
      <c r="AA57610" s="289"/>
    </row>
    <row r="57611" spans="23:27">
      <c r="W57611" s="288"/>
      <c r="X57611" s="287"/>
      <c r="AA57611" s="289"/>
    </row>
    <row r="57612" spans="23:27">
      <c r="W57612" s="288"/>
      <c r="X57612" s="287"/>
      <c r="AA57612" s="289"/>
    </row>
    <row r="57613" spans="23:27">
      <c r="W57613" s="288"/>
      <c r="X57613" s="287"/>
      <c r="AA57613" s="289"/>
    </row>
    <row r="57614" spans="23:27">
      <c r="W57614" s="288"/>
      <c r="X57614" s="287"/>
      <c r="AA57614" s="289"/>
    </row>
    <row r="57615" spans="23:27">
      <c r="W57615" s="288"/>
      <c r="X57615" s="287"/>
      <c r="AA57615" s="289"/>
    </row>
    <row r="57616" spans="23:27">
      <c r="W57616" s="288"/>
      <c r="X57616" s="287"/>
      <c r="AA57616" s="289"/>
    </row>
    <row r="57617" spans="23:27">
      <c r="W57617" s="288"/>
      <c r="X57617" s="287"/>
      <c r="AA57617" s="289"/>
    </row>
    <row r="57618" spans="23:27">
      <c r="W57618" s="288"/>
      <c r="X57618" s="287"/>
      <c r="AA57618" s="289"/>
    </row>
    <row r="57619" spans="23:27">
      <c r="W57619" s="288"/>
      <c r="X57619" s="287"/>
      <c r="AA57619" s="289"/>
    </row>
    <row r="57620" spans="23:27">
      <c r="W57620" s="288"/>
      <c r="X57620" s="287"/>
      <c r="AA57620" s="289"/>
    </row>
    <row r="57621" spans="23:27">
      <c r="W57621" s="288"/>
      <c r="X57621" s="287"/>
      <c r="AA57621" s="289"/>
    </row>
    <row r="57622" spans="23:27">
      <c r="W57622" s="288"/>
      <c r="X57622" s="287"/>
      <c r="AA57622" s="289"/>
    </row>
    <row r="57623" spans="23:27">
      <c r="W57623" s="288"/>
      <c r="X57623" s="287"/>
      <c r="AA57623" s="289"/>
    </row>
    <row r="57624" spans="23:27">
      <c r="W57624" s="288"/>
      <c r="X57624" s="287"/>
      <c r="AA57624" s="289"/>
    </row>
    <row r="57625" spans="23:27">
      <c r="W57625" s="288"/>
      <c r="X57625" s="287"/>
      <c r="AA57625" s="289"/>
    </row>
    <row r="57626" spans="23:27">
      <c r="W57626" s="288"/>
      <c r="X57626" s="287"/>
      <c r="AA57626" s="289"/>
    </row>
    <row r="57627" spans="23:27">
      <c r="W57627" s="288"/>
      <c r="X57627" s="287"/>
      <c r="AA57627" s="289"/>
    </row>
    <row r="57628" spans="23:27">
      <c r="W57628" s="288"/>
      <c r="X57628" s="287"/>
      <c r="AA57628" s="289"/>
    </row>
    <row r="57629" spans="23:27">
      <c r="W57629" s="288"/>
      <c r="X57629" s="287"/>
      <c r="AA57629" s="289"/>
    </row>
    <row r="57630" spans="23:27">
      <c r="W57630" s="288"/>
      <c r="X57630" s="287"/>
      <c r="AA57630" s="289"/>
    </row>
    <row r="57631" spans="23:27">
      <c r="W57631" s="288"/>
      <c r="X57631" s="287"/>
      <c r="AA57631" s="289"/>
    </row>
    <row r="57632" spans="23:27">
      <c r="W57632" s="288"/>
      <c r="X57632" s="287"/>
      <c r="AA57632" s="289"/>
    </row>
    <row r="57633" spans="23:27">
      <c r="W57633" s="288"/>
      <c r="X57633" s="287"/>
      <c r="AA57633" s="289"/>
    </row>
    <row r="57634" spans="23:27">
      <c r="W57634" s="288"/>
      <c r="X57634" s="287"/>
      <c r="AA57634" s="289"/>
    </row>
    <row r="57635" spans="23:27">
      <c r="W57635" s="288"/>
      <c r="X57635" s="287"/>
      <c r="AA57635" s="289"/>
    </row>
    <row r="57636" spans="23:27">
      <c r="W57636" s="288"/>
      <c r="X57636" s="287"/>
      <c r="AA57636" s="289"/>
    </row>
    <row r="57637" spans="23:27">
      <c r="W57637" s="288"/>
      <c r="X57637" s="287"/>
      <c r="AA57637" s="289"/>
    </row>
    <row r="57638" spans="23:27">
      <c r="W57638" s="288"/>
      <c r="X57638" s="287"/>
      <c r="AA57638" s="289"/>
    </row>
    <row r="57639" spans="23:27">
      <c r="W57639" s="288"/>
      <c r="X57639" s="287"/>
      <c r="AA57639" s="289"/>
    </row>
    <row r="57640" spans="23:27">
      <c r="W57640" s="288"/>
      <c r="X57640" s="287"/>
      <c r="AA57640" s="289"/>
    </row>
    <row r="57641" spans="23:27">
      <c r="W57641" s="288"/>
      <c r="X57641" s="287"/>
      <c r="AA57641" s="289"/>
    </row>
    <row r="57642" spans="23:27">
      <c r="W57642" s="288"/>
      <c r="X57642" s="287"/>
      <c r="AA57642" s="289"/>
    </row>
    <row r="57643" spans="23:27">
      <c r="W57643" s="288"/>
      <c r="X57643" s="287"/>
      <c r="AA57643" s="289"/>
    </row>
    <row r="57644" spans="23:27">
      <c r="W57644" s="288"/>
      <c r="X57644" s="287"/>
      <c r="AA57644" s="289"/>
    </row>
    <row r="57645" spans="23:27">
      <c r="W57645" s="288"/>
      <c r="X57645" s="287"/>
      <c r="AA57645" s="289"/>
    </row>
    <row r="57646" spans="23:27">
      <c r="W57646" s="288"/>
      <c r="X57646" s="287"/>
      <c r="AA57646" s="289"/>
    </row>
    <row r="57647" spans="23:27">
      <c r="W57647" s="288"/>
      <c r="X57647" s="287"/>
      <c r="AA57647" s="289"/>
    </row>
    <row r="57648" spans="23:27">
      <c r="W57648" s="288"/>
      <c r="X57648" s="287"/>
      <c r="AA57648" s="289"/>
    </row>
    <row r="57649" spans="23:27">
      <c r="W57649" s="288"/>
      <c r="X57649" s="287"/>
      <c r="AA57649" s="289"/>
    </row>
    <row r="57650" spans="23:27">
      <c r="W57650" s="288"/>
      <c r="X57650" s="287"/>
      <c r="AA57650" s="289"/>
    </row>
    <row r="57651" spans="23:27">
      <c r="W57651" s="288"/>
      <c r="X57651" s="287"/>
      <c r="AA57651" s="289"/>
    </row>
    <row r="57652" spans="23:27">
      <c r="W57652" s="288"/>
      <c r="X57652" s="287"/>
      <c r="AA57652" s="289"/>
    </row>
    <row r="57653" spans="23:27">
      <c r="W57653" s="288"/>
      <c r="X57653" s="287"/>
      <c r="AA57653" s="289"/>
    </row>
    <row r="57654" spans="23:27">
      <c r="W57654" s="288"/>
      <c r="X57654" s="287"/>
      <c r="AA57654" s="289"/>
    </row>
    <row r="57655" spans="23:27">
      <c r="W57655" s="288"/>
      <c r="X57655" s="287"/>
      <c r="AA57655" s="289"/>
    </row>
    <row r="57656" spans="23:27">
      <c r="W57656" s="288"/>
      <c r="X57656" s="287"/>
      <c r="AA57656" s="289"/>
    </row>
    <row r="57657" spans="23:27">
      <c r="W57657" s="288"/>
      <c r="X57657" s="287"/>
      <c r="AA57657" s="289"/>
    </row>
    <row r="57658" spans="23:27">
      <c r="W57658" s="288"/>
      <c r="X57658" s="287"/>
      <c r="AA57658" s="289"/>
    </row>
    <row r="57659" spans="23:27">
      <c r="W57659" s="288"/>
      <c r="X57659" s="287"/>
      <c r="AA57659" s="289"/>
    </row>
    <row r="57660" spans="23:27">
      <c r="W57660" s="288"/>
      <c r="X57660" s="287"/>
      <c r="AA57660" s="289"/>
    </row>
    <row r="57661" spans="23:27">
      <c r="W57661" s="288"/>
      <c r="X57661" s="287"/>
      <c r="AA57661" s="289"/>
    </row>
    <row r="57662" spans="23:27">
      <c r="W57662" s="288"/>
      <c r="X57662" s="287"/>
      <c r="AA57662" s="289"/>
    </row>
    <row r="57663" spans="23:27">
      <c r="W57663" s="288"/>
      <c r="X57663" s="287"/>
      <c r="AA57663" s="289"/>
    </row>
    <row r="57664" spans="23:27">
      <c r="W57664" s="288"/>
      <c r="X57664" s="287"/>
      <c r="AA57664" s="289"/>
    </row>
    <row r="57665" spans="23:27">
      <c r="W57665" s="288"/>
      <c r="X57665" s="287"/>
      <c r="AA57665" s="289"/>
    </row>
    <row r="57666" spans="23:27">
      <c r="W57666" s="288"/>
      <c r="X57666" s="287"/>
      <c r="AA57666" s="289"/>
    </row>
    <row r="57667" spans="23:27">
      <c r="W57667" s="288"/>
      <c r="X57667" s="287"/>
      <c r="AA57667" s="289"/>
    </row>
    <row r="57668" spans="23:27">
      <c r="W57668" s="288"/>
      <c r="X57668" s="287"/>
      <c r="AA57668" s="289"/>
    </row>
    <row r="57669" spans="23:27">
      <c r="W57669" s="288"/>
      <c r="X57669" s="287"/>
      <c r="AA57669" s="289"/>
    </row>
    <row r="57670" spans="23:27">
      <c r="W57670" s="288"/>
      <c r="X57670" s="287"/>
      <c r="AA57670" s="289"/>
    </row>
    <row r="57671" spans="23:27">
      <c r="W57671" s="288"/>
      <c r="X57671" s="287"/>
      <c r="AA57671" s="289"/>
    </row>
    <row r="57672" spans="23:27">
      <c r="W57672" s="288"/>
      <c r="X57672" s="287"/>
      <c r="AA57672" s="289"/>
    </row>
    <row r="57673" spans="23:27">
      <c r="W57673" s="288"/>
      <c r="X57673" s="287"/>
      <c r="AA57673" s="289"/>
    </row>
    <row r="57674" spans="23:27">
      <c r="W57674" s="288"/>
      <c r="X57674" s="287"/>
      <c r="AA57674" s="289"/>
    </row>
    <row r="57675" spans="23:27">
      <c r="W57675" s="288"/>
      <c r="X57675" s="287"/>
      <c r="AA57675" s="289"/>
    </row>
    <row r="57676" spans="23:27">
      <c r="W57676" s="288"/>
      <c r="X57676" s="287"/>
      <c r="AA57676" s="289"/>
    </row>
    <row r="57677" spans="23:27">
      <c r="W57677" s="288"/>
      <c r="X57677" s="287"/>
      <c r="AA57677" s="289"/>
    </row>
    <row r="57678" spans="23:27">
      <c r="W57678" s="288"/>
      <c r="X57678" s="287"/>
      <c r="AA57678" s="289"/>
    </row>
    <row r="57679" spans="23:27">
      <c r="W57679" s="288"/>
      <c r="X57679" s="287"/>
      <c r="AA57679" s="289"/>
    </row>
    <row r="57680" spans="23:27">
      <c r="W57680" s="288"/>
      <c r="X57680" s="287"/>
      <c r="AA57680" s="289"/>
    </row>
    <row r="57681" spans="23:27">
      <c r="W57681" s="288"/>
      <c r="X57681" s="287"/>
      <c r="AA57681" s="289"/>
    </row>
    <row r="57682" spans="23:27">
      <c r="W57682" s="288"/>
      <c r="X57682" s="287"/>
      <c r="AA57682" s="289"/>
    </row>
    <row r="57683" spans="23:27">
      <c r="W57683" s="288"/>
      <c r="X57683" s="287"/>
      <c r="AA57683" s="289"/>
    </row>
    <row r="57684" spans="23:27">
      <c r="W57684" s="288"/>
      <c r="X57684" s="287"/>
      <c r="AA57684" s="289"/>
    </row>
    <row r="57685" spans="23:27">
      <c r="W57685" s="288"/>
      <c r="X57685" s="287"/>
      <c r="AA57685" s="289"/>
    </row>
    <row r="57686" spans="23:27">
      <c r="W57686" s="288"/>
      <c r="X57686" s="287"/>
      <c r="AA57686" s="289"/>
    </row>
    <row r="57687" spans="23:27">
      <c r="W57687" s="288"/>
      <c r="X57687" s="287"/>
      <c r="AA57687" s="289"/>
    </row>
    <row r="57688" spans="23:27">
      <c r="W57688" s="288"/>
      <c r="X57688" s="287"/>
      <c r="AA57688" s="289"/>
    </row>
    <row r="57689" spans="23:27">
      <c r="W57689" s="288"/>
      <c r="X57689" s="287"/>
      <c r="AA57689" s="289"/>
    </row>
    <row r="57690" spans="23:27">
      <c r="W57690" s="288"/>
      <c r="X57690" s="287"/>
      <c r="AA57690" s="289"/>
    </row>
    <row r="57691" spans="23:27">
      <c r="W57691" s="288"/>
      <c r="X57691" s="287"/>
      <c r="AA57691" s="289"/>
    </row>
    <row r="57692" spans="23:27">
      <c r="W57692" s="288"/>
      <c r="X57692" s="287"/>
      <c r="AA57692" s="289"/>
    </row>
    <row r="57693" spans="23:27">
      <c r="W57693" s="288"/>
      <c r="X57693" s="287"/>
      <c r="AA57693" s="289"/>
    </row>
    <row r="57694" spans="23:27">
      <c r="W57694" s="288"/>
      <c r="X57694" s="287"/>
      <c r="AA57694" s="289"/>
    </row>
    <row r="57695" spans="23:27">
      <c r="W57695" s="288"/>
      <c r="X57695" s="287"/>
      <c r="AA57695" s="289"/>
    </row>
    <row r="57696" spans="23:27">
      <c r="W57696" s="288"/>
      <c r="X57696" s="287"/>
      <c r="AA57696" s="289"/>
    </row>
    <row r="57697" spans="23:27">
      <c r="W57697" s="288"/>
      <c r="X57697" s="287"/>
      <c r="AA57697" s="289"/>
    </row>
    <row r="57698" spans="23:27">
      <c r="W57698" s="288"/>
      <c r="X57698" s="287"/>
      <c r="AA57698" s="289"/>
    </row>
    <row r="57699" spans="23:27">
      <c r="W57699" s="288"/>
      <c r="X57699" s="287"/>
      <c r="AA57699" s="289"/>
    </row>
    <row r="57700" spans="23:27">
      <c r="W57700" s="288"/>
      <c r="X57700" s="287"/>
      <c r="AA57700" s="289"/>
    </row>
    <row r="57701" spans="23:27">
      <c r="W57701" s="288"/>
      <c r="X57701" s="287"/>
      <c r="AA57701" s="289"/>
    </row>
    <row r="57702" spans="23:27">
      <c r="W57702" s="288"/>
      <c r="X57702" s="287"/>
      <c r="AA57702" s="289"/>
    </row>
    <row r="57703" spans="23:27">
      <c r="W57703" s="288"/>
      <c r="X57703" s="287"/>
      <c r="AA57703" s="289"/>
    </row>
    <row r="57704" spans="23:27">
      <c r="W57704" s="288"/>
      <c r="X57704" s="287"/>
      <c r="AA57704" s="289"/>
    </row>
    <row r="57705" spans="23:27">
      <c r="W57705" s="288"/>
      <c r="X57705" s="287"/>
      <c r="AA57705" s="289"/>
    </row>
    <row r="57706" spans="23:27">
      <c r="W57706" s="288"/>
      <c r="X57706" s="287"/>
      <c r="AA57706" s="289"/>
    </row>
    <row r="57707" spans="23:27">
      <c r="W57707" s="288"/>
      <c r="X57707" s="287"/>
      <c r="AA57707" s="289"/>
    </row>
    <row r="57708" spans="23:27">
      <c r="W57708" s="288"/>
      <c r="X57708" s="287"/>
      <c r="AA57708" s="289"/>
    </row>
    <row r="57709" spans="23:27">
      <c r="W57709" s="288"/>
      <c r="X57709" s="287"/>
      <c r="AA57709" s="289"/>
    </row>
    <row r="57710" spans="23:27">
      <c r="W57710" s="288"/>
      <c r="X57710" s="287"/>
      <c r="AA57710" s="289"/>
    </row>
    <row r="57711" spans="23:27">
      <c r="W57711" s="288"/>
      <c r="X57711" s="287"/>
      <c r="AA57711" s="289"/>
    </row>
    <row r="57712" spans="23:27">
      <c r="W57712" s="288"/>
      <c r="X57712" s="287"/>
      <c r="AA57712" s="289"/>
    </row>
    <row r="57713" spans="23:27">
      <c r="W57713" s="288"/>
      <c r="X57713" s="287"/>
      <c r="AA57713" s="289"/>
    </row>
    <row r="57714" spans="23:27">
      <c r="W57714" s="288"/>
      <c r="X57714" s="287"/>
      <c r="AA57714" s="289"/>
    </row>
    <row r="57715" spans="23:27">
      <c r="W57715" s="288"/>
      <c r="X57715" s="287"/>
      <c r="AA57715" s="289"/>
    </row>
    <row r="57716" spans="23:27">
      <c r="W57716" s="288"/>
      <c r="X57716" s="287"/>
      <c r="AA57716" s="289"/>
    </row>
    <row r="57717" spans="23:27">
      <c r="W57717" s="288"/>
      <c r="X57717" s="287"/>
      <c r="AA57717" s="289"/>
    </row>
    <row r="57718" spans="23:27">
      <c r="W57718" s="288"/>
      <c r="X57718" s="287"/>
      <c r="AA57718" s="289"/>
    </row>
    <row r="57719" spans="23:27">
      <c r="W57719" s="288"/>
      <c r="X57719" s="287"/>
      <c r="AA57719" s="289"/>
    </row>
    <row r="57720" spans="23:27">
      <c r="W57720" s="288"/>
      <c r="X57720" s="287"/>
      <c r="AA57720" s="289"/>
    </row>
    <row r="57721" spans="23:27">
      <c r="W57721" s="288"/>
      <c r="X57721" s="287"/>
      <c r="AA57721" s="289"/>
    </row>
    <row r="57722" spans="23:27">
      <c r="W57722" s="288"/>
      <c r="X57722" s="287"/>
      <c r="AA57722" s="289"/>
    </row>
    <row r="57723" spans="23:27">
      <c r="W57723" s="288"/>
      <c r="X57723" s="287"/>
      <c r="AA57723" s="289"/>
    </row>
    <row r="57724" spans="23:27">
      <c r="W57724" s="288"/>
      <c r="X57724" s="287"/>
      <c r="AA57724" s="289"/>
    </row>
    <row r="57725" spans="23:27">
      <c r="W57725" s="288"/>
      <c r="X57725" s="287"/>
      <c r="AA57725" s="289"/>
    </row>
    <row r="57726" spans="23:27">
      <c r="W57726" s="288"/>
      <c r="X57726" s="287"/>
      <c r="AA57726" s="289"/>
    </row>
    <row r="57727" spans="23:27">
      <c r="W57727" s="288"/>
      <c r="X57727" s="287"/>
      <c r="AA57727" s="289"/>
    </row>
    <row r="57728" spans="23:27">
      <c r="W57728" s="288"/>
      <c r="X57728" s="287"/>
      <c r="AA57728" s="289"/>
    </row>
    <row r="57729" spans="23:27">
      <c r="W57729" s="288"/>
      <c r="X57729" s="287"/>
      <c r="AA57729" s="289"/>
    </row>
    <row r="57730" spans="23:27">
      <c r="W57730" s="288"/>
      <c r="X57730" s="287"/>
      <c r="AA57730" s="289"/>
    </row>
    <row r="57731" spans="23:27">
      <c r="W57731" s="288"/>
      <c r="X57731" s="287"/>
      <c r="AA57731" s="289"/>
    </row>
    <row r="57732" spans="23:27">
      <c r="W57732" s="288"/>
      <c r="X57732" s="287"/>
      <c r="AA57732" s="289"/>
    </row>
    <row r="57733" spans="23:27">
      <c r="W57733" s="288"/>
      <c r="X57733" s="287"/>
      <c r="AA57733" s="289"/>
    </row>
    <row r="57734" spans="23:27">
      <c r="W57734" s="288"/>
      <c r="X57734" s="287"/>
      <c r="AA57734" s="289"/>
    </row>
    <row r="57735" spans="23:27">
      <c r="W57735" s="288"/>
      <c r="X57735" s="287"/>
      <c r="AA57735" s="289"/>
    </row>
    <row r="57736" spans="23:27">
      <c r="W57736" s="288"/>
      <c r="X57736" s="287"/>
      <c r="AA57736" s="289"/>
    </row>
    <row r="57737" spans="23:27">
      <c r="W57737" s="288"/>
      <c r="X57737" s="287"/>
      <c r="AA57737" s="289"/>
    </row>
    <row r="57738" spans="23:27">
      <c r="W57738" s="288"/>
      <c r="X57738" s="287"/>
      <c r="AA57738" s="289"/>
    </row>
    <row r="57739" spans="23:27">
      <c r="W57739" s="288"/>
      <c r="X57739" s="287"/>
      <c r="AA57739" s="289"/>
    </row>
    <row r="57740" spans="23:27">
      <c r="W57740" s="288"/>
      <c r="X57740" s="287"/>
      <c r="AA57740" s="289"/>
    </row>
    <row r="57741" spans="23:27">
      <c r="W57741" s="288"/>
      <c r="X57741" s="287"/>
      <c r="AA57741" s="289"/>
    </row>
    <row r="57742" spans="23:27">
      <c r="W57742" s="288"/>
      <c r="X57742" s="287"/>
      <c r="AA57742" s="289"/>
    </row>
    <row r="57743" spans="23:27">
      <c r="W57743" s="288"/>
      <c r="X57743" s="287"/>
      <c r="AA57743" s="289"/>
    </row>
    <row r="57744" spans="23:27">
      <c r="W57744" s="288"/>
      <c r="X57744" s="287"/>
      <c r="AA57744" s="289"/>
    </row>
    <row r="57745" spans="23:27">
      <c r="W57745" s="288"/>
      <c r="X57745" s="287"/>
      <c r="AA57745" s="289"/>
    </row>
    <row r="57746" spans="23:27">
      <c r="W57746" s="288"/>
      <c r="X57746" s="287"/>
      <c r="AA57746" s="289"/>
    </row>
    <row r="57747" spans="23:27">
      <c r="W57747" s="288"/>
      <c r="X57747" s="287"/>
      <c r="AA57747" s="289"/>
    </row>
    <row r="57748" spans="23:27">
      <c r="W57748" s="288"/>
      <c r="X57748" s="287"/>
      <c r="AA57748" s="289"/>
    </row>
    <row r="57749" spans="23:27">
      <c r="W57749" s="288"/>
      <c r="X57749" s="287"/>
      <c r="AA57749" s="289"/>
    </row>
    <row r="57750" spans="23:27">
      <c r="W57750" s="288"/>
      <c r="X57750" s="287"/>
      <c r="AA57750" s="289"/>
    </row>
    <row r="57751" spans="23:27">
      <c r="W57751" s="288"/>
      <c r="X57751" s="287"/>
      <c r="AA57751" s="289"/>
    </row>
    <row r="57752" spans="23:27">
      <c r="W57752" s="288"/>
      <c r="X57752" s="287"/>
      <c r="AA57752" s="289"/>
    </row>
    <row r="57753" spans="23:27">
      <c r="W57753" s="288"/>
      <c r="X57753" s="287"/>
      <c r="AA57753" s="289"/>
    </row>
    <row r="57754" spans="23:27">
      <c r="W57754" s="288"/>
      <c r="X57754" s="287"/>
      <c r="AA57754" s="289"/>
    </row>
    <row r="57755" spans="23:27">
      <c r="W57755" s="288"/>
      <c r="X57755" s="287"/>
      <c r="AA57755" s="289"/>
    </row>
    <row r="57756" spans="23:27">
      <c r="W57756" s="288"/>
      <c r="X57756" s="287"/>
      <c r="AA57756" s="289"/>
    </row>
    <row r="57757" spans="23:27">
      <c r="W57757" s="288"/>
      <c r="X57757" s="287"/>
      <c r="AA57757" s="289"/>
    </row>
    <row r="57758" spans="23:27">
      <c r="W57758" s="288"/>
      <c r="X57758" s="287"/>
      <c r="AA57758" s="289"/>
    </row>
    <row r="57759" spans="23:27">
      <c r="W57759" s="288"/>
      <c r="X57759" s="287"/>
      <c r="AA57759" s="289"/>
    </row>
    <row r="57760" spans="23:27">
      <c r="W57760" s="288"/>
      <c r="X57760" s="287"/>
      <c r="AA57760" s="289"/>
    </row>
    <row r="57761" spans="23:27">
      <c r="W57761" s="288"/>
      <c r="X57761" s="287"/>
      <c r="AA57761" s="289"/>
    </row>
    <row r="57762" spans="23:27">
      <c r="W57762" s="288"/>
      <c r="X57762" s="287"/>
      <c r="AA57762" s="289"/>
    </row>
    <row r="57763" spans="23:27">
      <c r="W57763" s="288"/>
      <c r="X57763" s="287"/>
      <c r="AA57763" s="289"/>
    </row>
    <row r="57764" spans="23:27">
      <c r="W57764" s="288"/>
      <c r="X57764" s="287"/>
      <c r="AA57764" s="289"/>
    </row>
    <row r="57765" spans="23:27">
      <c r="W57765" s="288"/>
      <c r="X57765" s="287"/>
      <c r="AA57765" s="289"/>
    </row>
    <row r="57766" spans="23:27">
      <c r="W57766" s="288"/>
      <c r="X57766" s="287"/>
      <c r="AA57766" s="289"/>
    </row>
    <row r="57767" spans="23:27">
      <c r="W57767" s="288"/>
      <c r="X57767" s="287"/>
      <c r="AA57767" s="289"/>
    </row>
    <row r="57768" spans="23:27">
      <c r="W57768" s="288"/>
      <c r="X57768" s="287"/>
      <c r="AA57768" s="289"/>
    </row>
    <row r="57769" spans="23:27">
      <c r="W57769" s="288"/>
      <c r="X57769" s="287"/>
      <c r="AA57769" s="289"/>
    </row>
    <row r="57770" spans="23:27">
      <c r="W57770" s="288"/>
      <c r="X57770" s="287"/>
      <c r="AA57770" s="289"/>
    </row>
    <row r="57771" spans="23:27">
      <c r="W57771" s="288"/>
      <c r="X57771" s="287"/>
      <c r="AA57771" s="289"/>
    </row>
    <row r="57772" spans="23:27">
      <c r="W57772" s="288"/>
      <c r="X57772" s="287"/>
      <c r="AA57772" s="289"/>
    </row>
    <row r="57773" spans="23:27">
      <c r="W57773" s="288"/>
      <c r="X57773" s="287"/>
      <c r="AA57773" s="289"/>
    </row>
    <row r="57774" spans="23:27">
      <c r="W57774" s="288"/>
      <c r="X57774" s="287"/>
      <c r="AA57774" s="289"/>
    </row>
    <row r="57775" spans="23:27">
      <c r="W57775" s="288"/>
      <c r="X57775" s="287"/>
      <c r="AA57775" s="289"/>
    </row>
    <row r="57776" spans="23:27">
      <c r="W57776" s="288"/>
      <c r="X57776" s="287"/>
      <c r="AA57776" s="289"/>
    </row>
    <row r="57777" spans="23:27">
      <c r="W57777" s="288"/>
      <c r="X57777" s="287"/>
      <c r="AA57777" s="289"/>
    </row>
    <row r="57778" spans="23:27">
      <c r="W57778" s="288"/>
      <c r="X57778" s="287"/>
      <c r="AA57778" s="289"/>
    </row>
    <row r="57779" spans="23:27">
      <c r="W57779" s="288"/>
      <c r="X57779" s="287"/>
      <c r="AA57779" s="289"/>
    </row>
    <row r="57780" spans="23:27">
      <c r="W57780" s="288"/>
      <c r="X57780" s="287"/>
      <c r="AA57780" s="289"/>
    </row>
    <row r="57781" spans="23:27">
      <c r="W57781" s="288"/>
      <c r="X57781" s="287"/>
      <c r="AA57781" s="289"/>
    </row>
    <row r="57782" spans="23:27">
      <c r="W57782" s="288"/>
      <c r="X57782" s="287"/>
      <c r="AA57782" s="289"/>
    </row>
    <row r="57783" spans="23:27">
      <c r="W57783" s="288"/>
      <c r="X57783" s="287"/>
      <c r="AA57783" s="289"/>
    </row>
    <row r="57784" spans="23:27">
      <c r="W57784" s="288"/>
      <c r="X57784" s="287"/>
      <c r="AA57784" s="289"/>
    </row>
    <row r="57785" spans="23:27">
      <c r="W57785" s="288"/>
      <c r="X57785" s="287"/>
      <c r="AA57785" s="289"/>
    </row>
    <row r="57786" spans="23:27">
      <c r="W57786" s="288"/>
      <c r="X57786" s="287"/>
      <c r="AA57786" s="289"/>
    </row>
    <row r="57787" spans="23:27">
      <c r="W57787" s="288"/>
      <c r="X57787" s="287"/>
      <c r="AA57787" s="289"/>
    </row>
    <row r="57788" spans="23:27">
      <c r="W57788" s="288"/>
      <c r="X57788" s="287"/>
      <c r="AA57788" s="289"/>
    </row>
    <row r="57789" spans="23:27">
      <c r="W57789" s="288"/>
      <c r="X57789" s="287"/>
      <c r="AA57789" s="289"/>
    </row>
    <row r="57790" spans="23:27">
      <c r="W57790" s="288"/>
      <c r="X57790" s="287"/>
      <c r="AA57790" s="289"/>
    </row>
    <row r="57791" spans="23:27">
      <c r="W57791" s="288"/>
      <c r="X57791" s="287"/>
      <c r="AA57791" s="289"/>
    </row>
    <row r="57792" spans="23:27">
      <c r="W57792" s="288"/>
      <c r="X57792" s="287"/>
      <c r="AA57792" s="289"/>
    </row>
    <row r="57793" spans="23:27">
      <c r="W57793" s="288"/>
      <c r="X57793" s="287"/>
      <c r="AA57793" s="289"/>
    </row>
    <row r="57794" spans="23:27">
      <c r="W57794" s="288"/>
      <c r="X57794" s="287"/>
      <c r="AA57794" s="289"/>
    </row>
    <row r="57795" spans="23:27">
      <c r="W57795" s="288"/>
      <c r="X57795" s="287"/>
      <c r="AA57795" s="289"/>
    </row>
    <row r="57796" spans="23:27">
      <c r="W57796" s="288"/>
      <c r="X57796" s="287"/>
      <c r="AA57796" s="289"/>
    </row>
    <row r="57797" spans="23:27">
      <c r="W57797" s="288"/>
      <c r="X57797" s="287"/>
      <c r="AA57797" s="289"/>
    </row>
    <row r="57798" spans="23:27">
      <c r="W57798" s="288"/>
      <c r="X57798" s="287"/>
      <c r="AA57798" s="289"/>
    </row>
    <row r="57799" spans="23:27">
      <c r="W57799" s="288"/>
      <c r="X57799" s="287"/>
      <c r="AA57799" s="289"/>
    </row>
    <row r="57800" spans="23:27">
      <c r="W57800" s="288"/>
      <c r="X57800" s="287"/>
      <c r="AA57800" s="289"/>
    </row>
    <row r="57801" spans="23:27">
      <c r="W57801" s="288"/>
      <c r="X57801" s="287"/>
      <c r="AA57801" s="289"/>
    </row>
    <row r="57802" spans="23:27">
      <c r="W57802" s="288"/>
      <c r="X57802" s="287"/>
      <c r="AA57802" s="289"/>
    </row>
    <row r="57803" spans="23:27">
      <c r="W57803" s="288"/>
      <c r="X57803" s="287"/>
      <c r="AA57803" s="289"/>
    </row>
    <row r="57804" spans="23:27">
      <c r="W57804" s="288"/>
      <c r="X57804" s="287"/>
      <c r="AA57804" s="289"/>
    </row>
    <row r="57805" spans="23:27">
      <c r="W57805" s="288"/>
      <c r="X57805" s="287"/>
      <c r="AA57805" s="289"/>
    </row>
    <row r="57806" spans="23:27">
      <c r="W57806" s="288"/>
      <c r="X57806" s="287"/>
      <c r="AA57806" s="289"/>
    </row>
    <row r="57807" spans="23:27">
      <c r="W57807" s="288"/>
      <c r="X57807" s="287"/>
      <c r="AA57807" s="289"/>
    </row>
    <row r="57808" spans="23:27">
      <c r="W57808" s="288"/>
      <c r="X57808" s="287"/>
      <c r="AA57808" s="289"/>
    </row>
    <row r="57809" spans="23:27">
      <c r="W57809" s="288"/>
      <c r="X57809" s="287"/>
      <c r="AA57809" s="289"/>
    </row>
    <row r="57810" spans="23:27">
      <c r="W57810" s="288"/>
      <c r="X57810" s="287"/>
      <c r="AA57810" s="289"/>
    </row>
    <row r="57811" spans="23:27">
      <c r="W57811" s="288"/>
      <c r="X57811" s="287"/>
      <c r="AA57811" s="289"/>
    </row>
    <row r="57812" spans="23:27">
      <c r="W57812" s="288"/>
      <c r="X57812" s="287"/>
      <c r="AA57812" s="289"/>
    </row>
    <row r="57813" spans="23:27">
      <c r="W57813" s="288"/>
      <c r="X57813" s="287"/>
      <c r="AA57813" s="289"/>
    </row>
    <row r="57814" spans="23:27">
      <c r="W57814" s="288"/>
      <c r="X57814" s="287"/>
      <c r="AA57814" s="289"/>
    </row>
    <row r="57815" spans="23:27">
      <c r="W57815" s="288"/>
      <c r="X57815" s="287"/>
      <c r="AA57815" s="289"/>
    </row>
    <row r="57816" spans="23:27">
      <c r="W57816" s="288"/>
      <c r="X57816" s="287"/>
      <c r="AA57816" s="289"/>
    </row>
    <row r="57817" spans="23:27">
      <c r="W57817" s="288"/>
      <c r="X57817" s="287"/>
      <c r="AA57817" s="289"/>
    </row>
    <row r="57818" spans="23:27">
      <c r="W57818" s="288"/>
      <c r="X57818" s="287"/>
      <c r="AA57818" s="289"/>
    </row>
    <row r="57819" spans="23:27">
      <c r="W57819" s="288"/>
      <c r="X57819" s="287"/>
      <c r="AA57819" s="289"/>
    </row>
    <row r="57820" spans="23:27">
      <c r="W57820" s="288"/>
      <c r="X57820" s="287"/>
      <c r="AA57820" s="289"/>
    </row>
    <row r="57821" spans="23:27">
      <c r="W57821" s="288"/>
      <c r="X57821" s="287"/>
      <c r="AA57821" s="289"/>
    </row>
    <row r="57822" spans="23:27">
      <c r="W57822" s="288"/>
      <c r="X57822" s="287"/>
      <c r="AA57822" s="289"/>
    </row>
    <row r="57823" spans="23:27">
      <c r="W57823" s="288"/>
      <c r="X57823" s="287"/>
      <c r="AA57823" s="289"/>
    </row>
    <row r="57824" spans="23:27">
      <c r="W57824" s="288"/>
      <c r="X57824" s="287"/>
      <c r="AA57824" s="289"/>
    </row>
    <row r="57825" spans="23:27">
      <c r="W57825" s="288"/>
      <c r="X57825" s="287"/>
      <c r="AA57825" s="289"/>
    </row>
    <row r="57826" spans="23:27">
      <c r="W57826" s="288"/>
      <c r="X57826" s="287"/>
      <c r="AA57826" s="289"/>
    </row>
    <row r="57827" spans="23:27">
      <c r="W57827" s="288"/>
      <c r="X57827" s="287"/>
      <c r="AA57827" s="289"/>
    </row>
    <row r="57828" spans="23:27">
      <c r="W57828" s="288"/>
      <c r="X57828" s="287"/>
      <c r="AA57828" s="289"/>
    </row>
    <row r="57829" spans="23:27">
      <c r="W57829" s="288"/>
      <c r="X57829" s="287"/>
      <c r="AA57829" s="289"/>
    </row>
    <row r="57830" spans="23:27">
      <c r="W57830" s="288"/>
      <c r="X57830" s="287"/>
      <c r="AA57830" s="289"/>
    </row>
    <row r="57831" spans="23:27">
      <c r="W57831" s="288"/>
      <c r="X57831" s="287"/>
      <c r="AA57831" s="289"/>
    </row>
    <row r="57832" spans="23:27">
      <c r="W57832" s="288"/>
      <c r="X57832" s="287"/>
      <c r="AA57832" s="289"/>
    </row>
    <row r="57833" spans="23:27">
      <c r="W57833" s="288"/>
      <c r="X57833" s="287"/>
      <c r="AA57833" s="289"/>
    </row>
    <row r="57834" spans="23:27">
      <c r="W57834" s="288"/>
      <c r="X57834" s="287"/>
      <c r="AA57834" s="289"/>
    </row>
    <row r="57835" spans="23:27">
      <c r="W57835" s="288"/>
      <c r="X57835" s="287"/>
      <c r="AA57835" s="289"/>
    </row>
    <row r="57836" spans="23:27">
      <c r="W57836" s="288"/>
      <c r="X57836" s="287"/>
      <c r="AA57836" s="289"/>
    </row>
    <row r="57837" spans="23:27">
      <c r="W57837" s="288"/>
      <c r="X57837" s="287"/>
      <c r="AA57837" s="289"/>
    </row>
    <row r="57838" spans="23:27">
      <c r="W57838" s="288"/>
      <c r="X57838" s="287"/>
      <c r="AA57838" s="289"/>
    </row>
    <row r="57839" spans="23:27">
      <c r="W57839" s="288"/>
      <c r="X57839" s="287"/>
      <c r="AA57839" s="289"/>
    </row>
    <row r="57840" spans="23:27">
      <c r="W57840" s="288"/>
      <c r="X57840" s="287"/>
      <c r="AA57840" s="289"/>
    </row>
    <row r="57841" spans="23:27">
      <c r="W57841" s="288"/>
      <c r="X57841" s="287"/>
      <c r="AA57841" s="289"/>
    </row>
    <row r="57842" spans="23:27">
      <c r="W57842" s="288"/>
      <c r="X57842" s="287"/>
      <c r="AA57842" s="289"/>
    </row>
    <row r="57843" spans="23:27">
      <c r="W57843" s="288"/>
      <c r="X57843" s="287"/>
      <c r="AA57843" s="289"/>
    </row>
    <row r="57844" spans="23:27">
      <c r="W57844" s="288"/>
      <c r="X57844" s="287"/>
      <c r="AA57844" s="289"/>
    </row>
    <row r="57845" spans="23:27">
      <c r="W57845" s="288"/>
      <c r="X57845" s="287"/>
      <c r="AA57845" s="289"/>
    </row>
    <row r="57846" spans="23:27">
      <c r="W57846" s="288"/>
      <c r="X57846" s="287"/>
      <c r="AA57846" s="289"/>
    </row>
    <row r="57847" spans="23:27">
      <c r="W57847" s="288"/>
      <c r="X57847" s="287"/>
      <c r="AA57847" s="289"/>
    </row>
    <row r="57848" spans="23:27">
      <c r="W57848" s="288"/>
      <c r="X57848" s="287"/>
      <c r="AA57848" s="289"/>
    </row>
    <row r="57849" spans="23:27">
      <c r="W57849" s="288"/>
      <c r="X57849" s="287"/>
      <c r="AA57849" s="289"/>
    </row>
    <row r="57850" spans="23:27">
      <c r="W57850" s="288"/>
      <c r="X57850" s="287"/>
      <c r="AA57850" s="289"/>
    </row>
    <row r="57851" spans="23:27">
      <c r="W57851" s="288"/>
      <c r="X57851" s="287"/>
      <c r="AA57851" s="289"/>
    </row>
    <row r="57852" spans="23:27">
      <c r="W57852" s="288"/>
      <c r="X57852" s="287"/>
      <c r="AA57852" s="289"/>
    </row>
    <row r="57853" spans="23:27">
      <c r="W57853" s="288"/>
      <c r="X57853" s="287"/>
      <c r="AA57853" s="289"/>
    </row>
    <row r="57854" spans="23:27">
      <c r="W57854" s="288"/>
      <c r="X57854" s="287"/>
      <c r="AA57854" s="289"/>
    </row>
    <row r="57855" spans="23:27">
      <c r="W57855" s="288"/>
      <c r="X57855" s="287"/>
      <c r="AA57855" s="289"/>
    </row>
    <row r="57856" spans="23:27">
      <c r="W57856" s="288"/>
      <c r="X57856" s="287"/>
      <c r="AA57856" s="289"/>
    </row>
    <row r="57857" spans="23:27">
      <c r="W57857" s="288"/>
      <c r="X57857" s="287"/>
      <c r="AA57857" s="289"/>
    </row>
    <row r="57858" spans="23:27">
      <c r="W57858" s="288"/>
      <c r="X57858" s="287"/>
      <c r="AA57858" s="289"/>
    </row>
    <row r="57859" spans="23:27">
      <c r="W57859" s="288"/>
      <c r="X57859" s="287"/>
      <c r="AA57859" s="289"/>
    </row>
    <row r="57860" spans="23:27">
      <c r="W57860" s="288"/>
      <c r="X57860" s="287"/>
      <c r="AA57860" s="289"/>
    </row>
    <row r="57861" spans="23:27">
      <c r="W57861" s="288"/>
      <c r="X57861" s="287"/>
      <c r="AA57861" s="289"/>
    </row>
    <row r="57862" spans="23:27">
      <c r="W57862" s="288"/>
      <c r="X57862" s="287"/>
      <c r="AA57862" s="289"/>
    </row>
    <row r="57863" spans="23:27">
      <c r="W57863" s="288"/>
      <c r="X57863" s="287"/>
      <c r="AA57863" s="289"/>
    </row>
    <row r="57864" spans="23:27">
      <c r="W57864" s="288"/>
      <c r="X57864" s="287"/>
      <c r="AA57864" s="289"/>
    </row>
    <row r="57865" spans="23:27">
      <c r="W57865" s="288"/>
      <c r="X57865" s="287"/>
      <c r="AA57865" s="289"/>
    </row>
    <row r="57866" spans="23:27">
      <c r="W57866" s="288"/>
      <c r="X57866" s="287"/>
      <c r="AA57866" s="289"/>
    </row>
    <row r="57867" spans="23:27">
      <c r="W57867" s="288"/>
      <c r="X57867" s="287"/>
      <c r="AA57867" s="289"/>
    </row>
    <row r="57868" spans="23:27">
      <c r="W57868" s="288"/>
      <c r="X57868" s="287"/>
      <c r="AA57868" s="289"/>
    </row>
    <row r="57869" spans="23:27">
      <c r="W57869" s="288"/>
      <c r="X57869" s="287"/>
      <c r="AA57869" s="289"/>
    </row>
    <row r="57870" spans="23:27">
      <c r="W57870" s="288"/>
      <c r="X57870" s="287"/>
      <c r="AA57870" s="289"/>
    </row>
    <row r="57871" spans="23:27">
      <c r="W57871" s="288"/>
      <c r="X57871" s="287"/>
      <c r="AA57871" s="289"/>
    </row>
    <row r="57872" spans="23:27">
      <c r="W57872" s="288"/>
      <c r="X57872" s="287"/>
      <c r="AA57872" s="289"/>
    </row>
    <row r="57873" spans="23:27">
      <c r="W57873" s="288"/>
      <c r="X57873" s="287"/>
      <c r="AA57873" s="289"/>
    </row>
    <row r="57874" spans="23:27">
      <c r="W57874" s="288"/>
      <c r="X57874" s="287"/>
      <c r="AA57874" s="289"/>
    </row>
    <row r="57875" spans="23:27">
      <c r="W57875" s="288"/>
      <c r="X57875" s="287"/>
      <c r="AA57875" s="289"/>
    </row>
    <row r="57876" spans="23:27">
      <c r="W57876" s="288"/>
      <c r="X57876" s="287"/>
      <c r="AA57876" s="289"/>
    </row>
    <row r="57877" spans="23:27">
      <c r="W57877" s="288"/>
      <c r="X57877" s="287"/>
      <c r="AA57877" s="289"/>
    </row>
    <row r="57878" spans="23:27">
      <c r="W57878" s="288"/>
      <c r="X57878" s="287"/>
      <c r="AA57878" s="289"/>
    </row>
    <row r="57879" spans="23:27">
      <c r="W57879" s="288"/>
      <c r="X57879" s="287"/>
      <c r="AA57879" s="289"/>
    </row>
    <row r="57880" spans="23:27">
      <c r="W57880" s="288"/>
      <c r="X57880" s="287"/>
      <c r="AA57880" s="289"/>
    </row>
    <row r="57881" spans="23:27">
      <c r="W57881" s="288"/>
      <c r="X57881" s="287"/>
      <c r="AA57881" s="289"/>
    </row>
    <row r="57882" spans="23:27">
      <c r="W57882" s="288"/>
      <c r="X57882" s="287"/>
      <c r="AA57882" s="289"/>
    </row>
    <row r="57883" spans="23:27">
      <c r="W57883" s="288"/>
      <c r="X57883" s="287"/>
      <c r="AA57883" s="289"/>
    </row>
    <row r="57884" spans="23:27">
      <c r="W57884" s="288"/>
      <c r="X57884" s="287"/>
      <c r="AA57884" s="289"/>
    </row>
    <row r="57885" spans="23:27">
      <c r="W57885" s="288"/>
      <c r="X57885" s="287"/>
      <c r="AA57885" s="289"/>
    </row>
    <row r="57886" spans="23:27">
      <c r="W57886" s="288"/>
      <c r="X57886" s="287"/>
      <c r="AA57886" s="289"/>
    </row>
    <row r="57887" spans="23:27">
      <c r="W57887" s="288"/>
      <c r="X57887" s="287"/>
      <c r="AA57887" s="289"/>
    </row>
    <row r="57888" spans="23:27">
      <c r="W57888" s="288"/>
      <c r="X57888" s="287"/>
      <c r="AA57888" s="289"/>
    </row>
    <row r="57889" spans="23:27">
      <c r="W57889" s="288"/>
      <c r="X57889" s="287"/>
      <c r="AA57889" s="289"/>
    </row>
    <row r="57890" spans="23:27">
      <c r="W57890" s="288"/>
      <c r="X57890" s="287"/>
      <c r="AA57890" s="289"/>
    </row>
    <row r="57891" spans="23:27">
      <c r="W57891" s="288"/>
      <c r="X57891" s="287"/>
      <c r="AA57891" s="289"/>
    </row>
    <row r="57892" spans="23:27">
      <c r="W57892" s="288"/>
      <c r="X57892" s="287"/>
      <c r="AA57892" s="289"/>
    </row>
    <row r="57893" spans="23:27">
      <c r="W57893" s="288"/>
      <c r="X57893" s="287"/>
      <c r="AA57893" s="289"/>
    </row>
    <row r="57894" spans="23:27">
      <c r="W57894" s="288"/>
      <c r="X57894" s="287"/>
      <c r="AA57894" s="289"/>
    </row>
    <row r="57895" spans="23:27">
      <c r="W57895" s="288"/>
      <c r="X57895" s="287"/>
      <c r="AA57895" s="289"/>
    </row>
    <row r="57896" spans="23:27">
      <c r="W57896" s="288"/>
      <c r="X57896" s="287"/>
      <c r="AA57896" s="289"/>
    </row>
    <row r="57897" spans="23:27">
      <c r="W57897" s="288"/>
      <c r="X57897" s="287"/>
      <c r="AA57897" s="289"/>
    </row>
    <row r="57898" spans="23:27">
      <c r="W57898" s="288"/>
      <c r="X57898" s="287"/>
      <c r="AA57898" s="289"/>
    </row>
    <row r="57899" spans="23:27">
      <c r="W57899" s="288"/>
      <c r="X57899" s="287"/>
      <c r="AA57899" s="289"/>
    </row>
    <row r="57900" spans="23:27">
      <c r="W57900" s="288"/>
      <c r="X57900" s="287"/>
      <c r="AA57900" s="289"/>
    </row>
    <row r="57901" spans="23:27">
      <c r="W57901" s="288"/>
      <c r="X57901" s="287"/>
      <c r="AA57901" s="289"/>
    </row>
    <row r="57902" spans="23:27">
      <c r="W57902" s="288"/>
      <c r="X57902" s="287"/>
      <c r="AA57902" s="289"/>
    </row>
    <row r="57903" spans="23:27">
      <c r="W57903" s="288"/>
      <c r="X57903" s="287"/>
      <c r="AA57903" s="289"/>
    </row>
    <row r="57904" spans="23:27">
      <c r="W57904" s="288"/>
      <c r="X57904" s="287"/>
      <c r="AA57904" s="289"/>
    </row>
    <row r="57905" spans="23:27">
      <c r="W57905" s="288"/>
      <c r="X57905" s="287"/>
      <c r="AA57905" s="289"/>
    </row>
    <row r="57906" spans="23:27">
      <c r="W57906" s="288"/>
      <c r="X57906" s="287"/>
      <c r="AA57906" s="289"/>
    </row>
    <row r="57907" spans="23:27">
      <c r="W57907" s="288"/>
      <c r="X57907" s="287"/>
      <c r="AA57907" s="289"/>
    </row>
    <row r="57908" spans="23:27">
      <c r="W57908" s="288"/>
      <c r="X57908" s="287"/>
      <c r="AA57908" s="289"/>
    </row>
    <row r="57909" spans="23:27">
      <c r="W57909" s="288"/>
      <c r="X57909" s="287"/>
      <c r="AA57909" s="289"/>
    </row>
    <row r="57910" spans="23:27">
      <c r="W57910" s="288"/>
      <c r="X57910" s="287"/>
      <c r="AA57910" s="289"/>
    </row>
    <row r="57911" spans="23:27">
      <c r="W57911" s="288"/>
      <c r="X57911" s="287"/>
      <c r="AA57911" s="289"/>
    </row>
    <row r="57912" spans="23:27">
      <c r="W57912" s="288"/>
      <c r="X57912" s="287"/>
      <c r="AA57912" s="289"/>
    </row>
    <row r="57913" spans="23:27">
      <c r="W57913" s="288"/>
      <c r="X57913" s="287"/>
      <c r="AA57913" s="289"/>
    </row>
    <row r="57914" spans="23:27">
      <c r="W57914" s="288"/>
      <c r="X57914" s="287"/>
      <c r="AA57914" s="289"/>
    </row>
    <row r="57915" spans="23:27">
      <c r="W57915" s="288"/>
      <c r="X57915" s="287"/>
      <c r="AA57915" s="289"/>
    </row>
    <row r="57916" spans="23:27">
      <c r="W57916" s="288"/>
      <c r="X57916" s="287"/>
      <c r="AA57916" s="289"/>
    </row>
    <row r="57917" spans="23:27">
      <c r="W57917" s="288"/>
      <c r="X57917" s="287"/>
      <c r="AA57917" s="289"/>
    </row>
    <row r="57918" spans="23:27">
      <c r="W57918" s="288"/>
      <c r="X57918" s="287"/>
      <c r="AA57918" s="289"/>
    </row>
    <row r="57919" spans="23:27">
      <c r="W57919" s="288"/>
      <c r="X57919" s="287"/>
      <c r="AA57919" s="289"/>
    </row>
    <row r="57920" spans="23:27">
      <c r="W57920" s="288"/>
      <c r="X57920" s="287"/>
      <c r="AA57920" s="289"/>
    </row>
    <row r="57921" spans="23:27">
      <c r="W57921" s="288"/>
      <c r="X57921" s="287"/>
      <c r="AA57921" s="289"/>
    </row>
    <row r="57922" spans="23:27">
      <c r="W57922" s="288"/>
      <c r="X57922" s="287"/>
      <c r="AA57922" s="289"/>
    </row>
    <row r="57923" spans="23:27">
      <c r="W57923" s="288"/>
      <c r="X57923" s="287"/>
      <c r="AA57923" s="289"/>
    </row>
    <row r="57924" spans="23:27">
      <c r="W57924" s="288"/>
      <c r="X57924" s="287"/>
      <c r="AA57924" s="289"/>
    </row>
    <row r="57925" spans="23:27">
      <c r="W57925" s="288"/>
      <c r="X57925" s="287"/>
      <c r="AA57925" s="289"/>
    </row>
    <row r="57926" spans="23:27">
      <c r="W57926" s="288"/>
      <c r="X57926" s="287"/>
      <c r="AA57926" s="289"/>
    </row>
    <row r="57927" spans="23:27">
      <c r="W57927" s="288"/>
      <c r="X57927" s="287"/>
      <c r="AA57927" s="289"/>
    </row>
    <row r="57928" spans="23:27">
      <c r="W57928" s="288"/>
      <c r="X57928" s="287"/>
      <c r="AA57928" s="289"/>
    </row>
    <row r="57929" spans="23:27">
      <c r="W57929" s="288"/>
      <c r="X57929" s="287"/>
      <c r="AA57929" s="289"/>
    </row>
    <row r="57930" spans="23:27">
      <c r="W57930" s="288"/>
      <c r="X57930" s="287"/>
      <c r="AA57930" s="289"/>
    </row>
    <row r="57931" spans="23:27">
      <c r="W57931" s="288"/>
      <c r="X57931" s="287"/>
      <c r="AA57931" s="289"/>
    </row>
    <row r="57932" spans="23:27">
      <c r="W57932" s="288"/>
      <c r="X57932" s="287"/>
      <c r="AA57932" s="289"/>
    </row>
    <row r="57933" spans="23:27">
      <c r="W57933" s="288"/>
      <c r="X57933" s="287"/>
      <c r="AA57933" s="289"/>
    </row>
    <row r="57934" spans="23:27">
      <c r="W57934" s="288"/>
      <c r="X57934" s="287"/>
      <c r="AA57934" s="289"/>
    </row>
    <row r="57935" spans="23:27">
      <c r="W57935" s="288"/>
      <c r="X57935" s="287"/>
      <c r="AA57935" s="289"/>
    </row>
    <row r="57936" spans="23:27">
      <c r="W57936" s="288"/>
      <c r="X57936" s="287"/>
      <c r="AA57936" s="289"/>
    </row>
    <row r="57937" spans="23:27">
      <c r="W57937" s="288"/>
      <c r="X57937" s="287"/>
      <c r="AA57937" s="289"/>
    </row>
    <row r="57938" spans="23:27">
      <c r="W57938" s="288"/>
      <c r="X57938" s="287"/>
      <c r="AA57938" s="289"/>
    </row>
    <row r="57939" spans="23:27">
      <c r="W57939" s="288"/>
      <c r="X57939" s="287"/>
      <c r="AA57939" s="289"/>
    </row>
    <row r="57940" spans="23:27">
      <c r="W57940" s="288"/>
      <c r="X57940" s="287"/>
      <c r="AA57940" s="289"/>
    </row>
    <row r="57941" spans="23:27">
      <c r="W57941" s="288"/>
      <c r="X57941" s="287"/>
      <c r="AA57941" s="289"/>
    </row>
    <row r="57942" spans="23:27">
      <c r="W57942" s="288"/>
      <c r="X57942" s="287"/>
      <c r="AA57942" s="289"/>
    </row>
    <row r="57943" spans="23:27">
      <c r="W57943" s="288"/>
      <c r="X57943" s="287"/>
      <c r="AA57943" s="289"/>
    </row>
    <row r="57944" spans="23:27">
      <c r="W57944" s="288"/>
      <c r="X57944" s="287"/>
      <c r="AA57944" s="289"/>
    </row>
    <row r="57945" spans="23:27">
      <c r="W57945" s="288"/>
      <c r="X57945" s="287"/>
      <c r="AA57945" s="289"/>
    </row>
    <row r="57946" spans="23:27">
      <c r="W57946" s="288"/>
      <c r="X57946" s="287"/>
      <c r="AA57946" s="289"/>
    </row>
    <row r="57947" spans="23:27">
      <c r="W57947" s="288"/>
      <c r="X57947" s="287"/>
      <c r="AA57947" s="289"/>
    </row>
    <row r="57948" spans="23:27">
      <c r="W57948" s="288"/>
      <c r="X57948" s="287"/>
      <c r="AA57948" s="289"/>
    </row>
    <row r="57949" spans="23:27">
      <c r="W57949" s="288"/>
      <c r="X57949" s="287"/>
      <c r="AA57949" s="289"/>
    </row>
    <row r="57950" spans="23:27">
      <c r="W57950" s="288"/>
      <c r="X57950" s="287"/>
      <c r="AA57950" s="289"/>
    </row>
    <row r="57951" spans="23:27">
      <c r="W57951" s="288"/>
      <c r="X57951" s="287"/>
      <c r="AA57951" s="289"/>
    </row>
    <row r="57952" spans="23:27">
      <c r="W57952" s="288"/>
      <c r="X57952" s="287"/>
      <c r="AA57952" s="289"/>
    </row>
    <row r="57953" spans="23:27">
      <c r="W57953" s="288"/>
      <c r="X57953" s="287"/>
      <c r="AA57953" s="289"/>
    </row>
    <row r="57954" spans="23:27">
      <c r="W57954" s="288"/>
      <c r="X57954" s="287"/>
      <c r="AA57954" s="289"/>
    </row>
    <row r="57955" spans="23:27">
      <c r="W57955" s="288"/>
      <c r="X57955" s="287"/>
      <c r="AA57955" s="289"/>
    </row>
    <row r="57956" spans="23:27">
      <c r="W57956" s="288"/>
      <c r="X57956" s="287"/>
      <c r="AA57956" s="289"/>
    </row>
    <row r="57957" spans="23:27">
      <c r="W57957" s="288"/>
      <c r="X57957" s="287"/>
      <c r="AA57957" s="289"/>
    </row>
    <row r="57958" spans="23:27">
      <c r="W57958" s="288"/>
      <c r="X57958" s="287"/>
      <c r="AA57958" s="289"/>
    </row>
    <row r="57959" spans="23:27">
      <c r="W57959" s="288"/>
      <c r="X57959" s="287"/>
      <c r="AA57959" s="289"/>
    </row>
    <row r="57960" spans="23:27">
      <c r="W57960" s="288"/>
      <c r="X57960" s="287"/>
      <c r="AA57960" s="289"/>
    </row>
    <row r="57961" spans="23:27">
      <c r="W57961" s="288"/>
      <c r="X57961" s="287"/>
      <c r="AA57961" s="289"/>
    </row>
    <row r="57962" spans="23:27">
      <c r="W57962" s="288"/>
      <c r="X57962" s="287"/>
      <c r="AA57962" s="289"/>
    </row>
    <row r="57963" spans="23:27">
      <c r="W57963" s="288"/>
      <c r="X57963" s="287"/>
      <c r="AA57963" s="289"/>
    </row>
    <row r="57964" spans="23:27">
      <c r="W57964" s="288"/>
      <c r="X57964" s="287"/>
      <c r="AA57964" s="289"/>
    </row>
    <row r="57965" spans="23:27">
      <c r="W57965" s="288"/>
      <c r="X57965" s="287"/>
      <c r="AA57965" s="289"/>
    </row>
    <row r="57966" spans="23:27">
      <c r="W57966" s="288"/>
      <c r="X57966" s="287"/>
      <c r="AA57966" s="289"/>
    </row>
    <row r="57967" spans="23:27">
      <c r="W57967" s="288"/>
      <c r="X57967" s="287"/>
      <c r="AA57967" s="289"/>
    </row>
    <row r="57968" spans="23:27">
      <c r="W57968" s="288"/>
      <c r="X57968" s="287"/>
      <c r="AA57968" s="289"/>
    </row>
    <row r="57969" spans="23:27">
      <c r="W57969" s="288"/>
      <c r="X57969" s="287"/>
      <c r="AA57969" s="289"/>
    </row>
    <row r="57970" spans="23:27">
      <c r="W57970" s="288"/>
      <c r="X57970" s="287"/>
      <c r="AA57970" s="289"/>
    </row>
    <row r="57971" spans="23:27">
      <c r="W57971" s="288"/>
      <c r="X57971" s="287"/>
      <c r="AA57971" s="289"/>
    </row>
    <row r="57972" spans="23:27">
      <c r="W57972" s="288"/>
      <c r="X57972" s="287"/>
      <c r="AA57972" s="289"/>
    </row>
    <row r="57973" spans="23:27">
      <c r="W57973" s="288"/>
      <c r="X57973" s="287"/>
      <c r="AA57973" s="289"/>
    </row>
    <row r="57974" spans="23:27">
      <c r="W57974" s="288"/>
      <c r="X57974" s="287"/>
      <c r="AA57974" s="289"/>
    </row>
    <row r="57975" spans="23:27">
      <c r="W57975" s="288"/>
      <c r="X57975" s="287"/>
      <c r="AA57975" s="289"/>
    </row>
    <row r="57976" spans="23:27">
      <c r="W57976" s="288"/>
      <c r="X57976" s="287"/>
      <c r="AA57976" s="289"/>
    </row>
    <row r="57977" spans="23:27">
      <c r="W57977" s="288"/>
      <c r="X57977" s="287"/>
      <c r="AA57977" s="289"/>
    </row>
    <row r="57978" spans="23:27">
      <c r="W57978" s="288"/>
      <c r="X57978" s="287"/>
      <c r="AA57978" s="289"/>
    </row>
    <row r="57979" spans="23:27">
      <c r="W57979" s="288"/>
      <c r="X57979" s="287"/>
      <c r="AA57979" s="289"/>
    </row>
    <row r="57980" spans="23:27">
      <c r="W57980" s="288"/>
      <c r="X57980" s="287"/>
      <c r="AA57980" s="289"/>
    </row>
    <row r="57981" spans="23:27">
      <c r="W57981" s="288"/>
      <c r="X57981" s="287"/>
      <c r="AA57981" s="289"/>
    </row>
    <row r="57982" spans="23:27">
      <c r="W57982" s="288"/>
      <c r="X57982" s="287"/>
      <c r="AA57982" s="289"/>
    </row>
    <row r="57983" spans="23:27">
      <c r="W57983" s="288"/>
      <c r="X57983" s="287"/>
      <c r="AA57983" s="289"/>
    </row>
    <row r="57984" spans="23:27">
      <c r="W57984" s="288"/>
      <c r="X57984" s="287"/>
      <c r="AA57984" s="289"/>
    </row>
    <row r="57985" spans="23:27">
      <c r="W57985" s="288"/>
      <c r="X57985" s="287"/>
      <c r="AA57985" s="289"/>
    </row>
    <row r="57986" spans="23:27">
      <c r="W57986" s="288"/>
      <c r="X57986" s="287"/>
      <c r="AA57986" s="289"/>
    </row>
    <row r="57987" spans="23:27">
      <c r="W57987" s="288"/>
      <c r="X57987" s="287"/>
      <c r="AA57987" s="289"/>
    </row>
    <row r="57988" spans="23:27">
      <c r="W57988" s="288"/>
      <c r="X57988" s="287"/>
      <c r="AA57988" s="289"/>
    </row>
    <row r="57989" spans="23:27">
      <c r="W57989" s="288"/>
      <c r="X57989" s="287"/>
      <c r="AA57989" s="289"/>
    </row>
    <row r="57990" spans="23:27">
      <c r="W57990" s="288"/>
      <c r="X57990" s="287"/>
      <c r="AA57990" s="289"/>
    </row>
    <row r="57991" spans="23:27">
      <c r="W57991" s="288"/>
      <c r="X57991" s="287"/>
      <c r="AA57991" s="289"/>
    </row>
    <row r="57992" spans="23:27">
      <c r="W57992" s="288"/>
      <c r="X57992" s="287"/>
      <c r="AA57992" s="289"/>
    </row>
    <row r="57993" spans="23:27">
      <c r="W57993" s="288"/>
      <c r="X57993" s="287"/>
      <c r="AA57993" s="289"/>
    </row>
    <row r="57994" spans="23:27">
      <c r="W57994" s="288"/>
      <c r="X57994" s="287"/>
      <c r="AA57994" s="289"/>
    </row>
    <row r="57995" spans="23:27">
      <c r="W57995" s="288"/>
      <c r="X57995" s="287"/>
      <c r="AA57995" s="289"/>
    </row>
    <row r="57996" spans="23:27">
      <c r="W57996" s="288"/>
      <c r="X57996" s="287"/>
      <c r="AA57996" s="289"/>
    </row>
    <row r="57997" spans="23:27">
      <c r="W57997" s="288"/>
      <c r="X57997" s="287"/>
      <c r="AA57997" s="289"/>
    </row>
    <row r="57998" spans="23:27">
      <c r="W57998" s="288"/>
      <c r="X57998" s="287"/>
      <c r="AA57998" s="289"/>
    </row>
    <row r="57999" spans="23:27">
      <c r="W57999" s="288"/>
      <c r="X57999" s="287"/>
      <c r="AA57999" s="289"/>
    </row>
    <row r="58000" spans="23:27">
      <c r="W58000" s="288"/>
      <c r="X58000" s="287"/>
      <c r="AA58000" s="289"/>
    </row>
    <row r="58001" spans="23:27">
      <c r="W58001" s="288"/>
      <c r="X58001" s="287"/>
      <c r="AA58001" s="289"/>
    </row>
    <row r="58002" spans="23:27">
      <c r="W58002" s="288"/>
      <c r="X58002" s="287"/>
      <c r="AA58002" s="289"/>
    </row>
    <row r="58003" spans="23:27">
      <c r="W58003" s="288"/>
      <c r="X58003" s="287"/>
      <c r="AA58003" s="289"/>
    </row>
    <row r="58004" spans="23:27">
      <c r="W58004" s="288"/>
      <c r="X58004" s="287"/>
      <c r="AA58004" s="289"/>
    </row>
    <row r="58005" spans="23:27">
      <c r="W58005" s="288"/>
      <c r="X58005" s="287"/>
      <c r="AA58005" s="289"/>
    </row>
    <row r="58006" spans="23:27">
      <c r="W58006" s="288"/>
      <c r="X58006" s="287"/>
      <c r="AA58006" s="289"/>
    </row>
    <row r="58007" spans="23:27">
      <c r="W58007" s="288"/>
      <c r="X58007" s="287"/>
      <c r="AA58007" s="289"/>
    </row>
    <row r="58008" spans="23:27">
      <c r="W58008" s="288"/>
      <c r="X58008" s="287"/>
      <c r="AA58008" s="289"/>
    </row>
    <row r="58009" spans="23:27">
      <c r="W58009" s="288"/>
      <c r="X58009" s="287"/>
      <c r="AA58009" s="289"/>
    </row>
    <row r="58010" spans="23:27">
      <c r="W58010" s="288"/>
      <c r="X58010" s="287"/>
      <c r="AA58010" s="289"/>
    </row>
    <row r="58011" spans="23:27">
      <c r="W58011" s="288"/>
      <c r="X58011" s="287"/>
      <c r="AA58011" s="289"/>
    </row>
    <row r="58012" spans="23:27">
      <c r="W58012" s="288"/>
      <c r="X58012" s="287"/>
      <c r="AA58012" s="289"/>
    </row>
    <row r="58013" spans="23:27">
      <c r="W58013" s="288"/>
      <c r="X58013" s="287"/>
      <c r="AA58013" s="289"/>
    </row>
    <row r="58014" spans="23:27">
      <c r="W58014" s="288"/>
      <c r="X58014" s="287"/>
      <c r="AA58014" s="289"/>
    </row>
    <row r="58015" spans="23:27">
      <c r="W58015" s="288"/>
      <c r="X58015" s="287"/>
      <c r="AA58015" s="289"/>
    </row>
    <row r="58016" spans="23:27">
      <c r="W58016" s="288"/>
      <c r="X58016" s="287"/>
      <c r="AA58016" s="289"/>
    </row>
    <row r="58017" spans="23:27">
      <c r="W58017" s="288"/>
      <c r="X58017" s="287"/>
      <c r="AA58017" s="289"/>
    </row>
    <row r="58018" spans="23:27">
      <c r="W58018" s="288"/>
      <c r="X58018" s="287"/>
      <c r="AA58018" s="289"/>
    </row>
    <row r="58019" spans="23:27">
      <c r="W58019" s="288"/>
      <c r="X58019" s="287"/>
      <c r="AA58019" s="289"/>
    </row>
    <row r="58020" spans="23:27">
      <c r="W58020" s="288"/>
      <c r="X58020" s="287"/>
      <c r="AA58020" s="289"/>
    </row>
    <row r="58021" spans="23:27">
      <c r="W58021" s="288"/>
      <c r="X58021" s="287"/>
      <c r="AA58021" s="289"/>
    </row>
    <row r="58022" spans="23:27">
      <c r="W58022" s="288"/>
      <c r="X58022" s="287"/>
      <c r="AA58022" s="289"/>
    </row>
    <row r="58023" spans="23:27">
      <c r="W58023" s="288"/>
      <c r="X58023" s="287"/>
      <c r="AA58023" s="289"/>
    </row>
    <row r="58024" spans="23:27">
      <c r="W58024" s="288"/>
      <c r="X58024" s="287"/>
      <c r="AA58024" s="289"/>
    </row>
    <row r="58025" spans="23:27">
      <c r="W58025" s="288"/>
      <c r="X58025" s="287"/>
      <c r="AA58025" s="289"/>
    </row>
    <row r="58026" spans="23:27">
      <c r="W58026" s="288"/>
      <c r="X58026" s="287"/>
      <c r="AA58026" s="289"/>
    </row>
    <row r="58027" spans="23:27">
      <c r="W58027" s="288"/>
      <c r="X58027" s="287"/>
      <c r="AA58027" s="289"/>
    </row>
    <row r="58028" spans="23:27">
      <c r="W58028" s="288"/>
      <c r="X58028" s="287"/>
      <c r="AA58028" s="289"/>
    </row>
    <row r="58029" spans="23:27">
      <c r="W58029" s="288"/>
      <c r="X58029" s="287"/>
      <c r="AA58029" s="289"/>
    </row>
    <row r="58030" spans="23:27">
      <c r="W58030" s="288"/>
      <c r="X58030" s="287"/>
      <c r="AA58030" s="289"/>
    </row>
    <row r="58031" spans="23:27">
      <c r="W58031" s="288"/>
      <c r="X58031" s="287"/>
      <c r="AA58031" s="289"/>
    </row>
    <row r="58032" spans="23:27">
      <c r="W58032" s="288"/>
      <c r="X58032" s="287"/>
      <c r="AA58032" s="289"/>
    </row>
    <row r="58033" spans="23:27">
      <c r="W58033" s="288"/>
      <c r="X58033" s="287"/>
      <c r="AA58033" s="289"/>
    </row>
    <row r="58034" spans="23:27">
      <c r="W58034" s="288"/>
      <c r="X58034" s="287"/>
      <c r="AA58034" s="289"/>
    </row>
    <row r="58035" spans="23:27">
      <c r="W58035" s="288"/>
      <c r="X58035" s="287"/>
      <c r="AA58035" s="289"/>
    </row>
    <row r="58036" spans="23:27">
      <c r="W58036" s="288"/>
      <c r="X58036" s="287"/>
      <c r="AA58036" s="289"/>
    </row>
    <row r="58037" spans="23:27">
      <c r="W58037" s="288"/>
      <c r="X58037" s="287"/>
      <c r="AA58037" s="289"/>
    </row>
    <row r="58038" spans="23:27">
      <c r="W58038" s="288"/>
      <c r="X58038" s="287"/>
      <c r="AA58038" s="289"/>
    </row>
    <row r="58039" spans="23:27">
      <c r="W58039" s="288"/>
      <c r="X58039" s="287"/>
      <c r="AA58039" s="289"/>
    </row>
    <row r="58040" spans="23:27">
      <c r="W58040" s="288"/>
      <c r="X58040" s="287"/>
      <c r="AA58040" s="289"/>
    </row>
    <row r="58041" spans="23:27">
      <c r="W58041" s="288"/>
      <c r="X58041" s="287"/>
      <c r="AA58041" s="289"/>
    </row>
    <row r="58042" spans="23:27">
      <c r="W58042" s="288"/>
      <c r="X58042" s="287"/>
      <c r="AA58042" s="289"/>
    </row>
    <row r="58043" spans="23:27">
      <c r="W58043" s="288"/>
      <c r="X58043" s="287"/>
      <c r="AA58043" s="289"/>
    </row>
    <row r="58044" spans="23:27">
      <c r="W58044" s="288"/>
      <c r="X58044" s="287"/>
      <c r="AA58044" s="289"/>
    </row>
    <row r="58045" spans="23:27">
      <c r="W58045" s="288"/>
      <c r="X58045" s="287"/>
      <c r="AA58045" s="289"/>
    </row>
    <row r="58046" spans="23:27">
      <c r="W58046" s="288"/>
      <c r="X58046" s="287"/>
      <c r="AA58046" s="289"/>
    </row>
    <row r="58047" spans="23:27">
      <c r="W58047" s="288"/>
      <c r="X58047" s="287"/>
      <c r="AA58047" s="289"/>
    </row>
    <row r="58048" spans="23:27">
      <c r="W58048" s="288"/>
      <c r="X58048" s="287"/>
      <c r="AA58048" s="289"/>
    </row>
    <row r="58049" spans="23:27">
      <c r="W58049" s="288"/>
      <c r="X58049" s="287"/>
      <c r="AA58049" s="289"/>
    </row>
    <row r="58050" spans="23:27">
      <c r="W58050" s="288"/>
      <c r="X58050" s="287"/>
      <c r="AA58050" s="289"/>
    </row>
    <row r="58051" spans="23:27">
      <c r="W58051" s="288"/>
      <c r="X58051" s="287"/>
      <c r="AA58051" s="289"/>
    </row>
    <row r="58052" spans="23:27">
      <c r="W58052" s="288"/>
      <c r="X58052" s="287"/>
      <c r="AA58052" s="289"/>
    </row>
    <row r="58053" spans="23:27">
      <c r="W58053" s="288"/>
      <c r="X58053" s="287"/>
      <c r="AA58053" s="289"/>
    </row>
    <row r="58054" spans="23:27">
      <c r="W58054" s="288"/>
      <c r="X58054" s="287"/>
      <c r="AA58054" s="289"/>
    </row>
    <row r="58055" spans="23:27">
      <c r="W58055" s="288"/>
      <c r="X58055" s="287"/>
      <c r="AA58055" s="289"/>
    </row>
    <row r="58056" spans="23:27">
      <c r="W58056" s="288"/>
      <c r="X58056" s="287"/>
      <c r="AA58056" s="289"/>
    </row>
    <row r="58057" spans="23:27">
      <c r="W58057" s="288"/>
      <c r="X58057" s="287"/>
      <c r="AA58057" s="289"/>
    </row>
    <row r="58058" spans="23:27">
      <c r="W58058" s="288"/>
      <c r="X58058" s="287"/>
      <c r="AA58058" s="289"/>
    </row>
    <row r="58059" spans="23:27">
      <c r="W58059" s="288"/>
      <c r="X58059" s="287"/>
      <c r="AA58059" s="289"/>
    </row>
    <row r="58060" spans="23:27">
      <c r="W58060" s="288"/>
      <c r="X58060" s="287"/>
      <c r="AA58060" s="289"/>
    </row>
    <row r="58061" spans="23:27">
      <c r="W58061" s="288"/>
      <c r="X58061" s="287"/>
      <c r="AA58061" s="289"/>
    </row>
    <row r="58062" spans="23:27">
      <c r="W58062" s="288"/>
      <c r="X58062" s="287"/>
      <c r="AA58062" s="289"/>
    </row>
    <row r="58063" spans="23:27">
      <c r="W58063" s="288"/>
      <c r="X58063" s="287"/>
      <c r="AA58063" s="289"/>
    </row>
    <row r="58064" spans="23:27">
      <c r="W58064" s="288"/>
      <c r="X58064" s="287"/>
      <c r="AA58064" s="289"/>
    </row>
    <row r="58065" spans="23:27">
      <c r="W58065" s="288"/>
      <c r="X58065" s="287"/>
      <c r="AA58065" s="289"/>
    </row>
    <row r="58066" spans="23:27">
      <c r="W58066" s="288"/>
      <c r="X58066" s="287"/>
      <c r="AA58066" s="289"/>
    </row>
    <row r="58067" spans="23:27">
      <c r="W58067" s="288"/>
      <c r="X58067" s="287"/>
      <c r="AA58067" s="289"/>
    </row>
    <row r="58068" spans="23:27">
      <c r="W58068" s="288"/>
      <c r="X58068" s="287"/>
      <c r="AA58068" s="289"/>
    </row>
    <row r="58069" spans="23:27">
      <c r="W58069" s="288"/>
      <c r="X58069" s="287"/>
      <c r="AA58069" s="289"/>
    </row>
    <row r="58070" spans="23:27">
      <c r="W58070" s="288"/>
      <c r="X58070" s="287"/>
      <c r="AA58070" s="289"/>
    </row>
    <row r="58071" spans="23:27">
      <c r="W58071" s="288"/>
      <c r="X58071" s="287"/>
      <c r="AA58071" s="289"/>
    </row>
    <row r="58072" spans="23:27">
      <c r="W58072" s="288"/>
      <c r="X58072" s="287"/>
      <c r="AA58072" s="289"/>
    </row>
    <row r="58073" spans="23:27">
      <c r="W58073" s="288"/>
      <c r="X58073" s="287"/>
      <c r="AA58073" s="289"/>
    </row>
    <row r="58074" spans="23:27">
      <c r="W58074" s="288"/>
      <c r="X58074" s="287"/>
      <c r="AA58074" s="289"/>
    </row>
    <row r="58075" spans="23:27">
      <c r="W58075" s="288"/>
      <c r="X58075" s="287"/>
      <c r="AA58075" s="289"/>
    </row>
    <row r="58076" spans="23:27">
      <c r="W58076" s="288"/>
      <c r="X58076" s="287"/>
      <c r="AA58076" s="289"/>
    </row>
    <row r="58077" spans="23:27">
      <c r="W58077" s="288"/>
      <c r="X58077" s="287"/>
      <c r="AA58077" s="289"/>
    </row>
    <row r="58078" spans="23:27">
      <c r="W58078" s="288"/>
      <c r="X58078" s="287"/>
      <c r="AA58078" s="289"/>
    </row>
    <row r="58079" spans="23:27">
      <c r="W58079" s="288"/>
      <c r="X58079" s="287"/>
      <c r="AA58079" s="289"/>
    </row>
    <row r="58080" spans="23:27">
      <c r="W58080" s="288"/>
      <c r="X58080" s="287"/>
      <c r="AA58080" s="289"/>
    </row>
    <row r="58081" spans="23:27">
      <c r="W58081" s="288"/>
      <c r="X58081" s="287"/>
      <c r="AA58081" s="289"/>
    </row>
    <row r="58082" spans="23:27">
      <c r="W58082" s="288"/>
      <c r="X58082" s="287"/>
      <c r="AA58082" s="289"/>
    </row>
    <row r="58083" spans="23:27">
      <c r="W58083" s="288"/>
      <c r="X58083" s="287"/>
      <c r="AA58083" s="289"/>
    </row>
    <row r="58084" spans="23:27">
      <c r="W58084" s="288"/>
      <c r="X58084" s="287"/>
      <c r="AA58084" s="289"/>
    </row>
    <row r="58085" spans="23:27">
      <c r="W58085" s="288"/>
      <c r="X58085" s="287"/>
      <c r="AA58085" s="289"/>
    </row>
    <row r="58086" spans="23:27">
      <c r="W58086" s="288"/>
      <c r="X58086" s="287"/>
      <c r="AA58086" s="289"/>
    </row>
    <row r="58087" spans="23:27">
      <c r="W58087" s="288"/>
      <c r="X58087" s="287"/>
      <c r="AA58087" s="289"/>
    </row>
    <row r="58088" spans="23:27">
      <c r="W58088" s="288"/>
      <c r="X58088" s="287"/>
      <c r="AA58088" s="289"/>
    </row>
    <row r="58089" spans="23:27">
      <c r="W58089" s="288"/>
      <c r="X58089" s="287"/>
      <c r="AA58089" s="289"/>
    </row>
    <row r="58090" spans="23:27">
      <c r="W58090" s="288"/>
      <c r="X58090" s="287"/>
      <c r="AA58090" s="289"/>
    </row>
    <row r="58091" spans="23:27">
      <c r="W58091" s="288"/>
      <c r="X58091" s="287"/>
      <c r="AA58091" s="289"/>
    </row>
    <row r="58092" spans="23:27">
      <c r="W58092" s="288"/>
      <c r="X58092" s="287"/>
      <c r="AA58092" s="289"/>
    </row>
    <row r="58093" spans="23:27">
      <c r="W58093" s="288"/>
      <c r="X58093" s="287"/>
      <c r="AA58093" s="289"/>
    </row>
    <row r="58094" spans="23:27">
      <c r="W58094" s="288"/>
      <c r="X58094" s="287"/>
      <c r="AA58094" s="289"/>
    </row>
    <row r="58095" spans="23:27">
      <c r="W58095" s="288"/>
      <c r="X58095" s="287"/>
      <c r="AA58095" s="289"/>
    </row>
    <row r="58096" spans="23:27">
      <c r="W58096" s="288"/>
      <c r="X58096" s="287"/>
      <c r="AA58096" s="289"/>
    </row>
    <row r="58097" spans="23:27">
      <c r="W58097" s="288"/>
      <c r="X58097" s="287"/>
      <c r="AA58097" s="289"/>
    </row>
    <row r="58098" spans="23:27">
      <c r="W58098" s="288"/>
      <c r="X58098" s="287"/>
      <c r="AA58098" s="289"/>
    </row>
    <row r="58099" spans="23:27">
      <c r="W58099" s="288"/>
      <c r="X58099" s="287"/>
      <c r="AA58099" s="289"/>
    </row>
    <row r="58100" spans="23:27">
      <c r="W58100" s="288"/>
      <c r="X58100" s="287"/>
      <c r="AA58100" s="289"/>
    </row>
    <row r="58101" spans="23:27">
      <c r="W58101" s="288"/>
      <c r="X58101" s="287"/>
      <c r="AA58101" s="289"/>
    </row>
    <row r="58102" spans="23:27">
      <c r="W58102" s="288"/>
      <c r="X58102" s="287"/>
      <c r="AA58102" s="289"/>
    </row>
    <row r="58103" spans="23:27">
      <c r="W58103" s="288"/>
      <c r="X58103" s="287"/>
      <c r="AA58103" s="289"/>
    </row>
    <row r="58104" spans="23:27">
      <c r="W58104" s="288"/>
      <c r="X58104" s="287"/>
      <c r="AA58104" s="289"/>
    </row>
    <row r="58105" spans="23:27">
      <c r="W58105" s="288"/>
      <c r="X58105" s="287"/>
      <c r="AA58105" s="289"/>
    </row>
    <row r="58106" spans="23:27">
      <c r="W58106" s="288"/>
      <c r="X58106" s="287"/>
      <c r="AA58106" s="289"/>
    </row>
    <row r="58107" spans="23:27">
      <c r="W58107" s="288"/>
      <c r="X58107" s="287"/>
      <c r="AA58107" s="289"/>
    </row>
    <row r="58108" spans="23:27">
      <c r="W58108" s="288"/>
      <c r="X58108" s="287"/>
      <c r="AA58108" s="289"/>
    </row>
    <row r="58109" spans="23:27">
      <c r="W58109" s="288"/>
      <c r="X58109" s="287"/>
      <c r="AA58109" s="289"/>
    </row>
    <row r="58110" spans="23:27">
      <c r="W58110" s="288"/>
      <c r="X58110" s="287"/>
      <c r="AA58110" s="289"/>
    </row>
    <row r="58111" spans="23:27">
      <c r="W58111" s="288"/>
      <c r="X58111" s="287"/>
      <c r="AA58111" s="289"/>
    </row>
    <row r="58112" spans="23:27">
      <c r="W58112" s="288"/>
      <c r="X58112" s="287"/>
      <c r="AA58112" s="289"/>
    </row>
    <row r="58113" spans="23:27">
      <c r="W58113" s="288"/>
      <c r="X58113" s="287"/>
      <c r="AA58113" s="289"/>
    </row>
    <row r="58114" spans="23:27">
      <c r="W58114" s="288"/>
      <c r="X58114" s="287"/>
      <c r="AA58114" s="289"/>
    </row>
    <row r="58115" spans="23:27">
      <c r="W58115" s="288"/>
      <c r="X58115" s="287"/>
      <c r="AA58115" s="289"/>
    </row>
    <row r="58116" spans="23:27">
      <c r="W58116" s="288"/>
      <c r="X58116" s="287"/>
      <c r="AA58116" s="289"/>
    </row>
    <row r="58117" spans="23:27">
      <c r="W58117" s="288"/>
      <c r="X58117" s="287"/>
      <c r="AA58117" s="289"/>
    </row>
    <row r="58118" spans="23:27">
      <c r="W58118" s="288"/>
      <c r="X58118" s="287"/>
      <c r="AA58118" s="289"/>
    </row>
    <row r="58119" spans="23:27">
      <c r="W58119" s="288"/>
      <c r="X58119" s="287"/>
      <c r="AA58119" s="289"/>
    </row>
    <row r="58120" spans="23:27">
      <c r="W58120" s="288"/>
      <c r="X58120" s="287"/>
      <c r="AA58120" s="289"/>
    </row>
    <row r="58121" spans="23:27">
      <c r="W58121" s="288"/>
      <c r="X58121" s="287"/>
      <c r="AA58121" s="289"/>
    </row>
    <row r="58122" spans="23:27">
      <c r="W58122" s="288"/>
      <c r="X58122" s="287"/>
      <c r="AA58122" s="289"/>
    </row>
    <row r="58123" spans="23:27">
      <c r="W58123" s="288"/>
      <c r="X58123" s="287"/>
      <c r="AA58123" s="289"/>
    </row>
    <row r="58124" spans="23:27">
      <c r="W58124" s="288"/>
      <c r="X58124" s="287"/>
      <c r="AA58124" s="289"/>
    </row>
    <row r="58125" spans="23:27">
      <c r="W58125" s="288"/>
      <c r="X58125" s="287"/>
      <c r="AA58125" s="289"/>
    </row>
    <row r="58126" spans="23:27">
      <c r="W58126" s="288"/>
      <c r="X58126" s="287"/>
      <c r="AA58126" s="289"/>
    </row>
    <row r="58127" spans="23:27">
      <c r="W58127" s="288"/>
      <c r="X58127" s="287"/>
      <c r="AA58127" s="289"/>
    </row>
    <row r="58128" spans="23:27">
      <c r="W58128" s="288"/>
      <c r="X58128" s="287"/>
      <c r="AA58128" s="289"/>
    </row>
    <row r="58129" spans="23:27">
      <c r="W58129" s="288"/>
      <c r="X58129" s="287"/>
      <c r="AA58129" s="289"/>
    </row>
    <row r="58130" spans="23:27">
      <c r="W58130" s="288"/>
      <c r="X58130" s="287"/>
      <c r="AA58130" s="289"/>
    </row>
    <row r="58131" spans="23:27">
      <c r="W58131" s="288"/>
      <c r="X58131" s="287"/>
      <c r="AA58131" s="289"/>
    </row>
    <row r="58132" spans="23:27">
      <c r="W58132" s="288"/>
      <c r="X58132" s="287"/>
      <c r="AA58132" s="289"/>
    </row>
    <row r="58133" spans="23:27">
      <c r="W58133" s="288"/>
      <c r="X58133" s="287"/>
      <c r="AA58133" s="289"/>
    </row>
    <row r="58134" spans="23:27">
      <c r="W58134" s="288"/>
      <c r="X58134" s="287"/>
      <c r="AA58134" s="289"/>
    </row>
    <row r="58135" spans="23:27">
      <c r="W58135" s="288"/>
      <c r="X58135" s="287"/>
      <c r="AA58135" s="289"/>
    </row>
    <row r="58136" spans="23:27">
      <c r="W58136" s="288"/>
      <c r="X58136" s="287"/>
      <c r="AA58136" s="289"/>
    </row>
    <row r="58137" spans="23:27">
      <c r="W58137" s="288"/>
      <c r="X58137" s="287"/>
      <c r="AA58137" s="289"/>
    </row>
    <row r="58138" spans="23:27">
      <c r="W58138" s="288"/>
      <c r="X58138" s="287"/>
      <c r="AA58138" s="289"/>
    </row>
    <row r="58139" spans="23:27">
      <c r="W58139" s="288"/>
      <c r="X58139" s="287"/>
      <c r="AA58139" s="289"/>
    </row>
    <row r="58140" spans="23:27">
      <c r="W58140" s="288"/>
      <c r="X58140" s="287"/>
      <c r="AA58140" s="289"/>
    </row>
    <row r="58141" spans="23:27">
      <c r="W58141" s="288"/>
      <c r="X58141" s="287"/>
      <c r="AA58141" s="289"/>
    </row>
    <row r="58142" spans="23:27">
      <c r="W58142" s="288"/>
      <c r="X58142" s="287"/>
      <c r="AA58142" s="289"/>
    </row>
    <row r="58143" spans="23:27">
      <c r="W58143" s="288"/>
      <c r="X58143" s="287"/>
      <c r="AA58143" s="289"/>
    </row>
    <row r="58144" spans="23:27">
      <c r="W58144" s="288"/>
      <c r="X58144" s="287"/>
      <c r="AA58144" s="289"/>
    </row>
    <row r="58145" spans="23:27">
      <c r="W58145" s="288"/>
      <c r="X58145" s="287"/>
      <c r="AA58145" s="289"/>
    </row>
    <row r="58146" spans="23:27">
      <c r="W58146" s="288"/>
      <c r="X58146" s="287"/>
      <c r="AA58146" s="289"/>
    </row>
    <row r="58147" spans="23:27">
      <c r="W58147" s="288"/>
      <c r="X58147" s="287"/>
      <c r="AA58147" s="289"/>
    </row>
    <row r="58148" spans="23:27">
      <c r="W58148" s="288"/>
      <c r="X58148" s="287"/>
      <c r="AA58148" s="289"/>
    </row>
    <row r="58149" spans="23:27">
      <c r="W58149" s="288"/>
      <c r="X58149" s="287"/>
      <c r="AA58149" s="289"/>
    </row>
    <row r="58150" spans="23:27">
      <c r="W58150" s="288"/>
      <c r="X58150" s="287"/>
      <c r="AA58150" s="289"/>
    </row>
    <row r="58151" spans="23:27">
      <c r="W58151" s="288"/>
      <c r="X58151" s="287"/>
      <c r="AA58151" s="289"/>
    </row>
    <row r="58152" spans="23:27">
      <c r="W58152" s="288"/>
      <c r="X58152" s="287"/>
      <c r="AA58152" s="289"/>
    </row>
    <row r="58153" spans="23:27">
      <c r="W58153" s="288"/>
      <c r="X58153" s="287"/>
      <c r="AA58153" s="289"/>
    </row>
    <row r="58154" spans="23:27">
      <c r="W58154" s="288"/>
      <c r="X58154" s="287"/>
      <c r="AA58154" s="289"/>
    </row>
    <row r="58155" spans="23:27">
      <c r="W58155" s="288"/>
      <c r="X58155" s="287"/>
      <c r="AA58155" s="289"/>
    </row>
    <row r="58156" spans="23:27">
      <c r="W58156" s="288"/>
      <c r="X58156" s="287"/>
      <c r="AA58156" s="289"/>
    </row>
    <row r="58157" spans="23:27">
      <c r="W58157" s="288"/>
      <c r="X58157" s="287"/>
      <c r="AA58157" s="289"/>
    </row>
    <row r="58158" spans="23:27">
      <c r="W58158" s="288"/>
      <c r="X58158" s="287"/>
      <c r="AA58158" s="289"/>
    </row>
    <row r="58159" spans="23:27">
      <c r="W58159" s="288"/>
      <c r="X58159" s="287"/>
      <c r="AA58159" s="289"/>
    </row>
    <row r="58160" spans="23:27">
      <c r="W58160" s="288"/>
      <c r="X58160" s="287"/>
      <c r="AA58160" s="289"/>
    </row>
    <row r="58161" spans="23:27">
      <c r="W58161" s="288"/>
      <c r="X58161" s="287"/>
      <c r="AA58161" s="289"/>
    </row>
    <row r="58162" spans="23:27">
      <c r="W58162" s="288"/>
      <c r="X58162" s="287"/>
      <c r="AA58162" s="289"/>
    </row>
    <row r="58163" spans="23:27">
      <c r="W58163" s="288"/>
      <c r="X58163" s="287"/>
      <c r="AA58163" s="289"/>
    </row>
    <row r="58164" spans="23:27">
      <c r="W58164" s="288"/>
      <c r="X58164" s="287"/>
      <c r="AA58164" s="289"/>
    </row>
    <row r="58165" spans="23:27">
      <c r="W58165" s="288"/>
      <c r="X58165" s="287"/>
      <c r="AA58165" s="289"/>
    </row>
    <row r="58166" spans="23:27">
      <c r="W58166" s="288"/>
      <c r="X58166" s="287"/>
      <c r="AA58166" s="289"/>
    </row>
    <row r="58167" spans="23:27">
      <c r="W58167" s="288"/>
      <c r="X58167" s="287"/>
      <c r="AA58167" s="289"/>
    </row>
    <row r="58168" spans="23:27">
      <c r="W58168" s="288"/>
      <c r="X58168" s="287"/>
      <c r="AA58168" s="289"/>
    </row>
    <row r="58169" spans="23:27">
      <c r="W58169" s="288"/>
      <c r="X58169" s="287"/>
      <c r="AA58169" s="289"/>
    </row>
    <row r="58170" spans="23:27">
      <c r="W58170" s="288"/>
      <c r="X58170" s="287"/>
      <c r="AA58170" s="289"/>
    </row>
    <row r="58171" spans="23:27">
      <c r="W58171" s="288"/>
      <c r="X58171" s="287"/>
      <c r="AA58171" s="289"/>
    </row>
    <row r="58172" spans="23:27">
      <c r="W58172" s="288"/>
      <c r="X58172" s="287"/>
      <c r="AA58172" s="289"/>
    </row>
    <row r="58173" spans="23:27">
      <c r="W58173" s="288"/>
      <c r="X58173" s="287"/>
      <c r="AA58173" s="289"/>
    </row>
    <row r="58174" spans="23:27">
      <c r="W58174" s="288"/>
      <c r="X58174" s="287"/>
      <c r="AA58174" s="289"/>
    </row>
    <row r="58175" spans="23:27">
      <c r="W58175" s="288"/>
      <c r="X58175" s="287"/>
      <c r="AA58175" s="289"/>
    </row>
    <row r="58176" spans="23:27">
      <c r="W58176" s="288"/>
      <c r="X58176" s="287"/>
      <c r="AA58176" s="289"/>
    </row>
    <row r="58177" spans="23:27">
      <c r="W58177" s="288"/>
      <c r="X58177" s="287"/>
      <c r="AA58177" s="289"/>
    </row>
    <row r="58178" spans="23:27">
      <c r="W58178" s="288"/>
      <c r="X58178" s="287"/>
      <c r="AA58178" s="289"/>
    </row>
    <row r="58179" spans="23:27">
      <c r="W58179" s="288"/>
      <c r="X58179" s="287"/>
      <c r="AA58179" s="289"/>
    </row>
    <row r="58180" spans="23:27">
      <c r="W58180" s="288"/>
      <c r="X58180" s="287"/>
      <c r="AA58180" s="289"/>
    </row>
    <row r="58181" spans="23:27">
      <c r="W58181" s="288"/>
      <c r="X58181" s="287"/>
      <c r="AA58181" s="289"/>
    </row>
    <row r="58182" spans="23:27">
      <c r="W58182" s="288"/>
      <c r="X58182" s="287"/>
      <c r="AA58182" s="289"/>
    </row>
    <row r="58183" spans="23:27">
      <c r="W58183" s="288"/>
      <c r="X58183" s="287"/>
      <c r="AA58183" s="289"/>
    </row>
    <row r="58184" spans="23:27">
      <c r="W58184" s="288"/>
      <c r="X58184" s="287"/>
      <c r="AA58184" s="289"/>
    </row>
    <row r="58185" spans="23:27">
      <c r="W58185" s="288"/>
      <c r="X58185" s="287"/>
      <c r="AA58185" s="289"/>
    </row>
    <row r="58186" spans="23:27">
      <c r="W58186" s="288"/>
      <c r="X58186" s="287"/>
      <c r="AA58186" s="289"/>
    </row>
    <row r="58187" spans="23:27">
      <c r="W58187" s="288"/>
      <c r="X58187" s="287"/>
      <c r="AA58187" s="289"/>
    </row>
    <row r="58188" spans="23:27">
      <c r="W58188" s="288"/>
      <c r="X58188" s="287"/>
      <c r="AA58188" s="289"/>
    </row>
    <row r="58189" spans="23:27">
      <c r="W58189" s="288"/>
      <c r="X58189" s="287"/>
      <c r="AA58189" s="289"/>
    </row>
    <row r="58190" spans="23:27">
      <c r="W58190" s="288"/>
      <c r="X58190" s="287"/>
      <c r="AA58190" s="289"/>
    </row>
    <row r="58191" spans="23:27">
      <c r="W58191" s="288"/>
      <c r="X58191" s="287"/>
      <c r="AA58191" s="289"/>
    </row>
    <row r="58192" spans="23:27">
      <c r="W58192" s="288"/>
      <c r="X58192" s="287"/>
      <c r="AA58192" s="289"/>
    </row>
    <row r="58193" spans="23:27">
      <c r="W58193" s="288"/>
      <c r="X58193" s="287"/>
      <c r="AA58193" s="289"/>
    </row>
    <row r="58194" spans="23:27">
      <c r="W58194" s="288"/>
      <c r="X58194" s="287"/>
      <c r="AA58194" s="289"/>
    </row>
    <row r="58195" spans="23:27">
      <c r="W58195" s="288"/>
      <c r="X58195" s="287"/>
      <c r="AA58195" s="289"/>
    </row>
    <row r="58196" spans="23:27">
      <c r="W58196" s="288"/>
      <c r="X58196" s="287"/>
      <c r="AA58196" s="289"/>
    </row>
    <row r="58197" spans="23:27">
      <c r="W58197" s="288"/>
      <c r="X58197" s="287"/>
      <c r="AA58197" s="289"/>
    </row>
    <row r="58198" spans="23:27">
      <c r="W58198" s="288"/>
      <c r="X58198" s="287"/>
      <c r="AA58198" s="289"/>
    </row>
    <row r="58199" spans="23:27">
      <c r="W58199" s="288"/>
      <c r="X58199" s="287"/>
      <c r="AA58199" s="289"/>
    </row>
    <row r="58200" spans="23:27">
      <c r="W58200" s="288"/>
      <c r="X58200" s="287"/>
      <c r="AA58200" s="289"/>
    </row>
    <row r="58201" spans="23:27">
      <c r="W58201" s="288"/>
      <c r="X58201" s="287"/>
      <c r="AA58201" s="289"/>
    </row>
    <row r="58202" spans="23:27">
      <c r="W58202" s="288"/>
      <c r="X58202" s="287"/>
      <c r="AA58202" s="289"/>
    </row>
    <row r="58203" spans="23:27">
      <c r="W58203" s="288"/>
      <c r="X58203" s="287"/>
      <c r="AA58203" s="289"/>
    </row>
    <row r="58204" spans="23:27">
      <c r="W58204" s="288"/>
      <c r="X58204" s="287"/>
      <c r="AA58204" s="289"/>
    </row>
    <row r="58205" spans="23:27">
      <c r="W58205" s="288"/>
      <c r="X58205" s="287"/>
      <c r="AA58205" s="289"/>
    </row>
    <row r="58206" spans="23:27">
      <c r="W58206" s="288"/>
      <c r="X58206" s="287"/>
      <c r="AA58206" s="289"/>
    </row>
    <row r="58207" spans="23:27">
      <c r="W58207" s="288"/>
      <c r="X58207" s="287"/>
      <c r="AA58207" s="289"/>
    </row>
    <row r="58208" spans="23:27">
      <c r="W58208" s="288"/>
      <c r="X58208" s="287"/>
      <c r="AA58208" s="289"/>
    </row>
    <row r="58209" spans="23:27">
      <c r="W58209" s="288"/>
      <c r="X58209" s="287"/>
      <c r="AA58209" s="289"/>
    </row>
    <row r="58210" spans="23:27">
      <c r="W58210" s="288"/>
      <c r="X58210" s="287"/>
      <c r="AA58210" s="289"/>
    </row>
    <row r="58211" spans="23:27">
      <c r="W58211" s="288"/>
      <c r="X58211" s="287"/>
      <c r="AA58211" s="289"/>
    </row>
    <row r="58212" spans="23:27">
      <c r="W58212" s="288"/>
      <c r="X58212" s="287"/>
      <c r="AA58212" s="289"/>
    </row>
    <row r="58213" spans="23:27">
      <c r="W58213" s="288"/>
      <c r="X58213" s="287"/>
      <c r="AA58213" s="289"/>
    </row>
    <row r="58214" spans="23:27">
      <c r="W58214" s="288"/>
      <c r="X58214" s="287"/>
      <c r="AA58214" s="289"/>
    </row>
    <row r="58215" spans="23:27">
      <c r="W58215" s="288"/>
      <c r="X58215" s="287"/>
      <c r="AA58215" s="289"/>
    </row>
    <row r="58216" spans="23:27">
      <c r="W58216" s="288"/>
      <c r="X58216" s="287"/>
      <c r="AA58216" s="289"/>
    </row>
    <row r="58217" spans="23:27">
      <c r="W58217" s="288"/>
      <c r="X58217" s="287"/>
      <c r="AA58217" s="289"/>
    </row>
    <row r="58218" spans="23:27">
      <c r="W58218" s="288"/>
      <c r="X58218" s="287"/>
      <c r="AA58218" s="289"/>
    </row>
    <row r="58219" spans="23:27">
      <c r="W58219" s="288"/>
      <c r="X58219" s="287"/>
      <c r="AA58219" s="289"/>
    </row>
    <row r="58220" spans="23:27">
      <c r="W58220" s="288"/>
      <c r="X58220" s="287"/>
      <c r="AA58220" s="289"/>
    </row>
    <row r="58221" spans="23:27">
      <c r="W58221" s="288"/>
      <c r="X58221" s="287"/>
      <c r="AA58221" s="289"/>
    </row>
    <row r="58222" spans="23:27">
      <c r="W58222" s="288"/>
      <c r="X58222" s="287"/>
      <c r="AA58222" s="289"/>
    </row>
    <row r="58223" spans="23:27">
      <c r="W58223" s="288"/>
      <c r="X58223" s="287"/>
      <c r="AA58223" s="289"/>
    </row>
    <row r="58224" spans="23:27">
      <c r="W58224" s="288"/>
      <c r="X58224" s="287"/>
      <c r="AA58224" s="289"/>
    </row>
    <row r="58225" spans="23:27">
      <c r="W58225" s="288"/>
      <c r="X58225" s="287"/>
      <c r="AA58225" s="289"/>
    </row>
    <row r="58226" spans="23:27">
      <c r="W58226" s="288"/>
      <c r="X58226" s="287"/>
      <c r="AA58226" s="289"/>
    </row>
    <row r="58227" spans="23:27">
      <c r="W58227" s="288"/>
      <c r="X58227" s="287"/>
      <c r="AA58227" s="289"/>
    </row>
    <row r="58228" spans="23:27">
      <c r="W58228" s="288"/>
      <c r="X58228" s="287"/>
      <c r="AA58228" s="289"/>
    </row>
    <row r="58229" spans="23:27">
      <c r="W58229" s="288"/>
      <c r="X58229" s="287"/>
      <c r="AA58229" s="289"/>
    </row>
    <row r="58230" spans="23:27">
      <c r="W58230" s="288"/>
      <c r="X58230" s="287"/>
      <c r="AA58230" s="289"/>
    </row>
    <row r="58231" spans="23:27">
      <c r="W58231" s="288"/>
      <c r="X58231" s="287"/>
      <c r="AA58231" s="289"/>
    </row>
    <row r="58232" spans="23:27">
      <c r="W58232" s="288"/>
      <c r="X58232" s="287"/>
      <c r="AA58232" s="289"/>
    </row>
    <row r="58233" spans="23:27">
      <c r="W58233" s="288"/>
      <c r="X58233" s="287"/>
      <c r="AA58233" s="289"/>
    </row>
    <row r="58234" spans="23:27">
      <c r="W58234" s="288"/>
      <c r="X58234" s="287"/>
      <c r="AA58234" s="289"/>
    </row>
    <row r="58235" spans="23:27">
      <c r="W58235" s="288"/>
      <c r="X58235" s="287"/>
      <c r="AA58235" s="289"/>
    </row>
    <row r="58236" spans="23:27">
      <c r="W58236" s="288"/>
      <c r="X58236" s="287"/>
      <c r="AA58236" s="289"/>
    </row>
    <row r="58237" spans="23:27">
      <c r="W58237" s="288"/>
      <c r="X58237" s="287"/>
      <c r="AA58237" s="289"/>
    </row>
    <row r="58238" spans="23:27">
      <c r="W58238" s="288"/>
      <c r="X58238" s="287"/>
      <c r="AA58238" s="289"/>
    </row>
    <row r="58239" spans="23:27">
      <c r="W58239" s="288"/>
      <c r="X58239" s="287"/>
      <c r="AA58239" s="289"/>
    </row>
    <row r="58240" spans="23:27">
      <c r="W58240" s="288"/>
      <c r="X58240" s="287"/>
      <c r="AA58240" s="289"/>
    </row>
    <row r="58241" spans="23:27">
      <c r="W58241" s="288"/>
      <c r="X58241" s="287"/>
      <c r="AA58241" s="289"/>
    </row>
    <row r="58242" spans="23:27">
      <c r="W58242" s="288"/>
      <c r="X58242" s="287"/>
      <c r="AA58242" s="289"/>
    </row>
    <row r="58243" spans="23:27">
      <c r="W58243" s="288"/>
      <c r="X58243" s="287"/>
      <c r="AA58243" s="289"/>
    </row>
    <row r="58244" spans="23:27">
      <c r="W58244" s="288"/>
      <c r="X58244" s="287"/>
      <c r="AA58244" s="289"/>
    </row>
    <row r="58245" spans="23:27">
      <c r="W58245" s="288"/>
      <c r="X58245" s="287"/>
      <c r="AA58245" s="289"/>
    </row>
    <row r="58246" spans="23:27">
      <c r="W58246" s="288"/>
      <c r="X58246" s="287"/>
      <c r="AA58246" s="289"/>
    </row>
    <row r="58247" spans="23:27">
      <c r="W58247" s="288"/>
      <c r="X58247" s="287"/>
      <c r="AA58247" s="289"/>
    </row>
    <row r="58248" spans="23:27">
      <c r="W58248" s="288"/>
      <c r="X58248" s="287"/>
      <c r="AA58248" s="289"/>
    </row>
    <row r="58249" spans="23:27">
      <c r="W58249" s="288"/>
      <c r="X58249" s="287"/>
      <c r="AA58249" s="289"/>
    </row>
    <row r="58250" spans="23:27">
      <c r="W58250" s="288"/>
      <c r="X58250" s="287"/>
      <c r="AA58250" s="289"/>
    </row>
    <row r="58251" spans="23:27">
      <c r="W58251" s="288"/>
      <c r="X58251" s="287"/>
      <c r="AA58251" s="289"/>
    </row>
    <row r="58252" spans="23:27">
      <c r="W58252" s="288"/>
      <c r="X58252" s="287"/>
      <c r="AA58252" s="289"/>
    </row>
    <row r="58253" spans="23:27">
      <c r="W58253" s="288"/>
      <c r="X58253" s="287"/>
      <c r="AA58253" s="289"/>
    </row>
    <row r="58254" spans="23:27">
      <c r="W58254" s="288"/>
      <c r="X58254" s="287"/>
      <c r="AA58254" s="289"/>
    </row>
    <row r="58255" spans="23:27">
      <c r="W58255" s="288"/>
      <c r="X58255" s="287"/>
      <c r="AA58255" s="289"/>
    </row>
    <row r="58256" spans="23:27">
      <c r="W58256" s="288"/>
      <c r="X58256" s="287"/>
      <c r="AA58256" s="289"/>
    </row>
    <row r="58257" spans="23:27">
      <c r="W58257" s="288"/>
      <c r="X58257" s="287"/>
      <c r="AA58257" s="289"/>
    </row>
    <row r="58258" spans="23:27">
      <c r="W58258" s="288"/>
      <c r="X58258" s="287"/>
      <c r="AA58258" s="289"/>
    </row>
    <row r="58259" spans="23:27">
      <c r="W58259" s="288"/>
      <c r="X58259" s="287"/>
      <c r="AA58259" s="289"/>
    </row>
    <row r="58260" spans="23:27">
      <c r="W58260" s="288"/>
      <c r="X58260" s="287"/>
      <c r="AA58260" s="289"/>
    </row>
    <row r="58261" spans="23:27">
      <c r="W58261" s="288"/>
      <c r="X58261" s="287"/>
      <c r="AA58261" s="289"/>
    </row>
    <row r="58262" spans="23:27">
      <c r="W58262" s="288"/>
      <c r="X58262" s="287"/>
      <c r="AA58262" s="289"/>
    </row>
    <row r="58263" spans="23:27">
      <c r="W58263" s="288"/>
      <c r="X58263" s="287"/>
      <c r="AA58263" s="289"/>
    </row>
    <row r="58264" spans="23:27">
      <c r="W58264" s="288"/>
      <c r="X58264" s="287"/>
      <c r="AA58264" s="289"/>
    </row>
    <row r="58265" spans="23:27">
      <c r="W58265" s="288"/>
      <c r="X58265" s="287"/>
      <c r="AA58265" s="289"/>
    </row>
    <row r="58266" spans="23:27">
      <c r="W58266" s="288"/>
      <c r="X58266" s="287"/>
      <c r="AA58266" s="289"/>
    </row>
    <row r="58267" spans="23:27">
      <c r="W58267" s="288"/>
      <c r="X58267" s="287"/>
      <c r="AA58267" s="289"/>
    </row>
    <row r="58268" spans="23:27">
      <c r="W58268" s="288"/>
      <c r="X58268" s="287"/>
      <c r="AA58268" s="289"/>
    </row>
    <row r="58269" spans="23:27">
      <c r="W58269" s="288"/>
      <c r="X58269" s="287"/>
      <c r="AA58269" s="289"/>
    </row>
    <row r="58270" spans="23:27">
      <c r="W58270" s="288"/>
      <c r="X58270" s="287"/>
      <c r="AA58270" s="289"/>
    </row>
    <row r="58271" spans="23:27">
      <c r="W58271" s="288"/>
      <c r="X58271" s="287"/>
      <c r="AA58271" s="289"/>
    </row>
    <row r="58272" spans="23:27">
      <c r="W58272" s="288"/>
      <c r="X58272" s="287"/>
      <c r="AA58272" s="289"/>
    </row>
    <row r="58273" spans="23:27">
      <c r="W58273" s="288"/>
      <c r="X58273" s="287"/>
      <c r="AA58273" s="289"/>
    </row>
    <row r="58274" spans="23:27">
      <c r="W58274" s="288"/>
      <c r="X58274" s="287"/>
      <c r="AA58274" s="289"/>
    </row>
    <row r="58275" spans="23:27">
      <c r="W58275" s="288"/>
      <c r="X58275" s="287"/>
      <c r="AA58275" s="289"/>
    </row>
    <row r="58276" spans="23:27">
      <c r="W58276" s="288"/>
      <c r="X58276" s="287"/>
      <c r="AA58276" s="289"/>
    </row>
    <row r="58277" spans="23:27">
      <c r="W58277" s="288"/>
      <c r="X58277" s="287"/>
      <c r="AA58277" s="289"/>
    </row>
    <row r="58278" spans="23:27">
      <c r="W58278" s="288"/>
      <c r="X58278" s="287"/>
      <c r="AA58278" s="289"/>
    </row>
    <row r="58279" spans="23:27">
      <c r="W58279" s="288"/>
      <c r="X58279" s="287"/>
      <c r="AA58279" s="289"/>
    </row>
    <row r="58280" spans="23:27">
      <c r="W58280" s="288"/>
      <c r="X58280" s="287"/>
      <c r="AA58280" s="289"/>
    </row>
    <row r="58281" spans="23:27">
      <c r="W58281" s="288"/>
      <c r="X58281" s="287"/>
      <c r="AA58281" s="289"/>
    </row>
    <row r="58282" spans="23:27">
      <c r="W58282" s="288"/>
      <c r="X58282" s="287"/>
      <c r="AA58282" s="289"/>
    </row>
    <row r="58283" spans="23:27">
      <c r="W58283" s="288"/>
      <c r="X58283" s="287"/>
      <c r="AA58283" s="289"/>
    </row>
    <row r="58284" spans="23:27">
      <c r="W58284" s="288"/>
      <c r="X58284" s="287"/>
      <c r="AA58284" s="289"/>
    </row>
    <row r="58285" spans="23:27">
      <c r="W58285" s="288"/>
      <c r="X58285" s="287"/>
      <c r="AA58285" s="289"/>
    </row>
    <row r="58286" spans="23:27">
      <c r="W58286" s="288"/>
      <c r="X58286" s="287"/>
      <c r="AA58286" s="289"/>
    </row>
    <row r="58287" spans="23:27">
      <c r="W58287" s="288"/>
      <c r="X58287" s="287"/>
      <c r="AA58287" s="289"/>
    </row>
    <row r="58288" spans="23:27">
      <c r="W58288" s="288"/>
      <c r="X58288" s="287"/>
      <c r="AA58288" s="289"/>
    </row>
    <row r="58289" spans="23:27">
      <c r="W58289" s="288"/>
      <c r="X58289" s="287"/>
      <c r="AA58289" s="289"/>
    </row>
    <row r="58290" spans="23:27">
      <c r="W58290" s="288"/>
      <c r="X58290" s="287"/>
      <c r="AA58290" s="289"/>
    </row>
    <row r="58291" spans="23:27">
      <c r="W58291" s="288"/>
      <c r="X58291" s="287"/>
      <c r="AA58291" s="289"/>
    </row>
    <row r="58292" spans="23:27">
      <c r="W58292" s="288"/>
      <c r="X58292" s="287"/>
      <c r="AA58292" s="289"/>
    </row>
    <row r="58293" spans="23:27">
      <c r="W58293" s="288"/>
      <c r="X58293" s="287"/>
      <c r="AA58293" s="289"/>
    </row>
    <row r="58294" spans="23:27">
      <c r="W58294" s="288"/>
      <c r="X58294" s="287"/>
      <c r="AA58294" s="289"/>
    </row>
    <row r="58295" spans="23:27">
      <c r="W58295" s="288"/>
      <c r="X58295" s="287"/>
      <c r="AA58295" s="289"/>
    </row>
    <row r="58296" spans="23:27">
      <c r="W58296" s="288"/>
      <c r="X58296" s="287"/>
      <c r="AA58296" s="289"/>
    </row>
    <row r="58297" spans="23:27">
      <c r="W58297" s="288"/>
      <c r="X58297" s="287"/>
      <c r="AA58297" s="289"/>
    </row>
    <row r="58298" spans="23:27">
      <c r="W58298" s="288"/>
      <c r="X58298" s="287"/>
      <c r="AA58298" s="289"/>
    </row>
    <row r="58299" spans="23:27">
      <c r="W58299" s="288"/>
      <c r="X58299" s="287"/>
      <c r="AA58299" s="289"/>
    </row>
    <row r="58300" spans="23:27">
      <c r="W58300" s="288"/>
      <c r="X58300" s="287"/>
      <c r="AA58300" s="289"/>
    </row>
    <row r="58301" spans="23:27">
      <c r="W58301" s="288"/>
      <c r="X58301" s="287"/>
      <c r="AA58301" s="289"/>
    </row>
    <row r="58302" spans="23:27">
      <c r="W58302" s="288"/>
      <c r="X58302" s="287"/>
      <c r="AA58302" s="289"/>
    </row>
    <row r="58303" spans="23:27">
      <c r="W58303" s="288"/>
      <c r="X58303" s="287"/>
      <c r="AA58303" s="289"/>
    </row>
    <row r="58304" spans="23:27">
      <c r="W58304" s="288"/>
      <c r="X58304" s="287"/>
      <c r="AA58304" s="289"/>
    </row>
    <row r="58305" spans="23:27">
      <c r="W58305" s="288"/>
      <c r="X58305" s="287"/>
      <c r="AA58305" s="289"/>
    </row>
    <row r="58306" spans="23:27">
      <c r="W58306" s="288"/>
      <c r="X58306" s="287"/>
      <c r="AA58306" s="289"/>
    </row>
    <row r="58307" spans="23:27">
      <c r="W58307" s="288"/>
      <c r="X58307" s="287"/>
      <c r="AA58307" s="289"/>
    </row>
    <row r="58308" spans="23:27">
      <c r="W58308" s="288"/>
      <c r="X58308" s="287"/>
      <c r="AA58308" s="289"/>
    </row>
    <row r="58309" spans="23:27">
      <c r="W58309" s="288"/>
      <c r="X58309" s="287"/>
      <c r="AA58309" s="289"/>
    </row>
    <row r="58310" spans="23:27">
      <c r="W58310" s="288"/>
      <c r="X58310" s="287"/>
      <c r="AA58310" s="289"/>
    </row>
    <row r="58311" spans="23:27">
      <c r="W58311" s="288"/>
      <c r="X58311" s="287"/>
      <c r="AA58311" s="289"/>
    </row>
    <row r="58312" spans="23:27">
      <c r="W58312" s="288"/>
      <c r="X58312" s="287"/>
      <c r="AA58312" s="289"/>
    </row>
    <row r="58313" spans="23:27">
      <c r="W58313" s="288"/>
      <c r="X58313" s="287"/>
      <c r="AA58313" s="289"/>
    </row>
    <row r="58314" spans="23:27">
      <c r="W58314" s="288"/>
      <c r="X58314" s="287"/>
      <c r="AA58314" s="289"/>
    </row>
    <row r="58315" spans="23:27">
      <c r="W58315" s="288"/>
      <c r="X58315" s="287"/>
      <c r="AA58315" s="289"/>
    </row>
    <row r="58316" spans="23:27">
      <c r="W58316" s="288"/>
      <c r="X58316" s="287"/>
      <c r="AA58316" s="289"/>
    </row>
    <row r="58317" spans="23:27">
      <c r="W58317" s="288"/>
      <c r="X58317" s="287"/>
      <c r="AA58317" s="289"/>
    </row>
    <row r="58318" spans="23:27">
      <c r="W58318" s="288"/>
      <c r="X58318" s="287"/>
      <c r="AA58318" s="289"/>
    </row>
    <row r="58319" spans="23:27">
      <c r="W58319" s="288"/>
      <c r="X58319" s="287"/>
      <c r="AA58319" s="289"/>
    </row>
    <row r="58320" spans="23:27">
      <c r="W58320" s="288"/>
      <c r="X58320" s="287"/>
      <c r="AA58320" s="289"/>
    </row>
    <row r="58321" spans="23:27">
      <c r="W58321" s="288"/>
      <c r="X58321" s="287"/>
      <c r="AA58321" s="289"/>
    </row>
    <row r="58322" spans="23:27">
      <c r="W58322" s="288"/>
      <c r="X58322" s="287"/>
      <c r="AA58322" s="289"/>
    </row>
    <row r="58323" spans="23:27">
      <c r="W58323" s="288"/>
      <c r="X58323" s="287"/>
      <c r="AA58323" s="289"/>
    </row>
    <row r="58324" spans="23:27">
      <c r="W58324" s="288"/>
      <c r="X58324" s="287"/>
      <c r="AA58324" s="289"/>
    </row>
    <row r="58325" spans="23:27">
      <c r="W58325" s="288"/>
      <c r="X58325" s="287"/>
      <c r="AA58325" s="289"/>
    </row>
    <row r="58326" spans="23:27">
      <c r="W58326" s="288"/>
      <c r="X58326" s="287"/>
      <c r="AA58326" s="289"/>
    </row>
    <row r="58327" spans="23:27">
      <c r="W58327" s="288"/>
      <c r="X58327" s="287"/>
      <c r="AA58327" s="289"/>
    </row>
    <row r="58328" spans="23:27">
      <c r="W58328" s="288"/>
      <c r="X58328" s="287"/>
      <c r="AA58328" s="289"/>
    </row>
    <row r="58329" spans="23:27">
      <c r="W58329" s="288"/>
      <c r="X58329" s="287"/>
      <c r="AA58329" s="289"/>
    </row>
    <row r="58330" spans="23:27">
      <c r="W58330" s="288"/>
      <c r="X58330" s="287"/>
      <c r="AA58330" s="289"/>
    </row>
    <row r="58331" spans="23:27">
      <c r="W58331" s="288"/>
      <c r="X58331" s="287"/>
      <c r="AA58331" s="289"/>
    </row>
    <row r="58332" spans="23:27">
      <c r="W58332" s="288"/>
      <c r="X58332" s="287"/>
      <c r="AA58332" s="289"/>
    </row>
    <row r="58333" spans="23:27">
      <c r="W58333" s="288"/>
      <c r="X58333" s="287"/>
      <c r="AA58333" s="289"/>
    </row>
    <row r="58334" spans="23:27">
      <c r="W58334" s="288"/>
      <c r="X58334" s="287"/>
      <c r="AA58334" s="289"/>
    </row>
    <row r="58335" spans="23:27">
      <c r="W58335" s="288"/>
      <c r="X58335" s="287"/>
      <c r="AA58335" s="289"/>
    </row>
    <row r="58336" spans="23:27">
      <c r="W58336" s="288"/>
      <c r="X58336" s="287"/>
      <c r="AA58336" s="289"/>
    </row>
    <row r="58337" spans="23:27">
      <c r="W58337" s="288"/>
      <c r="X58337" s="287"/>
      <c r="AA58337" s="289"/>
    </row>
    <row r="58338" spans="23:27">
      <c r="W58338" s="288"/>
      <c r="X58338" s="287"/>
      <c r="AA58338" s="289"/>
    </row>
    <row r="58339" spans="23:27">
      <c r="W58339" s="288"/>
      <c r="X58339" s="287"/>
      <c r="AA58339" s="289"/>
    </row>
    <row r="58340" spans="23:27">
      <c r="W58340" s="288"/>
      <c r="X58340" s="287"/>
      <c r="AA58340" s="289"/>
    </row>
    <row r="58341" spans="23:27">
      <c r="W58341" s="288"/>
      <c r="X58341" s="287"/>
      <c r="AA58341" s="289"/>
    </row>
    <row r="58342" spans="23:27">
      <c r="W58342" s="288"/>
      <c r="X58342" s="287"/>
      <c r="AA58342" s="289"/>
    </row>
    <row r="58343" spans="23:27">
      <c r="W58343" s="288"/>
      <c r="X58343" s="287"/>
      <c r="AA58343" s="289"/>
    </row>
    <row r="58344" spans="23:27">
      <c r="W58344" s="288"/>
      <c r="X58344" s="287"/>
      <c r="AA58344" s="289"/>
    </row>
    <row r="58345" spans="23:27">
      <c r="W58345" s="288"/>
      <c r="X58345" s="287"/>
      <c r="AA58345" s="289"/>
    </row>
    <row r="58346" spans="23:27">
      <c r="W58346" s="288"/>
      <c r="X58346" s="287"/>
      <c r="AA58346" s="289"/>
    </row>
    <row r="58347" spans="23:27">
      <c r="W58347" s="288"/>
      <c r="X58347" s="287"/>
      <c r="AA58347" s="289"/>
    </row>
    <row r="58348" spans="23:27">
      <c r="W58348" s="288"/>
      <c r="X58348" s="287"/>
      <c r="AA58348" s="289"/>
    </row>
    <row r="58349" spans="23:27">
      <c r="W58349" s="288"/>
      <c r="X58349" s="287"/>
      <c r="AA58349" s="289"/>
    </row>
    <row r="58350" spans="23:27">
      <c r="W58350" s="288"/>
      <c r="X58350" s="287"/>
      <c r="AA58350" s="289"/>
    </row>
    <row r="58351" spans="23:27">
      <c r="W58351" s="288"/>
      <c r="X58351" s="287"/>
      <c r="AA58351" s="289"/>
    </row>
    <row r="58352" spans="23:27">
      <c r="W58352" s="288"/>
      <c r="X58352" s="287"/>
      <c r="AA58352" s="289"/>
    </row>
    <row r="58353" spans="23:27">
      <c r="W58353" s="288"/>
      <c r="X58353" s="287"/>
      <c r="AA58353" s="289"/>
    </row>
    <row r="58354" spans="23:27">
      <c r="W58354" s="288"/>
      <c r="X58354" s="287"/>
      <c r="AA58354" s="289"/>
    </row>
    <row r="58355" spans="23:27">
      <c r="W58355" s="288"/>
      <c r="X58355" s="287"/>
      <c r="AA58355" s="289"/>
    </row>
    <row r="58356" spans="23:27">
      <c r="W58356" s="288"/>
      <c r="X58356" s="287"/>
      <c r="AA58356" s="289"/>
    </row>
    <row r="58357" spans="23:27">
      <c r="W58357" s="288"/>
      <c r="X58357" s="287"/>
      <c r="AA58357" s="289"/>
    </row>
    <row r="58358" spans="23:27">
      <c r="W58358" s="288"/>
      <c r="X58358" s="287"/>
      <c r="AA58358" s="289"/>
    </row>
    <row r="58359" spans="23:27">
      <c r="W58359" s="288"/>
      <c r="X58359" s="287"/>
      <c r="AA58359" s="289"/>
    </row>
    <row r="58360" spans="23:27">
      <c r="W58360" s="288"/>
      <c r="X58360" s="287"/>
      <c r="AA58360" s="289"/>
    </row>
    <row r="58361" spans="23:27">
      <c r="W58361" s="288"/>
      <c r="X58361" s="287"/>
      <c r="AA58361" s="289"/>
    </row>
    <row r="58362" spans="23:27">
      <c r="W58362" s="288"/>
      <c r="X58362" s="287"/>
      <c r="AA58362" s="289"/>
    </row>
    <row r="58363" spans="23:27">
      <c r="W58363" s="288"/>
      <c r="X58363" s="287"/>
      <c r="AA58363" s="289"/>
    </row>
    <row r="58364" spans="23:27">
      <c r="W58364" s="288"/>
      <c r="X58364" s="287"/>
      <c r="AA58364" s="289"/>
    </row>
    <row r="58365" spans="23:27">
      <c r="W58365" s="288"/>
      <c r="X58365" s="287"/>
      <c r="AA58365" s="289"/>
    </row>
    <row r="58366" spans="23:27">
      <c r="W58366" s="288"/>
      <c r="X58366" s="287"/>
      <c r="AA58366" s="289"/>
    </row>
    <row r="58367" spans="23:27">
      <c r="W58367" s="288"/>
      <c r="X58367" s="287"/>
      <c r="AA58367" s="289"/>
    </row>
    <row r="58368" spans="23:27">
      <c r="W58368" s="288"/>
      <c r="X58368" s="287"/>
      <c r="AA58368" s="289"/>
    </row>
    <row r="58369" spans="23:27">
      <c r="W58369" s="288"/>
      <c r="X58369" s="287"/>
      <c r="AA58369" s="289"/>
    </row>
    <row r="58370" spans="23:27">
      <c r="W58370" s="288"/>
      <c r="X58370" s="287"/>
      <c r="AA58370" s="289"/>
    </row>
    <row r="58371" spans="23:27">
      <c r="W58371" s="288"/>
      <c r="X58371" s="287"/>
      <c r="AA58371" s="289"/>
    </row>
    <row r="58372" spans="23:27">
      <c r="W58372" s="288"/>
      <c r="X58372" s="287"/>
      <c r="AA58372" s="289"/>
    </row>
    <row r="58373" spans="23:27">
      <c r="W58373" s="288"/>
      <c r="X58373" s="287"/>
      <c r="AA58373" s="289"/>
    </row>
    <row r="58374" spans="23:27">
      <c r="W58374" s="288"/>
      <c r="X58374" s="287"/>
      <c r="AA58374" s="289"/>
    </row>
    <row r="58375" spans="23:27">
      <c r="W58375" s="288"/>
      <c r="X58375" s="287"/>
      <c r="AA58375" s="289"/>
    </row>
    <row r="58376" spans="23:27">
      <c r="W58376" s="288"/>
      <c r="X58376" s="287"/>
      <c r="AA58376" s="289"/>
    </row>
    <row r="58377" spans="23:27">
      <c r="W58377" s="288"/>
      <c r="X58377" s="287"/>
      <c r="AA58377" s="289"/>
    </row>
    <row r="58378" spans="23:27">
      <c r="W58378" s="288"/>
      <c r="X58378" s="287"/>
      <c r="AA58378" s="289"/>
    </row>
    <row r="58379" spans="23:27">
      <c r="W58379" s="288"/>
      <c r="X58379" s="287"/>
      <c r="AA58379" s="289"/>
    </row>
    <row r="58380" spans="23:27">
      <c r="W58380" s="288"/>
      <c r="X58380" s="287"/>
      <c r="AA58380" s="289"/>
    </row>
    <row r="58381" spans="23:27">
      <c r="W58381" s="288"/>
      <c r="X58381" s="287"/>
      <c r="AA58381" s="289"/>
    </row>
    <row r="58382" spans="23:27">
      <c r="W58382" s="288"/>
      <c r="X58382" s="287"/>
      <c r="AA58382" s="289"/>
    </row>
    <row r="58383" spans="23:27">
      <c r="W58383" s="288"/>
      <c r="X58383" s="287"/>
      <c r="AA58383" s="289"/>
    </row>
    <row r="58384" spans="23:27">
      <c r="W58384" s="288"/>
      <c r="X58384" s="287"/>
      <c r="AA58384" s="289"/>
    </row>
    <row r="58385" spans="23:27">
      <c r="W58385" s="288"/>
      <c r="X58385" s="287"/>
      <c r="AA58385" s="289"/>
    </row>
    <row r="58386" spans="23:27">
      <c r="W58386" s="288"/>
      <c r="X58386" s="287"/>
      <c r="AA58386" s="289"/>
    </row>
    <row r="58387" spans="23:27">
      <c r="W58387" s="288"/>
      <c r="X58387" s="287"/>
      <c r="AA58387" s="289"/>
    </row>
    <row r="58388" spans="23:27">
      <c r="W58388" s="288"/>
      <c r="X58388" s="287"/>
      <c r="AA58388" s="289"/>
    </row>
    <row r="58389" spans="23:27">
      <c r="W58389" s="288"/>
      <c r="X58389" s="287"/>
      <c r="AA58389" s="289"/>
    </row>
    <row r="58390" spans="23:27">
      <c r="W58390" s="288"/>
      <c r="X58390" s="287"/>
      <c r="AA58390" s="289"/>
    </row>
    <row r="58391" spans="23:27">
      <c r="W58391" s="288"/>
      <c r="X58391" s="287"/>
      <c r="AA58391" s="289"/>
    </row>
    <row r="58392" spans="23:27">
      <c r="W58392" s="288"/>
      <c r="X58392" s="287"/>
      <c r="AA58392" s="289"/>
    </row>
    <row r="58393" spans="23:27">
      <c r="W58393" s="288"/>
      <c r="X58393" s="287"/>
      <c r="AA58393" s="289"/>
    </row>
    <row r="58394" spans="23:27">
      <c r="W58394" s="288"/>
      <c r="X58394" s="287"/>
      <c r="AA58394" s="289"/>
    </row>
    <row r="58395" spans="23:27">
      <c r="W58395" s="288"/>
      <c r="X58395" s="287"/>
      <c r="AA58395" s="289"/>
    </row>
    <row r="58396" spans="23:27">
      <c r="W58396" s="288"/>
      <c r="X58396" s="287"/>
      <c r="AA58396" s="289"/>
    </row>
    <row r="58397" spans="23:27">
      <c r="W58397" s="288"/>
      <c r="X58397" s="287"/>
      <c r="AA58397" s="289"/>
    </row>
    <row r="58398" spans="23:27">
      <c r="W58398" s="288"/>
      <c r="X58398" s="287"/>
      <c r="AA58398" s="289"/>
    </row>
    <row r="58399" spans="23:27">
      <c r="W58399" s="288"/>
      <c r="X58399" s="287"/>
      <c r="AA58399" s="289"/>
    </row>
    <row r="58400" spans="23:27">
      <c r="W58400" s="288"/>
      <c r="X58400" s="287"/>
      <c r="AA58400" s="289"/>
    </row>
    <row r="58401" spans="23:27">
      <c r="W58401" s="288"/>
      <c r="X58401" s="287"/>
      <c r="AA58401" s="289"/>
    </row>
    <row r="58402" spans="23:27">
      <c r="W58402" s="288"/>
      <c r="X58402" s="287"/>
      <c r="AA58402" s="289"/>
    </row>
    <row r="58403" spans="23:27">
      <c r="W58403" s="288"/>
      <c r="X58403" s="287"/>
      <c r="AA58403" s="289"/>
    </row>
    <row r="58404" spans="23:27">
      <c r="W58404" s="288"/>
      <c r="X58404" s="287"/>
      <c r="AA58404" s="289"/>
    </row>
    <row r="58405" spans="23:27">
      <c r="W58405" s="288"/>
      <c r="X58405" s="287"/>
      <c r="AA58405" s="289"/>
    </row>
    <row r="58406" spans="23:27">
      <c r="W58406" s="288"/>
      <c r="X58406" s="287"/>
      <c r="AA58406" s="289"/>
    </row>
    <row r="58407" spans="23:27">
      <c r="W58407" s="288"/>
      <c r="X58407" s="287"/>
      <c r="AA58407" s="289"/>
    </row>
    <row r="58408" spans="23:27">
      <c r="W58408" s="288"/>
      <c r="X58408" s="287"/>
      <c r="AA58408" s="289"/>
    </row>
    <row r="58409" spans="23:27">
      <c r="W58409" s="288"/>
      <c r="X58409" s="287"/>
      <c r="AA58409" s="289"/>
    </row>
    <row r="58410" spans="23:27">
      <c r="W58410" s="288"/>
      <c r="X58410" s="287"/>
      <c r="AA58410" s="289"/>
    </row>
    <row r="58411" spans="23:27">
      <c r="W58411" s="288"/>
      <c r="X58411" s="287"/>
      <c r="AA58411" s="289"/>
    </row>
    <row r="58412" spans="23:27">
      <c r="W58412" s="288"/>
      <c r="X58412" s="287"/>
      <c r="AA58412" s="289"/>
    </row>
    <row r="58413" spans="23:27">
      <c r="W58413" s="288"/>
      <c r="X58413" s="287"/>
      <c r="AA58413" s="289"/>
    </row>
    <row r="58414" spans="23:27">
      <c r="W58414" s="288"/>
      <c r="X58414" s="287"/>
      <c r="AA58414" s="289"/>
    </row>
    <row r="58415" spans="23:27">
      <c r="W58415" s="288"/>
      <c r="X58415" s="287"/>
      <c r="AA58415" s="289"/>
    </row>
    <row r="58416" spans="23:27">
      <c r="W58416" s="288"/>
      <c r="X58416" s="287"/>
      <c r="AA58416" s="289"/>
    </row>
    <row r="58417" spans="23:27">
      <c r="W58417" s="288"/>
      <c r="X58417" s="287"/>
      <c r="AA58417" s="289"/>
    </row>
    <row r="58418" spans="23:27">
      <c r="W58418" s="288"/>
      <c r="X58418" s="287"/>
      <c r="AA58418" s="289"/>
    </row>
    <row r="58419" spans="23:27">
      <c r="W58419" s="288"/>
      <c r="X58419" s="287"/>
      <c r="AA58419" s="289"/>
    </row>
    <row r="58420" spans="23:27">
      <c r="W58420" s="288"/>
      <c r="X58420" s="287"/>
      <c r="AA58420" s="289"/>
    </row>
    <row r="58421" spans="23:27">
      <c r="W58421" s="288"/>
      <c r="X58421" s="287"/>
      <c r="AA58421" s="289"/>
    </row>
    <row r="58422" spans="23:27">
      <c r="W58422" s="288"/>
      <c r="X58422" s="287"/>
      <c r="AA58422" s="289"/>
    </row>
    <row r="58423" spans="23:27">
      <c r="W58423" s="288"/>
      <c r="X58423" s="287"/>
      <c r="AA58423" s="289"/>
    </row>
    <row r="58424" spans="23:27">
      <c r="W58424" s="288"/>
      <c r="X58424" s="287"/>
      <c r="AA58424" s="289"/>
    </row>
    <row r="58425" spans="23:27">
      <c r="W58425" s="288"/>
      <c r="X58425" s="287"/>
      <c r="AA58425" s="289"/>
    </row>
    <row r="58426" spans="23:27">
      <c r="W58426" s="288"/>
      <c r="X58426" s="287"/>
      <c r="AA58426" s="289"/>
    </row>
    <row r="58427" spans="23:27">
      <c r="W58427" s="288"/>
      <c r="X58427" s="287"/>
      <c r="AA58427" s="289"/>
    </row>
    <row r="58428" spans="23:27">
      <c r="W58428" s="288"/>
      <c r="X58428" s="287"/>
      <c r="AA58428" s="289"/>
    </row>
    <row r="58429" spans="23:27">
      <c r="W58429" s="288"/>
      <c r="X58429" s="287"/>
      <c r="AA58429" s="289"/>
    </row>
    <row r="58430" spans="23:27">
      <c r="W58430" s="288"/>
      <c r="X58430" s="287"/>
      <c r="AA58430" s="289"/>
    </row>
    <row r="58431" spans="23:27">
      <c r="W58431" s="288"/>
      <c r="X58431" s="287"/>
      <c r="AA58431" s="289"/>
    </row>
    <row r="58432" spans="23:27">
      <c r="W58432" s="288"/>
      <c r="X58432" s="287"/>
      <c r="AA58432" s="289"/>
    </row>
    <row r="58433" spans="23:27">
      <c r="W58433" s="288"/>
      <c r="X58433" s="287"/>
      <c r="AA58433" s="289"/>
    </row>
    <row r="58434" spans="23:27">
      <c r="W58434" s="288"/>
      <c r="X58434" s="287"/>
      <c r="AA58434" s="289"/>
    </row>
    <row r="58435" spans="23:27">
      <c r="W58435" s="288"/>
      <c r="X58435" s="287"/>
      <c r="AA58435" s="289"/>
    </row>
    <row r="58436" spans="23:27">
      <c r="W58436" s="288"/>
      <c r="X58436" s="287"/>
      <c r="AA58436" s="289"/>
    </row>
    <row r="58437" spans="23:27">
      <c r="W58437" s="288"/>
      <c r="X58437" s="287"/>
      <c r="AA58437" s="289"/>
    </row>
    <row r="58438" spans="23:27">
      <c r="W58438" s="288"/>
      <c r="X58438" s="287"/>
      <c r="AA58438" s="289"/>
    </row>
    <row r="58439" spans="23:27">
      <c r="W58439" s="288"/>
      <c r="X58439" s="287"/>
      <c r="AA58439" s="289"/>
    </row>
    <row r="58440" spans="23:27">
      <c r="W58440" s="288"/>
      <c r="X58440" s="287"/>
      <c r="AA58440" s="289"/>
    </row>
    <row r="58441" spans="23:27">
      <c r="W58441" s="288"/>
      <c r="X58441" s="287"/>
      <c r="AA58441" s="289"/>
    </row>
    <row r="58442" spans="23:27">
      <c r="W58442" s="288"/>
      <c r="X58442" s="287"/>
      <c r="AA58442" s="289"/>
    </row>
    <row r="58443" spans="23:27">
      <c r="W58443" s="288"/>
      <c r="X58443" s="287"/>
      <c r="AA58443" s="289"/>
    </row>
    <row r="58444" spans="23:27">
      <c r="W58444" s="288"/>
      <c r="X58444" s="287"/>
      <c r="AA58444" s="289"/>
    </row>
    <row r="58445" spans="23:27">
      <c r="W58445" s="288"/>
      <c r="X58445" s="287"/>
      <c r="AA58445" s="289"/>
    </row>
    <row r="58446" spans="23:27">
      <c r="W58446" s="288"/>
      <c r="X58446" s="287"/>
      <c r="AA58446" s="289"/>
    </row>
    <row r="58447" spans="23:27">
      <c r="W58447" s="288"/>
      <c r="X58447" s="287"/>
      <c r="AA58447" s="289"/>
    </row>
    <row r="58448" spans="23:27">
      <c r="W58448" s="288"/>
      <c r="X58448" s="287"/>
      <c r="AA58448" s="289"/>
    </row>
    <row r="58449" spans="23:27">
      <c r="W58449" s="288"/>
      <c r="X58449" s="287"/>
      <c r="AA58449" s="289"/>
    </row>
    <row r="58450" spans="23:27">
      <c r="W58450" s="288"/>
      <c r="X58450" s="287"/>
      <c r="AA58450" s="289"/>
    </row>
    <row r="58451" spans="23:27">
      <c r="W58451" s="288"/>
      <c r="X58451" s="287"/>
      <c r="AA58451" s="289"/>
    </row>
    <row r="58452" spans="23:27">
      <c r="W58452" s="288"/>
      <c r="X58452" s="287"/>
      <c r="AA58452" s="289"/>
    </row>
    <row r="58453" spans="23:27">
      <c r="W58453" s="288"/>
      <c r="X58453" s="287"/>
      <c r="AA58453" s="289"/>
    </row>
    <row r="58454" spans="23:27">
      <c r="W58454" s="288"/>
      <c r="X58454" s="287"/>
      <c r="AA58454" s="289"/>
    </row>
    <row r="58455" spans="23:27">
      <c r="W58455" s="288"/>
      <c r="X58455" s="287"/>
      <c r="AA58455" s="289"/>
    </row>
    <row r="58456" spans="23:27">
      <c r="W58456" s="288"/>
      <c r="X58456" s="287"/>
      <c r="AA58456" s="289"/>
    </row>
    <row r="58457" spans="23:27">
      <c r="W58457" s="288"/>
      <c r="X58457" s="287"/>
      <c r="AA58457" s="289"/>
    </row>
    <row r="58458" spans="23:27">
      <c r="W58458" s="288"/>
      <c r="X58458" s="287"/>
      <c r="AA58458" s="289"/>
    </row>
    <row r="58459" spans="23:27">
      <c r="W58459" s="288"/>
      <c r="X58459" s="287"/>
      <c r="AA58459" s="289"/>
    </row>
    <row r="58460" spans="23:27">
      <c r="W58460" s="288"/>
      <c r="X58460" s="287"/>
      <c r="AA58460" s="289"/>
    </row>
    <row r="58461" spans="23:27">
      <c r="W58461" s="288"/>
      <c r="X58461" s="287"/>
      <c r="AA58461" s="289"/>
    </row>
    <row r="58462" spans="23:27">
      <c r="W58462" s="288"/>
      <c r="X58462" s="287"/>
      <c r="AA58462" s="289"/>
    </row>
    <row r="58463" spans="23:27">
      <c r="W58463" s="288"/>
      <c r="X58463" s="287"/>
      <c r="AA58463" s="289"/>
    </row>
    <row r="58464" spans="23:27">
      <c r="W58464" s="288"/>
      <c r="X58464" s="287"/>
      <c r="AA58464" s="289"/>
    </row>
    <row r="58465" spans="23:27">
      <c r="W58465" s="288"/>
      <c r="X58465" s="287"/>
      <c r="AA58465" s="289"/>
    </row>
    <row r="58466" spans="23:27">
      <c r="W58466" s="288"/>
      <c r="X58466" s="287"/>
      <c r="AA58466" s="289"/>
    </row>
    <row r="58467" spans="23:27">
      <c r="W58467" s="288"/>
      <c r="X58467" s="287"/>
      <c r="AA58467" s="289"/>
    </row>
    <row r="58468" spans="23:27">
      <c r="W58468" s="288"/>
      <c r="X58468" s="287"/>
      <c r="AA58468" s="289"/>
    </row>
    <row r="58469" spans="23:27">
      <c r="W58469" s="288"/>
      <c r="X58469" s="287"/>
      <c r="AA58469" s="289"/>
    </row>
    <row r="58470" spans="23:27">
      <c r="W58470" s="288"/>
      <c r="X58470" s="287"/>
      <c r="AA58470" s="289"/>
    </row>
    <row r="58471" spans="23:27">
      <c r="W58471" s="288"/>
      <c r="X58471" s="287"/>
      <c r="AA58471" s="289"/>
    </row>
    <row r="58472" spans="23:27">
      <c r="W58472" s="288"/>
      <c r="X58472" s="287"/>
      <c r="AA58472" s="289"/>
    </row>
    <row r="58473" spans="23:27">
      <c r="W58473" s="288"/>
      <c r="X58473" s="287"/>
      <c r="AA58473" s="289"/>
    </row>
    <row r="58474" spans="23:27">
      <c r="W58474" s="288"/>
      <c r="X58474" s="287"/>
      <c r="AA58474" s="289"/>
    </row>
    <row r="58475" spans="23:27">
      <c r="W58475" s="288"/>
      <c r="X58475" s="287"/>
      <c r="AA58475" s="289"/>
    </row>
    <row r="58476" spans="23:27">
      <c r="W58476" s="288"/>
      <c r="X58476" s="287"/>
      <c r="AA58476" s="289"/>
    </row>
    <row r="58477" spans="23:27">
      <c r="W58477" s="288"/>
      <c r="X58477" s="287"/>
      <c r="AA58477" s="289"/>
    </row>
    <row r="58478" spans="23:27">
      <c r="W58478" s="288"/>
      <c r="X58478" s="287"/>
      <c r="AA58478" s="289"/>
    </row>
    <row r="58479" spans="23:27">
      <c r="W58479" s="288"/>
      <c r="X58479" s="287"/>
      <c r="AA58479" s="289"/>
    </row>
    <row r="58480" spans="23:27">
      <c r="W58480" s="288"/>
      <c r="X58480" s="287"/>
      <c r="AA58480" s="289"/>
    </row>
    <row r="58481" spans="23:27">
      <c r="W58481" s="288"/>
      <c r="X58481" s="287"/>
      <c r="AA58481" s="289"/>
    </row>
    <row r="58482" spans="23:27">
      <c r="W58482" s="288"/>
      <c r="X58482" s="287"/>
      <c r="AA58482" s="289"/>
    </row>
    <row r="58483" spans="23:27">
      <c r="W58483" s="288"/>
      <c r="X58483" s="287"/>
      <c r="AA58483" s="289"/>
    </row>
    <row r="58484" spans="23:27">
      <c r="W58484" s="288"/>
      <c r="X58484" s="287"/>
      <c r="AA58484" s="289"/>
    </row>
    <row r="58485" spans="23:27">
      <c r="W58485" s="288"/>
      <c r="X58485" s="287"/>
      <c r="AA58485" s="289"/>
    </row>
    <row r="58486" spans="23:27">
      <c r="W58486" s="288"/>
      <c r="X58486" s="287"/>
      <c r="AA58486" s="289"/>
    </row>
    <row r="58487" spans="23:27">
      <c r="W58487" s="288"/>
      <c r="X58487" s="287"/>
      <c r="AA58487" s="289"/>
    </row>
    <row r="58488" spans="23:27">
      <c r="W58488" s="288"/>
      <c r="X58488" s="287"/>
      <c r="AA58488" s="289"/>
    </row>
    <row r="58489" spans="23:27">
      <c r="W58489" s="288"/>
      <c r="X58489" s="287"/>
      <c r="AA58489" s="289"/>
    </row>
    <row r="58490" spans="23:27">
      <c r="W58490" s="288"/>
      <c r="X58490" s="287"/>
      <c r="AA58490" s="289"/>
    </row>
    <row r="58491" spans="23:27">
      <c r="W58491" s="288"/>
      <c r="X58491" s="287"/>
      <c r="AA58491" s="289"/>
    </row>
    <row r="58492" spans="23:27">
      <c r="W58492" s="288"/>
      <c r="X58492" s="287"/>
      <c r="AA58492" s="289"/>
    </row>
    <row r="58493" spans="23:27">
      <c r="W58493" s="288"/>
      <c r="X58493" s="287"/>
      <c r="AA58493" s="289"/>
    </row>
    <row r="58494" spans="23:27">
      <c r="W58494" s="288"/>
      <c r="X58494" s="287"/>
      <c r="AA58494" s="289"/>
    </row>
    <row r="58495" spans="23:27">
      <c r="W58495" s="288"/>
      <c r="X58495" s="287"/>
      <c r="AA58495" s="289"/>
    </row>
    <row r="58496" spans="23:27">
      <c r="W58496" s="288"/>
      <c r="X58496" s="287"/>
      <c r="AA58496" s="289"/>
    </row>
    <row r="58497" spans="23:27">
      <c r="W58497" s="288"/>
      <c r="X58497" s="287"/>
      <c r="AA58497" s="289"/>
    </row>
    <row r="58498" spans="23:27">
      <c r="W58498" s="288"/>
      <c r="X58498" s="287"/>
      <c r="AA58498" s="289"/>
    </row>
    <row r="58499" spans="23:27">
      <c r="W58499" s="288"/>
      <c r="X58499" s="287"/>
      <c r="AA58499" s="289"/>
    </row>
    <row r="58500" spans="23:27">
      <c r="W58500" s="288"/>
      <c r="X58500" s="287"/>
      <c r="AA58500" s="289"/>
    </row>
    <row r="58501" spans="23:27">
      <c r="W58501" s="288"/>
      <c r="X58501" s="287"/>
      <c r="AA58501" s="289"/>
    </row>
    <row r="58502" spans="23:27">
      <c r="W58502" s="288"/>
      <c r="X58502" s="287"/>
      <c r="AA58502" s="289"/>
    </row>
    <row r="58503" spans="23:27">
      <c r="W58503" s="288"/>
      <c r="X58503" s="287"/>
      <c r="AA58503" s="289"/>
    </row>
    <row r="58504" spans="23:27">
      <c r="W58504" s="288"/>
      <c r="X58504" s="287"/>
      <c r="AA58504" s="289"/>
    </row>
    <row r="58505" spans="23:27">
      <c r="W58505" s="288"/>
      <c r="X58505" s="287"/>
      <c r="AA58505" s="289"/>
    </row>
    <row r="58506" spans="23:27">
      <c r="W58506" s="288"/>
      <c r="X58506" s="287"/>
      <c r="AA58506" s="289"/>
    </row>
    <row r="58507" spans="23:27">
      <c r="W58507" s="288"/>
      <c r="X58507" s="287"/>
      <c r="AA58507" s="289"/>
    </row>
    <row r="58508" spans="23:27">
      <c r="W58508" s="288"/>
      <c r="X58508" s="287"/>
      <c r="AA58508" s="289"/>
    </row>
    <row r="58509" spans="23:27">
      <c r="W58509" s="288"/>
      <c r="X58509" s="287"/>
      <c r="AA58509" s="289"/>
    </row>
    <row r="58510" spans="23:27">
      <c r="W58510" s="288"/>
      <c r="X58510" s="287"/>
      <c r="AA58510" s="289"/>
    </row>
    <row r="58511" spans="23:27">
      <c r="W58511" s="288"/>
      <c r="X58511" s="287"/>
      <c r="AA58511" s="289"/>
    </row>
    <row r="58512" spans="23:27">
      <c r="W58512" s="288"/>
      <c r="X58512" s="287"/>
      <c r="AA58512" s="289"/>
    </row>
    <row r="58513" spans="23:27">
      <c r="W58513" s="288"/>
      <c r="X58513" s="287"/>
      <c r="AA58513" s="289"/>
    </row>
    <row r="58514" spans="23:27">
      <c r="W58514" s="288"/>
      <c r="X58514" s="287"/>
      <c r="AA58514" s="289"/>
    </row>
    <row r="58515" spans="23:27">
      <c r="W58515" s="288"/>
      <c r="X58515" s="287"/>
      <c r="AA58515" s="289"/>
    </row>
    <row r="58516" spans="23:27">
      <c r="W58516" s="288"/>
      <c r="X58516" s="287"/>
      <c r="AA58516" s="289"/>
    </row>
    <row r="58517" spans="23:27">
      <c r="W58517" s="288"/>
      <c r="X58517" s="287"/>
      <c r="AA58517" s="289"/>
    </row>
    <row r="58518" spans="23:27">
      <c r="W58518" s="288"/>
      <c r="X58518" s="287"/>
      <c r="AA58518" s="289"/>
    </row>
    <row r="58519" spans="23:27">
      <c r="W58519" s="288"/>
      <c r="X58519" s="287"/>
      <c r="AA58519" s="289"/>
    </row>
    <row r="58520" spans="23:27">
      <c r="W58520" s="288"/>
      <c r="X58520" s="287"/>
      <c r="AA58520" s="289"/>
    </row>
    <row r="58521" spans="23:27">
      <c r="W58521" s="288"/>
      <c r="X58521" s="287"/>
      <c r="AA58521" s="289"/>
    </row>
    <row r="58522" spans="23:27">
      <c r="W58522" s="288"/>
      <c r="X58522" s="287"/>
      <c r="AA58522" s="289"/>
    </row>
    <row r="58523" spans="23:27">
      <c r="W58523" s="288"/>
      <c r="X58523" s="287"/>
      <c r="AA58523" s="289"/>
    </row>
    <row r="58524" spans="23:27">
      <c r="W58524" s="288"/>
      <c r="X58524" s="287"/>
      <c r="AA58524" s="289"/>
    </row>
    <row r="58525" spans="23:27">
      <c r="W58525" s="288"/>
      <c r="X58525" s="287"/>
      <c r="AA58525" s="289"/>
    </row>
    <row r="58526" spans="23:27">
      <c r="W58526" s="288"/>
      <c r="X58526" s="287"/>
      <c r="AA58526" s="289"/>
    </row>
    <row r="58527" spans="23:27">
      <c r="W58527" s="288"/>
      <c r="X58527" s="287"/>
      <c r="AA58527" s="289"/>
    </row>
    <row r="58528" spans="23:27">
      <c r="W58528" s="288"/>
      <c r="X58528" s="287"/>
      <c r="AA58528" s="289"/>
    </row>
    <row r="58529" spans="23:27">
      <c r="W58529" s="288"/>
      <c r="X58529" s="287"/>
      <c r="AA58529" s="289"/>
    </row>
    <row r="58530" spans="23:27">
      <c r="W58530" s="288"/>
      <c r="X58530" s="287"/>
      <c r="AA58530" s="289"/>
    </row>
    <row r="58531" spans="23:27">
      <c r="W58531" s="288"/>
      <c r="X58531" s="287"/>
      <c r="AA58531" s="289"/>
    </row>
    <row r="58532" spans="23:27">
      <c r="W58532" s="288"/>
      <c r="X58532" s="287"/>
      <c r="AA58532" s="289"/>
    </row>
    <row r="58533" spans="23:27">
      <c r="W58533" s="288"/>
      <c r="X58533" s="287"/>
      <c r="AA58533" s="289"/>
    </row>
    <row r="58534" spans="23:27">
      <c r="W58534" s="288"/>
      <c r="X58534" s="287"/>
      <c r="AA58534" s="289"/>
    </row>
    <row r="58535" spans="23:27">
      <c r="W58535" s="288"/>
      <c r="X58535" s="287"/>
      <c r="AA58535" s="289"/>
    </row>
    <row r="58536" spans="23:27">
      <c r="W58536" s="288"/>
      <c r="X58536" s="287"/>
      <c r="AA58536" s="289"/>
    </row>
    <row r="58537" spans="23:27">
      <c r="W58537" s="288"/>
      <c r="X58537" s="287"/>
      <c r="AA58537" s="289"/>
    </row>
    <row r="58538" spans="23:27">
      <c r="W58538" s="288"/>
      <c r="X58538" s="287"/>
      <c r="AA58538" s="289"/>
    </row>
    <row r="58539" spans="23:27">
      <c r="W58539" s="288"/>
      <c r="X58539" s="287"/>
      <c r="AA58539" s="289"/>
    </row>
    <row r="58540" spans="23:27">
      <c r="W58540" s="288"/>
      <c r="X58540" s="287"/>
      <c r="AA58540" s="289"/>
    </row>
    <row r="58541" spans="23:27">
      <c r="W58541" s="288"/>
      <c r="X58541" s="287"/>
      <c r="AA58541" s="289"/>
    </row>
    <row r="58542" spans="23:27">
      <c r="W58542" s="288"/>
      <c r="X58542" s="287"/>
      <c r="AA58542" s="289"/>
    </row>
    <row r="58543" spans="23:27">
      <c r="W58543" s="288"/>
      <c r="X58543" s="287"/>
      <c r="AA58543" s="289"/>
    </row>
    <row r="58544" spans="23:27">
      <c r="W58544" s="288"/>
      <c r="X58544" s="287"/>
      <c r="AA58544" s="289"/>
    </row>
    <row r="58545" spans="23:27">
      <c r="W58545" s="288"/>
      <c r="X58545" s="287"/>
      <c r="AA58545" s="289"/>
    </row>
    <row r="58546" spans="23:27">
      <c r="W58546" s="288"/>
      <c r="X58546" s="287"/>
      <c r="AA58546" s="289"/>
    </row>
    <row r="58547" spans="23:27">
      <c r="W58547" s="288"/>
      <c r="X58547" s="287"/>
      <c r="AA58547" s="289"/>
    </row>
    <row r="58548" spans="23:27">
      <c r="W58548" s="288"/>
      <c r="X58548" s="287"/>
      <c r="AA58548" s="289"/>
    </row>
    <row r="58549" spans="23:27">
      <c r="W58549" s="288"/>
      <c r="X58549" s="287"/>
      <c r="AA58549" s="289"/>
    </row>
    <row r="58550" spans="23:27">
      <c r="W58550" s="288"/>
      <c r="X58550" s="287"/>
      <c r="AA58550" s="289"/>
    </row>
    <row r="58551" spans="23:27">
      <c r="W58551" s="288"/>
      <c r="X58551" s="287"/>
      <c r="AA58551" s="289"/>
    </row>
    <row r="58552" spans="23:27">
      <c r="W58552" s="288"/>
      <c r="X58552" s="287"/>
      <c r="AA58552" s="289"/>
    </row>
    <row r="58553" spans="23:27">
      <c r="W58553" s="288"/>
      <c r="X58553" s="287"/>
      <c r="AA58553" s="289"/>
    </row>
    <row r="58554" spans="23:27">
      <c r="W58554" s="288"/>
      <c r="X58554" s="287"/>
      <c r="AA58554" s="289"/>
    </row>
    <row r="58555" spans="23:27">
      <c r="W58555" s="288"/>
      <c r="X58555" s="287"/>
      <c r="AA58555" s="289"/>
    </row>
    <row r="58556" spans="23:27">
      <c r="W58556" s="288"/>
      <c r="X58556" s="287"/>
      <c r="AA58556" s="289"/>
    </row>
    <row r="58557" spans="23:27">
      <c r="W58557" s="288"/>
      <c r="X58557" s="287"/>
      <c r="AA58557" s="289"/>
    </row>
    <row r="58558" spans="23:27">
      <c r="W58558" s="288"/>
      <c r="X58558" s="287"/>
      <c r="AA58558" s="289"/>
    </row>
    <row r="58559" spans="23:27">
      <c r="W58559" s="288"/>
      <c r="X58559" s="287"/>
      <c r="AA58559" s="289"/>
    </row>
    <row r="58560" spans="23:27">
      <c r="W58560" s="288"/>
      <c r="X58560" s="287"/>
      <c r="AA58560" s="289"/>
    </row>
    <row r="58561" spans="23:27">
      <c r="W58561" s="288"/>
      <c r="X58561" s="287"/>
      <c r="AA58561" s="289"/>
    </row>
    <row r="58562" spans="23:27">
      <c r="W58562" s="288"/>
      <c r="X58562" s="287"/>
      <c r="AA58562" s="289"/>
    </row>
    <row r="58563" spans="23:27">
      <c r="W58563" s="288"/>
      <c r="X58563" s="287"/>
      <c r="AA58563" s="289"/>
    </row>
    <row r="58564" spans="23:27">
      <c r="W58564" s="288"/>
      <c r="X58564" s="287"/>
      <c r="AA58564" s="289"/>
    </row>
    <row r="58565" spans="23:27">
      <c r="W58565" s="288"/>
      <c r="X58565" s="287"/>
      <c r="AA58565" s="289"/>
    </row>
    <row r="58566" spans="23:27">
      <c r="W58566" s="288"/>
      <c r="X58566" s="287"/>
      <c r="AA58566" s="289"/>
    </row>
    <row r="58567" spans="23:27">
      <c r="W58567" s="288"/>
      <c r="X58567" s="287"/>
      <c r="AA58567" s="289"/>
    </row>
    <row r="58568" spans="23:27">
      <c r="W58568" s="288"/>
      <c r="X58568" s="287"/>
      <c r="AA58568" s="289"/>
    </row>
    <row r="58569" spans="23:27">
      <c r="W58569" s="288"/>
      <c r="X58569" s="287"/>
      <c r="AA58569" s="289"/>
    </row>
    <row r="58570" spans="23:27">
      <c r="W58570" s="288"/>
      <c r="X58570" s="287"/>
      <c r="AA58570" s="289"/>
    </row>
    <row r="58571" spans="23:27">
      <c r="W58571" s="288"/>
      <c r="X58571" s="287"/>
      <c r="AA58571" s="289"/>
    </row>
    <row r="58572" spans="23:27">
      <c r="W58572" s="288"/>
      <c r="X58572" s="287"/>
      <c r="AA58572" s="289"/>
    </row>
    <row r="58573" spans="23:27">
      <c r="W58573" s="288"/>
      <c r="X58573" s="287"/>
      <c r="AA58573" s="289"/>
    </row>
    <row r="58574" spans="23:27">
      <c r="W58574" s="288"/>
      <c r="X58574" s="287"/>
      <c r="AA58574" s="289"/>
    </row>
    <row r="58575" spans="23:27">
      <c r="W58575" s="288"/>
      <c r="X58575" s="287"/>
      <c r="AA58575" s="289"/>
    </row>
    <row r="58576" spans="23:27">
      <c r="W58576" s="288"/>
      <c r="X58576" s="287"/>
      <c r="AA58576" s="289"/>
    </row>
    <row r="58577" spans="23:27">
      <c r="W58577" s="288"/>
      <c r="X58577" s="287"/>
      <c r="AA58577" s="289"/>
    </row>
    <row r="58578" spans="23:27">
      <c r="W58578" s="288"/>
      <c r="X58578" s="287"/>
      <c r="AA58578" s="289"/>
    </row>
    <row r="58579" spans="23:27">
      <c r="W58579" s="288"/>
      <c r="X58579" s="287"/>
      <c r="AA58579" s="289"/>
    </row>
    <row r="58580" spans="23:27">
      <c r="W58580" s="288"/>
      <c r="X58580" s="287"/>
      <c r="AA58580" s="289"/>
    </row>
    <row r="58581" spans="23:27">
      <c r="W58581" s="288"/>
      <c r="X58581" s="287"/>
      <c r="AA58581" s="289"/>
    </row>
    <row r="58582" spans="23:27">
      <c r="W58582" s="288"/>
      <c r="X58582" s="287"/>
      <c r="AA58582" s="289"/>
    </row>
    <row r="58583" spans="23:27">
      <c r="W58583" s="288"/>
      <c r="X58583" s="287"/>
      <c r="AA58583" s="289"/>
    </row>
    <row r="58584" spans="23:27">
      <c r="W58584" s="288"/>
      <c r="X58584" s="287"/>
      <c r="AA58584" s="289"/>
    </row>
    <row r="58585" spans="23:27">
      <c r="W58585" s="288"/>
      <c r="X58585" s="287"/>
      <c r="AA58585" s="289"/>
    </row>
    <row r="58586" spans="23:27">
      <c r="W58586" s="288"/>
      <c r="X58586" s="287"/>
      <c r="AA58586" s="289"/>
    </row>
    <row r="58587" spans="23:27">
      <c r="W58587" s="288"/>
      <c r="X58587" s="287"/>
      <c r="AA58587" s="289"/>
    </row>
    <row r="58588" spans="23:27">
      <c r="W58588" s="288"/>
      <c r="X58588" s="287"/>
      <c r="AA58588" s="289"/>
    </row>
    <row r="58589" spans="23:27">
      <c r="W58589" s="288"/>
      <c r="X58589" s="287"/>
      <c r="AA58589" s="289"/>
    </row>
    <row r="58590" spans="23:27">
      <c r="W58590" s="288"/>
      <c r="X58590" s="287"/>
      <c r="AA58590" s="289"/>
    </row>
    <row r="58591" spans="23:27">
      <c r="W58591" s="288"/>
      <c r="X58591" s="287"/>
      <c r="AA58591" s="289"/>
    </row>
    <row r="58592" spans="23:27">
      <c r="W58592" s="288"/>
      <c r="X58592" s="287"/>
      <c r="AA58592" s="289"/>
    </row>
    <row r="58593" spans="23:27">
      <c r="W58593" s="288"/>
      <c r="X58593" s="287"/>
      <c r="AA58593" s="289"/>
    </row>
    <row r="58594" spans="23:27">
      <c r="W58594" s="288"/>
      <c r="X58594" s="287"/>
      <c r="AA58594" s="289"/>
    </row>
    <row r="58595" spans="23:27">
      <c r="W58595" s="288"/>
      <c r="X58595" s="287"/>
      <c r="AA58595" s="289"/>
    </row>
    <row r="58596" spans="23:27">
      <c r="W58596" s="288"/>
      <c r="X58596" s="287"/>
      <c r="AA58596" s="289"/>
    </row>
    <row r="58597" spans="23:27">
      <c r="W58597" s="288"/>
      <c r="X58597" s="287"/>
      <c r="AA58597" s="289"/>
    </row>
    <row r="58598" spans="23:27">
      <c r="W58598" s="288"/>
      <c r="X58598" s="287"/>
      <c r="AA58598" s="289"/>
    </row>
    <row r="58599" spans="23:27">
      <c r="W58599" s="288"/>
      <c r="X58599" s="287"/>
      <c r="AA58599" s="289"/>
    </row>
    <row r="58600" spans="23:27">
      <c r="W58600" s="288"/>
      <c r="X58600" s="287"/>
      <c r="AA58600" s="289"/>
    </row>
    <row r="58601" spans="23:27">
      <c r="W58601" s="288"/>
      <c r="X58601" s="287"/>
      <c r="AA58601" s="289"/>
    </row>
    <row r="58602" spans="23:27">
      <c r="W58602" s="288"/>
      <c r="X58602" s="287"/>
      <c r="AA58602" s="289"/>
    </row>
    <row r="58603" spans="23:27">
      <c r="W58603" s="288"/>
      <c r="X58603" s="287"/>
      <c r="AA58603" s="289"/>
    </row>
    <row r="58604" spans="23:27">
      <c r="W58604" s="288"/>
      <c r="X58604" s="287"/>
      <c r="AA58604" s="289"/>
    </row>
    <row r="58605" spans="23:27">
      <c r="W58605" s="288"/>
      <c r="X58605" s="287"/>
      <c r="AA58605" s="289"/>
    </row>
    <row r="58606" spans="23:27">
      <c r="W58606" s="288"/>
      <c r="X58606" s="287"/>
      <c r="AA58606" s="289"/>
    </row>
    <row r="58607" spans="23:27">
      <c r="W58607" s="288"/>
      <c r="X58607" s="287"/>
      <c r="AA58607" s="289"/>
    </row>
    <row r="58608" spans="23:27">
      <c r="W58608" s="288"/>
      <c r="X58608" s="287"/>
      <c r="AA58608" s="289"/>
    </row>
    <row r="58609" spans="23:27">
      <c r="W58609" s="288"/>
      <c r="X58609" s="287"/>
      <c r="AA58609" s="289"/>
    </row>
    <row r="58610" spans="23:27">
      <c r="W58610" s="288"/>
      <c r="X58610" s="287"/>
      <c r="AA58610" s="289"/>
    </row>
    <row r="58611" spans="23:27">
      <c r="W58611" s="288"/>
      <c r="X58611" s="287"/>
      <c r="AA58611" s="289"/>
    </row>
    <row r="58612" spans="23:27">
      <c r="W58612" s="288"/>
      <c r="X58612" s="287"/>
      <c r="AA58612" s="289"/>
    </row>
    <row r="58613" spans="23:27">
      <c r="W58613" s="288"/>
      <c r="X58613" s="287"/>
      <c r="AA58613" s="289"/>
    </row>
    <row r="58614" spans="23:27">
      <c r="W58614" s="288"/>
      <c r="X58614" s="287"/>
      <c r="AA58614" s="289"/>
    </row>
    <row r="58615" spans="23:27">
      <c r="W58615" s="288"/>
      <c r="X58615" s="287"/>
      <c r="AA58615" s="289"/>
    </row>
    <row r="58616" spans="23:27">
      <c r="W58616" s="288"/>
      <c r="X58616" s="287"/>
      <c r="AA58616" s="289"/>
    </row>
    <row r="58617" spans="23:27">
      <c r="W58617" s="288"/>
      <c r="X58617" s="287"/>
      <c r="AA58617" s="289"/>
    </row>
    <row r="58618" spans="23:27">
      <c r="W58618" s="288"/>
      <c r="X58618" s="287"/>
      <c r="AA58618" s="289"/>
    </row>
    <row r="58619" spans="23:27">
      <c r="W58619" s="288"/>
      <c r="X58619" s="287"/>
      <c r="AA58619" s="289"/>
    </row>
    <row r="58620" spans="23:27">
      <c r="W58620" s="288"/>
      <c r="X58620" s="287"/>
      <c r="AA58620" s="289"/>
    </row>
    <row r="58621" spans="23:27">
      <c r="W58621" s="288"/>
      <c r="X58621" s="287"/>
      <c r="AA58621" s="289"/>
    </row>
    <row r="58622" spans="23:27">
      <c r="W58622" s="288"/>
      <c r="X58622" s="287"/>
      <c r="AA58622" s="289"/>
    </row>
    <row r="58623" spans="23:27">
      <c r="W58623" s="288"/>
      <c r="X58623" s="287"/>
      <c r="AA58623" s="289"/>
    </row>
    <row r="58624" spans="23:27">
      <c r="W58624" s="288"/>
      <c r="X58624" s="287"/>
      <c r="AA58624" s="289"/>
    </row>
    <row r="58625" spans="23:27">
      <c r="W58625" s="288"/>
      <c r="X58625" s="287"/>
      <c r="AA58625" s="289"/>
    </row>
    <row r="58626" spans="23:27">
      <c r="W58626" s="288"/>
      <c r="X58626" s="287"/>
      <c r="AA58626" s="289"/>
    </row>
    <row r="58627" spans="23:27">
      <c r="W58627" s="288"/>
      <c r="X58627" s="287"/>
      <c r="AA58627" s="289"/>
    </row>
    <row r="58628" spans="23:27">
      <c r="W58628" s="288"/>
      <c r="X58628" s="287"/>
      <c r="AA58628" s="289"/>
    </row>
    <row r="58629" spans="23:27">
      <c r="W58629" s="288"/>
      <c r="X58629" s="287"/>
      <c r="AA58629" s="289"/>
    </row>
    <row r="58630" spans="23:27">
      <c r="W58630" s="288"/>
      <c r="X58630" s="287"/>
      <c r="AA58630" s="289"/>
    </row>
    <row r="58631" spans="23:27">
      <c r="W58631" s="288"/>
      <c r="X58631" s="287"/>
      <c r="AA58631" s="289"/>
    </row>
    <row r="58632" spans="23:27">
      <c r="W58632" s="288"/>
      <c r="X58632" s="287"/>
      <c r="AA58632" s="289"/>
    </row>
    <row r="58633" spans="23:27">
      <c r="W58633" s="288"/>
      <c r="X58633" s="287"/>
      <c r="AA58633" s="289"/>
    </row>
    <row r="58634" spans="23:27">
      <c r="W58634" s="288"/>
      <c r="X58634" s="287"/>
      <c r="AA58634" s="289"/>
    </row>
    <row r="58635" spans="23:27">
      <c r="W58635" s="288"/>
      <c r="X58635" s="287"/>
      <c r="AA58635" s="289"/>
    </row>
    <row r="58636" spans="23:27">
      <c r="W58636" s="288"/>
      <c r="X58636" s="287"/>
      <c r="AA58636" s="289"/>
    </row>
    <row r="58637" spans="23:27">
      <c r="W58637" s="288"/>
      <c r="X58637" s="287"/>
      <c r="AA58637" s="289"/>
    </row>
    <row r="58638" spans="23:27">
      <c r="W58638" s="288"/>
      <c r="X58638" s="287"/>
      <c r="AA58638" s="289"/>
    </row>
    <row r="58639" spans="23:27">
      <c r="W58639" s="288"/>
      <c r="X58639" s="287"/>
      <c r="AA58639" s="289"/>
    </row>
    <row r="58640" spans="23:27">
      <c r="W58640" s="288"/>
      <c r="X58640" s="287"/>
      <c r="AA58640" s="289"/>
    </row>
    <row r="58641" spans="23:27">
      <c r="W58641" s="288"/>
      <c r="X58641" s="287"/>
      <c r="AA58641" s="289"/>
    </row>
    <row r="58642" spans="23:27">
      <c r="W58642" s="288"/>
      <c r="X58642" s="287"/>
      <c r="AA58642" s="289"/>
    </row>
    <row r="58643" spans="23:27">
      <c r="W58643" s="288"/>
      <c r="X58643" s="287"/>
      <c r="AA58643" s="289"/>
    </row>
    <row r="58644" spans="23:27">
      <c r="W58644" s="288"/>
      <c r="X58644" s="287"/>
      <c r="AA58644" s="289"/>
    </row>
    <row r="58645" spans="23:27">
      <c r="W58645" s="288"/>
      <c r="X58645" s="287"/>
      <c r="AA58645" s="289"/>
    </row>
    <row r="58646" spans="23:27">
      <c r="W58646" s="288"/>
      <c r="X58646" s="287"/>
      <c r="AA58646" s="289"/>
    </row>
    <row r="58647" spans="23:27">
      <c r="W58647" s="288"/>
      <c r="X58647" s="287"/>
      <c r="AA58647" s="289"/>
    </row>
    <row r="58648" spans="23:27">
      <c r="W58648" s="288"/>
      <c r="X58648" s="287"/>
      <c r="AA58648" s="289"/>
    </row>
    <row r="58649" spans="23:27">
      <c r="W58649" s="288"/>
      <c r="X58649" s="287"/>
      <c r="AA58649" s="289"/>
    </row>
    <row r="58650" spans="23:27">
      <c r="W58650" s="288"/>
      <c r="X58650" s="287"/>
      <c r="AA58650" s="289"/>
    </row>
    <row r="58651" spans="23:27">
      <c r="W58651" s="288"/>
      <c r="X58651" s="287"/>
      <c r="AA58651" s="289"/>
    </row>
    <row r="58652" spans="23:27">
      <c r="W58652" s="288"/>
      <c r="X58652" s="287"/>
      <c r="AA58652" s="289"/>
    </row>
    <row r="58653" spans="23:27">
      <c r="W58653" s="288"/>
      <c r="X58653" s="287"/>
      <c r="AA58653" s="289"/>
    </row>
    <row r="58654" spans="23:27">
      <c r="W58654" s="288"/>
      <c r="X58654" s="287"/>
      <c r="AA58654" s="289"/>
    </row>
    <row r="58655" spans="23:27">
      <c r="W58655" s="288"/>
      <c r="X58655" s="287"/>
      <c r="AA58655" s="289"/>
    </row>
    <row r="58656" spans="23:27">
      <c r="W58656" s="288"/>
      <c r="X58656" s="287"/>
      <c r="AA58656" s="289"/>
    </row>
    <row r="58657" spans="23:27">
      <c r="W58657" s="288"/>
      <c r="X58657" s="287"/>
      <c r="AA58657" s="289"/>
    </row>
    <row r="58658" spans="23:27">
      <c r="W58658" s="288"/>
      <c r="X58658" s="287"/>
      <c r="AA58658" s="289"/>
    </row>
    <row r="58659" spans="23:27">
      <c r="W58659" s="288"/>
      <c r="X58659" s="287"/>
      <c r="AA58659" s="289"/>
    </row>
    <row r="58660" spans="23:27">
      <c r="W58660" s="288"/>
      <c r="X58660" s="287"/>
      <c r="AA58660" s="289"/>
    </row>
    <row r="58661" spans="23:27">
      <c r="W58661" s="288"/>
      <c r="X58661" s="287"/>
      <c r="AA58661" s="289"/>
    </row>
    <row r="58662" spans="23:27">
      <c r="W58662" s="288"/>
      <c r="X58662" s="287"/>
      <c r="AA58662" s="289"/>
    </row>
    <row r="58663" spans="23:27">
      <c r="W58663" s="288"/>
      <c r="X58663" s="287"/>
      <c r="AA58663" s="289"/>
    </row>
    <row r="58664" spans="23:27">
      <c r="W58664" s="288"/>
      <c r="X58664" s="287"/>
      <c r="AA58664" s="289"/>
    </row>
    <row r="58665" spans="23:27">
      <c r="W58665" s="288"/>
      <c r="X58665" s="287"/>
      <c r="AA58665" s="289"/>
    </row>
    <row r="58666" spans="23:27">
      <c r="W58666" s="288"/>
      <c r="X58666" s="287"/>
      <c r="AA58666" s="289"/>
    </row>
    <row r="58667" spans="23:27">
      <c r="W58667" s="288"/>
      <c r="X58667" s="287"/>
      <c r="AA58667" s="289"/>
    </row>
    <row r="58668" spans="23:27">
      <c r="W58668" s="288"/>
      <c r="X58668" s="287"/>
      <c r="AA58668" s="289"/>
    </row>
    <row r="58669" spans="23:27">
      <c r="W58669" s="288"/>
      <c r="X58669" s="287"/>
      <c r="AA58669" s="289"/>
    </row>
    <row r="58670" spans="23:27">
      <c r="W58670" s="288"/>
      <c r="X58670" s="287"/>
      <c r="AA58670" s="289"/>
    </row>
    <row r="58671" spans="23:27">
      <c r="W58671" s="288"/>
      <c r="X58671" s="287"/>
      <c r="AA58671" s="289"/>
    </row>
    <row r="58672" spans="23:27">
      <c r="W58672" s="288"/>
      <c r="X58672" s="287"/>
      <c r="AA58672" s="289"/>
    </row>
    <row r="58673" spans="23:27">
      <c r="W58673" s="288"/>
      <c r="X58673" s="287"/>
      <c r="AA58673" s="289"/>
    </row>
    <row r="58674" spans="23:27">
      <c r="W58674" s="288"/>
      <c r="X58674" s="287"/>
      <c r="AA58674" s="289"/>
    </row>
    <row r="58675" spans="23:27">
      <c r="W58675" s="288"/>
      <c r="X58675" s="287"/>
      <c r="AA58675" s="289"/>
    </row>
    <row r="58676" spans="23:27">
      <c r="W58676" s="288"/>
      <c r="X58676" s="287"/>
      <c r="AA58676" s="289"/>
    </row>
    <row r="58677" spans="23:27">
      <c r="W58677" s="288"/>
      <c r="X58677" s="287"/>
      <c r="AA58677" s="289"/>
    </row>
    <row r="58678" spans="23:27">
      <c r="W58678" s="288"/>
      <c r="X58678" s="287"/>
      <c r="AA58678" s="289"/>
    </row>
    <row r="58679" spans="23:27">
      <c r="W58679" s="288"/>
      <c r="X58679" s="287"/>
      <c r="AA58679" s="289"/>
    </row>
    <row r="58680" spans="23:27">
      <c r="W58680" s="288"/>
      <c r="X58680" s="287"/>
      <c r="AA58680" s="289"/>
    </row>
    <row r="58681" spans="23:27">
      <c r="W58681" s="288"/>
      <c r="X58681" s="287"/>
      <c r="AA58681" s="289"/>
    </row>
    <row r="58682" spans="23:27">
      <c r="W58682" s="288"/>
      <c r="X58682" s="287"/>
      <c r="AA58682" s="289"/>
    </row>
    <row r="58683" spans="23:27">
      <c r="W58683" s="288"/>
      <c r="X58683" s="287"/>
      <c r="AA58683" s="289"/>
    </row>
    <row r="58684" spans="23:27">
      <c r="W58684" s="288"/>
      <c r="X58684" s="287"/>
      <c r="AA58684" s="289"/>
    </row>
    <row r="58685" spans="23:27">
      <c r="W58685" s="288"/>
      <c r="X58685" s="287"/>
      <c r="AA58685" s="289"/>
    </row>
    <row r="58686" spans="23:27">
      <c r="W58686" s="288"/>
      <c r="X58686" s="287"/>
      <c r="AA58686" s="289"/>
    </row>
    <row r="58687" spans="23:27">
      <c r="W58687" s="288"/>
      <c r="X58687" s="287"/>
      <c r="AA58687" s="289"/>
    </row>
    <row r="58688" spans="23:27">
      <c r="W58688" s="288"/>
      <c r="X58688" s="287"/>
      <c r="AA58688" s="289"/>
    </row>
    <row r="58689" spans="23:27">
      <c r="W58689" s="288"/>
      <c r="X58689" s="287"/>
      <c r="AA58689" s="289"/>
    </row>
    <row r="58690" spans="23:27">
      <c r="W58690" s="288"/>
      <c r="X58690" s="287"/>
      <c r="AA58690" s="289"/>
    </row>
    <row r="58691" spans="23:27">
      <c r="W58691" s="288"/>
      <c r="X58691" s="287"/>
      <c r="AA58691" s="289"/>
    </row>
    <row r="58692" spans="23:27">
      <c r="W58692" s="288"/>
      <c r="X58692" s="287"/>
      <c r="AA58692" s="289"/>
    </row>
    <row r="58693" spans="23:27">
      <c r="W58693" s="288"/>
      <c r="X58693" s="287"/>
      <c r="AA58693" s="289"/>
    </row>
    <row r="58694" spans="23:27">
      <c r="W58694" s="288"/>
      <c r="X58694" s="287"/>
      <c r="AA58694" s="289"/>
    </row>
    <row r="58695" spans="23:27">
      <c r="W58695" s="288"/>
      <c r="X58695" s="287"/>
      <c r="AA58695" s="289"/>
    </row>
    <row r="58696" spans="23:27">
      <c r="W58696" s="288"/>
      <c r="X58696" s="287"/>
      <c r="AA58696" s="289"/>
    </row>
    <row r="58697" spans="23:27">
      <c r="W58697" s="288"/>
      <c r="X58697" s="287"/>
      <c r="AA58697" s="289"/>
    </row>
    <row r="58698" spans="23:27">
      <c r="W58698" s="288"/>
      <c r="X58698" s="287"/>
      <c r="AA58698" s="289"/>
    </row>
    <row r="58699" spans="23:27">
      <c r="W58699" s="288"/>
      <c r="X58699" s="287"/>
      <c r="AA58699" s="289"/>
    </row>
    <row r="58700" spans="23:27">
      <c r="W58700" s="288"/>
      <c r="X58700" s="287"/>
      <c r="AA58700" s="289"/>
    </row>
    <row r="58701" spans="23:27">
      <c r="W58701" s="288"/>
      <c r="X58701" s="287"/>
      <c r="AA58701" s="289"/>
    </row>
    <row r="58702" spans="23:27">
      <c r="W58702" s="288"/>
      <c r="X58702" s="287"/>
      <c r="AA58702" s="289"/>
    </row>
    <row r="58703" spans="23:27">
      <c r="W58703" s="288"/>
      <c r="X58703" s="287"/>
      <c r="AA58703" s="289"/>
    </row>
    <row r="58704" spans="23:27">
      <c r="W58704" s="288"/>
      <c r="X58704" s="287"/>
      <c r="AA58704" s="289"/>
    </row>
    <row r="58705" spans="23:27">
      <c r="W58705" s="288"/>
      <c r="X58705" s="287"/>
      <c r="AA58705" s="289"/>
    </row>
    <row r="58706" spans="23:27">
      <c r="W58706" s="288"/>
      <c r="X58706" s="287"/>
      <c r="AA58706" s="289"/>
    </row>
    <row r="58707" spans="23:27">
      <c r="W58707" s="288"/>
      <c r="X58707" s="287"/>
      <c r="AA58707" s="289"/>
    </row>
    <row r="58708" spans="23:27">
      <c r="W58708" s="288"/>
      <c r="X58708" s="287"/>
      <c r="AA58708" s="289"/>
    </row>
    <row r="58709" spans="23:27">
      <c r="W58709" s="288"/>
      <c r="X58709" s="287"/>
      <c r="AA58709" s="289"/>
    </row>
    <row r="58710" spans="23:27">
      <c r="W58710" s="288"/>
      <c r="X58710" s="287"/>
      <c r="AA58710" s="289"/>
    </row>
    <row r="58711" spans="23:27">
      <c r="W58711" s="288"/>
      <c r="X58711" s="287"/>
      <c r="AA58711" s="289"/>
    </row>
    <row r="58712" spans="23:27">
      <c r="W58712" s="288"/>
      <c r="X58712" s="287"/>
      <c r="AA58712" s="289"/>
    </row>
    <row r="58713" spans="23:27">
      <c r="W58713" s="288"/>
      <c r="X58713" s="287"/>
      <c r="AA58713" s="289"/>
    </row>
    <row r="58714" spans="23:27">
      <c r="W58714" s="288"/>
      <c r="X58714" s="287"/>
      <c r="AA58714" s="289"/>
    </row>
    <row r="58715" spans="23:27">
      <c r="W58715" s="288"/>
      <c r="X58715" s="287"/>
      <c r="AA58715" s="289"/>
    </row>
    <row r="58716" spans="23:27">
      <c r="W58716" s="288"/>
      <c r="X58716" s="287"/>
      <c r="AA58716" s="289"/>
    </row>
    <row r="58717" spans="23:27">
      <c r="W58717" s="288"/>
      <c r="X58717" s="287"/>
      <c r="AA58717" s="289"/>
    </row>
    <row r="58718" spans="23:27">
      <c r="W58718" s="288"/>
      <c r="X58718" s="287"/>
      <c r="AA58718" s="289"/>
    </row>
    <row r="58719" spans="23:27">
      <c r="W58719" s="288"/>
      <c r="X58719" s="287"/>
      <c r="AA58719" s="289"/>
    </row>
    <row r="58720" spans="23:27">
      <c r="W58720" s="288"/>
      <c r="X58720" s="287"/>
      <c r="AA58720" s="289"/>
    </row>
    <row r="58721" spans="23:27">
      <c r="W58721" s="288"/>
      <c r="X58721" s="287"/>
      <c r="AA58721" s="289"/>
    </row>
    <row r="58722" spans="23:27">
      <c r="W58722" s="288"/>
      <c r="X58722" s="287"/>
      <c r="AA58722" s="289"/>
    </row>
    <row r="58723" spans="23:27">
      <c r="W58723" s="288"/>
      <c r="X58723" s="287"/>
      <c r="AA58723" s="289"/>
    </row>
    <row r="58724" spans="23:27">
      <c r="W58724" s="288"/>
      <c r="X58724" s="287"/>
      <c r="AA58724" s="289"/>
    </row>
    <row r="58725" spans="23:27">
      <c r="W58725" s="288"/>
      <c r="X58725" s="287"/>
      <c r="AA58725" s="289"/>
    </row>
    <row r="58726" spans="23:27">
      <c r="W58726" s="288"/>
      <c r="X58726" s="287"/>
      <c r="AA58726" s="289"/>
    </row>
    <row r="58727" spans="23:27">
      <c r="W58727" s="288"/>
      <c r="X58727" s="287"/>
      <c r="AA58727" s="289"/>
    </row>
    <row r="58728" spans="23:27">
      <c r="W58728" s="288"/>
      <c r="X58728" s="287"/>
      <c r="AA58728" s="289"/>
    </row>
    <row r="58729" spans="23:27">
      <c r="W58729" s="288"/>
      <c r="X58729" s="287"/>
      <c r="AA58729" s="289"/>
    </row>
    <row r="58730" spans="23:27">
      <c r="W58730" s="288"/>
      <c r="X58730" s="287"/>
      <c r="AA58730" s="289"/>
    </row>
    <row r="58731" spans="23:27">
      <c r="W58731" s="288"/>
      <c r="X58731" s="287"/>
      <c r="AA58731" s="289"/>
    </row>
    <row r="58732" spans="23:27">
      <c r="W58732" s="288"/>
      <c r="X58732" s="287"/>
      <c r="AA58732" s="289"/>
    </row>
    <row r="58733" spans="23:27">
      <c r="W58733" s="288"/>
      <c r="X58733" s="287"/>
      <c r="AA58733" s="289"/>
    </row>
    <row r="58734" spans="23:27">
      <c r="W58734" s="288"/>
      <c r="X58734" s="287"/>
      <c r="AA58734" s="289"/>
    </row>
    <row r="58735" spans="23:27">
      <c r="W58735" s="288"/>
      <c r="X58735" s="287"/>
      <c r="AA58735" s="289"/>
    </row>
    <row r="58736" spans="23:27">
      <c r="W58736" s="288"/>
      <c r="X58736" s="287"/>
      <c r="AA58736" s="289"/>
    </row>
    <row r="58737" spans="23:27">
      <c r="W58737" s="288"/>
      <c r="X58737" s="287"/>
      <c r="AA58737" s="289"/>
    </row>
    <row r="58738" spans="23:27">
      <c r="W58738" s="288"/>
      <c r="X58738" s="287"/>
      <c r="AA58738" s="289"/>
    </row>
    <row r="58739" spans="23:27">
      <c r="W58739" s="288"/>
      <c r="X58739" s="287"/>
      <c r="AA58739" s="289"/>
    </row>
    <row r="58740" spans="23:27">
      <c r="W58740" s="288"/>
      <c r="X58740" s="287"/>
      <c r="AA58740" s="289"/>
    </row>
    <row r="58741" spans="23:27">
      <c r="W58741" s="288"/>
      <c r="X58741" s="287"/>
      <c r="AA58741" s="289"/>
    </row>
    <row r="58742" spans="23:27">
      <c r="W58742" s="288"/>
      <c r="X58742" s="287"/>
      <c r="AA58742" s="289"/>
    </row>
    <row r="58743" spans="23:27">
      <c r="W58743" s="288"/>
      <c r="X58743" s="287"/>
      <c r="AA58743" s="289"/>
    </row>
    <row r="58744" spans="23:27">
      <c r="W58744" s="288"/>
      <c r="X58744" s="287"/>
      <c r="AA58744" s="289"/>
    </row>
    <row r="58745" spans="23:27">
      <c r="W58745" s="288"/>
      <c r="X58745" s="287"/>
      <c r="AA58745" s="289"/>
    </row>
    <row r="58746" spans="23:27">
      <c r="W58746" s="288"/>
      <c r="X58746" s="287"/>
      <c r="AA58746" s="289"/>
    </row>
    <row r="58747" spans="23:27">
      <c r="W58747" s="288"/>
      <c r="X58747" s="287"/>
      <c r="AA58747" s="289"/>
    </row>
    <row r="58748" spans="23:27">
      <c r="W58748" s="288"/>
      <c r="X58748" s="287"/>
      <c r="AA58748" s="289"/>
    </row>
    <row r="58749" spans="23:27">
      <c r="W58749" s="288"/>
      <c r="X58749" s="287"/>
      <c r="AA58749" s="289"/>
    </row>
    <row r="58750" spans="23:27">
      <c r="W58750" s="288"/>
      <c r="X58750" s="287"/>
      <c r="AA58750" s="289"/>
    </row>
    <row r="58751" spans="23:27">
      <c r="W58751" s="288"/>
      <c r="X58751" s="287"/>
      <c r="AA58751" s="289"/>
    </row>
    <row r="58752" spans="23:27">
      <c r="W58752" s="288"/>
      <c r="X58752" s="287"/>
      <c r="AA58752" s="289"/>
    </row>
    <row r="58753" spans="23:27">
      <c r="W58753" s="288"/>
      <c r="X58753" s="287"/>
      <c r="AA58753" s="289"/>
    </row>
    <row r="58754" spans="23:27">
      <c r="W58754" s="288"/>
      <c r="X58754" s="287"/>
      <c r="AA58754" s="289"/>
    </row>
    <row r="58755" spans="23:27">
      <c r="W58755" s="288"/>
      <c r="X58755" s="287"/>
      <c r="AA58755" s="289"/>
    </row>
    <row r="58756" spans="23:27">
      <c r="W58756" s="288"/>
      <c r="X58756" s="287"/>
      <c r="AA58756" s="289"/>
    </row>
    <row r="58757" spans="23:27">
      <c r="W58757" s="288"/>
      <c r="X58757" s="287"/>
      <c r="AA58757" s="289"/>
    </row>
    <row r="58758" spans="23:27">
      <c r="W58758" s="288"/>
      <c r="X58758" s="287"/>
      <c r="AA58758" s="289"/>
    </row>
    <row r="58759" spans="23:27">
      <c r="W58759" s="288"/>
      <c r="X58759" s="287"/>
      <c r="AA58759" s="289"/>
    </row>
    <row r="58760" spans="23:27">
      <c r="W58760" s="288"/>
      <c r="X58760" s="287"/>
      <c r="AA58760" s="289"/>
    </row>
    <row r="58761" spans="23:27">
      <c r="W58761" s="288"/>
      <c r="X58761" s="287"/>
      <c r="AA58761" s="289"/>
    </row>
    <row r="58762" spans="23:27">
      <c r="W58762" s="288"/>
      <c r="X58762" s="287"/>
      <c r="AA58762" s="289"/>
    </row>
    <row r="58763" spans="23:27">
      <c r="W58763" s="288"/>
      <c r="X58763" s="287"/>
      <c r="AA58763" s="289"/>
    </row>
    <row r="58764" spans="23:27">
      <c r="W58764" s="288"/>
      <c r="X58764" s="287"/>
      <c r="AA58764" s="289"/>
    </row>
    <row r="58765" spans="23:27">
      <c r="W58765" s="288"/>
      <c r="X58765" s="287"/>
      <c r="AA58765" s="289"/>
    </row>
    <row r="58766" spans="23:27">
      <c r="W58766" s="288"/>
      <c r="X58766" s="287"/>
      <c r="AA58766" s="289"/>
    </row>
    <row r="58767" spans="23:27">
      <c r="W58767" s="288"/>
      <c r="X58767" s="287"/>
      <c r="AA58767" s="289"/>
    </row>
    <row r="58768" spans="23:27">
      <c r="W58768" s="288"/>
      <c r="X58768" s="287"/>
      <c r="AA58768" s="289"/>
    </row>
    <row r="58769" spans="23:27">
      <c r="W58769" s="288"/>
      <c r="X58769" s="287"/>
      <c r="AA58769" s="289"/>
    </row>
    <row r="58770" spans="23:27">
      <c r="W58770" s="288"/>
      <c r="X58770" s="287"/>
      <c r="AA58770" s="289"/>
    </row>
    <row r="58771" spans="23:27">
      <c r="W58771" s="288"/>
      <c r="X58771" s="287"/>
      <c r="AA58771" s="289"/>
    </row>
    <row r="58772" spans="23:27">
      <c r="W58772" s="288"/>
      <c r="X58772" s="287"/>
      <c r="AA58772" s="289"/>
    </row>
    <row r="58773" spans="23:27">
      <c r="W58773" s="288"/>
      <c r="X58773" s="287"/>
      <c r="AA58773" s="289"/>
    </row>
    <row r="58774" spans="23:27">
      <c r="W58774" s="288"/>
      <c r="X58774" s="287"/>
      <c r="AA58774" s="289"/>
    </row>
    <row r="58775" spans="23:27">
      <c r="W58775" s="288"/>
      <c r="X58775" s="287"/>
      <c r="AA58775" s="289"/>
    </row>
    <row r="58776" spans="23:27">
      <c r="W58776" s="288"/>
      <c r="X58776" s="287"/>
      <c r="AA58776" s="289"/>
    </row>
    <row r="58777" spans="23:27">
      <c r="W58777" s="288"/>
      <c r="X58777" s="287"/>
      <c r="AA58777" s="289"/>
    </row>
    <row r="58778" spans="23:27">
      <c r="W58778" s="288"/>
      <c r="X58778" s="287"/>
      <c r="AA58778" s="289"/>
    </row>
    <row r="58779" spans="23:27">
      <c r="W58779" s="288"/>
      <c r="X58779" s="287"/>
      <c r="AA58779" s="289"/>
    </row>
    <row r="58780" spans="23:27">
      <c r="W58780" s="288"/>
      <c r="X58780" s="287"/>
      <c r="AA58780" s="289"/>
    </row>
    <row r="58781" spans="23:27">
      <c r="W58781" s="288"/>
      <c r="X58781" s="287"/>
      <c r="AA58781" s="289"/>
    </row>
    <row r="58782" spans="23:27">
      <c r="W58782" s="288"/>
      <c r="X58782" s="287"/>
      <c r="AA58782" s="289"/>
    </row>
    <row r="58783" spans="23:27">
      <c r="W58783" s="288"/>
      <c r="X58783" s="287"/>
      <c r="AA58783" s="289"/>
    </row>
    <row r="58784" spans="23:27">
      <c r="W58784" s="288"/>
      <c r="X58784" s="287"/>
      <c r="AA58784" s="289"/>
    </row>
    <row r="58785" spans="23:27">
      <c r="W58785" s="288"/>
      <c r="X58785" s="287"/>
      <c r="AA58785" s="289"/>
    </row>
    <row r="58786" spans="23:27">
      <c r="W58786" s="288"/>
      <c r="X58786" s="287"/>
      <c r="AA58786" s="289"/>
    </row>
    <row r="58787" spans="23:27">
      <c r="W58787" s="288"/>
      <c r="X58787" s="287"/>
      <c r="AA58787" s="289"/>
    </row>
    <row r="58788" spans="23:27">
      <c r="W58788" s="288"/>
      <c r="X58788" s="287"/>
      <c r="AA58788" s="289"/>
    </row>
    <row r="58789" spans="23:27">
      <c r="W58789" s="288"/>
      <c r="X58789" s="287"/>
      <c r="AA58789" s="289"/>
    </row>
    <row r="58790" spans="23:27">
      <c r="W58790" s="288"/>
      <c r="X58790" s="287"/>
      <c r="AA58790" s="289"/>
    </row>
    <row r="58791" spans="23:27">
      <c r="W58791" s="288"/>
      <c r="X58791" s="287"/>
      <c r="AA58791" s="289"/>
    </row>
    <row r="58792" spans="23:27">
      <c r="W58792" s="288"/>
      <c r="X58792" s="287"/>
      <c r="AA58792" s="289"/>
    </row>
    <row r="58793" spans="23:27">
      <c r="W58793" s="288"/>
      <c r="X58793" s="287"/>
      <c r="AA58793" s="289"/>
    </row>
    <row r="58794" spans="23:27">
      <c r="W58794" s="288"/>
      <c r="X58794" s="287"/>
      <c r="AA58794" s="289"/>
    </row>
    <row r="58795" spans="23:27">
      <c r="W58795" s="288"/>
      <c r="X58795" s="287"/>
      <c r="AA58795" s="289"/>
    </row>
    <row r="58796" spans="23:27">
      <c r="W58796" s="288"/>
      <c r="X58796" s="287"/>
      <c r="AA58796" s="289"/>
    </row>
    <row r="58797" spans="23:27">
      <c r="W58797" s="288"/>
      <c r="X58797" s="287"/>
      <c r="AA58797" s="289"/>
    </row>
    <row r="58798" spans="23:27">
      <c r="W58798" s="288"/>
      <c r="X58798" s="287"/>
      <c r="AA58798" s="289"/>
    </row>
    <row r="58799" spans="23:27">
      <c r="W58799" s="288"/>
      <c r="X58799" s="287"/>
      <c r="AA58799" s="289"/>
    </row>
    <row r="58800" spans="23:27">
      <c r="W58800" s="288"/>
      <c r="X58800" s="287"/>
      <c r="AA58800" s="289"/>
    </row>
    <row r="58801" spans="23:27">
      <c r="W58801" s="288"/>
      <c r="X58801" s="287"/>
      <c r="AA58801" s="289"/>
    </row>
    <row r="58802" spans="23:27">
      <c r="W58802" s="288"/>
      <c r="X58802" s="287"/>
      <c r="AA58802" s="289"/>
    </row>
    <row r="58803" spans="23:27">
      <c r="W58803" s="288"/>
      <c r="X58803" s="287"/>
      <c r="AA58803" s="289"/>
    </row>
    <row r="58804" spans="23:27">
      <c r="W58804" s="288"/>
      <c r="X58804" s="287"/>
      <c r="AA58804" s="289"/>
    </row>
    <row r="58805" spans="23:27">
      <c r="W58805" s="288"/>
      <c r="X58805" s="287"/>
      <c r="AA58805" s="289"/>
    </row>
    <row r="58806" spans="23:27">
      <c r="W58806" s="288"/>
      <c r="X58806" s="287"/>
      <c r="AA58806" s="289"/>
    </row>
    <row r="58807" spans="23:27">
      <c r="W58807" s="288"/>
      <c r="X58807" s="287"/>
      <c r="AA58807" s="289"/>
    </row>
    <row r="58808" spans="23:27">
      <c r="W58808" s="288"/>
      <c r="X58808" s="287"/>
      <c r="AA58808" s="289"/>
    </row>
    <row r="58809" spans="23:27">
      <c r="W58809" s="288"/>
      <c r="X58809" s="287"/>
      <c r="AA58809" s="289"/>
    </row>
    <row r="58810" spans="23:27">
      <c r="W58810" s="288"/>
      <c r="X58810" s="287"/>
      <c r="AA58810" s="289"/>
    </row>
    <row r="58811" spans="23:27">
      <c r="W58811" s="288"/>
      <c r="X58811" s="287"/>
      <c r="AA58811" s="289"/>
    </row>
    <row r="58812" spans="23:27">
      <c r="W58812" s="288"/>
      <c r="X58812" s="287"/>
      <c r="AA58812" s="289"/>
    </row>
    <row r="58813" spans="23:27">
      <c r="W58813" s="288"/>
      <c r="X58813" s="287"/>
      <c r="AA58813" s="289"/>
    </row>
    <row r="58814" spans="23:27">
      <c r="W58814" s="288"/>
      <c r="X58814" s="287"/>
      <c r="AA58814" s="289"/>
    </row>
    <row r="58815" spans="23:27">
      <c r="W58815" s="288"/>
      <c r="X58815" s="287"/>
      <c r="AA58815" s="289"/>
    </row>
    <row r="58816" spans="23:27">
      <c r="W58816" s="288"/>
      <c r="X58816" s="287"/>
      <c r="AA58816" s="289"/>
    </row>
    <row r="58817" spans="23:27">
      <c r="W58817" s="288"/>
      <c r="X58817" s="287"/>
      <c r="AA58817" s="289"/>
    </row>
    <row r="58818" spans="23:27">
      <c r="W58818" s="288"/>
      <c r="X58818" s="287"/>
      <c r="AA58818" s="289"/>
    </row>
    <row r="58819" spans="23:27">
      <c r="W58819" s="288"/>
      <c r="X58819" s="287"/>
      <c r="AA58819" s="289"/>
    </row>
    <row r="58820" spans="23:27">
      <c r="W58820" s="288"/>
      <c r="X58820" s="287"/>
      <c r="AA58820" s="289"/>
    </row>
    <row r="58821" spans="23:27">
      <c r="W58821" s="288"/>
      <c r="X58821" s="287"/>
      <c r="AA58821" s="289"/>
    </row>
    <row r="58822" spans="23:27">
      <c r="W58822" s="288"/>
      <c r="X58822" s="287"/>
      <c r="AA58822" s="289"/>
    </row>
    <row r="58823" spans="23:27">
      <c r="W58823" s="288"/>
      <c r="X58823" s="287"/>
      <c r="AA58823" s="289"/>
    </row>
    <row r="58824" spans="23:27">
      <c r="W58824" s="288"/>
      <c r="X58824" s="287"/>
      <c r="AA58824" s="289"/>
    </row>
    <row r="58825" spans="23:27">
      <c r="W58825" s="288"/>
      <c r="X58825" s="287"/>
      <c r="AA58825" s="289"/>
    </row>
    <row r="58826" spans="23:27">
      <c r="W58826" s="288"/>
      <c r="X58826" s="287"/>
      <c r="AA58826" s="289"/>
    </row>
    <row r="58827" spans="23:27">
      <c r="W58827" s="288"/>
      <c r="X58827" s="287"/>
      <c r="AA58827" s="289"/>
    </row>
    <row r="58828" spans="23:27">
      <c r="W58828" s="288"/>
      <c r="X58828" s="287"/>
      <c r="AA58828" s="289"/>
    </row>
    <row r="58829" spans="23:27">
      <c r="W58829" s="288"/>
      <c r="X58829" s="287"/>
      <c r="AA58829" s="289"/>
    </row>
    <row r="58830" spans="23:27">
      <c r="W58830" s="288"/>
      <c r="X58830" s="287"/>
      <c r="AA58830" s="289"/>
    </row>
    <row r="58831" spans="23:27">
      <c r="W58831" s="288"/>
      <c r="X58831" s="287"/>
      <c r="AA58831" s="289"/>
    </row>
    <row r="58832" spans="23:27">
      <c r="W58832" s="288"/>
      <c r="X58832" s="287"/>
      <c r="AA58832" s="289"/>
    </row>
    <row r="58833" spans="23:27">
      <c r="W58833" s="288"/>
      <c r="X58833" s="287"/>
      <c r="AA58833" s="289"/>
    </row>
    <row r="58834" spans="23:27">
      <c r="W58834" s="288"/>
      <c r="X58834" s="287"/>
      <c r="AA58834" s="289"/>
    </row>
    <row r="58835" spans="23:27">
      <c r="W58835" s="288"/>
      <c r="X58835" s="287"/>
      <c r="AA58835" s="289"/>
    </row>
    <row r="58836" spans="23:27">
      <c r="W58836" s="288"/>
      <c r="X58836" s="287"/>
      <c r="AA58836" s="289"/>
    </row>
    <row r="58837" spans="23:27">
      <c r="W58837" s="288"/>
      <c r="X58837" s="287"/>
      <c r="AA58837" s="289"/>
    </row>
    <row r="58838" spans="23:27">
      <c r="W58838" s="288"/>
      <c r="X58838" s="287"/>
      <c r="AA58838" s="289"/>
    </row>
    <row r="58839" spans="23:27">
      <c r="W58839" s="288"/>
      <c r="X58839" s="287"/>
      <c r="AA58839" s="289"/>
    </row>
    <row r="58840" spans="23:27">
      <c r="W58840" s="288"/>
      <c r="X58840" s="287"/>
      <c r="AA58840" s="289"/>
    </row>
    <row r="58841" spans="23:27">
      <c r="W58841" s="288"/>
      <c r="X58841" s="287"/>
      <c r="AA58841" s="289"/>
    </row>
    <row r="58842" spans="23:27">
      <c r="W58842" s="288"/>
      <c r="X58842" s="287"/>
      <c r="AA58842" s="289"/>
    </row>
    <row r="58843" spans="23:27">
      <c r="W58843" s="288"/>
      <c r="X58843" s="287"/>
      <c r="AA58843" s="289"/>
    </row>
    <row r="58844" spans="23:27">
      <c r="W58844" s="288"/>
      <c r="X58844" s="287"/>
      <c r="AA58844" s="289"/>
    </row>
    <row r="58845" spans="23:27">
      <c r="W58845" s="288"/>
      <c r="X58845" s="287"/>
      <c r="AA58845" s="289"/>
    </row>
    <row r="58846" spans="23:27">
      <c r="W58846" s="288"/>
      <c r="X58846" s="287"/>
      <c r="AA58846" s="289"/>
    </row>
    <row r="58847" spans="23:27">
      <c r="W58847" s="288"/>
      <c r="X58847" s="287"/>
      <c r="AA58847" s="289"/>
    </row>
    <row r="58848" spans="23:27">
      <c r="W58848" s="288"/>
      <c r="X58848" s="287"/>
      <c r="AA58848" s="289"/>
    </row>
    <row r="58849" spans="23:27">
      <c r="W58849" s="288"/>
      <c r="X58849" s="287"/>
      <c r="AA58849" s="289"/>
    </row>
    <row r="58850" spans="23:27">
      <c r="W58850" s="288"/>
      <c r="X58850" s="287"/>
      <c r="AA58850" s="289"/>
    </row>
    <row r="58851" spans="23:27">
      <c r="W58851" s="288"/>
      <c r="X58851" s="287"/>
      <c r="AA58851" s="289"/>
    </row>
    <row r="58852" spans="23:27">
      <c r="W58852" s="288"/>
      <c r="X58852" s="287"/>
      <c r="AA58852" s="289"/>
    </row>
    <row r="58853" spans="23:27">
      <c r="W58853" s="288"/>
      <c r="X58853" s="287"/>
      <c r="AA58853" s="289"/>
    </row>
    <row r="58854" spans="23:27">
      <c r="W58854" s="288"/>
      <c r="X58854" s="287"/>
      <c r="AA58854" s="289"/>
    </row>
    <row r="58855" spans="23:27">
      <c r="W58855" s="288"/>
      <c r="X58855" s="287"/>
      <c r="AA58855" s="289"/>
    </row>
    <row r="58856" spans="23:27">
      <c r="W58856" s="288"/>
      <c r="X58856" s="287"/>
      <c r="AA58856" s="289"/>
    </row>
    <row r="58857" spans="23:27">
      <c r="W58857" s="288"/>
      <c r="X58857" s="287"/>
      <c r="AA58857" s="289"/>
    </row>
    <row r="58858" spans="23:27">
      <c r="W58858" s="288"/>
      <c r="X58858" s="287"/>
      <c r="AA58858" s="289"/>
    </row>
    <row r="58859" spans="23:27">
      <c r="W58859" s="288"/>
      <c r="X58859" s="287"/>
      <c r="AA58859" s="289"/>
    </row>
    <row r="58860" spans="23:27">
      <c r="W58860" s="288"/>
      <c r="X58860" s="287"/>
      <c r="AA58860" s="289"/>
    </row>
    <row r="58861" spans="23:27">
      <c r="W58861" s="288"/>
      <c r="X58861" s="287"/>
      <c r="AA58861" s="289"/>
    </row>
    <row r="58862" spans="23:27">
      <c r="W58862" s="288"/>
      <c r="X58862" s="287"/>
      <c r="AA58862" s="289"/>
    </row>
    <row r="58863" spans="23:27">
      <c r="W58863" s="288"/>
      <c r="X58863" s="287"/>
      <c r="AA58863" s="289"/>
    </row>
    <row r="58864" spans="23:27">
      <c r="W58864" s="288"/>
      <c r="X58864" s="287"/>
      <c r="AA58864" s="289"/>
    </row>
    <row r="58865" spans="23:27">
      <c r="W58865" s="288"/>
      <c r="X58865" s="287"/>
      <c r="AA58865" s="289"/>
    </row>
    <row r="58866" spans="23:27">
      <c r="W58866" s="288"/>
      <c r="X58866" s="287"/>
      <c r="AA58866" s="289"/>
    </row>
    <row r="58867" spans="23:27">
      <c r="W58867" s="288"/>
      <c r="X58867" s="287"/>
      <c r="AA58867" s="289"/>
    </row>
    <row r="58868" spans="23:27">
      <c r="W58868" s="288"/>
      <c r="X58868" s="287"/>
      <c r="AA58868" s="289"/>
    </row>
    <row r="58869" spans="23:27">
      <c r="W58869" s="288"/>
      <c r="X58869" s="287"/>
      <c r="AA58869" s="289"/>
    </row>
    <row r="58870" spans="23:27">
      <c r="W58870" s="288"/>
      <c r="X58870" s="287"/>
      <c r="AA58870" s="289"/>
    </row>
    <row r="58871" spans="23:27">
      <c r="W58871" s="288"/>
      <c r="X58871" s="287"/>
      <c r="AA58871" s="289"/>
    </row>
    <row r="58872" spans="23:27">
      <c r="W58872" s="288"/>
      <c r="X58872" s="287"/>
      <c r="AA58872" s="289"/>
    </row>
    <row r="58873" spans="23:27">
      <c r="W58873" s="288"/>
      <c r="X58873" s="287"/>
      <c r="AA58873" s="289"/>
    </row>
    <row r="58874" spans="23:27">
      <c r="W58874" s="288"/>
      <c r="X58874" s="287"/>
      <c r="AA58874" s="289"/>
    </row>
    <row r="58875" spans="23:27">
      <c r="W58875" s="288"/>
      <c r="X58875" s="287"/>
      <c r="AA58875" s="289"/>
    </row>
    <row r="58876" spans="23:27">
      <c r="W58876" s="288"/>
      <c r="X58876" s="287"/>
      <c r="AA58876" s="289"/>
    </row>
    <row r="58877" spans="23:27">
      <c r="W58877" s="288"/>
      <c r="X58877" s="287"/>
      <c r="AA58877" s="289"/>
    </row>
    <row r="58878" spans="23:27">
      <c r="W58878" s="288"/>
      <c r="X58878" s="287"/>
      <c r="AA58878" s="289"/>
    </row>
    <row r="58879" spans="23:27">
      <c r="W58879" s="288"/>
      <c r="X58879" s="287"/>
      <c r="AA58879" s="289"/>
    </row>
    <row r="58880" spans="23:27">
      <c r="W58880" s="288"/>
      <c r="X58880" s="287"/>
      <c r="AA58880" s="289"/>
    </row>
    <row r="58881" spans="23:27">
      <c r="W58881" s="288"/>
      <c r="X58881" s="287"/>
      <c r="AA58881" s="289"/>
    </row>
    <row r="58882" spans="23:27">
      <c r="W58882" s="288"/>
      <c r="X58882" s="287"/>
      <c r="AA58882" s="289"/>
    </row>
    <row r="58883" spans="23:27">
      <c r="W58883" s="288"/>
      <c r="X58883" s="287"/>
      <c r="AA58883" s="289"/>
    </row>
    <row r="58884" spans="23:27">
      <c r="W58884" s="288"/>
      <c r="X58884" s="287"/>
      <c r="AA58884" s="289"/>
    </row>
    <row r="58885" spans="23:27">
      <c r="W58885" s="288"/>
      <c r="X58885" s="287"/>
      <c r="AA58885" s="289"/>
    </row>
    <row r="58886" spans="23:27">
      <c r="W58886" s="288"/>
      <c r="X58886" s="287"/>
      <c r="AA58886" s="289"/>
    </row>
    <row r="58887" spans="23:27">
      <c r="W58887" s="288"/>
      <c r="X58887" s="287"/>
      <c r="AA58887" s="289"/>
    </row>
    <row r="58888" spans="23:27">
      <c r="W58888" s="288"/>
      <c r="X58888" s="287"/>
      <c r="AA58888" s="289"/>
    </row>
    <row r="58889" spans="23:27">
      <c r="W58889" s="288"/>
      <c r="X58889" s="287"/>
      <c r="AA58889" s="289"/>
    </row>
    <row r="58890" spans="23:27">
      <c r="W58890" s="288"/>
      <c r="X58890" s="287"/>
      <c r="AA58890" s="289"/>
    </row>
    <row r="58891" spans="23:27">
      <c r="W58891" s="288"/>
      <c r="X58891" s="287"/>
      <c r="AA58891" s="289"/>
    </row>
    <row r="58892" spans="23:27">
      <c r="W58892" s="288"/>
      <c r="X58892" s="287"/>
      <c r="AA58892" s="289"/>
    </row>
    <row r="58893" spans="23:27">
      <c r="W58893" s="288"/>
      <c r="X58893" s="287"/>
      <c r="AA58893" s="289"/>
    </row>
    <row r="58894" spans="23:27">
      <c r="W58894" s="288"/>
      <c r="X58894" s="287"/>
      <c r="AA58894" s="289"/>
    </row>
    <row r="58895" spans="23:27">
      <c r="W58895" s="288"/>
      <c r="X58895" s="287"/>
      <c r="AA58895" s="289"/>
    </row>
    <row r="58896" spans="23:27">
      <c r="W58896" s="288"/>
      <c r="X58896" s="287"/>
      <c r="AA58896" s="289"/>
    </row>
    <row r="58897" spans="23:27">
      <c r="W58897" s="288"/>
      <c r="X58897" s="287"/>
      <c r="AA58897" s="289"/>
    </row>
    <row r="58898" spans="23:27">
      <c r="W58898" s="288"/>
      <c r="X58898" s="287"/>
      <c r="AA58898" s="289"/>
    </row>
    <row r="58899" spans="23:27">
      <c r="W58899" s="288"/>
      <c r="X58899" s="287"/>
      <c r="AA58899" s="289"/>
    </row>
    <row r="58900" spans="23:27">
      <c r="W58900" s="288"/>
      <c r="X58900" s="287"/>
      <c r="AA58900" s="289"/>
    </row>
    <row r="58901" spans="23:27">
      <c r="W58901" s="288"/>
      <c r="X58901" s="287"/>
      <c r="AA58901" s="289"/>
    </row>
    <row r="58902" spans="23:27">
      <c r="W58902" s="288"/>
      <c r="X58902" s="287"/>
      <c r="AA58902" s="289"/>
    </row>
    <row r="58903" spans="23:27">
      <c r="W58903" s="288"/>
      <c r="X58903" s="287"/>
      <c r="AA58903" s="289"/>
    </row>
    <row r="58904" spans="23:27">
      <c r="W58904" s="288"/>
      <c r="X58904" s="287"/>
      <c r="AA58904" s="289"/>
    </row>
    <row r="58905" spans="23:27">
      <c r="W58905" s="288"/>
      <c r="X58905" s="287"/>
      <c r="AA58905" s="289"/>
    </row>
    <row r="58906" spans="23:27">
      <c r="W58906" s="288"/>
      <c r="X58906" s="287"/>
      <c r="AA58906" s="289"/>
    </row>
    <row r="58907" spans="23:27">
      <c r="W58907" s="288"/>
      <c r="X58907" s="287"/>
      <c r="AA58907" s="289"/>
    </row>
    <row r="58908" spans="23:27">
      <c r="W58908" s="288"/>
      <c r="X58908" s="287"/>
      <c r="AA58908" s="289"/>
    </row>
    <row r="58909" spans="23:27">
      <c r="W58909" s="288"/>
      <c r="X58909" s="287"/>
      <c r="AA58909" s="289"/>
    </row>
    <row r="58910" spans="23:27">
      <c r="W58910" s="288"/>
      <c r="X58910" s="287"/>
      <c r="AA58910" s="289"/>
    </row>
    <row r="58911" spans="23:27">
      <c r="W58911" s="288"/>
      <c r="X58911" s="287"/>
      <c r="AA58911" s="289"/>
    </row>
    <row r="58912" spans="23:27">
      <c r="W58912" s="288"/>
      <c r="X58912" s="287"/>
      <c r="AA58912" s="289"/>
    </row>
    <row r="58913" spans="23:27">
      <c r="W58913" s="288"/>
      <c r="X58913" s="287"/>
      <c r="AA58913" s="289"/>
    </row>
    <row r="58914" spans="23:27">
      <c r="W58914" s="288"/>
      <c r="X58914" s="287"/>
      <c r="AA58914" s="289"/>
    </row>
    <row r="58915" spans="23:27">
      <c r="W58915" s="288"/>
      <c r="X58915" s="287"/>
      <c r="AA58915" s="289"/>
    </row>
    <row r="58916" spans="23:27">
      <c r="W58916" s="288"/>
      <c r="X58916" s="287"/>
      <c r="AA58916" s="289"/>
    </row>
    <row r="58917" spans="23:27">
      <c r="W58917" s="288"/>
      <c r="X58917" s="287"/>
      <c r="AA58917" s="289"/>
    </row>
    <row r="58918" spans="23:27">
      <c r="W58918" s="288"/>
      <c r="X58918" s="287"/>
      <c r="AA58918" s="289"/>
    </row>
    <row r="58919" spans="23:27">
      <c r="W58919" s="288"/>
      <c r="X58919" s="287"/>
      <c r="AA58919" s="289"/>
    </row>
    <row r="58920" spans="23:27">
      <c r="W58920" s="288"/>
      <c r="X58920" s="287"/>
      <c r="AA58920" s="289"/>
    </row>
    <row r="58921" spans="23:27">
      <c r="W58921" s="288"/>
      <c r="X58921" s="287"/>
      <c r="AA58921" s="289"/>
    </row>
    <row r="58922" spans="23:27">
      <c r="W58922" s="288"/>
      <c r="X58922" s="287"/>
      <c r="AA58922" s="289"/>
    </row>
    <row r="58923" spans="23:27">
      <c r="W58923" s="288"/>
      <c r="X58923" s="287"/>
      <c r="AA58923" s="289"/>
    </row>
    <row r="58924" spans="23:27">
      <c r="W58924" s="288"/>
      <c r="X58924" s="287"/>
      <c r="AA58924" s="289"/>
    </row>
    <row r="58925" spans="23:27">
      <c r="W58925" s="288"/>
      <c r="X58925" s="287"/>
      <c r="AA58925" s="289"/>
    </row>
    <row r="58926" spans="23:27">
      <c r="W58926" s="288"/>
      <c r="X58926" s="287"/>
      <c r="AA58926" s="289"/>
    </row>
    <row r="58927" spans="23:27">
      <c r="W58927" s="288"/>
      <c r="X58927" s="287"/>
      <c r="AA58927" s="289"/>
    </row>
    <row r="58928" spans="23:27">
      <c r="W58928" s="288"/>
      <c r="X58928" s="287"/>
      <c r="AA58928" s="289"/>
    </row>
    <row r="58929" spans="23:27">
      <c r="W58929" s="288"/>
      <c r="X58929" s="287"/>
      <c r="AA58929" s="289"/>
    </row>
    <row r="58930" spans="23:27">
      <c r="W58930" s="288"/>
      <c r="X58930" s="287"/>
      <c r="AA58930" s="289"/>
    </row>
    <row r="58931" spans="23:27">
      <c r="W58931" s="288"/>
      <c r="X58931" s="287"/>
      <c r="AA58931" s="289"/>
    </row>
    <row r="58932" spans="23:27">
      <c r="W58932" s="288"/>
      <c r="X58932" s="287"/>
      <c r="AA58932" s="289"/>
    </row>
    <row r="58933" spans="23:27">
      <c r="W58933" s="288"/>
      <c r="X58933" s="287"/>
      <c r="AA58933" s="289"/>
    </row>
    <row r="58934" spans="23:27">
      <c r="W58934" s="288"/>
      <c r="X58934" s="287"/>
      <c r="AA58934" s="289"/>
    </row>
    <row r="58935" spans="23:27">
      <c r="W58935" s="288"/>
      <c r="X58935" s="287"/>
      <c r="AA58935" s="289"/>
    </row>
    <row r="58936" spans="23:27">
      <c r="W58936" s="288"/>
      <c r="X58936" s="287"/>
      <c r="AA58936" s="289"/>
    </row>
    <row r="58937" spans="23:27">
      <c r="W58937" s="288"/>
      <c r="X58937" s="287"/>
      <c r="AA58937" s="289"/>
    </row>
    <row r="58938" spans="23:27">
      <c r="W58938" s="288"/>
      <c r="X58938" s="287"/>
      <c r="AA58938" s="289"/>
    </row>
    <row r="58939" spans="23:27">
      <c r="W58939" s="288"/>
      <c r="X58939" s="287"/>
      <c r="AA58939" s="289"/>
    </row>
    <row r="58940" spans="23:27">
      <c r="W58940" s="288"/>
      <c r="X58940" s="287"/>
      <c r="AA58940" s="289"/>
    </row>
    <row r="58941" spans="23:27">
      <c r="W58941" s="288"/>
      <c r="X58941" s="287"/>
      <c r="AA58941" s="289"/>
    </row>
    <row r="58942" spans="23:27">
      <c r="W58942" s="288"/>
      <c r="X58942" s="287"/>
      <c r="AA58942" s="289"/>
    </row>
    <row r="58943" spans="23:27">
      <c r="W58943" s="288"/>
      <c r="X58943" s="287"/>
      <c r="AA58943" s="289"/>
    </row>
    <row r="58944" spans="23:27">
      <c r="W58944" s="288"/>
      <c r="X58944" s="287"/>
      <c r="AA58944" s="289"/>
    </row>
    <row r="58945" spans="23:27">
      <c r="W58945" s="288"/>
      <c r="X58945" s="287"/>
      <c r="AA58945" s="289"/>
    </row>
    <row r="58946" spans="23:27">
      <c r="W58946" s="288"/>
      <c r="X58946" s="287"/>
      <c r="AA58946" s="289"/>
    </row>
    <row r="58947" spans="23:27">
      <c r="W58947" s="288"/>
      <c r="X58947" s="287"/>
      <c r="AA58947" s="289"/>
    </row>
    <row r="58948" spans="23:27">
      <c r="W58948" s="288"/>
      <c r="X58948" s="287"/>
      <c r="AA58948" s="289"/>
    </row>
    <row r="58949" spans="23:27">
      <c r="W58949" s="288"/>
      <c r="X58949" s="287"/>
      <c r="AA58949" s="289"/>
    </row>
    <row r="58950" spans="23:27">
      <c r="W58950" s="288"/>
      <c r="X58950" s="287"/>
      <c r="AA58950" s="289"/>
    </row>
    <row r="58951" spans="23:27">
      <c r="W58951" s="288"/>
      <c r="X58951" s="287"/>
      <c r="AA58951" s="289"/>
    </row>
    <row r="58952" spans="23:27">
      <c r="W58952" s="288"/>
      <c r="X58952" s="287"/>
      <c r="AA58952" s="289"/>
    </row>
    <row r="58953" spans="23:27">
      <c r="W58953" s="288"/>
      <c r="X58953" s="287"/>
      <c r="AA58953" s="289"/>
    </row>
    <row r="58954" spans="23:27">
      <c r="W58954" s="288"/>
      <c r="X58954" s="287"/>
      <c r="AA58954" s="289"/>
    </row>
    <row r="58955" spans="23:27">
      <c r="W58955" s="288"/>
      <c r="X58955" s="287"/>
      <c r="AA58955" s="289"/>
    </row>
    <row r="58956" spans="23:27">
      <c r="W58956" s="288"/>
      <c r="X58956" s="287"/>
      <c r="AA58956" s="289"/>
    </row>
    <row r="58957" spans="23:27">
      <c r="W58957" s="288"/>
      <c r="X58957" s="287"/>
      <c r="AA58957" s="289"/>
    </row>
    <row r="58958" spans="23:27">
      <c r="W58958" s="288"/>
      <c r="X58958" s="287"/>
      <c r="AA58958" s="289"/>
    </row>
    <row r="58959" spans="23:27">
      <c r="W58959" s="288"/>
      <c r="X58959" s="287"/>
      <c r="AA58959" s="289"/>
    </row>
    <row r="58960" spans="23:27">
      <c r="W58960" s="288"/>
      <c r="X58960" s="287"/>
      <c r="AA58960" s="289"/>
    </row>
    <row r="58961" spans="23:27">
      <c r="W58961" s="288"/>
      <c r="X58961" s="287"/>
      <c r="AA58961" s="289"/>
    </row>
    <row r="58962" spans="23:27">
      <c r="W58962" s="288"/>
      <c r="X58962" s="287"/>
      <c r="AA58962" s="289"/>
    </row>
    <row r="58963" spans="23:27">
      <c r="W58963" s="288"/>
      <c r="X58963" s="287"/>
      <c r="AA58963" s="289"/>
    </row>
    <row r="58964" spans="23:27">
      <c r="W58964" s="288"/>
      <c r="X58964" s="287"/>
      <c r="AA58964" s="289"/>
    </row>
    <row r="58965" spans="23:27">
      <c r="W58965" s="288"/>
      <c r="X58965" s="287"/>
      <c r="AA58965" s="289"/>
    </row>
    <row r="58966" spans="23:27">
      <c r="W58966" s="288"/>
      <c r="X58966" s="287"/>
      <c r="AA58966" s="289"/>
    </row>
    <row r="58967" spans="23:27">
      <c r="W58967" s="288"/>
      <c r="X58967" s="287"/>
      <c r="AA58967" s="289"/>
    </row>
    <row r="58968" spans="23:27">
      <c r="W58968" s="288"/>
      <c r="X58968" s="287"/>
      <c r="AA58968" s="289"/>
    </row>
    <row r="58969" spans="23:27">
      <c r="W58969" s="288"/>
      <c r="X58969" s="287"/>
      <c r="AA58969" s="289"/>
    </row>
    <row r="58970" spans="23:27">
      <c r="W58970" s="288"/>
      <c r="X58970" s="287"/>
      <c r="AA58970" s="289"/>
    </row>
    <row r="58971" spans="23:27">
      <c r="W58971" s="288"/>
      <c r="X58971" s="287"/>
      <c r="AA58971" s="289"/>
    </row>
    <row r="58972" spans="23:27">
      <c r="W58972" s="288"/>
      <c r="X58972" s="287"/>
      <c r="AA58972" s="289"/>
    </row>
    <row r="58973" spans="23:27">
      <c r="W58973" s="288"/>
      <c r="X58973" s="287"/>
      <c r="AA58973" s="289"/>
    </row>
    <row r="58974" spans="23:27">
      <c r="W58974" s="288"/>
      <c r="X58974" s="287"/>
      <c r="AA58974" s="289"/>
    </row>
    <row r="58975" spans="23:27">
      <c r="W58975" s="288"/>
      <c r="X58975" s="287"/>
      <c r="AA58975" s="289"/>
    </row>
    <row r="58976" spans="23:27">
      <c r="W58976" s="288"/>
      <c r="X58976" s="287"/>
      <c r="AA58976" s="289"/>
    </row>
    <row r="58977" spans="23:27">
      <c r="W58977" s="288"/>
      <c r="X58977" s="287"/>
      <c r="AA58977" s="289"/>
    </row>
    <row r="58978" spans="23:27">
      <c r="W58978" s="288"/>
      <c r="X58978" s="287"/>
      <c r="AA58978" s="289"/>
    </row>
    <row r="58979" spans="23:27">
      <c r="W58979" s="288"/>
      <c r="X58979" s="287"/>
      <c r="AA58979" s="289"/>
    </row>
    <row r="58980" spans="23:27">
      <c r="W58980" s="288"/>
      <c r="X58980" s="287"/>
      <c r="AA58980" s="289"/>
    </row>
    <row r="58981" spans="23:27">
      <c r="W58981" s="288"/>
      <c r="X58981" s="287"/>
      <c r="AA58981" s="289"/>
    </row>
    <row r="58982" spans="23:27">
      <c r="W58982" s="288"/>
      <c r="X58982" s="287"/>
      <c r="AA58982" s="289"/>
    </row>
    <row r="58983" spans="23:27">
      <c r="W58983" s="288"/>
      <c r="X58983" s="287"/>
      <c r="AA58983" s="289"/>
    </row>
    <row r="58984" spans="23:27">
      <c r="W58984" s="288"/>
      <c r="X58984" s="287"/>
      <c r="AA58984" s="289"/>
    </row>
    <row r="58985" spans="23:27">
      <c r="W58985" s="288"/>
      <c r="X58985" s="287"/>
      <c r="AA58985" s="289"/>
    </row>
    <row r="58986" spans="23:27">
      <c r="W58986" s="288"/>
      <c r="X58986" s="287"/>
      <c r="AA58986" s="289"/>
    </row>
    <row r="58987" spans="23:27">
      <c r="W58987" s="288"/>
      <c r="X58987" s="287"/>
      <c r="AA58987" s="289"/>
    </row>
    <row r="58988" spans="23:27">
      <c r="W58988" s="288"/>
      <c r="X58988" s="287"/>
      <c r="AA58988" s="289"/>
    </row>
    <row r="58989" spans="23:27">
      <c r="W58989" s="288"/>
      <c r="X58989" s="287"/>
      <c r="AA58989" s="289"/>
    </row>
    <row r="58990" spans="23:27">
      <c r="W58990" s="288"/>
      <c r="X58990" s="287"/>
      <c r="AA58990" s="289"/>
    </row>
    <row r="58991" spans="23:27">
      <c r="W58991" s="288"/>
      <c r="X58991" s="287"/>
      <c r="AA58991" s="289"/>
    </row>
    <row r="58992" spans="23:27">
      <c r="W58992" s="288"/>
      <c r="X58992" s="287"/>
      <c r="AA58992" s="289"/>
    </row>
    <row r="58993" spans="23:27">
      <c r="W58993" s="288"/>
      <c r="X58993" s="287"/>
      <c r="AA58993" s="289"/>
    </row>
    <row r="58994" spans="23:27">
      <c r="W58994" s="288"/>
      <c r="X58994" s="287"/>
      <c r="AA58994" s="289"/>
    </row>
    <row r="58995" spans="23:27">
      <c r="W58995" s="288"/>
      <c r="X58995" s="287"/>
      <c r="AA58995" s="289"/>
    </row>
    <row r="58996" spans="23:27">
      <c r="W58996" s="288"/>
      <c r="X58996" s="287"/>
      <c r="AA58996" s="289"/>
    </row>
    <row r="58997" spans="23:27">
      <c r="W58997" s="288"/>
      <c r="X58997" s="287"/>
      <c r="AA58997" s="289"/>
    </row>
    <row r="58998" spans="23:27">
      <c r="W58998" s="288"/>
      <c r="X58998" s="287"/>
      <c r="AA58998" s="289"/>
    </row>
    <row r="58999" spans="23:27">
      <c r="W58999" s="288"/>
      <c r="X58999" s="287"/>
      <c r="AA58999" s="289"/>
    </row>
    <row r="59000" spans="23:27">
      <c r="W59000" s="288"/>
      <c r="X59000" s="287"/>
      <c r="AA59000" s="289"/>
    </row>
    <row r="59001" spans="23:27">
      <c r="W59001" s="288"/>
      <c r="X59001" s="287"/>
      <c r="AA59001" s="289"/>
    </row>
    <row r="59002" spans="23:27">
      <c r="W59002" s="288"/>
      <c r="X59002" s="287"/>
      <c r="AA59002" s="289"/>
    </row>
    <row r="59003" spans="23:27">
      <c r="W59003" s="288"/>
      <c r="X59003" s="287"/>
      <c r="AA59003" s="289"/>
    </row>
    <row r="59004" spans="23:27">
      <c r="W59004" s="288"/>
      <c r="X59004" s="287"/>
      <c r="AA59004" s="289"/>
    </row>
    <row r="59005" spans="23:27">
      <c r="W59005" s="288"/>
      <c r="X59005" s="287"/>
      <c r="AA59005" s="289"/>
    </row>
    <row r="59006" spans="23:27">
      <c r="W59006" s="288"/>
      <c r="X59006" s="287"/>
      <c r="AA59006" s="289"/>
    </row>
    <row r="59007" spans="23:27">
      <c r="W59007" s="288"/>
      <c r="X59007" s="287"/>
      <c r="AA59007" s="289"/>
    </row>
    <row r="59008" spans="23:27">
      <c r="W59008" s="288"/>
      <c r="X59008" s="287"/>
      <c r="AA59008" s="289"/>
    </row>
    <row r="59009" spans="23:27">
      <c r="W59009" s="288"/>
      <c r="X59009" s="287"/>
      <c r="AA59009" s="289"/>
    </row>
    <row r="59010" spans="23:27">
      <c r="W59010" s="288"/>
      <c r="X59010" s="287"/>
      <c r="AA59010" s="289"/>
    </row>
    <row r="59011" spans="23:27">
      <c r="W59011" s="288"/>
      <c r="X59011" s="287"/>
      <c r="AA59011" s="289"/>
    </row>
    <row r="59012" spans="23:27">
      <c r="W59012" s="288"/>
      <c r="X59012" s="287"/>
      <c r="AA59012" s="289"/>
    </row>
    <row r="59013" spans="23:27">
      <c r="W59013" s="288"/>
      <c r="X59013" s="287"/>
      <c r="AA59013" s="289"/>
    </row>
    <row r="59014" spans="23:27">
      <c r="W59014" s="288"/>
      <c r="X59014" s="287"/>
      <c r="AA59014" s="289"/>
    </row>
    <row r="59015" spans="23:27">
      <c r="W59015" s="288"/>
      <c r="X59015" s="287"/>
      <c r="AA59015" s="289"/>
    </row>
    <row r="59016" spans="23:27">
      <c r="W59016" s="288"/>
      <c r="X59016" s="287"/>
      <c r="AA59016" s="289"/>
    </row>
    <row r="59017" spans="23:27">
      <c r="W59017" s="288"/>
      <c r="X59017" s="287"/>
      <c r="AA59017" s="289"/>
    </row>
    <row r="59018" spans="23:27">
      <c r="W59018" s="288"/>
      <c r="X59018" s="287"/>
      <c r="AA59018" s="289"/>
    </row>
    <row r="59019" spans="23:27">
      <c r="W59019" s="288"/>
      <c r="X59019" s="287"/>
      <c r="AA59019" s="289"/>
    </row>
    <row r="59020" spans="23:27">
      <c r="W59020" s="288"/>
      <c r="X59020" s="287"/>
      <c r="AA59020" s="289"/>
    </row>
    <row r="59021" spans="23:27">
      <c r="W59021" s="288"/>
      <c r="X59021" s="287"/>
      <c r="AA59021" s="289"/>
    </row>
    <row r="59022" spans="23:27">
      <c r="W59022" s="288"/>
      <c r="X59022" s="287"/>
      <c r="AA59022" s="289"/>
    </row>
    <row r="59023" spans="23:27">
      <c r="W59023" s="288"/>
      <c r="X59023" s="287"/>
      <c r="AA59023" s="289"/>
    </row>
    <row r="59024" spans="23:27">
      <c r="W59024" s="288"/>
      <c r="X59024" s="287"/>
      <c r="AA59024" s="289"/>
    </row>
    <row r="59025" spans="23:27">
      <c r="W59025" s="288"/>
      <c r="X59025" s="287"/>
      <c r="AA59025" s="289"/>
    </row>
    <row r="59026" spans="23:27">
      <c r="W59026" s="288"/>
      <c r="X59026" s="287"/>
      <c r="AA59026" s="289"/>
    </row>
    <row r="59027" spans="23:27">
      <c r="W59027" s="288"/>
      <c r="X59027" s="287"/>
      <c r="AA59027" s="289"/>
    </row>
    <row r="59028" spans="23:27">
      <c r="W59028" s="288"/>
      <c r="X59028" s="287"/>
      <c r="AA59028" s="289"/>
    </row>
    <row r="59029" spans="23:27">
      <c r="W59029" s="288"/>
      <c r="X59029" s="287"/>
      <c r="AA59029" s="289"/>
    </row>
    <row r="59030" spans="23:27">
      <c r="W59030" s="288"/>
      <c r="X59030" s="287"/>
      <c r="AA59030" s="289"/>
    </row>
    <row r="59031" spans="23:27">
      <c r="W59031" s="288"/>
      <c r="X59031" s="287"/>
      <c r="AA59031" s="289"/>
    </row>
    <row r="59032" spans="23:27">
      <c r="W59032" s="288"/>
      <c r="X59032" s="287"/>
      <c r="AA59032" s="289"/>
    </row>
    <row r="59033" spans="23:27">
      <c r="W59033" s="288"/>
      <c r="X59033" s="287"/>
      <c r="AA59033" s="289"/>
    </row>
    <row r="59034" spans="23:27">
      <c r="W59034" s="288"/>
      <c r="X59034" s="287"/>
      <c r="AA59034" s="289"/>
    </row>
    <row r="59035" spans="23:27">
      <c r="W59035" s="288"/>
      <c r="X59035" s="287"/>
      <c r="AA59035" s="289"/>
    </row>
    <row r="59036" spans="23:27">
      <c r="W59036" s="288"/>
      <c r="X59036" s="287"/>
      <c r="AA59036" s="289"/>
    </row>
    <row r="59037" spans="23:27">
      <c r="W59037" s="288"/>
      <c r="X59037" s="287"/>
      <c r="AA59037" s="289"/>
    </row>
    <row r="59038" spans="23:27">
      <c r="W59038" s="288"/>
      <c r="X59038" s="287"/>
      <c r="AA59038" s="289"/>
    </row>
    <row r="59039" spans="23:27">
      <c r="W59039" s="288"/>
      <c r="X59039" s="287"/>
      <c r="AA59039" s="289"/>
    </row>
    <row r="59040" spans="23:27">
      <c r="W59040" s="288"/>
      <c r="X59040" s="287"/>
      <c r="AA59040" s="289"/>
    </row>
    <row r="59041" spans="23:27">
      <c r="W59041" s="288"/>
      <c r="X59041" s="287"/>
      <c r="AA59041" s="289"/>
    </row>
    <row r="59042" spans="23:27">
      <c r="W59042" s="288"/>
      <c r="X59042" s="287"/>
      <c r="AA59042" s="289"/>
    </row>
    <row r="59043" spans="23:27">
      <c r="W59043" s="288"/>
      <c r="X59043" s="287"/>
      <c r="AA59043" s="289"/>
    </row>
    <row r="59044" spans="23:27">
      <c r="W59044" s="288"/>
      <c r="X59044" s="287"/>
      <c r="AA59044" s="289"/>
    </row>
    <row r="59045" spans="23:27">
      <c r="W59045" s="288"/>
      <c r="X59045" s="287"/>
      <c r="AA59045" s="289"/>
    </row>
    <row r="59046" spans="23:27">
      <c r="W59046" s="288"/>
      <c r="X59046" s="287"/>
      <c r="AA59046" s="289"/>
    </row>
    <row r="59047" spans="23:27">
      <c r="W59047" s="288"/>
      <c r="X59047" s="287"/>
      <c r="AA59047" s="289"/>
    </row>
    <row r="59048" spans="23:27">
      <c r="W59048" s="288"/>
      <c r="X59048" s="287"/>
      <c r="AA59048" s="289"/>
    </row>
    <row r="59049" spans="23:27">
      <c r="W59049" s="288"/>
      <c r="X59049" s="287"/>
      <c r="AA59049" s="289"/>
    </row>
    <row r="59050" spans="23:27">
      <c r="W59050" s="288"/>
      <c r="X59050" s="287"/>
      <c r="AA59050" s="289"/>
    </row>
    <row r="59051" spans="23:27">
      <c r="W59051" s="288"/>
      <c r="X59051" s="287"/>
      <c r="AA59051" s="289"/>
    </row>
    <row r="59052" spans="23:27">
      <c r="W59052" s="288"/>
      <c r="X59052" s="287"/>
      <c r="AA59052" s="289"/>
    </row>
    <row r="59053" spans="23:27">
      <c r="W59053" s="288"/>
      <c r="X59053" s="287"/>
      <c r="AA59053" s="289"/>
    </row>
    <row r="59054" spans="23:27">
      <c r="W59054" s="288"/>
      <c r="X59054" s="287"/>
      <c r="AA59054" s="289"/>
    </row>
    <row r="59055" spans="23:27">
      <c r="W59055" s="288"/>
      <c r="X59055" s="287"/>
      <c r="AA59055" s="289"/>
    </row>
    <row r="59056" spans="23:27">
      <c r="W59056" s="288"/>
      <c r="X59056" s="287"/>
      <c r="AA59056" s="289"/>
    </row>
    <row r="59057" spans="23:27">
      <c r="W59057" s="288"/>
      <c r="X59057" s="287"/>
      <c r="AA59057" s="289"/>
    </row>
    <row r="59058" spans="23:27">
      <c r="W59058" s="288"/>
      <c r="X59058" s="287"/>
      <c r="AA59058" s="289"/>
    </row>
    <row r="59059" spans="23:27">
      <c r="W59059" s="288"/>
      <c r="X59059" s="287"/>
      <c r="AA59059" s="289"/>
    </row>
    <row r="59060" spans="23:27">
      <c r="W59060" s="288"/>
      <c r="X59060" s="287"/>
      <c r="AA59060" s="289"/>
    </row>
    <row r="59061" spans="23:27">
      <c r="W59061" s="288"/>
      <c r="X59061" s="287"/>
      <c r="AA59061" s="289"/>
    </row>
    <row r="59062" spans="23:27">
      <c r="W59062" s="288"/>
      <c r="X59062" s="287"/>
      <c r="AA59062" s="289"/>
    </row>
    <row r="59063" spans="23:27">
      <c r="W59063" s="288"/>
      <c r="X59063" s="287"/>
      <c r="AA59063" s="289"/>
    </row>
    <row r="59064" spans="23:27">
      <c r="W59064" s="288"/>
      <c r="X59064" s="287"/>
      <c r="AA59064" s="289"/>
    </row>
    <row r="59065" spans="23:27">
      <c r="W59065" s="288"/>
      <c r="X59065" s="287"/>
      <c r="AA59065" s="289"/>
    </row>
    <row r="59066" spans="23:27">
      <c r="W59066" s="288"/>
      <c r="X59066" s="287"/>
      <c r="AA59066" s="289"/>
    </row>
    <row r="59067" spans="23:27">
      <c r="W59067" s="288"/>
      <c r="X59067" s="287"/>
      <c r="AA59067" s="289"/>
    </row>
    <row r="59068" spans="23:27">
      <c r="W59068" s="288"/>
      <c r="X59068" s="287"/>
      <c r="AA59068" s="289"/>
    </row>
    <row r="59069" spans="23:27">
      <c r="W59069" s="288"/>
      <c r="X59069" s="287"/>
      <c r="AA59069" s="289"/>
    </row>
    <row r="59070" spans="23:27">
      <c r="W59070" s="288"/>
      <c r="X59070" s="287"/>
      <c r="AA59070" s="289"/>
    </row>
    <row r="59071" spans="23:27">
      <c r="W59071" s="288"/>
      <c r="X59071" s="287"/>
      <c r="AA59071" s="289"/>
    </row>
    <row r="59072" spans="23:27">
      <c r="W59072" s="288"/>
      <c r="X59072" s="287"/>
      <c r="AA59072" s="289"/>
    </row>
    <row r="59073" spans="23:27">
      <c r="W59073" s="288"/>
      <c r="X59073" s="287"/>
      <c r="AA59073" s="289"/>
    </row>
    <row r="59074" spans="23:27">
      <c r="W59074" s="288"/>
      <c r="X59074" s="287"/>
      <c r="AA59074" s="289"/>
    </row>
    <row r="59075" spans="23:27">
      <c r="W59075" s="288"/>
      <c r="X59075" s="287"/>
      <c r="AA59075" s="289"/>
    </row>
    <row r="59076" spans="23:27">
      <c r="W59076" s="288"/>
      <c r="X59076" s="287"/>
      <c r="AA59076" s="289"/>
    </row>
    <row r="59077" spans="23:27">
      <c r="W59077" s="288"/>
      <c r="X59077" s="287"/>
      <c r="AA59077" s="289"/>
    </row>
    <row r="59078" spans="23:27">
      <c r="W59078" s="288"/>
      <c r="X59078" s="287"/>
      <c r="AA59078" s="289"/>
    </row>
    <row r="59079" spans="23:27">
      <c r="W59079" s="288"/>
      <c r="X59079" s="287"/>
      <c r="AA59079" s="289"/>
    </row>
    <row r="59080" spans="23:27">
      <c r="W59080" s="288"/>
      <c r="X59080" s="287"/>
      <c r="AA59080" s="289"/>
    </row>
    <row r="59081" spans="23:27">
      <c r="W59081" s="288"/>
      <c r="X59081" s="287"/>
      <c r="AA59081" s="289"/>
    </row>
    <row r="59082" spans="23:27">
      <c r="W59082" s="288"/>
      <c r="X59082" s="287"/>
      <c r="AA59082" s="289"/>
    </row>
    <row r="59083" spans="23:27">
      <c r="W59083" s="288"/>
      <c r="X59083" s="287"/>
      <c r="AA59083" s="289"/>
    </row>
    <row r="59084" spans="23:27">
      <c r="W59084" s="288"/>
      <c r="X59084" s="287"/>
      <c r="AA59084" s="289"/>
    </row>
    <row r="59085" spans="23:27">
      <c r="W59085" s="288"/>
      <c r="X59085" s="287"/>
      <c r="AA59085" s="289"/>
    </row>
    <row r="59086" spans="23:27">
      <c r="W59086" s="288"/>
      <c r="X59086" s="287"/>
      <c r="AA59086" s="289"/>
    </row>
    <row r="59087" spans="23:27">
      <c r="W59087" s="288"/>
      <c r="X59087" s="287"/>
      <c r="AA59087" s="289"/>
    </row>
    <row r="59088" spans="23:27">
      <c r="W59088" s="288"/>
      <c r="X59088" s="287"/>
      <c r="AA59088" s="289"/>
    </row>
    <row r="59089" spans="23:27">
      <c r="W59089" s="288"/>
      <c r="X59089" s="287"/>
      <c r="AA59089" s="289"/>
    </row>
    <row r="59090" spans="23:27">
      <c r="W59090" s="288"/>
      <c r="X59090" s="287"/>
      <c r="AA59090" s="289"/>
    </row>
    <row r="59091" spans="23:27">
      <c r="W59091" s="288"/>
      <c r="X59091" s="287"/>
      <c r="AA59091" s="289"/>
    </row>
    <row r="59092" spans="23:27">
      <c r="W59092" s="288"/>
      <c r="X59092" s="287"/>
      <c r="AA59092" s="289"/>
    </row>
    <row r="59093" spans="23:27">
      <c r="W59093" s="288"/>
      <c r="X59093" s="287"/>
      <c r="AA59093" s="289"/>
    </row>
    <row r="59094" spans="23:27">
      <c r="W59094" s="288"/>
      <c r="X59094" s="287"/>
      <c r="AA59094" s="289"/>
    </row>
    <row r="59095" spans="23:27">
      <c r="W59095" s="288"/>
      <c r="X59095" s="287"/>
      <c r="AA59095" s="289"/>
    </row>
    <row r="59096" spans="23:27">
      <c r="W59096" s="288"/>
      <c r="X59096" s="287"/>
      <c r="AA59096" s="289"/>
    </row>
    <row r="59097" spans="23:27">
      <c r="W59097" s="288"/>
      <c r="X59097" s="287"/>
      <c r="AA59097" s="289"/>
    </row>
    <row r="59098" spans="23:27">
      <c r="W59098" s="288"/>
      <c r="X59098" s="287"/>
      <c r="AA59098" s="289"/>
    </row>
    <row r="59099" spans="23:27">
      <c r="W59099" s="288"/>
      <c r="X59099" s="287"/>
      <c r="AA59099" s="289"/>
    </row>
    <row r="59100" spans="23:27">
      <c r="W59100" s="288"/>
      <c r="X59100" s="287"/>
      <c r="AA59100" s="289"/>
    </row>
    <row r="59101" spans="23:27">
      <c r="W59101" s="288"/>
      <c r="X59101" s="287"/>
      <c r="AA59101" s="289"/>
    </row>
    <row r="59102" spans="23:27">
      <c r="W59102" s="288"/>
      <c r="X59102" s="287"/>
      <c r="AA59102" s="289"/>
    </row>
    <row r="59103" spans="23:27">
      <c r="W59103" s="288"/>
      <c r="X59103" s="287"/>
      <c r="AA59103" s="289"/>
    </row>
    <row r="59104" spans="23:27">
      <c r="W59104" s="288"/>
      <c r="X59104" s="287"/>
      <c r="AA59104" s="289"/>
    </row>
    <row r="59105" spans="23:27">
      <c r="W59105" s="288"/>
      <c r="X59105" s="287"/>
      <c r="AA59105" s="289"/>
    </row>
    <row r="59106" spans="23:27">
      <c r="W59106" s="288"/>
      <c r="X59106" s="287"/>
      <c r="AA59106" s="289"/>
    </row>
    <row r="59107" spans="23:27">
      <c r="W59107" s="288"/>
      <c r="X59107" s="287"/>
      <c r="AA59107" s="289"/>
    </row>
    <row r="59108" spans="23:27">
      <c r="W59108" s="288"/>
      <c r="X59108" s="287"/>
      <c r="AA59108" s="289"/>
    </row>
    <row r="59109" spans="23:27">
      <c r="W59109" s="288"/>
      <c r="X59109" s="287"/>
      <c r="AA59109" s="289"/>
    </row>
    <row r="59110" spans="23:27">
      <c r="W59110" s="288"/>
      <c r="X59110" s="287"/>
      <c r="AA59110" s="289"/>
    </row>
    <row r="59111" spans="23:27">
      <c r="W59111" s="288"/>
      <c r="X59111" s="287"/>
      <c r="AA59111" s="289"/>
    </row>
    <row r="59112" spans="23:27">
      <c r="W59112" s="288"/>
      <c r="X59112" s="287"/>
      <c r="AA59112" s="289"/>
    </row>
    <row r="59113" spans="23:27">
      <c r="W59113" s="288"/>
      <c r="X59113" s="287"/>
      <c r="AA59113" s="289"/>
    </row>
    <row r="59114" spans="23:27">
      <c r="W59114" s="288"/>
      <c r="X59114" s="287"/>
      <c r="AA59114" s="289"/>
    </row>
    <row r="59115" spans="23:27">
      <c r="W59115" s="288"/>
      <c r="X59115" s="287"/>
      <c r="AA59115" s="289"/>
    </row>
    <row r="59116" spans="23:27">
      <c r="W59116" s="288"/>
      <c r="X59116" s="287"/>
      <c r="AA59116" s="289"/>
    </row>
    <row r="59117" spans="23:27">
      <c r="W59117" s="288"/>
      <c r="X59117" s="287"/>
      <c r="AA59117" s="289"/>
    </row>
    <row r="59118" spans="23:27">
      <c r="W59118" s="288"/>
      <c r="X59118" s="287"/>
      <c r="AA59118" s="289"/>
    </row>
    <row r="59119" spans="23:27">
      <c r="W59119" s="288"/>
      <c r="X59119" s="287"/>
      <c r="AA59119" s="289"/>
    </row>
    <row r="59120" spans="23:27">
      <c r="W59120" s="288"/>
      <c r="X59120" s="287"/>
      <c r="AA59120" s="289"/>
    </row>
    <row r="59121" spans="23:27">
      <c r="W59121" s="288"/>
      <c r="X59121" s="287"/>
      <c r="AA59121" s="289"/>
    </row>
    <row r="59122" spans="23:27">
      <c r="W59122" s="288"/>
      <c r="X59122" s="287"/>
      <c r="AA59122" s="289"/>
    </row>
    <row r="59123" spans="23:27">
      <c r="W59123" s="288"/>
      <c r="X59123" s="287"/>
      <c r="AA59123" s="289"/>
    </row>
    <row r="59124" spans="23:27">
      <c r="W59124" s="288"/>
      <c r="X59124" s="287"/>
      <c r="AA59124" s="289"/>
    </row>
    <row r="59125" spans="23:27">
      <c r="W59125" s="288"/>
      <c r="X59125" s="287"/>
      <c r="AA59125" s="289"/>
    </row>
    <row r="59126" spans="23:27">
      <c r="W59126" s="288"/>
      <c r="X59126" s="287"/>
      <c r="AA59126" s="289"/>
    </row>
    <row r="59127" spans="23:27">
      <c r="W59127" s="288"/>
      <c r="X59127" s="287"/>
      <c r="AA59127" s="289"/>
    </row>
    <row r="59128" spans="23:27">
      <c r="W59128" s="288"/>
      <c r="X59128" s="287"/>
      <c r="AA59128" s="289"/>
    </row>
    <row r="59129" spans="23:27">
      <c r="W59129" s="288"/>
      <c r="X59129" s="287"/>
      <c r="AA59129" s="289"/>
    </row>
    <row r="59130" spans="23:27">
      <c r="W59130" s="288"/>
      <c r="X59130" s="287"/>
      <c r="AA59130" s="289"/>
    </row>
    <row r="59131" spans="23:27">
      <c r="W59131" s="288"/>
      <c r="X59131" s="287"/>
      <c r="AA59131" s="289"/>
    </row>
    <row r="59132" spans="23:27">
      <c r="W59132" s="288"/>
      <c r="X59132" s="287"/>
      <c r="AA59132" s="289"/>
    </row>
    <row r="59133" spans="23:27">
      <c r="W59133" s="288"/>
      <c r="X59133" s="287"/>
      <c r="AA59133" s="289"/>
    </row>
    <row r="59134" spans="23:27">
      <c r="W59134" s="288"/>
      <c r="X59134" s="287"/>
      <c r="AA59134" s="289"/>
    </row>
    <row r="59135" spans="23:27">
      <c r="W59135" s="288"/>
      <c r="X59135" s="287"/>
      <c r="AA59135" s="289"/>
    </row>
    <row r="59136" spans="23:27">
      <c r="W59136" s="288"/>
      <c r="X59136" s="287"/>
      <c r="AA59136" s="289"/>
    </row>
    <row r="59137" spans="23:27">
      <c r="W59137" s="288"/>
      <c r="X59137" s="287"/>
      <c r="AA59137" s="289"/>
    </row>
    <row r="59138" spans="23:27">
      <c r="W59138" s="288"/>
      <c r="X59138" s="287"/>
      <c r="AA59138" s="289"/>
    </row>
    <row r="59139" spans="23:27">
      <c r="W59139" s="288"/>
      <c r="X59139" s="287"/>
      <c r="AA59139" s="289"/>
    </row>
    <row r="59140" spans="23:27">
      <c r="W59140" s="288"/>
      <c r="X59140" s="287"/>
      <c r="AA59140" s="289"/>
    </row>
    <row r="59141" spans="23:27">
      <c r="W59141" s="288"/>
      <c r="X59141" s="287"/>
      <c r="AA59141" s="289"/>
    </row>
    <row r="59142" spans="23:27">
      <c r="W59142" s="288"/>
      <c r="X59142" s="287"/>
      <c r="AA59142" s="289"/>
    </row>
    <row r="59143" spans="23:27">
      <c r="W59143" s="288"/>
      <c r="X59143" s="287"/>
      <c r="AA59143" s="289"/>
    </row>
    <row r="59144" spans="23:27">
      <c r="W59144" s="288"/>
      <c r="X59144" s="287"/>
      <c r="AA59144" s="289"/>
    </row>
    <row r="59145" spans="23:27">
      <c r="W59145" s="288"/>
      <c r="X59145" s="287"/>
      <c r="AA59145" s="289"/>
    </row>
    <row r="59146" spans="23:27">
      <c r="W59146" s="288"/>
      <c r="X59146" s="287"/>
      <c r="AA59146" s="289"/>
    </row>
    <row r="59147" spans="23:27">
      <c r="W59147" s="288"/>
      <c r="X59147" s="287"/>
      <c r="AA59147" s="289"/>
    </row>
    <row r="59148" spans="23:27">
      <c r="W59148" s="288"/>
      <c r="X59148" s="287"/>
      <c r="AA59148" s="289"/>
    </row>
    <row r="59149" spans="23:27">
      <c r="W59149" s="288"/>
      <c r="X59149" s="287"/>
      <c r="AA59149" s="289"/>
    </row>
    <row r="59150" spans="23:27">
      <c r="W59150" s="288"/>
      <c r="X59150" s="287"/>
      <c r="AA59150" s="289"/>
    </row>
    <row r="59151" spans="23:27">
      <c r="W59151" s="288"/>
      <c r="X59151" s="287"/>
      <c r="AA59151" s="289"/>
    </row>
    <row r="59152" spans="23:27">
      <c r="W59152" s="288"/>
      <c r="X59152" s="287"/>
      <c r="AA59152" s="289"/>
    </row>
    <row r="59153" spans="23:27">
      <c r="W59153" s="288"/>
      <c r="X59153" s="287"/>
      <c r="AA59153" s="289"/>
    </row>
    <row r="59154" spans="23:27">
      <c r="W59154" s="288"/>
      <c r="X59154" s="287"/>
      <c r="AA59154" s="289"/>
    </row>
    <row r="59155" spans="23:27">
      <c r="W59155" s="288"/>
      <c r="X59155" s="287"/>
      <c r="AA59155" s="289"/>
    </row>
    <row r="59156" spans="23:27">
      <c r="W59156" s="288"/>
      <c r="X59156" s="287"/>
      <c r="AA59156" s="289"/>
    </row>
    <row r="59157" spans="23:27">
      <c r="W59157" s="288"/>
      <c r="X59157" s="287"/>
      <c r="AA59157" s="289"/>
    </row>
    <row r="59158" spans="23:27">
      <c r="W59158" s="288"/>
      <c r="X59158" s="287"/>
      <c r="AA59158" s="289"/>
    </row>
    <row r="59159" spans="23:27">
      <c r="W59159" s="288"/>
      <c r="X59159" s="287"/>
      <c r="AA59159" s="289"/>
    </row>
    <row r="59160" spans="23:27">
      <c r="W59160" s="288"/>
      <c r="X59160" s="287"/>
      <c r="AA59160" s="289"/>
    </row>
    <row r="59161" spans="23:27">
      <c r="W59161" s="288"/>
      <c r="X59161" s="287"/>
      <c r="AA59161" s="289"/>
    </row>
    <row r="59162" spans="23:27">
      <c r="W59162" s="288"/>
      <c r="X59162" s="287"/>
      <c r="AA59162" s="289"/>
    </row>
    <row r="59163" spans="23:27">
      <c r="W59163" s="288"/>
      <c r="X59163" s="287"/>
      <c r="AA59163" s="289"/>
    </row>
    <row r="59164" spans="23:27">
      <c r="W59164" s="288"/>
      <c r="X59164" s="287"/>
      <c r="AA59164" s="289"/>
    </row>
    <row r="59165" spans="23:27">
      <c r="W59165" s="288"/>
      <c r="X59165" s="287"/>
      <c r="AA59165" s="289"/>
    </row>
    <row r="59166" spans="23:27">
      <c r="W59166" s="288"/>
      <c r="X59166" s="287"/>
      <c r="AA59166" s="289"/>
    </row>
    <row r="59167" spans="23:27">
      <c r="W59167" s="288"/>
      <c r="X59167" s="287"/>
      <c r="AA59167" s="289"/>
    </row>
    <row r="59168" spans="23:27">
      <c r="W59168" s="288"/>
      <c r="X59168" s="287"/>
      <c r="AA59168" s="289"/>
    </row>
    <row r="59169" spans="23:27">
      <c r="W59169" s="288"/>
      <c r="X59169" s="287"/>
      <c r="AA59169" s="289"/>
    </row>
    <row r="59170" spans="23:27">
      <c r="W59170" s="288"/>
      <c r="X59170" s="287"/>
      <c r="AA59170" s="289"/>
    </row>
    <row r="59171" spans="23:27">
      <c r="W59171" s="288"/>
      <c r="X59171" s="287"/>
      <c r="AA59171" s="289"/>
    </row>
    <row r="59172" spans="23:27">
      <c r="W59172" s="288"/>
      <c r="X59172" s="287"/>
      <c r="AA59172" s="289"/>
    </row>
    <row r="59173" spans="23:27">
      <c r="W59173" s="288"/>
      <c r="X59173" s="287"/>
      <c r="AA59173" s="289"/>
    </row>
    <row r="59174" spans="23:27">
      <c r="W59174" s="288"/>
      <c r="X59174" s="287"/>
      <c r="AA59174" s="289"/>
    </row>
    <row r="59175" spans="23:27">
      <c r="W59175" s="288"/>
      <c r="X59175" s="287"/>
      <c r="AA59175" s="289"/>
    </row>
    <row r="59176" spans="23:27">
      <c r="W59176" s="288"/>
      <c r="X59176" s="287"/>
      <c r="AA59176" s="289"/>
    </row>
    <row r="59177" spans="23:27">
      <c r="W59177" s="288"/>
      <c r="X59177" s="287"/>
      <c r="AA59177" s="289"/>
    </row>
    <row r="59178" spans="23:27">
      <c r="W59178" s="288"/>
      <c r="X59178" s="287"/>
      <c r="AA59178" s="289"/>
    </row>
    <row r="59179" spans="23:27">
      <c r="W59179" s="288"/>
      <c r="X59179" s="287"/>
      <c r="AA59179" s="289"/>
    </row>
    <row r="59180" spans="23:27">
      <c r="W59180" s="288"/>
      <c r="X59180" s="287"/>
      <c r="AA59180" s="289"/>
    </row>
    <row r="59181" spans="23:27">
      <c r="W59181" s="288"/>
      <c r="X59181" s="287"/>
      <c r="AA59181" s="289"/>
    </row>
    <row r="59182" spans="23:27">
      <c r="W59182" s="288"/>
      <c r="X59182" s="287"/>
      <c r="AA59182" s="289"/>
    </row>
    <row r="59183" spans="23:27">
      <c r="W59183" s="288"/>
      <c r="X59183" s="287"/>
      <c r="AA59183" s="289"/>
    </row>
    <row r="59184" spans="23:27">
      <c r="W59184" s="288"/>
      <c r="X59184" s="287"/>
      <c r="AA59184" s="289"/>
    </row>
    <row r="59185" spans="23:27">
      <c r="W59185" s="288"/>
      <c r="X59185" s="287"/>
      <c r="AA59185" s="289"/>
    </row>
    <row r="59186" spans="23:27">
      <c r="W59186" s="288"/>
      <c r="X59186" s="287"/>
      <c r="AA59186" s="289"/>
    </row>
    <row r="59187" spans="23:27">
      <c r="W59187" s="288"/>
      <c r="X59187" s="287"/>
      <c r="AA59187" s="289"/>
    </row>
    <row r="59188" spans="23:27">
      <c r="W59188" s="288"/>
      <c r="X59188" s="287"/>
      <c r="AA59188" s="289"/>
    </row>
    <row r="59189" spans="23:27">
      <c r="W59189" s="288"/>
      <c r="X59189" s="287"/>
      <c r="AA59189" s="289"/>
    </row>
    <row r="59190" spans="23:27">
      <c r="W59190" s="288"/>
      <c r="X59190" s="287"/>
      <c r="AA59190" s="289"/>
    </row>
    <row r="59191" spans="23:27">
      <c r="W59191" s="288"/>
      <c r="X59191" s="287"/>
      <c r="AA59191" s="289"/>
    </row>
    <row r="59192" spans="23:27">
      <c r="W59192" s="288"/>
      <c r="X59192" s="287"/>
      <c r="AA59192" s="289"/>
    </row>
    <row r="59193" spans="23:27">
      <c r="W59193" s="288"/>
      <c r="X59193" s="287"/>
      <c r="AA59193" s="289"/>
    </row>
    <row r="59194" spans="23:27">
      <c r="W59194" s="288"/>
      <c r="X59194" s="287"/>
      <c r="AA59194" s="289"/>
    </row>
    <row r="59195" spans="23:27">
      <c r="W59195" s="288"/>
      <c r="X59195" s="287"/>
      <c r="AA59195" s="289"/>
    </row>
    <row r="59196" spans="23:27">
      <c r="W59196" s="288"/>
      <c r="X59196" s="287"/>
      <c r="AA59196" s="289"/>
    </row>
    <row r="59197" spans="23:27">
      <c r="W59197" s="288"/>
      <c r="X59197" s="287"/>
      <c r="AA59197" s="289"/>
    </row>
    <row r="59198" spans="23:27">
      <c r="W59198" s="288"/>
      <c r="X59198" s="287"/>
      <c r="AA59198" s="289"/>
    </row>
    <row r="59199" spans="23:27">
      <c r="W59199" s="288"/>
      <c r="X59199" s="287"/>
      <c r="AA59199" s="289"/>
    </row>
    <row r="59200" spans="23:27">
      <c r="W59200" s="288"/>
      <c r="X59200" s="287"/>
      <c r="AA59200" s="289"/>
    </row>
    <row r="59201" spans="23:27">
      <c r="W59201" s="288"/>
      <c r="X59201" s="287"/>
      <c r="AA59201" s="289"/>
    </row>
    <row r="59202" spans="23:27">
      <c r="W59202" s="288"/>
      <c r="X59202" s="287"/>
      <c r="AA59202" s="289"/>
    </row>
    <row r="59203" spans="23:27">
      <c r="W59203" s="288"/>
      <c r="X59203" s="287"/>
      <c r="AA59203" s="289"/>
    </row>
    <row r="59204" spans="23:27">
      <c r="W59204" s="288"/>
      <c r="X59204" s="287"/>
      <c r="AA59204" s="289"/>
    </row>
    <row r="59205" spans="23:27">
      <c r="W59205" s="288"/>
      <c r="X59205" s="287"/>
      <c r="AA59205" s="289"/>
    </row>
    <row r="59206" spans="23:27">
      <c r="W59206" s="288"/>
      <c r="X59206" s="287"/>
      <c r="AA59206" s="289"/>
    </row>
    <row r="59207" spans="23:27">
      <c r="W59207" s="288"/>
      <c r="X59207" s="287"/>
      <c r="AA59207" s="289"/>
    </row>
    <row r="59208" spans="23:27">
      <c r="W59208" s="288"/>
      <c r="X59208" s="287"/>
      <c r="AA59208" s="289"/>
    </row>
    <row r="59209" spans="23:27">
      <c r="W59209" s="288"/>
      <c r="X59209" s="287"/>
      <c r="AA59209" s="289"/>
    </row>
    <row r="59210" spans="23:27">
      <c r="W59210" s="288"/>
      <c r="X59210" s="287"/>
      <c r="AA59210" s="289"/>
    </row>
    <row r="59211" spans="23:27">
      <c r="W59211" s="288"/>
      <c r="X59211" s="287"/>
      <c r="AA59211" s="289"/>
    </row>
    <row r="59212" spans="23:27">
      <c r="W59212" s="288"/>
      <c r="X59212" s="287"/>
      <c r="AA59212" s="289"/>
    </row>
    <row r="59213" spans="23:27">
      <c r="W59213" s="288"/>
      <c r="X59213" s="287"/>
      <c r="AA59213" s="289"/>
    </row>
    <row r="59214" spans="23:27">
      <c r="W59214" s="288"/>
      <c r="X59214" s="287"/>
      <c r="AA59214" s="289"/>
    </row>
    <row r="59215" spans="23:27">
      <c r="W59215" s="288"/>
      <c r="X59215" s="287"/>
      <c r="AA59215" s="289"/>
    </row>
    <row r="59216" spans="23:27">
      <c r="W59216" s="288"/>
      <c r="X59216" s="287"/>
      <c r="AA59216" s="289"/>
    </row>
    <row r="59217" spans="23:27">
      <c r="W59217" s="288"/>
      <c r="X59217" s="287"/>
      <c r="AA59217" s="289"/>
    </row>
    <row r="59218" spans="23:27">
      <c r="W59218" s="288"/>
      <c r="X59218" s="287"/>
      <c r="AA59218" s="289"/>
    </row>
    <row r="59219" spans="23:27">
      <c r="W59219" s="288"/>
      <c r="X59219" s="287"/>
      <c r="AA59219" s="289"/>
    </row>
    <row r="59220" spans="23:27">
      <c r="W59220" s="288"/>
      <c r="X59220" s="287"/>
      <c r="AA59220" s="289"/>
    </row>
    <row r="59221" spans="23:27">
      <c r="W59221" s="288"/>
      <c r="X59221" s="287"/>
      <c r="AA59221" s="289"/>
    </row>
    <row r="59222" spans="23:27">
      <c r="W59222" s="288"/>
      <c r="X59222" s="287"/>
      <c r="AA59222" s="289"/>
    </row>
    <row r="59223" spans="23:27">
      <c r="W59223" s="288"/>
      <c r="X59223" s="287"/>
      <c r="AA59223" s="289"/>
    </row>
    <row r="59224" spans="23:27">
      <c r="W59224" s="288"/>
      <c r="X59224" s="287"/>
      <c r="AA59224" s="289"/>
    </row>
    <row r="59225" spans="23:27">
      <c r="W59225" s="288"/>
      <c r="X59225" s="287"/>
      <c r="AA59225" s="289"/>
    </row>
    <row r="59226" spans="23:27">
      <c r="W59226" s="288"/>
      <c r="X59226" s="287"/>
      <c r="AA59226" s="289"/>
    </row>
    <row r="59227" spans="23:27">
      <c r="W59227" s="288"/>
      <c r="X59227" s="287"/>
      <c r="AA59227" s="289"/>
    </row>
    <row r="59228" spans="23:27">
      <c r="W59228" s="288"/>
      <c r="X59228" s="287"/>
      <c r="AA59228" s="289"/>
    </row>
    <row r="59229" spans="23:27">
      <c r="W59229" s="288"/>
      <c r="X59229" s="287"/>
      <c r="AA59229" s="289"/>
    </row>
    <row r="59230" spans="23:27">
      <c r="W59230" s="288"/>
      <c r="X59230" s="287"/>
      <c r="AA59230" s="289"/>
    </row>
    <row r="59231" spans="23:27">
      <c r="W59231" s="288"/>
      <c r="X59231" s="287"/>
      <c r="AA59231" s="289"/>
    </row>
    <row r="59232" spans="23:27">
      <c r="W59232" s="288"/>
      <c r="X59232" s="287"/>
      <c r="AA59232" s="289"/>
    </row>
    <row r="59233" spans="23:27">
      <c r="W59233" s="288"/>
      <c r="X59233" s="287"/>
      <c r="AA59233" s="289"/>
    </row>
    <row r="59234" spans="23:27">
      <c r="W59234" s="288"/>
      <c r="X59234" s="287"/>
      <c r="AA59234" s="289"/>
    </row>
    <row r="59235" spans="23:27">
      <c r="W59235" s="288"/>
      <c r="X59235" s="287"/>
      <c r="AA59235" s="289"/>
    </row>
    <row r="59236" spans="23:27">
      <c r="W59236" s="288"/>
      <c r="X59236" s="287"/>
      <c r="AA59236" s="289"/>
    </row>
    <row r="59237" spans="23:27">
      <c r="W59237" s="288"/>
      <c r="X59237" s="287"/>
      <c r="AA59237" s="289"/>
    </row>
    <row r="59238" spans="23:27">
      <c r="W59238" s="288"/>
      <c r="X59238" s="287"/>
      <c r="AA59238" s="289"/>
    </row>
    <row r="59239" spans="23:27">
      <c r="W59239" s="288"/>
      <c r="X59239" s="287"/>
      <c r="AA59239" s="289"/>
    </row>
    <row r="59240" spans="23:27">
      <c r="W59240" s="288"/>
      <c r="X59240" s="287"/>
      <c r="AA59240" s="289"/>
    </row>
    <row r="59241" spans="23:27">
      <c r="W59241" s="288"/>
      <c r="X59241" s="287"/>
      <c r="AA59241" s="289"/>
    </row>
    <row r="59242" spans="23:27">
      <c r="W59242" s="288"/>
      <c r="X59242" s="287"/>
      <c r="AA59242" s="289"/>
    </row>
    <row r="59243" spans="23:27">
      <c r="W59243" s="288"/>
      <c r="X59243" s="287"/>
      <c r="AA59243" s="289"/>
    </row>
    <row r="59244" spans="23:27">
      <c r="W59244" s="288"/>
      <c r="X59244" s="287"/>
      <c r="AA59244" s="289"/>
    </row>
    <row r="59245" spans="23:27">
      <c r="W59245" s="288"/>
      <c r="X59245" s="287"/>
      <c r="AA59245" s="289"/>
    </row>
    <row r="59246" spans="23:27">
      <c r="W59246" s="288"/>
      <c r="X59246" s="287"/>
      <c r="AA59246" s="289"/>
    </row>
    <row r="59247" spans="23:27">
      <c r="W59247" s="288"/>
      <c r="X59247" s="287"/>
      <c r="AA59247" s="289"/>
    </row>
    <row r="59248" spans="23:27">
      <c r="W59248" s="288"/>
      <c r="X59248" s="287"/>
      <c r="AA59248" s="289"/>
    </row>
    <row r="59249" spans="23:27">
      <c r="W59249" s="288"/>
      <c r="X59249" s="287"/>
      <c r="AA59249" s="289"/>
    </row>
    <row r="59250" spans="23:27">
      <c r="W59250" s="288"/>
      <c r="X59250" s="287"/>
      <c r="AA59250" s="289"/>
    </row>
    <row r="59251" spans="23:27">
      <c r="W59251" s="288"/>
      <c r="X59251" s="287"/>
      <c r="AA59251" s="289"/>
    </row>
    <row r="59252" spans="23:27">
      <c r="W59252" s="288"/>
      <c r="X59252" s="287"/>
      <c r="AA59252" s="289"/>
    </row>
    <row r="59253" spans="23:27">
      <c r="W59253" s="288"/>
      <c r="X59253" s="287"/>
      <c r="AA59253" s="289"/>
    </row>
    <row r="59254" spans="23:27">
      <c r="W59254" s="288"/>
      <c r="X59254" s="287"/>
      <c r="AA59254" s="289"/>
    </row>
    <row r="59255" spans="23:27">
      <c r="W59255" s="288"/>
      <c r="X59255" s="287"/>
      <c r="AA59255" s="289"/>
    </row>
    <row r="59256" spans="23:27">
      <c r="W59256" s="288"/>
      <c r="X59256" s="287"/>
      <c r="AA59256" s="289"/>
    </row>
    <row r="59257" spans="23:27">
      <c r="W59257" s="288"/>
      <c r="X59257" s="287"/>
      <c r="AA59257" s="289"/>
    </row>
    <row r="59258" spans="23:27">
      <c r="W59258" s="288"/>
      <c r="X59258" s="287"/>
      <c r="AA59258" s="289"/>
    </row>
    <row r="59259" spans="23:27">
      <c r="W59259" s="288"/>
      <c r="X59259" s="287"/>
      <c r="AA59259" s="289"/>
    </row>
    <row r="59260" spans="23:27">
      <c r="W59260" s="288"/>
      <c r="X59260" s="287"/>
      <c r="AA59260" s="289"/>
    </row>
    <row r="59261" spans="23:27">
      <c r="W59261" s="288"/>
      <c r="X59261" s="287"/>
      <c r="AA59261" s="289"/>
    </row>
    <row r="59262" spans="23:27">
      <c r="W59262" s="288"/>
      <c r="X59262" s="287"/>
      <c r="AA59262" s="289"/>
    </row>
    <row r="59263" spans="23:27">
      <c r="W59263" s="288"/>
      <c r="X59263" s="287"/>
      <c r="AA59263" s="289"/>
    </row>
    <row r="59264" spans="23:27">
      <c r="W59264" s="288"/>
      <c r="X59264" s="287"/>
      <c r="AA59264" s="289"/>
    </row>
    <row r="59265" spans="23:27">
      <c r="W59265" s="288"/>
      <c r="X59265" s="287"/>
      <c r="AA59265" s="289"/>
    </row>
    <row r="59266" spans="23:27">
      <c r="W59266" s="288"/>
      <c r="X59266" s="287"/>
      <c r="AA59266" s="289"/>
    </row>
    <row r="59267" spans="23:27">
      <c r="W59267" s="288"/>
      <c r="X59267" s="287"/>
      <c r="AA59267" s="289"/>
    </row>
    <row r="59268" spans="23:27">
      <c r="W59268" s="288"/>
      <c r="X59268" s="287"/>
      <c r="AA59268" s="289"/>
    </row>
    <row r="59269" spans="23:27">
      <c r="W59269" s="288"/>
      <c r="X59269" s="287"/>
      <c r="AA59269" s="289"/>
    </row>
    <row r="59270" spans="23:27">
      <c r="W59270" s="288"/>
      <c r="X59270" s="287"/>
      <c r="AA59270" s="289"/>
    </row>
    <row r="59271" spans="23:27">
      <c r="W59271" s="288"/>
      <c r="X59271" s="287"/>
      <c r="AA59271" s="289"/>
    </row>
    <row r="59272" spans="23:27">
      <c r="W59272" s="288"/>
      <c r="X59272" s="287"/>
      <c r="AA59272" s="289"/>
    </row>
    <row r="59273" spans="23:27">
      <c r="W59273" s="288"/>
      <c r="X59273" s="287"/>
      <c r="AA59273" s="289"/>
    </row>
    <row r="59274" spans="23:27">
      <c r="W59274" s="288"/>
      <c r="X59274" s="287"/>
      <c r="AA59274" s="289"/>
    </row>
    <row r="59275" spans="23:27">
      <c r="W59275" s="288"/>
      <c r="X59275" s="287"/>
      <c r="AA59275" s="289"/>
    </row>
    <row r="59276" spans="23:27">
      <c r="W59276" s="288"/>
      <c r="X59276" s="287"/>
      <c r="AA59276" s="289"/>
    </row>
    <row r="59277" spans="23:27">
      <c r="W59277" s="288"/>
      <c r="X59277" s="287"/>
      <c r="AA59277" s="289"/>
    </row>
    <row r="59278" spans="23:27">
      <c r="W59278" s="288"/>
      <c r="X59278" s="287"/>
      <c r="AA59278" s="289"/>
    </row>
    <row r="59279" spans="23:27">
      <c r="W59279" s="288"/>
      <c r="X59279" s="287"/>
      <c r="AA59279" s="289"/>
    </row>
    <row r="59280" spans="23:27">
      <c r="W59280" s="288"/>
      <c r="X59280" s="287"/>
      <c r="AA59280" s="289"/>
    </row>
    <row r="59281" spans="23:27">
      <c r="W59281" s="288"/>
      <c r="X59281" s="287"/>
      <c r="AA59281" s="289"/>
    </row>
    <row r="59282" spans="23:27">
      <c r="W59282" s="288"/>
      <c r="X59282" s="287"/>
      <c r="AA59282" s="289"/>
    </row>
    <row r="59283" spans="23:27">
      <c r="W59283" s="288"/>
      <c r="X59283" s="287"/>
      <c r="AA59283" s="289"/>
    </row>
    <row r="59284" spans="23:27">
      <c r="W59284" s="288"/>
      <c r="X59284" s="287"/>
      <c r="AA59284" s="289"/>
    </row>
    <row r="59285" spans="23:27">
      <c r="W59285" s="288"/>
      <c r="X59285" s="287"/>
      <c r="AA59285" s="289"/>
    </row>
    <row r="59286" spans="23:27">
      <c r="W59286" s="288"/>
      <c r="X59286" s="287"/>
      <c r="AA59286" s="289"/>
    </row>
    <row r="59287" spans="23:27">
      <c r="W59287" s="288"/>
      <c r="X59287" s="287"/>
      <c r="AA59287" s="289"/>
    </row>
    <row r="59288" spans="23:27">
      <c r="W59288" s="288"/>
      <c r="X59288" s="287"/>
      <c r="AA59288" s="289"/>
    </row>
    <row r="59289" spans="23:27">
      <c r="W59289" s="288"/>
      <c r="X59289" s="287"/>
      <c r="AA59289" s="289"/>
    </row>
    <row r="59290" spans="23:27">
      <c r="W59290" s="288"/>
      <c r="X59290" s="287"/>
      <c r="AA59290" s="289"/>
    </row>
    <row r="59291" spans="23:27">
      <c r="W59291" s="288"/>
      <c r="X59291" s="287"/>
      <c r="AA59291" s="289"/>
    </row>
    <row r="59292" spans="23:27">
      <c r="W59292" s="288"/>
      <c r="X59292" s="287"/>
      <c r="AA59292" s="289"/>
    </row>
    <row r="59293" spans="23:27">
      <c r="W59293" s="288"/>
      <c r="X59293" s="287"/>
      <c r="AA59293" s="289"/>
    </row>
    <row r="59294" spans="23:27">
      <c r="W59294" s="288"/>
      <c r="X59294" s="287"/>
      <c r="AA59294" s="289"/>
    </row>
    <row r="59295" spans="23:27">
      <c r="W59295" s="288"/>
      <c r="X59295" s="287"/>
      <c r="AA59295" s="289"/>
    </row>
    <row r="59296" spans="23:27">
      <c r="W59296" s="288"/>
      <c r="X59296" s="287"/>
      <c r="AA59296" s="289"/>
    </row>
    <row r="59297" spans="23:27">
      <c r="W59297" s="288"/>
      <c r="X59297" s="287"/>
      <c r="AA59297" s="289"/>
    </row>
    <row r="59298" spans="23:27">
      <c r="W59298" s="288"/>
      <c r="X59298" s="287"/>
      <c r="AA59298" s="289"/>
    </row>
    <row r="59299" spans="23:27">
      <c r="W59299" s="288"/>
      <c r="X59299" s="287"/>
      <c r="AA59299" s="289"/>
    </row>
    <row r="59300" spans="23:27">
      <c r="W59300" s="288"/>
      <c r="X59300" s="287"/>
      <c r="AA59300" s="289"/>
    </row>
    <row r="59301" spans="23:27">
      <c r="W59301" s="288"/>
      <c r="X59301" s="287"/>
      <c r="AA59301" s="289"/>
    </row>
    <row r="59302" spans="23:27">
      <c r="W59302" s="288"/>
      <c r="X59302" s="287"/>
      <c r="AA59302" s="289"/>
    </row>
    <row r="59303" spans="23:27">
      <c r="W59303" s="288"/>
      <c r="X59303" s="287"/>
      <c r="AA59303" s="289"/>
    </row>
    <row r="59304" spans="23:27">
      <c r="W59304" s="288"/>
      <c r="X59304" s="287"/>
      <c r="AA59304" s="289"/>
    </row>
    <row r="59305" spans="23:27">
      <c r="W59305" s="288"/>
      <c r="X59305" s="287"/>
      <c r="AA59305" s="289"/>
    </row>
    <row r="59306" spans="23:27">
      <c r="W59306" s="288"/>
      <c r="X59306" s="287"/>
      <c r="AA59306" s="289"/>
    </row>
    <row r="59307" spans="23:27">
      <c r="W59307" s="288"/>
      <c r="X59307" s="287"/>
      <c r="AA59307" s="289"/>
    </row>
    <row r="59308" spans="23:27">
      <c r="W59308" s="288"/>
      <c r="X59308" s="287"/>
      <c r="AA59308" s="289"/>
    </row>
    <row r="59309" spans="23:27">
      <c r="W59309" s="288"/>
      <c r="X59309" s="287"/>
      <c r="AA59309" s="289"/>
    </row>
    <row r="59310" spans="23:27">
      <c r="W59310" s="288"/>
      <c r="X59310" s="287"/>
      <c r="AA59310" s="289"/>
    </row>
    <row r="59311" spans="23:27">
      <c r="W59311" s="288"/>
      <c r="X59311" s="287"/>
      <c r="AA59311" s="289"/>
    </row>
    <row r="59312" spans="23:27">
      <c r="W59312" s="288"/>
      <c r="X59312" s="287"/>
      <c r="AA59312" s="289"/>
    </row>
    <row r="59313" spans="23:27">
      <c r="W59313" s="288"/>
      <c r="X59313" s="287"/>
      <c r="AA59313" s="289"/>
    </row>
    <row r="59314" spans="23:27">
      <c r="W59314" s="288"/>
      <c r="X59314" s="287"/>
      <c r="AA59314" s="289"/>
    </row>
    <row r="59315" spans="23:27">
      <c r="W59315" s="288"/>
      <c r="X59315" s="287"/>
      <c r="AA59315" s="289"/>
    </row>
    <row r="59316" spans="23:27">
      <c r="W59316" s="288"/>
      <c r="X59316" s="287"/>
      <c r="AA59316" s="289"/>
    </row>
    <row r="59317" spans="23:27">
      <c r="W59317" s="288"/>
      <c r="X59317" s="287"/>
      <c r="AA59317" s="289"/>
    </row>
    <row r="59318" spans="23:27">
      <c r="W59318" s="288"/>
      <c r="X59318" s="287"/>
      <c r="AA59318" s="289"/>
    </row>
    <row r="59319" spans="23:27">
      <c r="W59319" s="288"/>
      <c r="X59319" s="287"/>
      <c r="AA59319" s="289"/>
    </row>
    <row r="59320" spans="23:27">
      <c r="W59320" s="288"/>
      <c r="X59320" s="287"/>
      <c r="AA59320" s="289"/>
    </row>
    <row r="59321" spans="23:27">
      <c r="W59321" s="288"/>
      <c r="X59321" s="287"/>
      <c r="AA59321" s="289"/>
    </row>
    <row r="59322" spans="23:27">
      <c r="W59322" s="288"/>
      <c r="X59322" s="287"/>
      <c r="AA59322" s="289"/>
    </row>
    <row r="59323" spans="23:27">
      <c r="W59323" s="288"/>
      <c r="X59323" s="287"/>
      <c r="AA59323" s="289"/>
    </row>
    <row r="59324" spans="23:27">
      <c r="W59324" s="288"/>
      <c r="X59324" s="287"/>
      <c r="AA59324" s="289"/>
    </row>
    <row r="59325" spans="23:27">
      <c r="W59325" s="288"/>
      <c r="X59325" s="287"/>
      <c r="AA59325" s="289"/>
    </row>
    <row r="59326" spans="23:27">
      <c r="W59326" s="288"/>
      <c r="X59326" s="287"/>
      <c r="AA59326" s="289"/>
    </row>
    <row r="59327" spans="23:27">
      <c r="W59327" s="288"/>
      <c r="X59327" s="287"/>
      <c r="AA59327" s="289"/>
    </row>
    <row r="59328" spans="23:27">
      <c r="W59328" s="288"/>
      <c r="X59328" s="287"/>
      <c r="AA59328" s="289"/>
    </row>
    <row r="59329" spans="23:27">
      <c r="W59329" s="288"/>
      <c r="X59329" s="287"/>
      <c r="AA59329" s="289"/>
    </row>
    <row r="59330" spans="23:27">
      <c r="W59330" s="288"/>
      <c r="X59330" s="287"/>
      <c r="AA59330" s="289"/>
    </row>
    <row r="59331" spans="23:27">
      <c r="W59331" s="288"/>
      <c r="X59331" s="287"/>
      <c r="AA59331" s="289"/>
    </row>
    <row r="59332" spans="23:27">
      <c r="W59332" s="288"/>
      <c r="X59332" s="287"/>
      <c r="AA59332" s="289"/>
    </row>
    <row r="59333" spans="23:27">
      <c r="W59333" s="288"/>
      <c r="X59333" s="287"/>
      <c r="AA59333" s="289"/>
    </row>
    <row r="59334" spans="23:27">
      <c r="W59334" s="288"/>
      <c r="X59334" s="287"/>
      <c r="AA59334" s="289"/>
    </row>
    <row r="59335" spans="23:27">
      <c r="W59335" s="288"/>
      <c r="X59335" s="287"/>
      <c r="AA59335" s="289"/>
    </row>
    <row r="59336" spans="23:27">
      <c r="W59336" s="288"/>
      <c r="X59336" s="287"/>
      <c r="AA59336" s="289"/>
    </row>
    <row r="59337" spans="23:27">
      <c r="W59337" s="288"/>
      <c r="X59337" s="287"/>
      <c r="AA59337" s="289"/>
    </row>
    <row r="59338" spans="23:27">
      <c r="W59338" s="288"/>
      <c r="X59338" s="287"/>
      <c r="AA59338" s="289"/>
    </row>
    <row r="59339" spans="23:27">
      <c r="W59339" s="288"/>
      <c r="X59339" s="287"/>
      <c r="AA59339" s="289"/>
    </row>
    <row r="59340" spans="23:27">
      <c r="W59340" s="288"/>
      <c r="X59340" s="287"/>
      <c r="AA59340" s="289"/>
    </row>
    <row r="59341" spans="23:27">
      <c r="W59341" s="288"/>
      <c r="X59341" s="287"/>
      <c r="AA59341" s="289"/>
    </row>
    <row r="59342" spans="23:27">
      <c r="W59342" s="288"/>
      <c r="X59342" s="287"/>
      <c r="AA59342" s="289"/>
    </row>
    <row r="59343" spans="23:27">
      <c r="W59343" s="288"/>
      <c r="X59343" s="287"/>
      <c r="AA59343" s="289"/>
    </row>
    <row r="59344" spans="23:27">
      <c r="W59344" s="288"/>
      <c r="X59344" s="287"/>
      <c r="AA59344" s="289"/>
    </row>
    <row r="59345" spans="23:27">
      <c r="W59345" s="288"/>
      <c r="X59345" s="287"/>
      <c r="AA59345" s="289"/>
    </row>
    <row r="59346" spans="23:27">
      <c r="W59346" s="288"/>
      <c r="X59346" s="287"/>
      <c r="AA59346" s="289"/>
    </row>
    <row r="59347" spans="23:27">
      <c r="W59347" s="288"/>
      <c r="X59347" s="287"/>
      <c r="AA59347" s="289"/>
    </row>
    <row r="59348" spans="23:27">
      <c r="W59348" s="288"/>
      <c r="X59348" s="287"/>
      <c r="AA59348" s="289"/>
    </row>
    <row r="59349" spans="23:27">
      <c r="W59349" s="288"/>
      <c r="X59349" s="287"/>
      <c r="AA59349" s="289"/>
    </row>
    <row r="59350" spans="23:27">
      <c r="W59350" s="288"/>
      <c r="X59350" s="287"/>
      <c r="AA59350" s="289"/>
    </row>
    <row r="59351" spans="23:27">
      <c r="W59351" s="288"/>
      <c r="X59351" s="287"/>
      <c r="AA59351" s="289"/>
    </row>
    <row r="59352" spans="23:27">
      <c r="W59352" s="288"/>
      <c r="X59352" s="287"/>
      <c r="AA59352" s="289"/>
    </row>
    <row r="59353" spans="23:27">
      <c r="W59353" s="288"/>
      <c r="X59353" s="287"/>
      <c r="AA59353" s="289"/>
    </row>
    <row r="59354" spans="23:27">
      <c r="W59354" s="288"/>
      <c r="X59354" s="287"/>
      <c r="AA59354" s="289"/>
    </row>
    <row r="59355" spans="23:27">
      <c r="W59355" s="288"/>
      <c r="X59355" s="287"/>
      <c r="AA59355" s="289"/>
    </row>
    <row r="59356" spans="23:27">
      <c r="W59356" s="288"/>
      <c r="X59356" s="287"/>
      <c r="AA59356" s="289"/>
    </row>
    <row r="59357" spans="23:27">
      <c r="W59357" s="288"/>
      <c r="X59357" s="287"/>
      <c r="AA59357" s="289"/>
    </row>
    <row r="59358" spans="23:27">
      <c r="W59358" s="288"/>
      <c r="X59358" s="287"/>
      <c r="AA59358" s="289"/>
    </row>
    <row r="59359" spans="23:27">
      <c r="W59359" s="288"/>
      <c r="X59359" s="287"/>
      <c r="AA59359" s="289"/>
    </row>
    <row r="59360" spans="23:27">
      <c r="W59360" s="288"/>
      <c r="X59360" s="287"/>
      <c r="AA59360" s="289"/>
    </row>
    <row r="59361" spans="23:27">
      <c r="W59361" s="288"/>
      <c r="X59361" s="287"/>
      <c r="AA59361" s="289"/>
    </row>
    <row r="59362" spans="23:27">
      <c r="W59362" s="288"/>
      <c r="X59362" s="287"/>
      <c r="AA59362" s="289"/>
    </row>
    <row r="59363" spans="23:27">
      <c r="W59363" s="288"/>
      <c r="X59363" s="287"/>
      <c r="AA59363" s="289"/>
    </row>
    <row r="59364" spans="23:27">
      <c r="W59364" s="288"/>
      <c r="X59364" s="287"/>
      <c r="AA59364" s="289"/>
    </row>
    <row r="59365" spans="23:27">
      <c r="W59365" s="288"/>
      <c r="X59365" s="287"/>
      <c r="AA59365" s="289"/>
    </row>
    <row r="59366" spans="23:27">
      <c r="W59366" s="288"/>
      <c r="X59366" s="287"/>
      <c r="AA59366" s="289"/>
    </row>
    <row r="59367" spans="23:27">
      <c r="W59367" s="288"/>
      <c r="X59367" s="287"/>
      <c r="AA59367" s="289"/>
    </row>
    <row r="59368" spans="23:27">
      <c r="W59368" s="288"/>
      <c r="X59368" s="287"/>
      <c r="AA59368" s="289"/>
    </row>
    <row r="59369" spans="23:27">
      <c r="W59369" s="288"/>
      <c r="X59369" s="287"/>
      <c r="AA59369" s="289"/>
    </row>
    <row r="59370" spans="23:27">
      <c r="W59370" s="288"/>
      <c r="X59370" s="287"/>
      <c r="AA59370" s="289"/>
    </row>
    <row r="59371" spans="23:27">
      <c r="W59371" s="288"/>
      <c r="X59371" s="287"/>
      <c r="AA59371" s="289"/>
    </row>
    <row r="59372" spans="23:27">
      <c r="W59372" s="288"/>
      <c r="X59372" s="287"/>
      <c r="AA59372" s="289"/>
    </row>
    <row r="59373" spans="23:27">
      <c r="W59373" s="288"/>
      <c r="X59373" s="287"/>
      <c r="AA59373" s="289"/>
    </row>
    <row r="59374" spans="23:27">
      <c r="W59374" s="288"/>
      <c r="X59374" s="287"/>
      <c r="AA59374" s="289"/>
    </row>
    <row r="59375" spans="23:27">
      <c r="W59375" s="288"/>
      <c r="X59375" s="287"/>
      <c r="AA59375" s="289"/>
    </row>
    <row r="59376" spans="23:27">
      <c r="W59376" s="288"/>
      <c r="X59376" s="287"/>
      <c r="AA59376" s="289"/>
    </row>
    <row r="59377" spans="23:27">
      <c r="W59377" s="288"/>
      <c r="X59377" s="287"/>
      <c r="AA59377" s="289"/>
    </row>
    <row r="59378" spans="23:27">
      <c r="W59378" s="288"/>
      <c r="X59378" s="287"/>
      <c r="AA59378" s="289"/>
    </row>
    <row r="59379" spans="23:27">
      <c r="W59379" s="288"/>
      <c r="X59379" s="287"/>
      <c r="AA59379" s="289"/>
    </row>
    <row r="59380" spans="23:27">
      <c r="W59380" s="288"/>
      <c r="X59380" s="287"/>
      <c r="AA59380" s="289"/>
    </row>
    <row r="59381" spans="23:27">
      <c r="W59381" s="288"/>
      <c r="X59381" s="287"/>
      <c r="AA59381" s="289"/>
    </row>
    <row r="59382" spans="23:27">
      <c r="W59382" s="288"/>
      <c r="X59382" s="287"/>
      <c r="AA59382" s="289"/>
    </row>
    <row r="59383" spans="23:27">
      <c r="W59383" s="288"/>
      <c r="X59383" s="287"/>
      <c r="AA59383" s="289"/>
    </row>
    <row r="59384" spans="23:27">
      <c r="W59384" s="288"/>
      <c r="X59384" s="287"/>
      <c r="AA59384" s="289"/>
    </row>
    <row r="59385" spans="23:27">
      <c r="W59385" s="288"/>
      <c r="X59385" s="287"/>
      <c r="AA59385" s="289"/>
    </row>
    <row r="59386" spans="23:27">
      <c r="W59386" s="288"/>
      <c r="X59386" s="287"/>
      <c r="AA59386" s="289"/>
    </row>
    <row r="59387" spans="23:27">
      <c r="W59387" s="288"/>
      <c r="X59387" s="287"/>
      <c r="AA59387" s="289"/>
    </row>
    <row r="59388" spans="23:27">
      <c r="W59388" s="288"/>
      <c r="X59388" s="287"/>
      <c r="AA59388" s="289"/>
    </row>
    <row r="59389" spans="23:27">
      <c r="W59389" s="288"/>
      <c r="X59389" s="287"/>
      <c r="AA59389" s="289"/>
    </row>
    <row r="59390" spans="23:27">
      <c r="W59390" s="288"/>
      <c r="X59390" s="287"/>
      <c r="AA59390" s="289"/>
    </row>
    <row r="59391" spans="23:27">
      <c r="W59391" s="288"/>
      <c r="X59391" s="287"/>
      <c r="AA59391" s="289"/>
    </row>
    <row r="59392" spans="23:27">
      <c r="W59392" s="288"/>
      <c r="X59392" s="287"/>
      <c r="AA59392" s="289"/>
    </row>
    <row r="59393" spans="23:27">
      <c r="W59393" s="288"/>
      <c r="X59393" s="287"/>
      <c r="AA59393" s="289"/>
    </row>
    <row r="59394" spans="23:27">
      <c r="W59394" s="288"/>
      <c r="X59394" s="287"/>
      <c r="AA59394" s="289"/>
    </row>
    <row r="59395" spans="23:27">
      <c r="W59395" s="288"/>
      <c r="X59395" s="287"/>
      <c r="AA59395" s="289"/>
    </row>
    <row r="59396" spans="23:27">
      <c r="W59396" s="288"/>
      <c r="X59396" s="287"/>
      <c r="AA59396" s="289"/>
    </row>
    <row r="59397" spans="23:27">
      <c r="W59397" s="288"/>
      <c r="X59397" s="287"/>
      <c r="AA59397" s="289"/>
    </row>
    <row r="59398" spans="23:27">
      <c r="W59398" s="288"/>
      <c r="X59398" s="287"/>
      <c r="AA59398" s="289"/>
    </row>
    <row r="59399" spans="23:27">
      <c r="W59399" s="288"/>
      <c r="X59399" s="287"/>
      <c r="AA59399" s="289"/>
    </row>
    <row r="59400" spans="23:27">
      <c r="W59400" s="288"/>
      <c r="X59400" s="287"/>
      <c r="AA59400" s="289"/>
    </row>
    <row r="59401" spans="23:27">
      <c r="W59401" s="288"/>
      <c r="X59401" s="287"/>
      <c r="AA59401" s="289"/>
    </row>
    <row r="59402" spans="23:27">
      <c r="W59402" s="288"/>
      <c r="X59402" s="287"/>
      <c r="AA59402" s="289"/>
    </row>
    <row r="59403" spans="23:27">
      <c r="W59403" s="288"/>
      <c r="X59403" s="287"/>
      <c r="AA59403" s="289"/>
    </row>
    <row r="59404" spans="23:27">
      <c r="W59404" s="288"/>
      <c r="X59404" s="287"/>
      <c r="AA59404" s="289"/>
    </row>
    <row r="59405" spans="23:27">
      <c r="W59405" s="288"/>
      <c r="X59405" s="287"/>
      <c r="AA59405" s="289"/>
    </row>
    <row r="59406" spans="23:27">
      <c r="W59406" s="288"/>
      <c r="X59406" s="287"/>
      <c r="AA59406" s="289"/>
    </row>
    <row r="59407" spans="23:27">
      <c r="W59407" s="288"/>
      <c r="X59407" s="287"/>
      <c r="AA59407" s="289"/>
    </row>
    <row r="59408" spans="23:27">
      <c r="W59408" s="288"/>
      <c r="X59408" s="287"/>
      <c r="AA59408" s="289"/>
    </row>
    <row r="59409" spans="23:27">
      <c r="W59409" s="288"/>
      <c r="X59409" s="287"/>
      <c r="AA59409" s="289"/>
    </row>
    <row r="59410" spans="23:27">
      <c r="W59410" s="288"/>
      <c r="X59410" s="287"/>
      <c r="AA59410" s="289"/>
    </row>
    <row r="59411" spans="23:27">
      <c r="W59411" s="288"/>
      <c r="X59411" s="287"/>
      <c r="AA59411" s="289"/>
    </row>
    <row r="59412" spans="23:27">
      <c r="W59412" s="288"/>
      <c r="X59412" s="287"/>
      <c r="AA59412" s="289"/>
    </row>
    <row r="59413" spans="23:27">
      <c r="W59413" s="288"/>
      <c r="X59413" s="287"/>
      <c r="AA59413" s="289"/>
    </row>
    <row r="59414" spans="23:27">
      <c r="W59414" s="288"/>
      <c r="X59414" s="287"/>
      <c r="AA59414" s="289"/>
    </row>
    <row r="59415" spans="23:27">
      <c r="W59415" s="288"/>
      <c r="X59415" s="287"/>
      <c r="AA59415" s="289"/>
    </row>
    <row r="59416" spans="23:27">
      <c r="W59416" s="288"/>
      <c r="X59416" s="287"/>
      <c r="AA59416" s="289"/>
    </row>
    <row r="59417" spans="23:27">
      <c r="W59417" s="288"/>
      <c r="X59417" s="287"/>
      <c r="AA59417" s="289"/>
    </row>
    <row r="59418" spans="23:27">
      <c r="W59418" s="288"/>
      <c r="X59418" s="287"/>
      <c r="AA59418" s="289"/>
    </row>
    <row r="59419" spans="23:27">
      <c r="W59419" s="288"/>
      <c r="X59419" s="287"/>
      <c r="AA59419" s="289"/>
    </row>
    <row r="59420" spans="23:27">
      <c r="W59420" s="288"/>
      <c r="X59420" s="287"/>
      <c r="AA59420" s="289"/>
    </row>
    <row r="59421" spans="23:27">
      <c r="W59421" s="288"/>
      <c r="X59421" s="287"/>
      <c r="AA59421" s="289"/>
    </row>
    <row r="59422" spans="23:27">
      <c r="W59422" s="288"/>
      <c r="X59422" s="287"/>
      <c r="AA59422" s="289"/>
    </row>
    <row r="59423" spans="23:27">
      <c r="W59423" s="288"/>
      <c r="X59423" s="287"/>
      <c r="AA59423" s="289"/>
    </row>
    <row r="59424" spans="23:27">
      <c r="W59424" s="288"/>
      <c r="X59424" s="287"/>
      <c r="AA59424" s="289"/>
    </row>
    <row r="59425" spans="23:27">
      <c r="W59425" s="288"/>
      <c r="X59425" s="287"/>
      <c r="AA59425" s="289"/>
    </row>
    <row r="59426" spans="23:27">
      <c r="W59426" s="288"/>
      <c r="X59426" s="287"/>
      <c r="AA59426" s="289"/>
    </row>
    <row r="59427" spans="23:27">
      <c r="W59427" s="288"/>
      <c r="X59427" s="287"/>
      <c r="AA59427" s="289"/>
    </row>
    <row r="59428" spans="23:27">
      <c r="W59428" s="288"/>
      <c r="X59428" s="287"/>
      <c r="AA59428" s="289"/>
    </row>
    <row r="59429" spans="23:27">
      <c r="W59429" s="288"/>
      <c r="X59429" s="287"/>
      <c r="AA59429" s="289"/>
    </row>
    <row r="59430" spans="23:27">
      <c r="W59430" s="288"/>
      <c r="X59430" s="287"/>
      <c r="AA59430" s="289"/>
    </row>
    <row r="59431" spans="23:27">
      <c r="W59431" s="288"/>
      <c r="X59431" s="287"/>
      <c r="AA59431" s="289"/>
    </row>
    <row r="59432" spans="23:27">
      <c r="W59432" s="288"/>
      <c r="X59432" s="287"/>
      <c r="AA59432" s="289"/>
    </row>
    <row r="59433" spans="23:27">
      <c r="W59433" s="288"/>
      <c r="X59433" s="287"/>
      <c r="AA59433" s="289"/>
    </row>
    <row r="59434" spans="23:27">
      <c r="W59434" s="288"/>
      <c r="X59434" s="287"/>
      <c r="AA59434" s="289"/>
    </row>
    <row r="59435" spans="23:27">
      <c r="W59435" s="288"/>
      <c r="X59435" s="287"/>
      <c r="AA59435" s="289"/>
    </row>
    <row r="59436" spans="23:27">
      <c r="W59436" s="288"/>
      <c r="X59436" s="287"/>
      <c r="AA59436" s="289"/>
    </row>
    <row r="59437" spans="23:27">
      <c r="W59437" s="288"/>
      <c r="X59437" s="287"/>
      <c r="AA59437" s="289"/>
    </row>
    <row r="59438" spans="23:27">
      <c r="W59438" s="288"/>
      <c r="X59438" s="287"/>
      <c r="AA59438" s="289"/>
    </row>
    <row r="59439" spans="23:27">
      <c r="W59439" s="288"/>
      <c r="X59439" s="287"/>
      <c r="AA59439" s="289"/>
    </row>
    <row r="59440" spans="23:27">
      <c r="W59440" s="288"/>
      <c r="X59440" s="287"/>
      <c r="AA59440" s="289"/>
    </row>
    <row r="59441" spans="23:27">
      <c r="W59441" s="288"/>
      <c r="X59441" s="287"/>
      <c r="AA59441" s="289"/>
    </row>
    <row r="59442" spans="23:27">
      <c r="W59442" s="288"/>
      <c r="X59442" s="287"/>
      <c r="AA59442" s="289"/>
    </row>
    <row r="59443" spans="23:27">
      <c r="W59443" s="288"/>
      <c r="X59443" s="287"/>
      <c r="AA59443" s="289"/>
    </row>
    <row r="59444" spans="23:27">
      <c r="W59444" s="288"/>
      <c r="X59444" s="287"/>
      <c r="AA59444" s="289"/>
    </row>
    <row r="59445" spans="23:27">
      <c r="W59445" s="288"/>
      <c r="X59445" s="287"/>
      <c r="AA59445" s="289"/>
    </row>
    <row r="59446" spans="23:27">
      <c r="W59446" s="288"/>
      <c r="X59446" s="287"/>
      <c r="AA59446" s="289"/>
    </row>
    <row r="59447" spans="23:27">
      <c r="W59447" s="288"/>
      <c r="X59447" s="287"/>
      <c r="AA59447" s="289"/>
    </row>
    <row r="59448" spans="23:27">
      <c r="W59448" s="288"/>
      <c r="X59448" s="287"/>
      <c r="AA59448" s="289"/>
    </row>
    <row r="59449" spans="23:27">
      <c r="W59449" s="288"/>
      <c r="X59449" s="287"/>
      <c r="AA59449" s="289"/>
    </row>
    <row r="59450" spans="23:27">
      <c r="W59450" s="288"/>
      <c r="X59450" s="287"/>
      <c r="AA59450" s="289"/>
    </row>
    <row r="59451" spans="23:27">
      <c r="W59451" s="288"/>
      <c r="X59451" s="287"/>
      <c r="AA59451" s="289"/>
    </row>
    <row r="59452" spans="23:27">
      <c r="W59452" s="288"/>
      <c r="X59452" s="287"/>
      <c r="AA59452" s="289"/>
    </row>
    <row r="59453" spans="23:27">
      <c r="W59453" s="288"/>
      <c r="X59453" s="287"/>
      <c r="AA59453" s="289"/>
    </row>
    <row r="59454" spans="23:27">
      <c r="W59454" s="288"/>
      <c r="X59454" s="287"/>
      <c r="AA59454" s="289"/>
    </row>
    <row r="59455" spans="23:27">
      <c r="W59455" s="288"/>
      <c r="X59455" s="287"/>
      <c r="AA59455" s="289"/>
    </row>
    <row r="59456" spans="23:27">
      <c r="W59456" s="288"/>
      <c r="X59456" s="287"/>
      <c r="AA59456" s="289"/>
    </row>
    <row r="59457" spans="23:27">
      <c r="W59457" s="288"/>
      <c r="X59457" s="287"/>
      <c r="AA59457" s="289"/>
    </row>
    <row r="59458" spans="23:27">
      <c r="W59458" s="288"/>
      <c r="X59458" s="287"/>
      <c r="AA59458" s="289"/>
    </row>
    <row r="59459" spans="23:27">
      <c r="W59459" s="288"/>
      <c r="X59459" s="287"/>
      <c r="AA59459" s="289"/>
    </row>
    <row r="59460" spans="23:27">
      <c r="W59460" s="288"/>
      <c r="X59460" s="287"/>
      <c r="AA59460" s="289"/>
    </row>
    <row r="59461" spans="23:27">
      <c r="W59461" s="288"/>
      <c r="X59461" s="287"/>
      <c r="AA59461" s="289"/>
    </row>
    <row r="59462" spans="23:27">
      <c r="W59462" s="288"/>
      <c r="X59462" s="287"/>
      <c r="AA59462" s="289"/>
    </row>
    <row r="59463" spans="23:27">
      <c r="W59463" s="288"/>
      <c r="X59463" s="287"/>
      <c r="AA59463" s="289"/>
    </row>
    <row r="59464" spans="23:27">
      <c r="W59464" s="288"/>
      <c r="X59464" s="287"/>
      <c r="AA59464" s="289"/>
    </row>
    <row r="59465" spans="23:27">
      <c r="W59465" s="288"/>
      <c r="X59465" s="287"/>
      <c r="AA59465" s="289"/>
    </row>
    <row r="59466" spans="23:27">
      <c r="W59466" s="288"/>
      <c r="X59466" s="287"/>
      <c r="AA59466" s="289"/>
    </row>
    <row r="59467" spans="23:27">
      <c r="W59467" s="288"/>
      <c r="X59467" s="287"/>
      <c r="AA59467" s="289"/>
    </row>
    <row r="59468" spans="23:27">
      <c r="W59468" s="288"/>
      <c r="X59468" s="287"/>
      <c r="AA59468" s="289"/>
    </row>
    <row r="59469" spans="23:27">
      <c r="W59469" s="288"/>
      <c r="X59469" s="287"/>
      <c r="AA59469" s="289"/>
    </row>
    <row r="59470" spans="23:27">
      <c r="W59470" s="288"/>
      <c r="X59470" s="287"/>
      <c r="AA59470" s="289"/>
    </row>
    <row r="59471" spans="23:27">
      <c r="W59471" s="288"/>
      <c r="X59471" s="287"/>
      <c r="AA59471" s="289"/>
    </row>
    <row r="59472" spans="23:27">
      <c r="W59472" s="288"/>
      <c r="X59472" s="287"/>
      <c r="AA59472" s="289"/>
    </row>
    <row r="59473" spans="23:27">
      <c r="W59473" s="288"/>
      <c r="X59473" s="287"/>
      <c r="AA59473" s="289"/>
    </row>
    <row r="59474" spans="23:27">
      <c r="W59474" s="288"/>
      <c r="X59474" s="287"/>
      <c r="AA59474" s="289"/>
    </row>
    <row r="59475" spans="23:27">
      <c r="W59475" s="288"/>
      <c r="X59475" s="287"/>
      <c r="AA59475" s="289"/>
    </row>
    <row r="59476" spans="23:27">
      <c r="W59476" s="288"/>
      <c r="X59476" s="287"/>
      <c r="AA59476" s="289"/>
    </row>
    <row r="59477" spans="23:27">
      <c r="W59477" s="288"/>
      <c r="X59477" s="287"/>
      <c r="AA59477" s="289"/>
    </row>
    <row r="59478" spans="23:27">
      <c r="W59478" s="288"/>
      <c r="X59478" s="287"/>
      <c r="AA59478" s="289"/>
    </row>
    <row r="59479" spans="23:27">
      <c r="W59479" s="288"/>
      <c r="X59479" s="287"/>
      <c r="AA59479" s="289"/>
    </row>
    <row r="59480" spans="23:27">
      <c r="W59480" s="288"/>
      <c r="X59480" s="287"/>
      <c r="AA59480" s="289"/>
    </row>
    <row r="59481" spans="23:27">
      <c r="W59481" s="288"/>
      <c r="X59481" s="287"/>
      <c r="AA59481" s="289"/>
    </row>
    <row r="59482" spans="23:27">
      <c r="W59482" s="288"/>
      <c r="X59482" s="287"/>
      <c r="AA59482" s="289"/>
    </row>
    <row r="59483" spans="23:27">
      <c r="W59483" s="288"/>
      <c r="X59483" s="287"/>
      <c r="AA59483" s="289"/>
    </row>
    <row r="59484" spans="23:27">
      <c r="W59484" s="288"/>
      <c r="X59484" s="287"/>
      <c r="AA59484" s="289"/>
    </row>
    <row r="59485" spans="23:27">
      <c r="W59485" s="288"/>
      <c r="X59485" s="287"/>
      <c r="AA59485" s="289"/>
    </row>
    <row r="59486" spans="23:27">
      <c r="W59486" s="288"/>
      <c r="X59486" s="287"/>
      <c r="AA59486" s="289"/>
    </row>
    <row r="59487" spans="23:27">
      <c r="W59487" s="288"/>
      <c r="X59487" s="287"/>
      <c r="AA59487" s="289"/>
    </row>
    <row r="59488" spans="23:27">
      <c r="W59488" s="288"/>
      <c r="X59488" s="287"/>
      <c r="AA59488" s="289"/>
    </row>
    <row r="59489" spans="23:27">
      <c r="W59489" s="288"/>
      <c r="X59489" s="287"/>
      <c r="AA59489" s="289"/>
    </row>
    <row r="59490" spans="23:27">
      <c r="W59490" s="288"/>
      <c r="X59490" s="287"/>
      <c r="AA59490" s="289"/>
    </row>
    <row r="59491" spans="23:27">
      <c r="W59491" s="288"/>
      <c r="X59491" s="287"/>
      <c r="AA59491" s="289"/>
    </row>
    <row r="59492" spans="23:27">
      <c r="W59492" s="288"/>
      <c r="X59492" s="287"/>
      <c r="AA59492" s="289"/>
    </row>
    <row r="59493" spans="23:27">
      <c r="W59493" s="288"/>
      <c r="X59493" s="287"/>
      <c r="AA59493" s="289"/>
    </row>
    <row r="59494" spans="23:27">
      <c r="W59494" s="288"/>
      <c r="X59494" s="287"/>
      <c r="AA59494" s="289"/>
    </row>
    <row r="59495" spans="23:27">
      <c r="W59495" s="288"/>
      <c r="X59495" s="287"/>
      <c r="AA59495" s="289"/>
    </row>
    <row r="59496" spans="23:27">
      <c r="W59496" s="288"/>
      <c r="X59496" s="287"/>
      <c r="AA59496" s="289"/>
    </row>
    <row r="59497" spans="23:27">
      <c r="W59497" s="288"/>
      <c r="X59497" s="287"/>
      <c r="AA59497" s="289"/>
    </row>
    <row r="59498" spans="23:27">
      <c r="W59498" s="288"/>
      <c r="X59498" s="287"/>
      <c r="AA59498" s="289"/>
    </row>
    <row r="59499" spans="23:27">
      <c r="W59499" s="288"/>
      <c r="X59499" s="287"/>
      <c r="AA59499" s="289"/>
    </row>
    <row r="59500" spans="23:27">
      <c r="W59500" s="288"/>
      <c r="X59500" s="287"/>
      <c r="AA59500" s="289"/>
    </row>
    <row r="59501" spans="23:27">
      <c r="W59501" s="288"/>
      <c r="X59501" s="287"/>
      <c r="AA59501" s="289"/>
    </row>
    <row r="59502" spans="23:27">
      <c r="W59502" s="288"/>
      <c r="X59502" s="287"/>
      <c r="AA59502" s="289"/>
    </row>
    <row r="59503" spans="23:27">
      <c r="W59503" s="288"/>
      <c r="X59503" s="287"/>
      <c r="AA59503" s="289"/>
    </row>
    <row r="59504" spans="23:27">
      <c r="W59504" s="288"/>
      <c r="X59504" s="287"/>
      <c r="AA59504" s="289"/>
    </row>
    <row r="59505" spans="23:27">
      <c r="W59505" s="288"/>
      <c r="X59505" s="287"/>
      <c r="AA59505" s="289"/>
    </row>
    <row r="59506" spans="23:27">
      <c r="W59506" s="288"/>
      <c r="X59506" s="287"/>
      <c r="AA59506" s="289"/>
    </row>
    <row r="59507" spans="23:27">
      <c r="W59507" s="288"/>
      <c r="X59507" s="287"/>
      <c r="AA59507" s="289"/>
    </row>
    <row r="59508" spans="23:27">
      <c r="W59508" s="288"/>
      <c r="X59508" s="287"/>
      <c r="AA59508" s="289"/>
    </row>
    <row r="59509" spans="23:27">
      <c r="W59509" s="288"/>
      <c r="X59509" s="287"/>
      <c r="AA59509" s="289"/>
    </row>
    <row r="59510" spans="23:27">
      <c r="W59510" s="288"/>
      <c r="X59510" s="287"/>
      <c r="AA59510" s="289"/>
    </row>
    <row r="59511" spans="23:27">
      <c r="W59511" s="288"/>
      <c r="X59511" s="287"/>
      <c r="AA59511" s="289"/>
    </row>
    <row r="59512" spans="23:27">
      <c r="W59512" s="288"/>
      <c r="X59512" s="287"/>
      <c r="AA59512" s="289"/>
    </row>
    <row r="59513" spans="23:27">
      <c r="W59513" s="288"/>
      <c r="X59513" s="287"/>
      <c r="AA59513" s="289"/>
    </row>
    <row r="59514" spans="23:27">
      <c r="W59514" s="288"/>
      <c r="X59514" s="287"/>
      <c r="AA59514" s="289"/>
    </row>
    <row r="59515" spans="23:27">
      <c r="W59515" s="288"/>
      <c r="X59515" s="287"/>
      <c r="AA59515" s="289"/>
    </row>
    <row r="59516" spans="23:27">
      <c r="W59516" s="288"/>
      <c r="X59516" s="287"/>
      <c r="AA59516" s="289"/>
    </row>
    <row r="59517" spans="23:27">
      <c r="W59517" s="288"/>
      <c r="X59517" s="287"/>
      <c r="AA59517" s="289"/>
    </row>
    <row r="59518" spans="23:27">
      <c r="W59518" s="288"/>
      <c r="X59518" s="287"/>
      <c r="AA59518" s="289"/>
    </row>
    <row r="59519" spans="23:27">
      <c r="W59519" s="288"/>
      <c r="X59519" s="287"/>
      <c r="AA59519" s="289"/>
    </row>
    <row r="59520" spans="23:27">
      <c r="W59520" s="288"/>
      <c r="X59520" s="287"/>
      <c r="AA59520" s="289"/>
    </row>
    <row r="59521" spans="23:27">
      <c r="W59521" s="288"/>
      <c r="X59521" s="287"/>
      <c r="AA59521" s="289"/>
    </row>
    <row r="59522" spans="23:27">
      <c r="W59522" s="288"/>
      <c r="X59522" s="287"/>
      <c r="AA59522" s="289"/>
    </row>
    <row r="59523" spans="23:27">
      <c r="W59523" s="288"/>
      <c r="X59523" s="287"/>
      <c r="AA59523" s="289"/>
    </row>
    <row r="59524" spans="23:27">
      <c r="W59524" s="288"/>
      <c r="X59524" s="287"/>
      <c r="AA59524" s="289"/>
    </row>
    <row r="59525" spans="23:27">
      <c r="W59525" s="288"/>
      <c r="X59525" s="287"/>
      <c r="AA59525" s="289"/>
    </row>
    <row r="59526" spans="23:27">
      <c r="W59526" s="288"/>
      <c r="X59526" s="287"/>
      <c r="AA59526" s="289"/>
    </row>
    <row r="59527" spans="23:27">
      <c r="W59527" s="288"/>
      <c r="X59527" s="287"/>
      <c r="AA59527" s="289"/>
    </row>
    <row r="59528" spans="23:27">
      <c r="W59528" s="288"/>
      <c r="X59528" s="287"/>
      <c r="AA59528" s="289"/>
    </row>
    <row r="59529" spans="23:27">
      <c r="W59529" s="288"/>
      <c r="X59529" s="287"/>
      <c r="AA59529" s="289"/>
    </row>
    <row r="59530" spans="23:27">
      <c r="W59530" s="288"/>
      <c r="X59530" s="287"/>
      <c r="AA59530" s="289"/>
    </row>
    <row r="59531" spans="23:27">
      <c r="W59531" s="288"/>
      <c r="X59531" s="287"/>
      <c r="AA59531" s="289"/>
    </row>
    <row r="59532" spans="23:27">
      <c r="W59532" s="288"/>
      <c r="X59532" s="287"/>
      <c r="AA59532" s="289"/>
    </row>
    <row r="59533" spans="23:27">
      <c r="W59533" s="288"/>
      <c r="X59533" s="287"/>
      <c r="AA59533" s="289"/>
    </row>
    <row r="59534" spans="23:27">
      <c r="W59534" s="288"/>
      <c r="X59534" s="287"/>
      <c r="AA59534" s="289"/>
    </row>
    <row r="59535" spans="23:27">
      <c r="W59535" s="288"/>
      <c r="X59535" s="287"/>
      <c r="AA59535" s="289"/>
    </row>
    <row r="59536" spans="23:27">
      <c r="W59536" s="288"/>
      <c r="X59536" s="287"/>
      <c r="AA59536" s="289"/>
    </row>
    <row r="59537" spans="23:27">
      <c r="W59537" s="288"/>
      <c r="X59537" s="287"/>
      <c r="AA59537" s="289"/>
    </row>
    <row r="59538" spans="23:27">
      <c r="W59538" s="288"/>
      <c r="X59538" s="287"/>
      <c r="AA59538" s="289"/>
    </row>
    <row r="59539" spans="23:27">
      <c r="W59539" s="288"/>
      <c r="X59539" s="287"/>
      <c r="AA59539" s="289"/>
    </row>
    <row r="59540" spans="23:27">
      <c r="W59540" s="288"/>
      <c r="X59540" s="287"/>
      <c r="AA59540" s="289"/>
    </row>
    <row r="59541" spans="23:27">
      <c r="W59541" s="288"/>
      <c r="X59541" s="287"/>
      <c r="AA59541" s="289"/>
    </row>
    <row r="59542" spans="23:27">
      <c r="W59542" s="288"/>
      <c r="X59542" s="287"/>
      <c r="AA59542" s="289"/>
    </row>
    <row r="59543" spans="23:27">
      <c r="W59543" s="288"/>
      <c r="X59543" s="287"/>
      <c r="AA59543" s="289"/>
    </row>
    <row r="59544" spans="23:27">
      <c r="W59544" s="288"/>
      <c r="X59544" s="287"/>
      <c r="AA59544" s="289"/>
    </row>
    <row r="59545" spans="23:27">
      <c r="W59545" s="288"/>
      <c r="X59545" s="287"/>
      <c r="AA59545" s="289"/>
    </row>
    <row r="59546" spans="23:27">
      <c r="W59546" s="288"/>
      <c r="X59546" s="287"/>
      <c r="AA59546" s="289"/>
    </row>
    <row r="59547" spans="23:27">
      <c r="W59547" s="288"/>
      <c r="X59547" s="287"/>
      <c r="AA59547" s="289"/>
    </row>
    <row r="59548" spans="23:27">
      <c r="W59548" s="288"/>
      <c r="X59548" s="287"/>
      <c r="AA59548" s="289"/>
    </row>
    <row r="59549" spans="23:27">
      <c r="W59549" s="288"/>
      <c r="X59549" s="287"/>
      <c r="AA59549" s="289"/>
    </row>
    <row r="59550" spans="23:27">
      <c r="W59550" s="288"/>
      <c r="X59550" s="287"/>
      <c r="AA59550" s="289"/>
    </row>
    <row r="59551" spans="23:27">
      <c r="W59551" s="288"/>
      <c r="X59551" s="287"/>
      <c r="AA59551" s="289"/>
    </row>
    <row r="59552" spans="23:27">
      <c r="W59552" s="288"/>
      <c r="X59552" s="287"/>
      <c r="AA59552" s="289"/>
    </row>
    <row r="59553" spans="23:27">
      <c r="W59553" s="288"/>
      <c r="X59553" s="287"/>
      <c r="AA59553" s="289"/>
    </row>
    <row r="59554" spans="23:27">
      <c r="W59554" s="288"/>
      <c r="X59554" s="287"/>
      <c r="AA59554" s="289"/>
    </row>
    <row r="59555" spans="23:27">
      <c r="W59555" s="288"/>
      <c r="X59555" s="287"/>
      <c r="AA59555" s="289"/>
    </row>
    <row r="59556" spans="23:27">
      <c r="W59556" s="288"/>
      <c r="X59556" s="287"/>
      <c r="AA59556" s="289"/>
    </row>
    <row r="59557" spans="23:27">
      <c r="W59557" s="288"/>
      <c r="X59557" s="287"/>
      <c r="AA59557" s="289"/>
    </row>
    <row r="59558" spans="23:27">
      <c r="W59558" s="288"/>
      <c r="X59558" s="287"/>
      <c r="AA59558" s="289"/>
    </row>
    <row r="59559" spans="23:27">
      <c r="W59559" s="288"/>
      <c r="X59559" s="287"/>
      <c r="AA59559" s="289"/>
    </row>
    <row r="59560" spans="23:27">
      <c r="W59560" s="288"/>
      <c r="X59560" s="287"/>
      <c r="AA59560" s="289"/>
    </row>
    <row r="59561" spans="23:27">
      <c r="W59561" s="288"/>
      <c r="X59561" s="287"/>
      <c r="AA59561" s="289"/>
    </row>
    <row r="59562" spans="23:27">
      <c r="W59562" s="288"/>
      <c r="X59562" s="287"/>
      <c r="AA59562" s="289"/>
    </row>
    <row r="59563" spans="23:27">
      <c r="W59563" s="288"/>
      <c r="X59563" s="287"/>
      <c r="AA59563" s="289"/>
    </row>
    <row r="59564" spans="23:27">
      <c r="W59564" s="288"/>
      <c r="X59564" s="287"/>
      <c r="AA59564" s="289"/>
    </row>
    <row r="59565" spans="23:27">
      <c r="W59565" s="288"/>
      <c r="X59565" s="287"/>
      <c r="AA59565" s="289"/>
    </row>
    <row r="59566" spans="23:27">
      <c r="W59566" s="288"/>
      <c r="X59566" s="287"/>
      <c r="AA59566" s="289"/>
    </row>
    <row r="59567" spans="23:27">
      <c r="W59567" s="288"/>
      <c r="X59567" s="287"/>
      <c r="AA59567" s="289"/>
    </row>
    <row r="59568" spans="23:27">
      <c r="W59568" s="288"/>
      <c r="X59568" s="287"/>
      <c r="AA59568" s="289"/>
    </row>
    <row r="59569" spans="23:27">
      <c r="W59569" s="288"/>
      <c r="X59569" s="287"/>
      <c r="AA59569" s="289"/>
    </row>
    <row r="59570" spans="23:27">
      <c r="W59570" s="288"/>
      <c r="X59570" s="287"/>
      <c r="AA59570" s="289"/>
    </row>
    <row r="59571" spans="23:27">
      <c r="W59571" s="288"/>
      <c r="X59571" s="287"/>
      <c r="AA59571" s="289"/>
    </row>
    <row r="59572" spans="23:27">
      <c r="W59572" s="288"/>
      <c r="X59572" s="287"/>
      <c r="AA59572" s="289"/>
    </row>
    <row r="59573" spans="23:27">
      <c r="W59573" s="288"/>
      <c r="X59573" s="287"/>
      <c r="AA59573" s="289"/>
    </row>
    <row r="59574" spans="23:27">
      <c r="W59574" s="288"/>
      <c r="X59574" s="287"/>
      <c r="AA59574" s="289"/>
    </row>
    <row r="59575" spans="23:27">
      <c r="W59575" s="288"/>
      <c r="X59575" s="287"/>
      <c r="AA59575" s="289"/>
    </row>
    <row r="59576" spans="23:27">
      <c r="W59576" s="288"/>
      <c r="X59576" s="287"/>
      <c r="AA59576" s="289"/>
    </row>
    <row r="59577" spans="23:27">
      <c r="W59577" s="288"/>
      <c r="X59577" s="287"/>
      <c r="AA59577" s="289"/>
    </row>
    <row r="59578" spans="23:27">
      <c r="W59578" s="288"/>
      <c r="X59578" s="287"/>
      <c r="AA59578" s="289"/>
    </row>
    <row r="59579" spans="23:27">
      <c r="W59579" s="288"/>
      <c r="X59579" s="287"/>
      <c r="AA59579" s="289"/>
    </row>
    <row r="59580" spans="23:27">
      <c r="W59580" s="288"/>
      <c r="X59580" s="287"/>
      <c r="AA59580" s="289"/>
    </row>
    <row r="59581" spans="23:27">
      <c r="W59581" s="288"/>
      <c r="X59581" s="287"/>
      <c r="AA59581" s="289"/>
    </row>
    <row r="59582" spans="23:27">
      <c r="W59582" s="288"/>
      <c r="X59582" s="287"/>
      <c r="AA59582" s="289"/>
    </row>
    <row r="59583" spans="23:27">
      <c r="W59583" s="288"/>
      <c r="X59583" s="287"/>
      <c r="AA59583" s="289"/>
    </row>
    <row r="59584" spans="23:27">
      <c r="W59584" s="288"/>
      <c r="X59584" s="287"/>
      <c r="AA59584" s="289"/>
    </row>
    <row r="59585" spans="23:27">
      <c r="W59585" s="288"/>
      <c r="X59585" s="287"/>
      <c r="AA59585" s="289"/>
    </row>
    <row r="59586" spans="23:27">
      <c r="W59586" s="288"/>
      <c r="X59586" s="287"/>
      <c r="AA59586" s="289"/>
    </row>
    <row r="59587" spans="23:27">
      <c r="W59587" s="288"/>
      <c r="X59587" s="287"/>
      <c r="AA59587" s="289"/>
    </row>
    <row r="59588" spans="23:27">
      <c r="W59588" s="288"/>
      <c r="X59588" s="287"/>
      <c r="AA59588" s="289"/>
    </row>
    <row r="59589" spans="23:27">
      <c r="W59589" s="288"/>
      <c r="X59589" s="287"/>
      <c r="AA59589" s="289"/>
    </row>
    <row r="59590" spans="23:27">
      <c r="W59590" s="288"/>
      <c r="X59590" s="287"/>
      <c r="AA59590" s="289"/>
    </row>
    <row r="59591" spans="23:27">
      <c r="W59591" s="288"/>
      <c r="X59591" s="287"/>
      <c r="AA59591" s="289"/>
    </row>
    <row r="59592" spans="23:27">
      <c r="W59592" s="288"/>
      <c r="X59592" s="287"/>
      <c r="AA59592" s="289"/>
    </row>
    <row r="59593" spans="23:27">
      <c r="W59593" s="288"/>
      <c r="X59593" s="287"/>
      <c r="AA59593" s="289"/>
    </row>
    <row r="59594" spans="23:27">
      <c r="W59594" s="288"/>
      <c r="X59594" s="287"/>
      <c r="AA59594" s="289"/>
    </row>
    <row r="59595" spans="23:27">
      <c r="W59595" s="288"/>
      <c r="X59595" s="287"/>
      <c r="AA59595" s="289"/>
    </row>
    <row r="59596" spans="23:27">
      <c r="W59596" s="288"/>
      <c r="X59596" s="287"/>
      <c r="AA59596" s="289"/>
    </row>
    <row r="59597" spans="23:27">
      <c r="W59597" s="288"/>
      <c r="X59597" s="287"/>
      <c r="AA59597" s="289"/>
    </row>
    <row r="59598" spans="23:27">
      <c r="W59598" s="288"/>
      <c r="X59598" s="287"/>
      <c r="AA59598" s="289"/>
    </row>
    <row r="59599" spans="23:27">
      <c r="W59599" s="288"/>
      <c r="X59599" s="287"/>
      <c r="AA59599" s="289"/>
    </row>
    <row r="59600" spans="23:27">
      <c r="W59600" s="288"/>
      <c r="X59600" s="287"/>
      <c r="AA59600" s="289"/>
    </row>
    <row r="59601" spans="23:27">
      <c r="W59601" s="288"/>
      <c r="X59601" s="287"/>
      <c r="AA59601" s="289"/>
    </row>
    <row r="59602" spans="23:27">
      <c r="W59602" s="288"/>
      <c r="X59602" s="287"/>
      <c r="AA59602" s="289"/>
    </row>
    <row r="59603" spans="23:27">
      <c r="W59603" s="288"/>
      <c r="X59603" s="287"/>
      <c r="AA59603" s="289"/>
    </row>
    <row r="59604" spans="23:27">
      <c r="W59604" s="288"/>
      <c r="X59604" s="287"/>
      <c r="AA59604" s="289"/>
    </row>
    <row r="59605" spans="23:27">
      <c r="W59605" s="288"/>
      <c r="X59605" s="287"/>
      <c r="AA59605" s="289"/>
    </row>
    <row r="59606" spans="23:27">
      <c r="W59606" s="288"/>
      <c r="X59606" s="287"/>
      <c r="AA59606" s="289"/>
    </row>
    <row r="59607" spans="23:27">
      <c r="W59607" s="288"/>
      <c r="X59607" s="287"/>
      <c r="AA59607" s="289"/>
    </row>
    <row r="59608" spans="23:27">
      <c r="W59608" s="288"/>
      <c r="X59608" s="287"/>
      <c r="AA59608" s="289"/>
    </row>
    <row r="59609" spans="23:27">
      <c r="W59609" s="288"/>
      <c r="X59609" s="287"/>
      <c r="AA59609" s="289"/>
    </row>
    <row r="59610" spans="23:27">
      <c r="W59610" s="288"/>
      <c r="X59610" s="287"/>
      <c r="AA59610" s="289"/>
    </row>
    <row r="59611" spans="23:27">
      <c r="W59611" s="288"/>
      <c r="X59611" s="287"/>
      <c r="AA59611" s="289"/>
    </row>
    <row r="59612" spans="23:27">
      <c r="W59612" s="288"/>
      <c r="X59612" s="287"/>
      <c r="AA59612" s="289"/>
    </row>
    <row r="59613" spans="23:27">
      <c r="W59613" s="288"/>
      <c r="X59613" s="287"/>
      <c r="AA59613" s="289"/>
    </row>
    <row r="59614" spans="23:27">
      <c r="W59614" s="288"/>
      <c r="X59614" s="287"/>
      <c r="AA59614" s="289"/>
    </row>
    <row r="59615" spans="23:27">
      <c r="W59615" s="288"/>
      <c r="X59615" s="287"/>
      <c r="AA59615" s="289"/>
    </row>
    <row r="59616" spans="23:27">
      <c r="W59616" s="288"/>
      <c r="X59616" s="287"/>
      <c r="AA59616" s="289"/>
    </row>
    <row r="59617" spans="23:27">
      <c r="W59617" s="288"/>
      <c r="X59617" s="287"/>
      <c r="AA59617" s="289"/>
    </row>
    <row r="59618" spans="23:27">
      <c r="W59618" s="288"/>
      <c r="X59618" s="287"/>
      <c r="AA59618" s="289"/>
    </row>
    <row r="59619" spans="23:27">
      <c r="W59619" s="288"/>
      <c r="X59619" s="287"/>
      <c r="AA59619" s="289"/>
    </row>
    <row r="59620" spans="23:27">
      <c r="W59620" s="288"/>
      <c r="X59620" s="287"/>
      <c r="AA59620" s="289"/>
    </row>
    <row r="59621" spans="23:27">
      <c r="W59621" s="288"/>
      <c r="X59621" s="287"/>
      <c r="AA59621" s="289"/>
    </row>
    <row r="59622" spans="23:27">
      <c r="W59622" s="288"/>
      <c r="X59622" s="287"/>
      <c r="AA59622" s="289"/>
    </row>
    <row r="59623" spans="23:27">
      <c r="W59623" s="288"/>
      <c r="X59623" s="287"/>
      <c r="AA59623" s="289"/>
    </row>
    <row r="59624" spans="23:27">
      <c r="W59624" s="288"/>
      <c r="X59624" s="287"/>
      <c r="AA59624" s="289"/>
    </row>
    <row r="59625" spans="23:27">
      <c r="W59625" s="288"/>
      <c r="X59625" s="287"/>
      <c r="AA59625" s="289"/>
    </row>
    <row r="59626" spans="23:27">
      <c r="W59626" s="288"/>
      <c r="X59626" s="287"/>
      <c r="AA59626" s="289"/>
    </row>
    <row r="59627" spans="23:27">
      <c r="W59627" s="288"/>
      <c r="X59627" s="287"/>
      <c r="AA59627" s="289"/>
    </row>
    <row r="59628" spans="23:27">
      <c r="W59628" s="288"/>
      <c r="X59628" s="287"/>
      <c r="AA59628" s="289"/>
    </row>
    <row r="59629" spans="23:27">
      <c r="W59629" s="288"/>
      <c r="X59629" s="287"/>
      <c r="AA59629" s="289"/>
    </row>
    <row r="59630" spans="23:27">
      <c r="W59630" s="288"/>
      <c r="X59630" s="287"/>
      <c r="AA59630" s="289"/>
    </row>
    <row r="59631" spans="23:27">
      <c r="W59631" s="288"/>
      <c r="X59631" s="287"/>
      <c r="AA59631" s="289"/>
    </row>
    <row r="59632" spans="23:27">
      <c r="W59632" s="288"/>
      <c r="X59632" s="287"/>
      <c r="AA59632" s="289"/>
    </row>
    <row r="59633" spans="23:27">
      <c r="W59633" s="288"/>
      <c r="X59633" s="287"/>
      <c r="AA59633" s="289"/>
    </row>
    <row r="59634" spans="23:27">
      <c r="W59634" s="288"/>
      <c r="X59634" s="287"/>
      <c r="AA59634" s="289"/>
    </row>
    <row r="59635" spans="23:27">
      <c r="W59635" s="288"/>
      <c r="X59635" s="287"/>
      <c r="AA59635" s="289"/>
    </row>
    <row r="59636" spans="23:27">
      <c r="W59636" s="288"/>
      <c r="X59636" s="287"/>
      <c r="AA59636" s="289"/>
    </row>
    <row r="59637" spans="23:27">
      <c r="W59637" s="288"/>
      <c r="X59637" s="287"/>
      <c r="AA59637" s="289"/>
    </row>
    <row r="59638" spans="23:27">
      <c r="W59638" s="288"/>
      <c r="X59638" s="287"/>
      <c r="AA59638" s="289"/>
    </row>
    <row r="59639" spans="23:27">
      <c r="W59639" s="288"/>
      <c r="X59639" s="287"/>
      <c r="AA59639" s="289"/>
    </row>
    <row r="59640" spans="23:27">
      <c r="W59640" s="288"/>
      <c r="X59640" s="287"/>
      <c r="AA59640" s="289"/>
    </row>
    <row r="59641" spans="23:27">
      <c r="W59641" s="288"/>
      <c r="X59641" s="287"/>
      <c r="AA59641" s="289"/>
    </row>
    <row r="59642" spans="23:27">
      <c r="W59642" s="288"/>
      <c r="X59642" s="287"/>
      <c r="AA59642" s="289"/>
    </row>
    <row r="59643" spans="23:27">
      <c r="W59643" s="288"/>
      <c r="X59643" s="287"/>
      <c r="AA59643" s="289"/>
    </row>
    <row r="59644" spans="23:27">
      <c r="W59644" s="288"/>
      <c r="X59644" s="287"/>
      <c r="AA59644" s="289"/>
    </row>
    <row r="59645" spans="23:27">
      <c r="W59645" s="288"/>
      <c r="X59645" s="287"/>
      <c r="AA59645" s="289"/>
    </row>
    <row r="59646" spans="23:27">
      <c r="W59646" s="288"/>
      <c r="X59646" s="287"/>
      <c r="AA59646" s="289"/>
    </row>
    <row r="59647" spans="23:27">
      <c r="W59647" s="288"/>
      <c r="X59647" s="287"/>
      <c r="AA59647" s="289"/>
    </row>
    <row r="59648" spans="23:27">
      <c r="W59648" s="288"/>
      <c r="X59648" s="287"/>
      <c r="AA59648" s="289"/>
    </row>
    <row r="59649" spans="23:27">
      <c r="W59649" s="288"/>
      <c r="X59649" s="287"/>
      <c r="AA59649" s="289"/>
    </row>
    <row r="59650" spans="23:27">
      <c r="W59650" s="288"/>
      <c r="X59650" s="287"/>
      <c r="AA59650" s="289"/>
    </row>
    <row r="59651" spans="23:27">
      <c r="W59651" s="288"/>
      <c r="X59651" s="287"/>
      <c r="AA59651" s="289"/>
    </row>
    <row r="59652" spans="23:27">
      <c r="W59652" s="288"/>
      <c r="X59652" s="287"/>
      <c r="AA59652" s="289"/>
    </row>
    <row r="59653" spans="23:27">
      <c r="W59653" s="288"/>
      <c r="X59653" s="287"/>
      <c r="AA59653" s="289"/>
    </row>
    <row r="59654" spans="23:27">
      <c r="W59654" s="288"/>
      <c r="X59654" s="287"/>
      <c r="AA59654" s="289"/>
    </row>
    <row r="59655" spans="23:27">
      <c r="W59655" s="288"/>
      <c r="X59655" s="287"/>
      <c r="AA59655" s="289"/>
    </row>
    <row r="59656" spans="23:27">
      <c r="W59656" s="288"/>
      <c r="X59656" s="287"/>
      <c r="AA59656" s="289"/>
    </row>
    <row r="59657" spans="23:27">
      <c r="W59657" s="288"/>
      <c r="X59657" s="287"/>
      <c r="AA59657" s="289"/>
    </row>
    <row r="59658" spans="23:27">
      <c r="W59658" s="288"/>
      <c r="X59658" s="287"/>
      <c r="AA59658" s="289"/>
    </row>
    <row r="59659" spans="23:27">
      <c r="W59659" s="288"/>
      <c r="X59659" s="287"/>
      <c r="AA59659" s="289"/>
    </row>
    <row r="59660" spans="23:27">
      <c r="W59660" s="288"/>
      <c r="X59660" s="287"/>
      <c r="AA59660" s="289"/>
    </row>
    <row r="59661" spans="23:27">
      <c r="W59661" s="288"/>
      <c r="X59661" s="287"/>
      <c r="AA59661" s="289"/>
    </row>
    <row r="59662" spans="23:27">
      <c r="W59662" s="288"/>
      <c r="X59662" s="287"/>
      <c r="AA59662" s="289"/>
    </row>
    <row r="59663" spans="23:27">
      <c r="W59663" s="288"/>
      <c r="X59663" s="287"/>
      <c r="AA59663" s="289"/>
    </row>
    <row r="59664" spans="23:27">
      <c r="W59664" s="288"/>
      <c r="X59664" s="287"/>
      <c r="AA59664" s="289"/>
    </row>
    <row r="59665" spans="23:27">
      <c r="W59665" s="288"/>
      <c r="X59665" s="287"/>
      <c r="AA59665" s="289"/>
    </row>
    <row r="59666" spans="23:27">
      <c r="W59666" s="288"/>
      <c r="X59666" s="287"/>
      <c r="AA59666" s="289"/>
    </row>
    <row r="59667" spans="23:27">
      <c r="W59667" s="288"/>
      <c r="X59667" s="287"/>
      <c r="AA59667" s="289"/>
    </row>
    <row r="59668" spans="23:27">
      <c r="W59668" s="288"/>
      <c r="X59668" s="287"/>
      <c r="AA59668" s="289"/>
    </row>
    <row r="59669" spans="23:27">
      <c r="W59669" s="288"/>
      <c r="X59669" s="287"/>
      <c r="AA59669" s="289"/>
    </row>
    <row r="59670" spans="23:27">
      <c r="W59670" s="288"/>
      <c r="X59670" s="287"/>
      <c r="AA59670" s="289"/>
    </row>
    <row r="59671" spans="23:27">
      <c r="W59671" s="288"/>
      <c r="X59671" s="287"/>
      <c r="AA59671" s="289"/>
    </row>
    <row r="59672" spans="23:27">
      <c r="W59672" s="288"/>
      <c r="X59672" s="287"/>
      <c r="AA59672" s="289"/>
    </row>
    <row r="59673" spans="23:27">
      <c r="W59673" s="288"/>
      <c r="X59673" s="287"/>
      <c r="AA59673" s="289"/>
    </row>
    <row r="59674" spans="23:27">
      <c r="W59674" s="288"/>
      <c r="X59674" s="287"/>
      <c r="AA59674" s="289"/>
    </row>
    <row r="59675" spans="23:27">
      <c r="W59675" s="288"/>
      <c r="X59675" s="287"/>
      <c r="AA59675" s="289"/>
    </row>
    <row r="59676" spans="23:27">
      <c r="W59676" s="288"/>
      <c r="X59676" s="287"/>
      <c r="AA59676" s="289"/>
    </row>
    <row r="59677" spans="23:27">
      <c r="W59677" s="288"/>
      <c r="X59677" s="287"/>
      <c r="AA59677" s="289"/>
    </row>
    <row r="59678" spans="23:27">
      <c r="W59678" s="288"/>
      <c r="X59678" s="287"/>
      <c r="AA59678" s="289"/>
    </row>
    <row r="59679" spans="23:27">
      <c r="W59679" s="288"/>
      <c r="X59679" s="287"/>
      <c r="AA59679" s="289"/>
    </row>
    <row r="59680" spans="23:27">
      <c r="W59680" s="288"/>
      <c r="X59680" s="287"/>
      <c r="AA59680" s="289"/>
    </row>
    <row r="59681" spans="23:27">
      <c r="W59681" s="288"/>
      <c r="X59681" s="287"/>
      <c r="AA59681" s="289"/>
    </row>
    <row r="59682" spans="23:27">
      <c r="W59682" s="288"/>
      <c r="X59682" s="287"/>
      <c r="AA59682" s="289"/>
    </row>
    <row r="59683" spans="23:27">
      <c r="W59683" s="288"/>
      <c r="X59683" s="287"/>
      <c r="AA59683" s="289"/>
    </row>
    <row r="59684" spans="23:27">
      <c r="W59684" s="288"/>
      <c r="X59684" s="287"/>
      <c r="AA59684" s="289"/>
    </row>
    <row r="59685" spans="23:27">
      <c r="W59685" s="288"/>
      <c r="X59685" s="287"/>
      <c r="AA59685" s="289"/>
    </row>
    <row r="59686" spans="23:27">
      <c r="W59686" s="288"/>
      <c r="X59686" s="287"/>
      <c r="AA59686" s="289"/>
    </row>
    <row r="59687" spans="23:27">
      <c r="W59687" s="288"/>
      <c r="X59687" s="287"/>
      <c r="AA59687" s="289"/>
    </row>
    <row r="59688" spans="23:27">
      <c r="W59688" s="288"/>
      <c r="X59688" s="287"/>
      <c r="AA59688" s="289"/>
    </row>
    <row r="59689" spans="23:27">
      <c r="W59689" s="288"/>
      <c r="X59689" s="287"/>
      <c r="AA59689" s="289"/>
    </row>
    <row r="59690" spans="23:27">
      <c r="W59690" s="288"/>
      <c r="X59690" s="287"/>
      <c r="AA59690" s="289"/>
    </row>
    <row r="59691" spans="23:27">
      <c r="W59691" s="288"/>
      <c r="X59691" s="287"/>
      <c r="AA59691" s="289"/>
    </row>
    <row r="59692" spans="23:27">
      <c r="W59692" s="288"/>
      <c r="X59692" s="287"/>
      <c r="AA59692" s="289"/>
    </row>
    <row r="59693" spans="23:27">
      <c r="W59693" s="288"/>
      <c r="X59693" s="287"/>
      <c r="AA59693" s="289"/>
    </row>
    <row r="59694" spans="23:27">
      <c r="W59694" s="288"/>
      <c r="X59694" s="287"/>
      <c r="AA59694" s="289"/>
    </row>
    <row r="59695" spans="23:27">
      <c r="W59695" s="288"/>
      <c r="X59695" s="287"/>
      <c r="AA59695" s="289"/>
    </row>
    <row r="59696" spans="23:27">
      <c r="W59696" s="288"/>
      <c r="X59696" s="287"/>
      <c r="AA59696" s="289"/>
    </row>
    <row r="59697" spans="23:27">
      <c r="W59697" s="288"/>
      <c r="X59697" s="287"/>
      <c r="AA59697" s="289"/>
    </row>
    <row r="59698" spans="23:27">
      <c r="W59698" s="288"/>
      <c r="X59698" s="287"/>
      <c r="AA59698" s="289"/>
    </row>
    <row r="59699" spans="23:27">
      <c r="W59699" s="288"/>
      <c r="X59699" s="287"/>
      <c r="AA59699" s="289"/>
    </row>
    <row r="59700" spans="23:27">
      <c r="W59700" s="288"/>
      <c r="X59700" s="287"/>
      <c r="AA59700" s="289"/>
    </row>
    <row r="59701" spans="23:27">
      <c r="W59701" s="288"/>
      <c r="X59701" s="287"/>
      <c r="AA59701" s="289"/>
    </row>
    <row r="59702" spans="23:27">
      <c r="W59702" s="288"/>
      <c r="X59702" s="287"/>
      <c r="AA59702" s="289"/>
    </row>
    <row r="59703" spans="23:27">
      <c r="W59703" s="288"/>
      <c r="X59703" s="287"/>
      <c r="AA59703" s="289"/>
    </row>
    <row r="59704" spans="23:27">
      <c r="W59704" s="288"/>
      <c r="X59704" s="287"/>
      <c r="AA59704" s="289"/>
    </row>
    <row r="59705" spans="23:27">
      <c r="W59705" s="288"/>
      <c r="X59705" s="287"/>
      <c r="AA59705" s="289"/>
    </row>
    <row r="59706" spans="23:27">
      <c r="W59706" s="288"/>
      <c r="X59706" s="287"/>
      <c r="AA59706" s="289"/>
    </row>
    <row r="59707" spans="23:27">
      <c r="W59707" s="288"/>
      <c r="X59707" s="287"/>
      <c r="AA59707" s="289"/>
    </row>
    <row r="59708" spans="23:27">
      <c r="W59708" s="288"/>
      <c r="X59708" s="287"/>
      <c r="AA59708" s="289"/>
    </row>
    <row r="59709" spans="23:27">
      <c r="W59709" s="288"/>
      <c r="X59709" s="287"/>
      <c r="AA59709" s="289"/>
    </row>
    <row r="59710" spans="23:27">
      <c r="W59710" s="288"/>
      <c r="X59710" s="287"/>
      <c r="AA59710" s="289"/>
    </row>
    <row r="59711" spans="23:27">
      <c r="W59711" s="288"/>
      <c r="X59711" s="287"/>
      <c r="AA59711" s="289"/>
    </row>
    <row r="59712" spans="23:27">
      <c r="W59712" s="288"/>
      <c r="X59712" s="287"/>
      <c r="AA59712" s="289"/>
    </row>
    <row r="59713" spans="23:27">
      <c r="W59713" s="288"/>
      <c r="X59713" s="287"/>
      <c r="AA59713" s="289"/>
    </row>
    <row r="59714" spans="23:27">
      <c r="W59714" s="288"/>
      <c r="X59714" s="287"/>
      <c r="AA59714" s="289"/>
    </row>
    <row r="59715" spans="23:27">
      <c r="W59715" s="288"/>
      <c r="X59715" s="287"/>
      <c r="AA59715" s="289"/>
    </row>
    <row r="59716" spans="23:27">
      <c r="W59716" s="288"/>
      <c r="X59716" s="287"/>
      <c r="AA59716" s="289"/>
    </row>
    <row r="59717" spans="23:27">
      <c r="W59717" s="288"/>
      <c r="X59717" s="287"/>
      <c r="AA59717" s="289"/>
    </row>
    <row r="59718" spans="23:27">
      <c r="W59718" s="288"/>
      <c r="X59718" s="287"/>
      <c r="AA59718" s="289"/>
    </row>
    <row r="59719" spans="23:27">
      <c r="W59719" s="288"/>
      <c r="X59719" s="287"/>
      <c r="AA59719" s="289"/>
    </row>
    <row r="59720" spans="23:27">
      <c r="W59720" s="288"/>
      <c r="X59720" s="287"/>
      <c r="AA59720" s="289"/>
    </row>
    <row r="59721" spans="23:27">
      <c r="W59721" s="288"/>
      <c r="X59721" s="287"/>
      <c r="AA59721" s="289"/>
    </row>
    <row r="59722" spans="23:27">
      <c r="W59722" s="288"/>
      <c r="X59722" s="287"/>
      <c r="AA59722" s="289"/>
    </row>
    <row r="59723" spans="23:27">
      <c r="W59723" s="288"/>
      <c r="X59723" s="287"/>
      <c r="AA59723" s="289"/>
    </row>
    <row r="59724" spans="23:27">
      <c r="W59724" s="288"/>
      <c r="X59724" s="287"/>
      <c r="AA59724" s="289"/>
    </row>
    <row r="59725" spans="23:27">
      <c r="W59725" s="288"/>
      <c r="X59725" s="287"/>
      <c r="AA59725" s="289"/>
    </row>
    <row r="59726" spans="23:27">
      <c r="W59726" s="288"/>
      <c r="X59726" s="287"/>
      <c r="AA59726" s="289"/>
    </row>
    <row r="59727" spans="23:27">
      <c r="W59727" s="288"/>
      <c r="X59727" s="287"/>
      <c r="AA59727" s="289"/>
    </row>
    <row r="59728" spans="23:27">
      <c r="W59728" s="288"/>
      <c r="X59728" s="287"/>
      <c r="AA59728" s="289"/>
    </row>
    <row r="59729" spans="23:27">
      <c r="W59729" s="288"/>
      <c r="X59729" s="287"/>
      <c r="AA59729" s="289"/>
    </row>
    <row r="59730" spans="23:27">
      <c r="W59730" s="288"/>
      <c r="X59730" s="287"/>
      <c r="AA59730" s="289"/>
    </row>
    <row r="59731" spans="23:27">
      <c r="W59731" s="288"/>
      <c r="X59731" s="287"/>
      <c r="AA59731" s="289"/>
    </row>
    <row r="59732" spans="23:27">
      <c r="W59732" s="288"/>
      <c r="X59732" s="287"/>
      <c r="AA59732" s="289"/>
    </row>
    <row r="59733" spans="23:27">
      <c r="W59733" s="288"/>
      <c r="X59733" s="287"/>
      <c r="AA59733" s="289"/>
    </row>
    <row r="59734" spans="23:27">
      <c r="W59734" s="288"/>
      <c r="X59734" s="287"/>
      <c r="AA59734" s="289"/>
    </row>
    <row r="59735" spans="23:27">
      <c r="W59735" s="288"/>
      <c r="X59735" s="287"/>
      <c r="AA59735" s="289"/>
    </row>
    <row r="59736" spans="23:27">
      <c r="W59736" s="288"/>
      <c r="X59736" s="287"/>
      <c r="AA59736" s="289"/>
    </row>
    <row r="59737" spans="23:27">
      <c r="W59737" s="288"/>
      <c r="X59737" s="287"/>
      <c r="AA59737" s="289"/>
    </row>
    <row r="59738" spans="23:27">
      <c r="W59738" s="288"/>
      <c r="X59738" s="287"/>
      <c r="AA59738" s="289"/>
    </row>
    <row r="59739" spans="23:27">
      <c r="W59739" s="288"/>
      <c r="X59739" s="287"/>
      <c r="AA59739" s="289"/>
    </row>
    <row r="59740" spans="23:27">
      <c r="W59740" s="288"/>
      <c r="X59740" s="287"/>
      <c r="AA59740" s="289"/>
    </row>
    <row r="59741" spans="23:27">
      <c r="W59741" s="288"/>
      <c r="X59741" s="287"/>
      <c r="AA59741" s="289"/>
    </row>
    <row r="59742" spans="23:27">
      <c r="W59742" s="288"/>
      <c r="X59742" s="287"/>
      <c r="AA59742" s="289"/>
    </row>
    <row r="59743" spans="23:27">
      <c r="W59743" s="288"/>
      <c r="X59743" s="287"/>
      <c r="AA59743" s="289"/>
    </row>
    <row r="59744" spans="23:27">
      <c r="W59744" s="288"/>
      <c r="X59744" s="287"/>
      <c r="AA59744" s="289"/>
    </row>
    <row r="59745" spans="23:27">
      <c r="W59745" s="288"/>
      <c r="X59745" s="287"/>
      <c r="AA59745" s="289"/>
    </row>
    <row r="59746" spans="23:27">
      <c r="W59746" s="288"/>
      <c r="X59746" s="287"/>
      <c r="AA59746" s="289"/>
    </row>
    <row r="59747" spans="23:27">
      <c r="W59747" s="288"/>
      <c r="X59747" s="287"/>
      <c r="AA59747" s="289"/>
    </row>
    <row r="59748" spans="23:27">
      <c r="W59748" s="288"/>
      <c r="X59748" s="287"/>
      <c r="AA59748" s="289"/>
    </row>
    <row r="59749" spans="23:27">
      <c r="W59749" s="288"/>
      <c r="X59749" s="287"/>
      <c r="AA59749" s="289"/>
    </row>
    <row r="59750" spans="23:27">
      <c r="W59750" s="288"/>
      <c r="X59750" s="287"/>
      <c r="AA59750" s="289"/>
    </row>
    <row r="59751" spans="23:27">
      <c r="W59751" s="288"/>
      <c r="X59751" s="287"/>
      <c r="AA59751" s="289"/>
    </row>
    <row r="59752" spans="23:27">
      <c r="W59752" s="288"/>
      <c r="X59752" s="287"/>
      <c r="AA59752" s="289"/>
    </row>
    <row r="59753" spans="23:27">
      <c r="W59753" s="288"/>
      <c r="X59753" s="287"/>
      <c r="AA59753" s="289"/>
    </row>
    <row r="59754" spans="23:27">
      <c r="W59754" s="288"/>
      <c r="X59754" s="287"/>
      <c r="AA59754" s="289"/>
    </row>
    <row r="59755" spans="23:27">
      <c r="W59755" s="288"/>
      <c r="X59755" s="287"/>
      <c r="AA59755" s="289"/>
    </row>
    <row r="59756" spans="23:27">
      <c r="W59756" s="288"/>
      <c r="X59756" s="287"/>
      <c r="AA59756" s="289"/>
    </row>
    <row r="59757" spans="23:27">
      <c r="W59757" s="288"/>
      <c r="X59757" s="287"/>
      <c r="AA59757" s="289"/>
    </row>
    <row r="59758" spans="23:27">
      <c r="W59758" s="288"/>
      <c r="X59758" s="287"/>
      <c r="AA59758" s="289"/>
    </row>
    <row r="59759" spans="23:27">
      <c r="W59759" s="288"/>
      <c r="X59759" s="287"/>
      <c r="AA59759" s="289"/>
    </row>
    <row r="59760" spans="23:27">
      <c r="W59760" s="288"/>
      <c r="X59760" s="287"/>
      <c r="AA59760" s="289"/>
    </row>
    <row r="59761" spans="23:27">
      <c r="W59761" s="288"/>
      <c r="X59761" s="287"/>
      <c r="AA59761" s="289"/>
    </row>
    <row r="59762" spans="23:27">
      <c r="W59762" s="288"/>
      <c r="X59762" s="287"/>
      <c r="AA59762" s="289"/>
    </row>
    <row r="59763" spans="23:27">
      <c r="W59763" s="288"/>
      <c r="X59763" s="287"/>
      <c r="AA59763" s="289"/>
    </row>
    <row r="59764" spans="23:27">
      <c r="W59764" s="288"/>
      <c r="X59764" s="287"/>
      <c r="AA59764" s="289"/>
    </row>
    <row r="59765" spans="23:27">
      <c r="W59765" s="288"/>
      <c r="X59765" s="287"/>
      <c r="AA59765" s="289"/>
    </row>
    <row r="59766" spans="23:27">
      <c r="W59766" s="288"/>
      <c r="X59766" s="287"/>
      <c r="AA59766" s="289"/>
    </row>
    <row r="59767" spans="23:27">
      <c r="W59767" s="288"/>
      <c r="X59767" s="287"/>
      <c r="AA59767" s="289"/>
    </row>
    <row r="59768" spans="23:27">
      <c r="W59768" s="288"/>
      <c r="X59768" s="287"/>
      <c r="AA59768" s="289"/>
    </row>
    <row r="59769" spans="23:27">
      <c r="W59769" s="288"/>
      <c r="X59769" s="287"/>
      <c r="AA59769" s="289"/>
    </row>
    <row r="59770" spans="23:27">
      <c r="W59770" s="288"/>
      <c r="X59770" s="287"/>
      <c r="AA59770" s="289"/>
    </row>
    <row r="59771" spans="23:27">
      <c r="W59771" s="288"/>
      <c r="X59771" s="287"/>
      <c r="AA59771" s="289"/>
    </row>
    <row r="59772" spans="23:27">
      <c r="W59772" s="288"/>
      <c r="X59772" s="287"/>
      <c r="AA59772" s="289"/>
    </row>
    <row r="59773" spans="23:27">
      <c r="W59773" s="288"/>
      <c r="X59773" s="287"/>
      <c r="AA59773" s="289"/>
    </row>
    <row r="59774" spans="23:27">
      <c r="W59774" s="288"/>
      <c r="X59774" s="287"/>
      <c r="AA59774" s="289"/>
    </row>
    <row r="59775" spans="23:27">
      <c r="W59775" s="288"/>
      <c r="X59775" s="287"/>
      <c r="AA59775" s="289"/>
    </row>
    <row r="59776" spans="23:27">
      <c r="W59776" s="288"/>
      <c r="X59776" s="287"/>
      <c r="AA59776" s="289"/>
    </row>
    <row r="59777" spans="23:27">
      <c r="W59777" s="288"/>
      <c r="X59777" s="287"/>
      <c r="AA59777" s="289"/>
    </row>
    <row r="59778" spans="23:27">
      <c r="W59778" s="288"/>
      <c r="X59778" s="287"/>
      <c r="AA59778" s="289"/>
    </row>
    <row r="59779" spans="23:27">
      <c r="W59779" s="288"/>
      <c r="X59779" s="287"/>
      <c r="AA59779" s="289"/>
    </row>
    <row r="59780" spans="23:27">
      <c r="W59780" s="288"/>
      <c r="X59780" s="287"/>
      <c r="AA59780" s="289"/>
    </row>
    <row r="59781" spans="23:27">
      <c r="W59781" s="288"/>
      <c r="X59781" s="287"/>
      <c r="AA59781" s="289"/>
    </row>
    <row r="59782" spans="23:27">
      <c r="W59782" s="288"/>
      <c r="X59782" s="287"/>
      <c r="AA59782" s="289"/>
    </row>
    <row r="59783" spans="23:27">
      <c r="W59783" s="288"/>
      <c r="X59783" s="287"/>
      <c r="AA59783" s="289"/>
    </row>
    <row r="59784" spans="23:27">
      <c r="W59784" s="288"/>
      <c r="X59784" s="287"/>
      <c r="AA59784" s="289"/>
    </row>
    <row r="59785" spans="23:27">
      <c r="W59785" s="288"/>
      <c r="X59785" s="287"/>
      <c r="AA59785" s="289"/>
    </row>
    <row r="59786" spans="23:27">
      <c r="W59786" s="288"/>
      <c r="X59786" s="287"/>
      <c r="AA59786" s="289"/>
    </row>
    <row r="59787" spans="23:27">
      <c r="W59787" s="288"/>
      <c r="X59787" s="287"/>
      <c r="AA59787" s="289"/>
    </row>
    <row r="59788" spans="23:27">
      <c r="W59788" s="288"/>
      <c r="X59788" s="287"/>
      <c r="AA59788" s="289"/>
    </row>
    <row r="59789" spans="23:27">
      <c r="W59789" s="288"/>
      <c r="X59789" s="287"/>
      <c r="AA59789" s="289"/>
    </row>
    <row r="59790" spans="23:27">
      <c r="W59790" s="288"/>
      <c r="X59790" s="287"/>
      <c r="AA59790" s="289"/>
    </row>
    <row r="59791" spans="23:27">
      <c r="W59791" s="288"/>
      <c r="X59791" s="287"/>
      <c r="AA59791" s="289"/>
    </row>
    <row r="59792" spans="23:27">
      <c r="W59792" s="288"/>
      <c r="X59792" s="287"/>
      <c r="AA59792" s="289"/>
    </row>
    <row r="59793" spans="23:27">
      <c r="W59793" s="288"/>
      <c r="X59793" s="287"/>
      <c r="AA59793" s="289"/>
    </row>
    <row r="59794" spans="23:27">
      <c r="W59794" s="288"/>
      <c r="X59794" s="287"/>
      <c r="AA59794" s="289"/>
    </row>
    <row r="59795" spans="23:27">
      <c r="W59795" s="288"/>
      <c r="X59795" s="287"/>
      <c r="AA59795" s="289"/>
    </row>
    <row r="59796" spans="23:27">
      <c r="W59796" s="288"/>
      <c r="X59796" s="287"/>
      <c r="AA59796" s="289"/>
    </row>
    <row r="59797" spans="23:27">
      <c r="W59797" s="288"/>
      <c r="X59797" s="287"/>
      <c r="AA59797" s="289"/>
    </row>
    <row r="59798" spans="23:27">
      <c r="W59798" s="288"/>
      <c r="X59798" s="287"/>
      <c r="AA59798" s="289"/>
    </row>
    <row r="59799" spans="23:27">
      <c r="W59799" s="288"/>
      <c r="X59799" s="287"/>
      <c r="AA59799" s="289"/>
    </row>
    <row r="59800" spans="23:27">
      <c r="W59800" s="288"/>
      <c r="X59800" s="287"/>
      <c r="AA59800" s="289"/>
    </row>
    <row r="59801" spans="23:27">
      <c r="W59801" s="288"/>
      <c r="X59801" s="287"/>
      <c r="AA59801" s="289"/>
    </row>
    <row r="59802" spans="23:27">
      <c r="W59802" s="288"/>
      <c r="X59802" s="287"/>
      <c r="AA59802" s="289"/>
    </row>
    <row r="59803" spans="23:27">
      <c r="W59803" s="288"/>
      <c r="X59803" s="287"/>
      <c r="AA59803" s="289"/>
    </row>
    <row r="59804" spans="23:27">
      <c r="W59804" s="288"/>
      <c r="X59804" s="287"/>
      <c r="AA59804" s="289"/>
    </row>
    <row r="59805" spans="23:27">
      <c r="W59805" s="288"/>
      <c r="X59805" s="287"/>
      <c r="AA59805" s="289"/>
    </row>
    <row r="59806" spans="23:27">
      <c r="W59806" s="288"/>
      <c r="X59806" s="287"/>
      <c r="AA59806" s="289"/>
    </row>
    <row r="59807" spans="23:27">
      <c r="W59807" s="288"/>
      <c r="X59807" s="287"/>
      <c r="AA59807" s="289"/>
    </row>
    <row r="59808" spans="23:27">
      <c r="W59808" s="288"/>
      <c r="X59808" s="287"/>
      <c r="AA59808" s="289"/>
    </row>
    <row r="59809" spans="23:27">
      <c r="W59809" s="288"/>
      <c r="X59809" s="287"/>
      <c r="AA59809" s="289"/>
    </row>
    <row r="59810" spans="23:27">
      <c r="W59810" s="288"/>
      <c r="X59810" s="287"/>
      <c r="AA59810" s="289"/>
    </row>
    <row r="59811" spans="23:27">
      <c r="W59811" s="288"/>
      <c r="X59811" s="287"/>
      <c r="AA59811" s="289"/>
    </row>
    <row r="59812" spans="23:27">
      <c r="W59812" s="288"/>
      <c r="X59812" s="287"/>
      <c r="AA59812" s="289"/>
    </row>
    <row r="59813" spans="23:27">
      <c r="W59813" s="288"/>
      <c r="X59813" s="287"/>
      <c r="AA59813" s="289"/>
    </row>
    <row r="59814" spans="23:27">
      <c r="W59814" s="288"/>
      <c r="X59814" s="287"/>
      <c r="AA59814" s="289"/>
    </row>
    <row r="59815" spans="23:27">
      <c r="W59815" s="288"/>
      <c r="X59815" s="287"/>
      <c r="AA59815" s="289"/>
    </row>
    <row r="59816" spans="23:27">
      <c r="W59816" s="288"/>
      <c r="X59816" s="287"/>
      <c r="AA59816" s="289"/>
    </row>
    <row r="59817" spans="23:27">
      <c r="W59817" s="288"/>
      <c r="X59817" s="287"/>
      <c r="AA59817" s="289"/>
    </row>
    <row r="59818" spans="23:27">
      <c r="W59818" s="288"/>
      <c r="X59818" s="287"/>
      <c r="AA59818" s="289"/>
    </row>
    <row r="59819" spans="23:27">
      <c r="W59819" s="288"/>
      <c r="X59819" s="287"/>
      <c r="AA59819" s="289"/>
    </row>
    <row r="59820" spans="23:27">
      <c r="W59820" s="288"/>
      <c r="X59820" s="287"/>
      <c r="AA59820" s="289"/>
    </row>
    <row r="59821" spans="23:27">
      <c r="W59821" s="288"/>
      <c r="X59821" s="287"/>
      <c r="AA59821" s="289"/>
    </row>
    <row r="59822" spans="23:27">
      <c r="W59822" s="288"/>
      <c r="X59822" s="287"/>
      <c r="AA59822" s="289"/>
    </row>
    <row r="59823" spans="23:27">
      <c r="W59823" s="288"/>
      <c r="X59823" s="287"/>
      <c r="AA59823" s="289"/>
    </row>
    <row r="59824" spans="23:27">
      <c r="W59824" s="288"/>
      <c r="X59824" s="287"/>
      <c r="AA59824" s="289"/>
    </row>
    <row r="59825" spans="23:27">
      <c r="W59825" s="288"/>
      <c r="X59825" s="287"/>
      <c r="AA59825" s="289"/>
    </row>
    <row r="59826" spans="23:27">
      <c r="W59826" s="288"/>
      <c r="X59826" s="287"/>
      <c r="AA59826" s="289"/>
    </row>
    <row r="59827" spans="23:27">
      <c r="W59827" s="288"/>
      <c r="X59827" s="287"/>
      <c r="AA59827" s="289"/>
    </row>
    <row r="59828" spans="23:27">
      <c r="W59828" s="288"/>
      <c r="X59828" s="287"/>
      <c r="AA59828" s="289"/>
    </row>
    <row r="59829" spans="23:27">
      <c r="W59829" s="288"/>
      <c r="X59829" s="287"/>
      <c r="AA59829" s="289"/>
    </row>
    <row r="59830" spans="23:27">
      <c r="W59830" s="288"/>
      <c r="X59830" s="287"/>
      <c r="AA59830" s="289"/>
    </row>
    <row r="59831" spans="23:27">
      <c r="W59831" s="288"/>
      <c r="X59831" s="287"/>
      <c r="AA59831" s="289"/>
    </row>
    <row r="59832" spans="23:27">
      <c r="W59832" s="288"/>
      <c r="X59832" s="287"/>
      <c r="AA59832" s="289"/>
    </row>
    <row r="59833" spans="23:27">
      <c r="W59833" s="288"/>
      <c r="X59833" s="287"/>
      <c r="AA59833" s="289"/>
    </row>
    <row r="59834" spans="23:27">
      <c r="W59834" s="288"/>
      <c r="X59834" s="287"/>
      <c r="AA59834" s="289"/>
    </row>
    <row r="59835" spans="23:27">
      <c r="W59835" s="288"/>
      <c r="X59835" s="287"/>
      <c r="AA59835" s="289"/>
    </row>
    <row r="59836" spans="23:27">
      <c r="W59836" s="288"/>
      <c r="X59836" s="287"/>
      <c r="AA59836" s="289"/>
    </row>
    <row r="59837" spans="23:27">
      <c r="W59837" s="288"/>
      <c r="X59837" s="287"/>
      <c r="AA59837" s="289"/>
    </row>
    <row r="59838" spans="23:27">
      <c r="W59838" s="288"/>
      <c r="X59838" s="287"/>
      <c r="AA59838" s="289"/>
    </row>
    <row r="59839" spans="23:27">
      <c r="W59839" s="288"/>
      <c r="X59839" s="287"/>
      <c r="AA59839" s="289"/>
    </row>
    <row r="59840" spans="23:27">
      <c r="W59840" s="288"/>
      <c r="X59840" s="287"/>
      <c r="AA59840" s="289"/>
    </row>
    <row r="59841" spans="23:27">
      <c r="W59841" s="288"/>
      <c r="X59841" s="287"/>
      <c r="AA59841" s="289"/>
    </row>
    <row r="59842" spans="23:27">
      <c r="W59842" s="288"/>
      <c r="X59842" s="287"/>
      <c r="AA59842" s="289"/>
    </row>
    <row r="59843" spans="23:27">
      <c r="W59843" s="288"/>
      <c r="X59843" s="287"/>
      <c r="AA59843" s="289"/>
    </row>
    <row r="59844" spans="23:27">
      <c r="W59844" s="288"/>
      <c r="X59844" s="287"/>
      <c r="AA59844" s="289"/>
    </row>
    <row r="59845" spans="23:27">
      <c r="W59845" s="288"/>
      <c r="X59845" s="287"/>
      <c r="AA59845" s="289"/>
    </row>
    <row r="59846" spans="23:27">
      <c r="W59846" s="288"/>
      <c r="X59846" s="287"/>
      <c r="AA59846" s="289"/>
    </row>
    <row r="59847" spans="23:27">
      <c r="W59847" s="288"/>
      <c r="X59847" s="287"/>
      <c r="AA59847" s="289"/>
    </row>
    <row r="59848" spans="23:27">
      <c r="W59848" s="288"/>
      <c r="X59848" s="287"/>
      <c r="AA59848" s="289"/>
    </row>
    <row r="59849" spans="23:27">
      <c r="W59849" s="288"/>
      <c r="X59849" s="287"/>
      <c r="AA59849" s="289"/>
    </row>
    <row r="59850" spans="23:27">
      <c r="W59850" s="288"/>
      <c r="X59850" s="287"/>
      <c r="AA59850" s="289"/>
    </row>
    <row r="59851" spans="23:27">
      <c r="W59851" s="288"/>
      <c r="X59851" s="287"/>
      <c r="AA59851" s="289"/>
    </row>
    <row r="59852" spans="23:27">
      <c r="W59852" s="288"/>
      <c r="X59852" s="287"/>
      <c r="AA59852" s="289"/>
    </row>
    <row r="59853" spans="23:27">
      <c r="W59853" s="288"/>
      <c r="X59853" s="287"/>
      <c r="AA59853" s="289"/>
    </row>
    <row r="59854" spans="23:27">
      <c r="W59854" s="288"/>
      <c r="X59854" s="287"/>
      <c r="AA59854" s="289"/>
    </row>
    <row r="59855" spans="23:27">
      <c r="W59855" s="288"/>
      <c r="X59855" s="287"/>
      <c r="AA59855" s="289"/>
    </row>
    <row r="59856" spans="23:27">
      <c r="W59856" s="288"/>
      <c r="X59856" s="287"/>
      <c r="AA59856" s="289"/>
    </row>
    <row r="59857" spans="23:27">
      <c r="W59857" s="288"/>
      <c r="X59857" s="287"/>
      <c r="AA59857" s="289"/>
    </row>
    <row r="59858" spans="23:27">
      <c r="W59858" s="288"/>
      <c r="X59858" s="287"/>
      <c r="AA59858" s="289"/>
    </row>
    <row r="59859" spans="23:27">
      <c r="W59859" s="288"/>
      <c r="X59859" s="287"/>
      <c r="AA59859" s="289"/>
    </row>
    <row r="59860" spans="23:27">
      <c r="W59860" s="288"/>
      <c r="X59860" s="287"/>
      <c r="AA59860" s="289"/>
    </row>
    <row r="59861" spans="23:27">
      <c r="W59861" s="288"/>
      <c r="X59861" s="287"/>
      <c r="AA59861" s="289"/>
    </row>
    <row r="59862" spans="23:27">
      <c r="W59862" s="288"/>
      <c r="X59862" s="287"/>
      <c r="AA59862" s="289"/>
    </row>
    <row r="59863" spans="23:27">
      <c r="W59863" s="288"/>
      <c r="X59863" s="287"/>
      <c r="AA59863" s="289"/>
    </row>
    <row r="59864" spans="23:27">
      <c r="W59864" s="288"/>
      <c r="X59864" s="287"/>
      <c r="AA59864" s="289"/>
    </row>
    <row r="59865" spans="23:27">
      <c r="W59865" s="288"/>
      <c r="X59865" s="287"/>
      <c r="AA59865" s="289"/>
    </row>
    <row r="59866" spans="23:27">
      <c r="W59866" s="288"/>
      <c r="X59866" s="287"/>
      <c r="AA59866" s="289"/>
    </row>
    <row r="59867" spans="23:27">
      <c r="W59867" s="288"/>
      <c r="X59867" s="287"/>
      <c r="AA59867" s="289"/>
    </row>
    <row r="59868" spans="23:27">
      <c r="W59868" s="288"/>
      <c r="X59868" s="287"/>
      <c r="AA59868" s="289"/>
    </row>
    <row r="59869" spans="23:27">
      <c r="W59869" s="288"/>
      <c r="X59869" s="287"/>
      <c r="AA59869" s="289"/>
    </row>
    <row r="59870" spans="23:27">
      <c r="W59870" s="288"/>
      <c r="X59870" s="287"/>
      <c r="AA59870" s="289"/>
    </row>
    <row r="59871" spans="23:27">
      <c r="W59871" s="288"/>
      <c r="X59871" s="287"/>
      <c r="AA59871" s="289"/>
    </row>
    <row r="59872" spans="23:27">
      <c r="W59872" s="288"/>
      <c r="X59872" s="287"/>
      <c r="AA59872" s="289"/>
    </row>
    <row r="59873" spans="23:27">
      <c r="W59873" s="288"/>
      <c r="X59873" s="287"/>
      <c r="AA59873" s="289"/>
    </row>
    <row r="59874" spans="23:27">
      <c r="W59874" s="288"/>
      <c r="X59874" s="287"/>
      <c r="AA59874" s="289"/>
    </row>
    <row r="59875" spans="23:27">
      <c r="W59875" s="288"/>
      <c r="X59875" s="287"/>
      <c r="AA59875" s="289"/>
    </row>
    <row r="59876" spans="23:27">
      <c r="W59876" s="288"/>
      <c r="X59876" s="287"/>
      <c r="AA59876" s="289"/>
    </row>
    <row r="59877" spans="23:27">
      <c r="W59877" s="288"/>
      <c r="X59877" s="287"/>
      <c r="AA59877" s="289"/>
    </row>
    <row r="59878" spans="23:27">
      <c r="W59878" s="288"/>
      <c r="X59878" s="287"/>
      <c r="AA59878" s="289"/>
    </row>
    <row r="59879" spans="23:27">
      <c r="W59879" s="288"/>
      <c r="X59879" s="287"/>
      <c r="AA59879" s="289"/>
    </row>
    <row r="59880" spans="23:27">
      <c r="W59880" s="288"/>
      <c r="X59880" s="287"/>
      <c r="AA59880" s="289"/>
    </row>
    <row r="59881" spans="23:27">
      <c r="W59881" s="288"/>
      <c r="X59881" s="287"/>
      <c r="AA59881" s="289"/>
    </row>
    <row r="59882" spans="23:27">
      <c r="W59882" s="288"/>
      <c r="X59882" s="287"/>
      <c r="AA59882" s="289"/>
    </row>
    <row r="59883" spans="23:27">
      <c r="W59883" s="288"/>
      <c r="X59883" s="287"/>
      <c r="AA59883" s="289"/>
    </row>
    <row r="59884" spans="23:27">
      <c r="W59884" s="288"/>
      <c r="X59884" s="287"/>
      <c r="AA59884" s="289"/>
    </row>
    <row r="59885" spans="23:27">
      <c r="W59885" s="288"/>
      <c r="X59885" s="287"/>
      <c r="AA59885" s="289"/>
    </row>
    <row r="59886" spans="23:27">
      <c r="W59886" s="288"/>
      <c r="X59886" s="287"/>
      <c r="AA59886" s="289"/>
    </row>
    <row r="59887" spans="23:27">
      <c r="W59887" s="288"/>
      <c r="X59887" s="287"/>
      <c r="AA59887" s="289"/>
    </row>
    <row r="59888" spans="23:27">
      <c r="W59888" s="288"/>
      <c r="X59888" s="287"/>
      <c r="AA59888" s="289"/>
    </row>
    <row r="59889" spans="23:27">
      <c r="W59889" s="288"/>
      <c r="X59889" s="287"/>
      <c r="AA59889" s="289"/>
    </row>
    <row r="59890" spans="23:27">
      <c r="W59890" s="288"/>
      <c r="X59890" s="287"/>
      <c r="AA59890" s="289"/>
    </row>
    <row r="59891" spans="23:27">
      <c r="W59891" s="288"/>
      <c r="X59891" s="287"/>
      <c r="AA59891" s="289"/>
    </row>
    <row r="59892" spans="23:27">
      <c r="W59892" s="288"/>
      <c r="X59892" s="287"/>
      <c r="AA59892" s="289"/>
    </row>
    <row r="59893" spans="23:27">
      <c r="W59893" s="288"/>
      <c r="X59893" s="287"/>
      <c r="AA59893" s="289"/>
    </row>
    <row r="59894" spans="23:27">
      <c r="W59894" s="288"/>
      <c r="X59894" s="287"/>
      <c r="AA59894" s="289"/>
    </row>
    <row r="59895" spans="23:27">
      <c r="W59895" s="288"/>
      <c r="X59895" s="287"/>
      <c r="AA59895" s="289"/>
    </row>
    <row r="59896" spans="23:27">
      <c r="W59896" s="288"/>
      <c r="X59896" s="287"/>
      <c r="AA59896" s="289"/>
    </row>
    <row r="59897" spans="23:27">
      <c r="W59897" s="288"/>
      <c r="X59897" s="287"/>
      <c r="AA59897" s="289"/>
    </row>
    <row r="59898" spans="23:27">
      <c r="W59898" s="288"/>
      <c r="X59898" s="287"/>
      <c r="AA59898" s="289"/>
    </row>
    <row r="59899" spans="23:27">
      <c r="W59899" s="288"/>
      <c r="X59899" s="287"/>
      <c r="AA59899" s="289"/>
    </row>
    <row r="59900" spans="23:27">
      <c r="W59900" s="288"/>
      <c r="X59900" s="287"/>
      <c r="AA59900" s="289"/>
    </row>
    <row r="59901" spans="23:27">
      <c r="W59901" s="288"/>
      <c r="X59901" s="287"/>
      <c r="AA59901" s="289"/>
    </row>
    <row r="59902" spans="23:27">
      <c r="W59902" s="288"/>
      <c r="X59902" s="287"/>
      <c r="AA59902" s="289"/>
    </row>
    <row r="59903" spans="23:27">
      <c r="W59903" s="288"/>
      <c r="X59903" s="287"/>
      <c r="AA59903" s="289"/>
    </row>
    <row r="59904" spans="23:27">
      <c r="W59904" s="288"/>
      <c r="X59904" s="287"/>
      <c r="AA59904" s="289"/>
    </row>
    <row r="59905" spans="23:27">
      <c r="W59905" s="288"/>
      <c r="X59905" s="287"/>
      <c r="AA59905" s="289"/>
    </row>
    <row r="59906" spans="23:27">
      <c r="W59906" s="288"/>
      <c r="X59906" s="287"/>
      <c r="AA59906" s="289"/>
    </row>
    <row r="59907" spans="23:27">
      <c r="W59907" s="288"/>
      <c r="X59907" s="287"/>
      <c r="AA59907" s="289"/>
    </row>
    <row r="59908" spans="23:27">
      <c r="W59908" s="288"/>
      <c r="X59908" s="287"/>
      <c r="AA59908" s="289"/>
    </row>
    <row r="59909" spans="23:27">
      <c r="W59909" s="288"/>
      <c r="X59909" s="287"/>
      <c r="AA59909" s="289"/>
    </row>
    <row r="59910" spans="23:27">
      <c r="W59910" s="288"/>
      <c r="X59910" s="287"/>
      <c r="AA59910" s="289"/>
    </row>
    <row r="59911" spans="23:27">
      <c r="W59911" s="288"/>
      <c r="X59911" s="287"/>
      <c r="AA59911" s="289"/>
    </row>
    <row r="59912" spans="23:27">
      <c r="W59912" s="288"/>
      <c r="X59912" s="287"/>
      <c r="AA59912" s="289"/>
    </row>
    <row r="59913" spans="23:27">
      <c r="W59913" s="288"/>
      <c r="X59913" s="287"/>
      <c r="AA59913" s="289"/>
    </row>
    <row r="59914" spans="23:27">
      <c r="W59914" s="288"/>
      <c r="X59914" s="287"/>
      <c r="AA59914" s="289"/>
    </row>
    <row r="59915" spans="23:27">
      <c r="W59915" s="288"/>
      <c r="X59915" s="287"/>
      <c r="AA59915" s="289"/>
    </row>
    <row r="59916" spans="23:27">
      <c r="W59916" s="288"/>
      <c r="X59916" s="287"/>
      <c r="AA59916" s="289"/>
    </row>
    <row r="59917" spans="23:27">
      <c r="W59917" s="288"/>
      <c r="X59917" s="287"/>
      <c r="AA59917" s="289"/>
    </row>
    <row r="59918" spans="23:27">
      <c r="W59918" s="288"/>
      <c r="X59918" s="287"/>
      <c r="AA59918" s="289"/>
    </row>
    <row r="59919" spans="23:27">
      <c r="W59919" s="288"/>
      <c r="X59919" s="287"/>
      <c r="AA59919" s="289"/>
    </row>
    <row r="59920" spans="23:27">
      <c r="W59920" s="288"/>
      <c r="X59920" s="287"/>
      <c r="AA59920" s="289"/>
    </row>
    <row r="59921" spans="23:27">
      <c r="W59921" s="288"/>
      <c r="X59921" s="287"/>
      <c r="AA59921" s="289"/>
    </row>
    <row r="59922" spans="23:27">
      <c r="W59922" s="288"/>
      <c r="X59922" s="287"/>
      <c r="AA59922" s="289"/>
    </row>
    <row r="59923" spans="23:27">
      <c r="W59923" s="288"/>
      <c r="X59923" s="287"/>
      <c r="AA59923" s="289"/>
    </row>
    <row r="59924" spans="23:27">
      <c r="W59924" s="288"/>
      <c r="X59924" s="287"/>
      <c r="AA59924" s="289"/>
    </row>
    <row r="59925" spans="23:27">
      <c r="W59925" s="288"/>
      <c r="X59925" s="287"/>
      <c r="AA59925" s="289"/>
    </row>
    <row r="59926" spans="23:27">
      <c r="W59926" s="288"/>
      <c r="X59926" s="287"/>
      <c r="AA59926" s="289"/>
    </row>
    <row r="59927" spans="23:27">
      <c r="W59927" s="288"/>
      <c r="X59927" s="287"/>
      <c r="AA59927" s="289"/>
    </row>
    <row r="59928" spans="23:27">
      <c r="W59928" s="288"/>
      <c r="X59928" s="287"/>
      <c r="AA59928" s="289"/>
    </row>
    <row r="59929" spans="23:27">
      <c r="W59929" s="288"/>
      <c r="X59929" s="287"/>
      <c r="AA59929" s="289"/>
    </row>
    <row r="59930" spans="23:27">
      <c r="W59930" s="288"/>
      <c r="X59930" s="287"/>
      <c r="AA59930" s="289"/>
    </row>
    <row r="59931" spans="23:27">
      <c r="W59931" s="288"/>
      <c r="X59931" s="287"/>
      <c r="AA59931" s="289"/>
    </row>
    <row r="59932" spans="23:27">
      <c r="W59932" s="288"/>
      <c r="X59932" s="287"/>
      <c r="AA59932" s="289"/>
    </row>
    <row r="59933" spans="23:27">
      <c r="W59933" s="288"/>
      <c r="X59933" s="287"/>
      <c r="AA59933" s="289"/>
    </row>
    <row r="59934" spans="23:27">
      <c r="W59934" s="288"/>
      <c r="X59934" s="287"/>
      <c r="AA59934" s="289"/>
    </row>
    <row r="59935" spans="23:27">
      <c r="W59935" s="288"/>
      <c r="X59935" s="287"/>
      <c r="AA59935" s="289"/>
    </row>
    <row r="59936" spans="23:27">
      <c r="W59936" s="288"/>
      <c r="X59936" s="287"/>
      <c r="AA59936" s="289"/>
    </row>
    <row r="59937" spans="23:27">
      <c r="W59937" s="288"/>
      <c r="X59937" s="287"/>
      <c r="AA59937" s="289"/>
    </row>
    <row r="59938" spans="23:27">
      <c r="W59938" s="288"/>
      <c r="X59938" s="287"/>
      <c r="AA59938" s="289"/>
    </row>
    <row r="59939" spans="23:27">
      <c r="W59939" s="288"/>
      <c r="X59939" s="287"/>
      <c r="AA59939" s="289"/>
    </row>
    <row r="59940" spans="23:27">
      <c r="W59940" s="288"/>
      <c r="X59940" s="287"/>
      <c r="AA59940" s="289"/>
    </row>
    <row r="59941" spans="23:27">
      <c r="W59941" s="288"/>
      <c r="X59941" s="287"/>
      <c r="AA59941" s="289"/>
    </row>
    <row r="59942" spans="23:27">
      <c r="W59942" s="288"/>
      <c r="X59942" s="287"/>
      <c r="AA59942" s="289"/>
    </row>
    <row r="59943" spans="23:27">
      <c r="W59943" s="288"/>
      <c r="X59943" s="287"/>
      <c r="AA59943" s="289"/>
    </row>
    <row r="59944" spans="23:27">
      <c r="W59944" s="288"/>
      <c r="X59944" s="287"/>
      <c r="AA59944" s="289"/>
    </row>
    <row r="59945" spans="23:27">
      <c r="W59945" s="288"/>
      <c r="X59945" s="287"/>
      <c r="AA59945" s="289"/>
    </row>
    <row r="59946" spans="23:27">
      <c r="W59946" s="288"/>
      <c r="X59946" s="287"/>
      <c r="AA59946" s="289"/>
    </row>
    <row r="59947" spans="23:27">
      <c r="W59947" s="288"/>
      <c r="X59947" s="287"/>
      <c r="AA59947" s="289"/>
    </row>
    <row r="59948" spans="23:27">
      <c r="W59948" s="288"/>
      <c r="X59948" s="287"/>
      <c r="AA59948" s="289"/>
    </row>
    <row r="59949" spans="23:27">
      <c r="W59949" s="288"/>
      <c r="X59949" s="287"/>
      <c r="AA59949" s="289"/>
    </row>
    <row r="59950" spans="23:27">
      <c r="W59950" s="288"/>
      <c r="X59950" s="287"/>
      <c r="AA59950" s="289"/>
    </row>
    <row r="59951" spans="23:27">
      <c r="W59951" s="288"/>
      <c r="X59951" s="287"/>
      <c r="AA59951" s="289"/>
    </row>
    <row r="59952" spans="23:27">
      <c r="W59952" s="288"/>
      <c r="X59952" s="287"/>
      <c r="AA59952" s="289"/>
    </row>
    <row r="59953" spans="23:27">
      <c r="W59953" s="288"/>
      <c r="X59953" s="287"/>
      <c r="AA59953" s="289"/>
    </row>
    <row r="59954" spans="23:27">
      <c r="W59954" s="288"/>
      <c r="X59954" s="287"/>
      <c r="AA59954" s="289"/>
    </row>
    <row r="59955" spans="23:27">
      <c r="W59955" s="288"/>
      <c r="X59955" s="287"/>
      <c r="AA59955" s="289"/>
    </row>
    <row r="59956" spans="23:27">
      <c r="W59956" s="288"/>
      <c r="X59956" s="287"/>
      <c r="AA59956" s="289"/>
    </row>
    <row r="59957" spans="23:27">
      <c r="W59957" s="288"/>
      <c r="X59957" s="287"/>
      <c r="AA59957" s="289"/>
    </row>
    <row r="59958" spans="23:27">
      <c r="W59958" s="288"/>
      <c r="X59958" s="287"/>
      <c r="AA59958" s="289"/>
    </row>
    <row r="59959" spans="23:27">
      <c r="W59959" s="288"/>
      <c r="X59959" s="287"/>
      <c r="AA59959" s="289"/>
    </row>
    <row r="59960" spans="23:27">
      <c r="W59960" s="288"/>
      <c r="X59960" s="287"/>
      <c r="AA59960" s="289"/>
    </row>
    <row r="59961" spans="23:27">
      <c r="W59961" s="288"/>
      <c r="X59961" s="287"/>
      <c r="AA59961" s="289"/>
    </row>
    <row r="59962" spans="23:27">
      <c r="W59962" s="288"/>
      <c r="X59962" s="287"/>
      <c r="AA59962" s="289"/>
    </row>
    <row r="59963" spans="23:27">
      <c r="W59963" s="288"/>
      <c r="X59963" s="287"/>
      <c r="AA59963" s="289"/>
    </row>
    <row r="59964" spans="23:27">
      <c r="W59964" s="288"/>
      <c r="X59964" s="287"/>
      <c r="AA59964" s="289"/>
    </row>
    <row r="59965" spans="23:27">
      <c r="W59965" s="288"/>
      <c r="X59965" s="287"/>
      <c r="AA59965" s="289"/>
    </row>
    <row r="59966" spans="23:27">
      <c r="W59966" s="288"/>
      <c r="X59966" s="287"/>
      <c r="AA59966" s="289"/>
    </row>
    <row r="59967" spans="23:27">
      <c r="W59967" s="288"/>
      <c r="X59967" s="287"/>
      <c r="AA59967" s="289"/>
    </row>
    <row r="59968" spans="23:27">
      <c r="W59968" s="288"/>
      <c r="X59968" s="287"/>
      <c r="AA59968" s="289"/>
    </row>
    <row r="59969" spans="23:27">
      <c r="W59969" s="288"/>
      <c r="X59969" s="287"/>
      <c r="AA59969" s="289"/>
    </row>
    <row r="59970" spans="23:27">
      <c r="W59970" s="288"/>
      <c r="X59970" s="287"/>
      <c r="AA59970" s="289"/>
    </row>
    <row r="59971" spans="23:27">
      <c r="W59971" s="288"/>
      <c r="X59971" s="287"/>
      <c r="AA59971" s="289"/>
    </row>
    <row r="59972" spans="23:27">
      <c r="W59972" s="288"/>
      <c r="X59972" s="287"/>
      <c r="AA59972" s="289"/>
    </row>
    <row r="59973" spans="23:27">
      <c r="W59973" s="288"/>
      <c r="X59973" s="287"/>
      <c r="AA59973" s="289"/>
    </row>
    <row r="59974" spans="23:27">
      <c r="W59974" s="288"/>
      <c r="X59974" s="287"/>
      <c r="AA59974" s="289"/>
    </row>
    <row r="59975" spans="23:27">
      <c r="W59975" s="288"/>
      <c r="X59975" s="287"/>
      <c r="AA59975" s="289"/>
    </row>
    <row r="59976" spans="23:27">
      <c r="W59976" s="288"/>
      <c r="X59976" s="287"/>
      <c r="AA59976" s="289"/>
    </row>
    <row r="59977" spans="23:27">
      <c r="W59977" s="288"/>
      <c r="X59977" s="287"/>
      <c r="AA59977" s="289"/>
    </row>
    <row r="59978" spans="23:27">
      <c r="W59978" s="288"/>
      <c r="X59978" s="287"/>
      <c r="AA59978" s="289"/>
    </row>
    <row r="59979" spans="23:27">
      <c r="W59979" s="288"/>
      <c r="X59979" s="287"/>
      <c r="AA59979" s="289"/>
    </row>
    <row r="59980" spans="23:27">
      <c r="W59980" s="288"/>
      <c r="X59980" s="287"/>
      <c r="AA59980" s="289"/>
    </row>
    <row r="59981" spans="23:27">
      <c r="W59981" s="288"/>
      <c r="X59981" s="287"/>
      <c r="AA59981" s="289"/>
    </row>
    <row r="59982" spans="23:27">
      <c r="W59982" s="288"/>
      <c r="X59982" s="287"/>
      <c r="AA59982" s="289"/>
    </row>
    <row r="59983" spans="23:27">
      <c r="W59983" s="288"/>
      <c r="X59983" s="287"/>
      <c r="AA59983" s="289"/>
    </row>
    <row r="59984" spans="23:27">
      <c r="W59984" s="288"/>
      <c r="X59984" s="287"/>
      <c r="AA59984" s="289"/>
    </row>
    <row r="59985" spans="23:27">
      <c r="W59985" s="288"/>
      <c r="X59985" s="287"/>
      <c r="AA59985" s="289"/>
    </row>
    <row r="59986" spans="23:27">
      <c r="W59986" s="288"/>
      <c r="X59986" s="287"/>
      <c r="AA59986" s="289"/>
    </row>
    <row r="59987" spans="23:27">
      <c r="W59987" s="288"/>
      <c r="X59987" s="287"/>
      <c r="AA59987" s="289"/>
    </row>
    <row r="59988" spans="23:27">
      <c r="W59988" s="288"/>
      <c r="X59988" s="287"/>
      <c r="AA59988" s="289"/>
    </row>
    <row r="59989" spans="23:27">
      <c r="W59989" s="288"/>
      <c r="X59989" s="287"/>
      <c r="AA59989" s="289"/>
    </row>
    <row r="59990" spans="23:27">
      <c r="W59990" s="288"/>
      <c r="X59990" s="287"/>
      <c r="AA59990" s="289"/>
    </row>
    <row r="59991" spans="23:27">
      <c r="W59991" s="288"/>
      <c r="X59991" s="287"/>
      <c r="AA59991" s="289"/>
    </row>
    <row r="59992" spans="23:27">
      <c r="W59992" s="288"/>
      <c r="X59992" s="287"/>
      <c r="AA59992" s="289"/>
    </row>
    <row r="59993" spans="23:27">
      <c r="W59993" s="288"/>
      <c r="X59993" s="287"/>
      <c r="AA59993" s="289"/>
    </row>
    <row r="59994" spans="23:27">
      <c r="W59994" s="288"/>
      <c r="X59994" s="287"/>
      <c r="AA59994" s="289"/>
    </row>
    <row r="59995" spans="23:27">
      <c r="W59995" s="288"/>
      <c r="X59995" s="287"/>
      <c r="AA59995" s="289"/>
    </row>
    <row r="59996" spans="23:27">
      <c r="W59996" s="288"/>
      <c r="X59996" s="287"/>
      <c r="AA59996" s="289"/>
    </row>
    <row r="59997" spans="23:27">
      <c r="W59997" s="288"/>
      <c r="X59997" s="287"/>
      <c r="AA59997" s="289"/>
    </row>
    <row r="59998" spans="23:27">
      <c r="W59998" s="288"/>
      <c r="X59998" s="287"/>
      <c r="AA59998" s="289"/>
    </row>
    <row r="59999" spans="23:27">
      <c r="W59999" s="288"/>
      <c r="X59999" s="287"/>
      <c r="AA59999" s="289"/>
    </row>
    <row r="60000" spans="23:27">
      <c r="W60000" s="288"/>
      <c r="X60000" s="287"/>
      <c r="AA60000" s="289"/>
    </row>
    <row r="60001" spans="23:27">
      <c r="W60001" s="288"/>
      <c r="X60001" s="287"/>
      <c r="AA60001" s="289"/>
    </row>
    <row r="60002" spans="23:27">
      <c r="W60002" s="288"/>
      <c r="X60002" s="287"/>
      <c r="AA60002" s="289"/>
    </row>
    <row r="60003" spans="23:27">
      <c r="W60003" s="288"/>
      <c r="X60003" s="287"/>
      <c r="AA60003" s="289"/>
    </row>
    <row r="60004" spans="23:27">
      <c r="W60004" s="288"/>
      <c r="X60004" s="287"/>
      <c r="AA60004" s="289"/>
    </row>
    <row r="60005" spans="23:27">
      <c r="W60005" s="288"/>
      <c r="X60005" s="287"/>
      <c r="AA60005" s="289"/>
    </row>
    <row r="60006" spans="23:27">
      <c r="W60006" s="288"/>
      <c r="X60006" s="287"/>
      <c r="AA60006" s="289"/>
    </row>
    <row r="60007" spans="23:27">
      <c r="W60007" s="288"/>
      <c r="X60007" s="287"/>
      <c r="AA60007" s="289"/>
    </row>
    <row r="60008" spans="23:27">
      <c r="W60008" s="288"/>
      <c r="X60008" s="287"/>
      <c r="AA60008" s="289"/>
    </row>
    <row r="60009" spans="23:27">
      <c r="W60009" s="288"/>
      <c r="X60009" s="287"/>
      <c r="AA60009" s="289"/>
    </row>
    <row r="60010" spans="23:27">
      <c r="W60010" s="288"/>
      <c r="X60010" s="287"/>
      <c r="AA60010" s="289"/>
    </row>
    <row r="60011" spans="23:27">
      <c r="W60011" s="288"/>
      <c r="X60011" s="287"/>
      <c r="AA60011" s="289"/>
    </row>
    <row r="60012" spans="23:27">
      <c r="W60012" s="288"/>
      <c r="X60012" s="287"/>
      <c r="AA60012" s="289"/>
    </row>
    <row r="60013" spans="23:27">
      <c r="W60013" s="288"/>
      <c r="X60013" s="287"/>
      <c r="AA60013" s="289"/>
    </row>
    <row r="60014" spans="23:27">
      <c r="W60014" s="288"/>
      <c r="X60014" s="287"/>
      <c r="AA60014" s="289"/>
    </row>
    <row r="60015" spans="23:27">
      <c r="W60015" s="288"/>
      <c r="X60015" s="287"/>
      <c r="AA60015" s="289"/>
    </row>
    <row r="60016" spans="23:27">
      <c r="W60016" s="288"/>
      <c r="X60016" s="287"/>
      <c r="AA60016" s="289"/>
    </row>
    <row r="60017" spans="23:27">
      <c r="W60017" s="288"/>
      <c r="X60017" s="287"/>
      <c r="AA60017" s="289"/>
    </row>
    <row r="60018" spans="23:27">
      <c r="W60018" s="288"/>
      <c r="X60018" s="287"/>
      <c r="AA60018" s="289"/>
    </row>
    <row r="60019" spans="23:27">
      <c r="W60019" s="288"/>
      <c r="X60019" s="287"/>
      <c r="AA60019" s="289"/>
    </row>
    <row r="60020" spans="23:27">
      <c r="W60020" s="288"/>
      <c r="X60020" s="287"/>
      <c r="AA60020" s="289"/>
    </row>
    <row r="60021" spans="23:27">
      <c r="W60021" s="288"/>
      <c r="X60021" s="287"/>
      <c r="AA60021" s="289"/>
    </row>
    <row r="60022" spans="23:27">
      <c r="W60022" s="288"/>
      <c r="X60022" s="287"/>
      <c r="AA60022" s="289"/>
    </row>
    <row r="60023" spans="23:27">
      <c r="W60023" s="288"/>
      <c r="X60023" s="287"/>
      <c r="AA60023" s="289"/>
    </row>
    <row r="60024" spans="23:27">
      <c r="W60024" s="288"/>
      <c r="X60024" s="287"/>
      <c r="AA60024" s="289"/>
    </row>
    <row r="60025" spans="23:27">
      <c r="W60025" s="288"/>
      <c r="X60025" s="287"/>
      <c r="AA60025" s="289"/>
    </row>
    <row r="60026" spans="23:27">
      <c r="W60026" s="288"/>
      <c r="X60026" s="287"/>
      <c r="AA60026" s="289"/>
    </row>
    <row r="60027" spans="23:27">
      <c r="W60027" s="288"/>
      <c r="X60027" s="287"/>
      <c r="AA60027" s="289"/>
    </row>
    <row r="60028" spans="23:27">
      <c r="W60028" s="288"/>
      <c r="X60028" s="287"/>
      <c r="AA60028" s="289"/>
    </row>
    <row r="60029" spans="23:27">
      <c r="W60029" s="288"/>
      <c r="X60029" s="287"/>
      <c r="AA60029" s="289"/>
    </row>
    <row r="60030" spans="23:27">
      <c r="W60030" s="288"/>
      <c r="X60030" s="287"/>
      <c r="AA60030" s="289"/>
    </row>
    <row r="60031" spans="23:27">
      <c r="W60031" s="288"/>
      <c r="X60031" s="287"/>
      <c r="AA60031" s="289"/>
    </row>
    <row r="60032" spans="23:27">
      <c r="W60032" s="288"/>
      <c r="X60032" s="287"/>
      <c r="AA60032" s="289"/>
    </row>
    <row r="60033" spans="23:27">
      <c r="W60033" s="288"/>
      <c r="X60033" s="287"/>
      <c r="AA60033" s="289"/>
    </row>
    <row r="60034" spans="23:27">
      <c r="W60034" s="288"/>
      <c r="X60034" s="287"/>
      <c r="AA60034" s="289"/>
    </row>
    <row r="60035" spans="23:27">
      <c r="W60035" s="288"/>
      <c r="X60035" s="287"/>
      <c r="AA60035" s="289"/>
    </row>
    <row r="60036" spans="23:27">
      <c r="W60036" s="288"/>
      <c r="X60036" s="287"/>
      <c r="AA60036" s="289"/>
    </row>
    <row r="60037" spans="23:27">
      <c r="W60037" s="288"/>
      <c r="X60037" s="287"/>
      <c r="AA60037" s="289"/>
    </row>
    <row r="60038" spans="23:27">
      <c r="W60038" s="288"/>
      <c r="X60038" s="287"/>
      <c r="AA60038" s="289"/>
    </row>
    <row r="60039" spans="23:27">
      <c r="W60039" s="288"/>
      <c r="X60039" s="287"/>
      <c r="AA60039" s="289"/>
    </row>
    <row r="60040" spans="23:27">
      <c r="W60040" s="288"/>
      <c r="X60040" s="287"/>
      <c r="AA60040" s="289"/>
    </row>
    <row r="60041" spans="23:27">
      <c r="W60041" s="288"/>
      <c r="X60041" s="287"/>
      <c r="AA60041" s="289"/>
    </row>
    <row r="60042" spans="23:27">
      <c r="W60042" s="288"/>
      <c r="X60042" s="287"/>
      <c r="AA60042" s="289"/>
    </row>
    <row r="60043" spans="23:27">
      <c r="W60043" s="288"/>
      <c r="X60043" s="287"/>
      <c r="AA60043" s="289"/>
    </row>
    <row r="60044" spans="23:27">
      <c r="W60044" s="288"/>
      <c r="X60044" s="287"/>
      <c r="AA60044" s="289"/>
    </row>
    <row r="60045" spans="23:27">
      <c r="W60045" s="288"/>
      <c r="X60045" s="287"/>
      <c r="AA60045" s="289"/>
    </row>
    <row r="60046" spans="23:27">
      <c r="W60046" s="288"/>
      <c r="X60046" s="287"/>
      <c r="AA60046" s="289"/>
    </row>
    <row r="60047" spans="23:27">
      <c r="W60047" s="288"/>
      <c r="X60047" s="287"/>
      <c r="AA60047" s="289"/>
    </row>
    <row r="60048" spans="23:27">
      <c r="W60048" s="288"/>
      <c r="X60048" s="287"/>
      <c r="AA60048" s="289"/>
    </row>
    <row r="60049" spans="23:27">
      <c r="W60049" s="288"/>
      <c r="X60049" s="287"/>
      <c r="AA60049" s="289"/>
    </row>
    <row r="60050" spans="23:27">
      <c r="W60050" s="288"/>
      <c r="X60050" s="287"/>
      <c r="AA60050" s="289"/>
    </row>
    <row r="60051" spans="23:27">
      <c r="W60051" s="288"/>
      <c r="X60051" s="287"/>
      <c r="AA60051" s="289"/>
    </row>
    <row r="60052" spans="23:27">
      <c r="W60052" s="288"/>
      <c r="X60052" s="287"/>
      <c r="AA60052" s="289"/>
    </row>
    <row r="60053" spans="23:27">
      <c r="W60053" s="288"/>
      <c r="X60053" s="287"/>
      <c r="AA60053" s="289"/>
    </row>
    <row r="60054" spans="23:27">
      <c r="W60054" s="288"/>
      <c r="X60054" s="287"/>
      <c r="AA60054" s="289"/>
    </row>
    <row r="60055" spans="23:27">
      <c r="W60055" s="288"/>
      <c r="X60055" s="287"/>
      <c r="AA60055" s="289"/>
    </row>
    <row r="60056" spans="23:27">
      <c r="W60056" s="288"/>
      <c r="X60056" s="287"/>
      <c r="AA60056" s="289"/>
    </row>
    <row r="60057" spans="23:27">
      <c r="W60057" s="288"/>
      <c r="X60057" s="287"/>
      <c r="AA60057" s="289"/>
    </row>
    <row r="60058" spans="23:27">
      <c r="W60058" s="288"/>
      <c r="X60058" s="287"/>
      <c r="AA60058" s="289"/>
    </row>
    <row r="60059" spans="23:27">
      <c r="W60059" s="288"/>
      <c r="X60059" s="287"/>
      <c r="AA60059" s="289"/>
    </row>
    <row r="60060" spans="23:27">
      <c r="W60060" s="288"/>
      <c r="X60060" s="287"/>
      <c r="AA60060" s="289"/>
    </row>
    <row r="60061" spans="23:27">
      <c r="W60061" s="288"/>
      <c r="X60061" s="287"/>
      <c r="AA60061" s="289"/>
    </row>
    <row r="60062" spans="23:27">
      <c r="W60062" s="288"/>
      <c r="X60062" s="287"/>
      <c r="AA60062" s="289"/>
    </row>
    <row r="60063" spans="23:27">
      <c r="W60063" s="288"/>
      <c r="X60063" s="287"/>
      <c r="AA60063" s="289"/>
    </row>
    <row r="60064" spans="23:27">
      <c r="W60064" s="288"/>
      <c r="X60064" s="287"/>
      <c r="AA60064" s="289"/>
    </row>
    <row r="60065" spans="23:27">
      <c r="W60065" s="288"/>
      <c r="X60065" s="287"/>
      <c r="AA60065" s="289"/>
    </row>
    <row r="60066" spans="23:27">
      <c r="W60066" s="288"/>
      <c r="X60066" s="287"/>
      <c r="AA60066" s="289"/>
    </row>
    <row r="60067" spans="23:27">
      <c r="W60067" s="288"/>
      <c r="X60067" s="287"/>
      <c r="AA60067" s="289"/>
    </row>
    <row r="60068" spans="23:27">
      <c r="W60068" s="288"/>
      <c r="X60068" s="287"/>
      <c r="AA60068" s="289"/>
    </row>
    <row r="60069" spans="23:27">
      <c r="W60069" s="288"/>
      <c r="X60069" s="287"/>
      <c r="AA60069" s="289"/>
    </row>
    <row r="60070" spans="23:27">
      <c r="W60070" s="288"/>
      <c r="X60070" s="287"/>
      <c r="AA60070" s="289"/>
    </row>
    <row r="60071" spans="23:27">
      <c r="W60071" s="288"/>
      <c r="X60071" s="287"/>
      <c r="AA60071" s="289"/>
    </row>
    <row r="60072" spans="23:27">
      <c r="W60072" s="288"/>
      <c r="X60072" s="287"/>
      <c r="AA60072" s="289"/>
    </row>
    <row r="60073" spans="23:27">
      <c r="W60073" s="288"/>
      <c r="X60073" s="287"/>
      <c r="AA60073" s="289"/>
    </row>
    <row r="60074" spans="23:27">
      <c r="W60074" s="288"/>
      <c r="X60074" s="287"/>
      <c r="AA60074" s="289"/>
    </row>
    <row r="60075" spans="23:27">
      <c r="W60075" s="288"/>
      <c r="X60075" s="287"/>
      <c r="AA60075" s="289"/>
    </row>
    <row r="60076" spans="23:27">
      <c r="W60076" s="288"/>
      <c r="X60076" s="287"/>
      <c r="AA60076" s="289"/>
    </row>
    <row r="60077" spans="23:27">
      <c r="W60077" s="288"/>
      <c r="X60077" s="287"/>
      <c r="AA60077" s="289"/>
    </row>
    <row r="60078" spans="23:27">
      <c r="W60078" s="288"/>
      <c r="X60078" s="287"/>
      <c r="AA60078" s="289"/>
    </row>
    <row r="60079" spans="23:27">
      <c r="W60079" s="288"/>
      <c r="X60079" s="287"/>
      <c r="AA60079" s="289"/>
    </row>
    <row r="60080" spans="23:27">
      <c r="W60080" s="288"/>
      <c r="X60080" s="287"/>
      <c r="AA60080" s="289"/>
    </row>
    <row r="60081" spans="23:27">
      <c r="W60081" s="288"/>
      <c r="X60081" s="287"/>
      <c r="AA60081" s="289"/>
    </row>
    <row r="60082" spans="23:27">
      <c r="W60082" s="288"/>
      <c r="X60082" s="287"/>
      <c r="AA60082" s="289"/>
    </row>
    <row r="60083" spans="23:27">
      <c r="W60083" s="288"/>
      <c r="X60083" s="287"/>
      <c r="AA60083" s="289"/>
    </row>
    <row r="60084" spans="23:27">
      <c r="W60084" s="288"/>
      <c r="X60084" s="287"/>
      <c r="AA60084" s="289"/>
    </row>
    <row r="60085" spans="23:27">
      <c r="W60085" s="288"/>
      <c r="X60085" s="287"/>
      <c r="AA60085" s="289"/>
    </row>
    <row r="60086" spans="23:27">
      <c r="W60086" s="288"/>
      <c r="X60086" s="287"/>
      <c r="AA60086" s="289"/>
    </row>
    <row r="60087" spans="23:27">
      <c r="W60087" s="288"/>
      <c r="X60087" s="287"/>
      <c r="AA60087" s="289"/>
    </row>
    <row r="60088" spans="23:27">
      <c r="W60088" s="288"/>
      <c r="X60088" s="287"/>
      <c r="AA60088" s="289"/>
    </row>
    <row r="60089" spans="23:27">
      <c r="W60089" s="288"/>
      <c r="X60089" s="287"/>
      <c r="AA60089" s="289"/>
    </row>
    <row r="60090" spans="23:27">
      <c r="W60090" s="288"/>
      <c r="X60090" s="287"/>
      <c r="AA60090" s="289"/>
    </row>
    <row r="60091" spans="23:27">
      <c r="W60091" s="288"/>
      <c r="X60091" s="287"/>
      <c r="AA60091" s="289"/>
    </row>
    <row r="60092" spans="23:27">
      <c r="W60092" s="288"/>
      <c r="X60092" s="287"/>
      <c r="AA60092" s="289"/>
    </row>
    <row r="60093" spans="23:27">
      <c r="W60093" s="288"/>
      <c r="X60093" s="287"/>
      <c r="AA60093" s="289"/>
    </row>
    <row r="60094" spans="23:27">
      <c r="W60094" s="288"/>
      <c r="X60094" s="287"/>
      <c r="AA60094" s="289"/>
    </row>
    <row r="60095" spans="23:27">
      <c r="W60095" s="288"/>
      <c r="X60095" s="287"/>
      <c r="AA60095" s="289"/>
    </row>
    <row r="60096" spans="23:27">
      <c r="W60096" s="288"/>
      <c r="X60096" s="287"/>
      <c r="AA60096" s="289"/>
    </row>
    <row r="60097" spans="23:27">
      <c r="W60097" s="288"/>
      <c r="X60097" s="287"/>
      <c r="AA60097" s="289"/>
    </row>
    <row r="60098" spans="23:27">
      <c r="W60098" s="288"/>
      <c r="X60098" s="287"/>
      <c r="AA60098" s="289"/>
    </row>
    <row r="60099" spans="23:27">
      <c r="W60099" s="288"/>
      <c r="X60099" s="287"/>
      <c r="AA60099" s="289"/>
    </row>
    <row r="60100" spans="23:27">
      <c r="W60100" s="288"/>
      <c r="X60100" s="287"/>
      <c r="AA60100" s="289"/>
    </row>
    <row r="60101" spans="23:27">
      <c r="W60101" s="288"/>
      <c r="X60101" s="287"/>
      <c r="AA60101" s="289"/>
    </row>
    <row r="60102" spans="23:27">
      <c r="W60102" s="288"/>
      <c r="X60102" s="287"/>
      <c r="AA60102" s="289"/>
    </row>
    <row r="60103" spans="23:27">
      <c r="W60103" s="288"/>
      <c r="X60103" s="287"/>
      <c r="AA60103" s="289"/>
    </row>
    <row r="60104" spans="23:27">
      <c r="W60104" s="288"/>
      <c r="X60104" s="287"/>
      <c r="AA60104" s="289"/>
    </row>
    <row r="60105" spans="23:27">
      <c r="W60105" s="288"/>
      <c r="X60105" s="287"/>
      <c r="AA60105" s="289"/>
    </row>
    <row r="60106" spans="23:27">
      <c r="W60106" s="288"/>
      <c r="X60106" s="287"/>
      <c r="AA60106" s="289"/>
    </row>
    <row r="60107" spans="23:27">
      <c r="W60107" s="288"/>
      <c r="X60107" s="287"/>
      <c r="AA60107" s="289"/>
    </row>
    <row r="60108" spans="23:27">
      <c r="W60108" s="288"/>
      <c r="X60108" s="287"/>
      <c r="AA60108" s="289"/>
    </row>
    <row r="60109" spans="23:27">
      <c r="W60109" s="288"/>
      <c r="X60109" s="287"/>
      <c r="AA60109" s="289"/>
    </row>
    <row r="60110" spans="23:27">
      <c r="W60110" s="288"/>
      <c r="X60110" s="287"/>
      <c r="AA60110" s="289"/>
    </row>
    <row r="60111" spans="23:27">
      <c r="W60111" s="288"/>
      <c r="X60111" s="287"/>
      <c r="AA60111" s="289"/>
    </row>
    <row r="60112" spans="23:27">
      <c r="W60112" s="288"/>
      <c r="X60112" s="287"/>
      <c r="AA60112" s="289"/>
    </row>
    <row r="60113" spans="23:27">
      <c r="W60113" s="288"/>
      <c r="X60113" s="287"/>
      <c r="AA60113" s="289"/>
    </row>
    <row r="60114" spans="23:27">
      <c r="W60114" s="288"/>
      <c r="X60114" s="287"/>
      <c r="AA60114" s="289"/>
    </row>
    <row r="60115" spans="23:27">
      <c r="W60115" s="288"/>
      <c r="X60115" s="287"/>
      <c r="AA60115" s="289"/>
    </row>
    <row r="60116" spans="23:27">
      <c r="W60116" s="288"/>
      <c r="X60116" s="287"/>
      <c r="AA60116" s="289"/>
    </row>
    <row r="60117" spans="23:27">
      <c r="W60117" s="288"/>
      <c r="X60117" s="287"/>
      <c r="AA60117" s="289"/>
    </row>
    <row r="60118" spans="23:27">
      <c r="W60118" s="288"/>
      <c r="X60118" s="287"/>
      <c r="AA60118" s="289"/>
    </row>
    <row r="60119" spans="23:27">
      <c r="W60119" s="288"/>
      <c r="X60119" s="287"/>
      <c r="AA60119" s="289"/>
    </row>
    <row r="60120" spans="23:27">
      <c r="W60120" s="288"/>
      <c r="X60120" s="287"/>
      <c r="AA60120" s="289"/>
    </row>
    <row r="60121" spans="23:27">
      <c r="W60121" s="288"/>
      <c r="X60121" s="287"/>
      <c r="AA60121" s="289"/>
    </row>
    <row r="60122" spans="23:27">
      <c r="W60122" s="288"/>
      <c r="X60122" s="287"/>
      <c r="AA60122" s="289"/>
    </row>
    <row r="60123" spans="23:27">
      <c r="W60123" s="288"/>
      <c r="X60123" s="287"/>
      <c r="AA60123" s="289"/>
    </row>
    <row r="60124" spans="23:27">
      <c r="W60124" s="288"/>
      <c r="X60124" s="287"/>
      <c r="AA60124" s="289"/>
    </row>
    <row r="60125" spans="23:27">
      <c r="W60125" s="288"/>
      <c r="X60125" s="287"/>
      <c r="AA60125" s="289"/>
    </row>
    <row r="60126" spans="23:27">
      <c r="W60126" s="288"/>
      <c r="X60126" s="287"/>
      <c r="AA60126" s="289"/>
    </row>
    <row r="60127" spans="23:27">
      <c r="W60127" s="288"/>
      <c r="X60127" s="287"/>
      <c r="AA60127" s="289"/>
    </row>
    <row r="60128" spans="23:27">
      <c r="W60128" s="288"/>
      <c r="X60128" s="287"/>
      <c r="AA60128" s="289"/>
    </row>
    <row r="60129" spans="23:27">
      <c r="W60129" s="288"/>
      <c r="X60129" s="287"/>
      <c r="AA60129" s="289"/>
    </row>
    <row r="60130" spans="23:27">
      <c r="W60130" s="288"/>
      <c r="X60130" s="287"/>
      <c r="AA60130" s="289"/>
    </row>
    <row r="60131" spans="23:27">
      <c r="W60131" s="288"/>
      <c r="X60131" s="287"/>
      <c r="AA60131" s="289"/>
    </row>
    <row r="60132" spans="23:27">
      <c r="W60132" s="288"/>
      <c r="X60132" s="287"/>
      <c r="AA60132" s="289"/>
    </row>
    <row r="60133" spans="23:27">
      <c r="W60133" s="288"/>
      <c r="X60133" s="287"/>
      <c r="AA60133" s="289"/>
    </row>
    <row r="60134" spans="23:27">
      <c r="W60134" s="288"/>
      <c r="X60134" s="287"/>
      <c r="AA60134" s="289"/>
    </row>
    <row r="60135" spans="23:27">
      <c r="W60135" s="288"/>
      <c r="X60135" s="287"/>
      <c r="AA60135" s="289"/>
    </row>
    <row r="60136" spans="23:27">
      <c r="W60136" s="288"/>
      <c r="X60136" s="287"/>
      <c r="AA60136" s="289"/>
    </row>
    <row r="60137" spans="23:27">
      <c r="W60137" s="288"/>
      <c r="X60137" s="287"/>
      <c r="AA60137" s="289"/>
    </row>
    <row r="60138" spans="23:27">
      <c r="W60138" s="288"/>
      <c r="X60138" s="287"/>
      <c r="AA60138" s="289"/>
    </row>
    <row r="60139" spans="23:27">
      <c r="W60139" s="288"/>
      <c r="X60139" s="287"/>
      <c r="AA60139" s="289"/>
    </row>
    <row r="60140" spans="23:27">
      <c r="W60140" s="288"/>
      <c r="X60140" s="287"/>
      <c r="AA60140" s="289"/>
    </row>
    <row r="60141" spans="23:27">
      <c r="W60141" s="288"/>
      <c r="X60141" s="287"/>
      <c r="AA60141" s="289"/>
    </row>
    <row r="60142" spans="23:27">
      <c r="W60142" s="288"/>
      <c r="X60142" s="287"/>
      <c r="AA60142" s="289"/>
    </row>
    <row r="60143" spans="23:27">
      <c r="W60143" s="288"/>
      <c r="X60143" s="287"/>
      <c r="AA60143" s="289"/>
    </row>
    <row r="60144" spans="23:27">
      <c r="W60144" s="288"/>
      <c r="X60144" s="287"/>
      <c r="AA60144" s="289"/>
    </row>
    <row r="60145" spans="23:27">
      <c r="W60145" s="288"/>
      <c r="X60145" s="287"/>
      <c r="AA60145" s="289"/>
    </row>
    <row r="60146" spans="23:27">
      <c r="W60146" s="288"/>
      <c r="X60146" s="287"/>
      <c r="AA60146" s="289"/>
    </row>
    <row r="60147" spans="23:27">
      <c r="W60147" s="288"/>
      <c r="X60147" s="287"/>
      <c r="AA60147" s="289"/>
    </row>
    <row r="60148" spans="23:27">
      <c r="W60148" s="288"/>
      <c r="X60148" s="287"/>
      <c r="AA60148" s="289"/>
    </row>
    <row r="60149" spans="23:27">
      <c r="W60149" s="288"/>
      <c r="X60149" s="287"/>
      <c r="AA60149" s="289"/>
    </row>
    <row r="60150" spans="23:27">
      <c r="W60150" s="288"/>
      <c r="X60150" s="287"/>
      <c r="AA60150" s="289"/>
    </row>
    <row r="60151" spans="23:27">
      <c r="W60151" s="288"/>
      <c r="X60151" s="287"/>
      <c r="AA60151" s="289"/>
    </row>
    <row r="60152" spans="23:27">
      <c r="W60152" s="288"/>
      <c r="X60152" s="287"/>
      <c r="AA60152" s="289"/>
    </row>
    <row r="60153" spans="23:27">
      <c r="W60153" s="288"/>
      <c r="X60153" s="287"/>
      <c r="AA60153" s="289"/>
    </row>
    <row r="60154" spans="23:27">
      <c r="W60154" s="288"/>
      <c r="X60154" s="287"/>
      <c r="AA60154" s="289"/>
    </row>
    <row r="60155" spans="23:27">
      <c r="W60155" s="288"/>
      <c r="X60155" s="287"/>
      <c r="AA60155" s="289"/>
    </row>
    <row r="60156" spans="23:27">
      <c r="W60156" s="288"/>
      <c r="X60156" s="287"/>
      <c r="AA60156" s="289"/>
    </row>
    <row r="60157" spans="23:27">
      <c r="W60157" s="288"/>
      <c r="X60157" s="287"/>
      <c r="AA60157" s="289"/>
    </row>
    <row r="60158" spans="23:27">
      <c r="W60158" s="288"/>
      <c r="X60158" s="287"/>
      <c r="AA60158" s="289"/>
    </row>
    <row r="60159" spans="23:27">
      <c r="W60159" s="288"/>
      <c r="X60159" s="287"/>
      <c r="AA60159" s="289"/>
    </row>
    <row r="60160" spans="23:27">
      <c r="W60160" s="288"/>
      <c r="X60160" s="287"/>
      <c r="AA60160" s="289"/>
    </row>
    <row r="60161" spans="23:27">
      <c r="W60161" s="288"/>
      <c r="X60161" s="287"/>
      <c r="AA60161" s="289"/>
    </row>
    <row r="60162" spans="23:27">
      <c r="W60162" s="288"/>
      <c r="X60162" s="287"/>
      <c r="AA60162" s="289"/>
    </row>
    <row r="60163" spans="23:27">
      <c r="W60163" s="288"/>
      <c r="X60163" s="287"/>
      <c r="AA60163" s="289"/>
    </row>
    <row r="60164" spans="23:27">
      <c r="W60164" s="288"/>
      <c r="X60164" s="287"/>
      <c r="AA60164" s="289"/>
    </row>
    <row r="60165" spans="23:27">
      <c r="W60165" s="288"/>
      <c r="X60165" s="287"/>
      <c r="AA60165" s="289"/>
    </row>
    <row r="60166" spans="23:27">
      <c r="W60166" s="288"/>
      <c r="X60166" s="287"/>
      <c r="AA60166" s="289"/>
    </row>
    <row r="60167" spans="23:27">
      <c r="W60167" s="288"/>
      <c r="X60167" s="287"/>
      <c r="AA60167" s="289"/>
    </row>
    <row r="60168" spans="23:27">
      <c r="W60168" s="288"/>
      <c r="X60168" s="287"/>
      <c r="AA60168" s="289"/>
    </row>
    <row r="60169" spans="23:27">
      <c r="W60169" s="288"/>
      <c r="X60169" s="287"/>
      <c r="AA60169" s="289"/>
    </row>
    <row r="60170" spans="23:27">
      <c r="W60170" s="288"/>
      <c r="X60170" s="287"/>
      <c r="AA60170" s="289"/>
    </row>
    <row r="60171" spans="23:27">
      <c r="W60171" s="288"/>
      <c r="X60171" s="287"/>
      <c r="AA60171" s="289"/>
    </row>
    <row r="60172" spans="23:27">
      <c r="W60172" s="288"/>
      <c r="X60172" s="287"/>
      <c r="AA60172" s="289"/>
    </row>
    <row r="60173" spans="23:27">
      <c r="W60173" s="288"/>
      <c r="X60173" s="287"/>
      <c r="AA60173" s="289"/>
    </row>
    <row r="60174" spans="23:27">
      <c r="W60174" s="288"/>
      <c r="X60174" s="287"/>
      <c r="AA60174" s="289"/>
    </row>
    <row r="60175" spans="23:27">
      <c r="W60175" s="288"/>
      <c r="X60175" s="287"/>
      <c r="AA60175" s="289"/>
    </row>
    <row r="60176" spans="23:27">
      <c r="W60176" s="288"/>
      <c r="X60176" s="287"/>
      <c r="AA60176" s="289"/>
    </row>
    <row r="60177" spans="23:27">
      <c r="W60177" s="288"/>
      <c r="X60177" s="287"/>
      <c r="AA60177" s="289"/>
    </row>
    <row r="60178" spans="23:27">
      <c r="W60178" s="288"/>
      <c r="X60178" s="287"/>
      <c r="AA60178" s="289"/>
    </row>
    <row r="60179" spans="23:27">
      <c r="W60179" s="288"/>
      <c r="X60179" s="287"/>
      <c r="AA60179" s="289"/>
    </row>
    <row r="60180" spans="23:27">
      <c r="W60180" s="288"/>
      <c r="X60180" s="287"/>
      <c r="AA60180" s="289"/>
    </row>
    <row r="60181" spans="23:27">
      <c r="W60181" s="288"/>
      <c r="X60181" s="287"/>
      <c r="AA60181" s="289"/>
    </row>
    <row r="60182" spans="23:27">
      <c r="W60182" s="288"/>
      <c r="X60182" s="287"/>
      <c r="AA60182" s="289"/>
    </row>
    <row r="60183" spans="23:27">
      <c r="W60183" s="288"/>
      <c r="X60183" s="287"/>
      <c r="AA60183" s="289"/>
    </row>
    <row r="60184" spans="23:27">
      <c r="W60184" s="288"/>
      <c r="X60184" s="287"/>
      <c r="AA60184" s="289"/>
    </row>
    <row r="60185" spans="23:27">
      <c r="W60185" s="288"/>
      <c r="X60185" s="287"/>
      <c r="AA60185" s="289"/>
    </row>
    <row r="60186" spans="23:27">
      <c r="W60186" s="288"/>
      <c r="X60186" s="287"/>
      <c r="AA60186" s="289"/>
    </row>
    <row r="60187" spans="23:27">
      <c r="W60187" s="288"/>
      <c r="X60187" s="287"/>
      <c r="AA60187" s="289"/>
    </row>
    <row r="60188" spans="23:27">
      <c r="W60188" s="288"/>
      <c r="X60188" s="287"/>
      <c r="AA60188" s="289"/>
    </row>
    <row r="60189" spans="23:27">
      <c r="W60189" s="288"/>
      <c r="X60189" s="287"/>
      <c r="AA60189" s="289"/>
    </row>
    <row r="60190" spans="23:27">
      <c r="W60190" s="288"/>
      <c r="X60190" s="287"/>
      <c r="AA60190" s="289"/>
    </row>
    <row r="60191" spans="23:27">
      <c r="W60191" s="288"/>
      <c r="X60191" s="287"/>
      <c r="AA60191" s="289"/>
    </row>
    <row r="60192" spans="23:27">
      <c r="W60192" s="288"/>
      <c r="X60192" s="287"/>
      <c r="AA60192" s="289"/>
    </row>
    <row r="60193" spans="23:27">
      <c r="W60193" s="288"/>
      <c r="X60193" s="287"/>
      <c r="AA60193" s="289"/>
    </row>
    <row r="60194" spans="23:27">
      <c r="W60194" s="288"/>
      <c r="X60194" s="287"/>
      <c r="AA60194" s="289"/>
    </row>
    <row r="60195" spans="23:27">
      <c r="W60195" s="288"/>
      <c r="X60195" s="287"/>
      <c r="AA60195" s="289"/>
    </row>
    <row r="60196" spans="23:27">
      <c r="W60196" s="288"/>
      <c r="X60196" s="287"/>
      <c r="AA60196" s="289"/>
    </row>
    <row r="60197" spans="23:27">
      <c r="W60197" s="288"/>
      <c r="X60197" s="287"/>
      <c r="AA60197" s="289"/>
    </row>
    <row r="60198" spans="23:27">
      <c r="W60198" s="288"/>
      <c r="X60198" s="287"/>
      <c r="AA60198" s="289"/>
    </row>
    <row r="60199" spans="23:27">
      <c r="W60199" s="288"/>
      <c r="X60199" s="287"/>
      <c r="AA60199" s="289"/>
    </row>
    <row r="60200" spans="23:27">
      <c r="W60200" s="288"/>
      <c r="X60200" s="287"/>
      <c r="AA60200" s="289"/>
    </row>
    <row r="60201" spans="23:27">
      <c r="W60201" s="288"/>
      <c r="X60201" s="287"/>
      <c r="AA60201" s="289"/>
    </row>
    <row r="60202" spans="23:27">
      <c r="W60202" s="288"/>
      <c r="X60202" s="287"/>
      <c r="AA60202" s="289"/>
    </row>
    <row r="60203" spans="23:27">
      <c r="W60203" s="288"/>
      <c r="X60203" s="287"/>
      <c r="AA60203" s="289"/>
    </row>
    <row r="60204" spans="23:27">
      <c r="W60204" s="288"/>
      <c r="X60204" s="287"/>
      <c r="AA60204" s="289"/>
    </row>
    <row r="60205" spans="23:27">
      <c r="W60205" s="288"/>
      <c r="X60205" s="287"/>
      <c r="AA60205" s="289"/>
    </row>
    <row r="60206" spans="23:27">
      <c r="W60206" s="288"/>
      <c r="X60206" s="287"/>
      <c r="AA60206" s="289"/>
    </row>
    <row r="60207" spans="23:27">
      <c r="W60207" s="288"/>
      <c r="X60207" s="287"/>
      <c r="AA60207" s="289"/>
    </row>
    <row r="60208" spans="23:27">
      <c r="W60208" s="288"/>
      <c r="X60208" s="287"/>
      <c r="AA60208" s="289"/>
    </row>
    <row r="60209" spans="23:27">
      <c r="W60209" s="288"/>
      <c r="X60209" s="287"/>
      <c r="AA60209" s="289"/>
    </row>
    <row r="60210" spans="23:27">
      <c r="W60210" s="288"/>
      <c r="X60210" s="287"/>
      <c r="AA60210" s="289"/>
    </row>
    <row r="60211" spans="23:27">
      <c r="W60211" s="288"/>
      <c r="X60211" s="287"/>
      <c r="AA60211" s="289"/>
    </row>
    <row r="60212" spans="23:27">
      <c r="W60212" s="288"/>
      <c r="X60212" s="287"/>
      <c r="AA60212" s="289"/>
    </row>
    <row r="60213" spans="23:27">
      <c r="W60213" s="288"/>
      <c r="X60213" s="287"/>
      <c r="AA60213" s="289"/>
    </row>
    <row r="60214" spans="23:27">
      <c r="W60214" s="288"/>
      <c r="X60214" s="287"/>
      <c r="AA60214" s="289"/>
    </row>
    <row r="60215" spans="23:27">
      <c r="W60215" s="288"/>
      <c r="X60215" s="287"/>
      <c r="AA60215" s="289"/>
    </row>
    <row r="60216" spans="23:27">
      <c r="W60216" s="288"/>
      <c r="X60216" s="287"/>
      <c r="AA60216" s="289"/>
    </row>
    <row r="60217" spans="23:27">
      <c r="W60217" s="288"/>
      <c r="X60217" s="287"/>
      <c r="AA60217" s="289"/>
    </row>
    <row r="60218" spans="23:27">
      <c r="W60218" s="288"/>
      <c r="X60218" s="287"/>
      <c r="AA60218" s="289"/>
    </row>
    <row r="60219" spans="23:27">
      <c r="W60219" s="288"/>
      <c r="X60219" s="287"/>
      <c r="AA60219" s="289"/>
    </row>
    <row r="60220" spans="23:27">
      <c r="W60220" s="288"/>
      <c r="X60220" s="287"/>
      <c r="AA60220" s="289"/>
    </row>
    <row r="60221" spans="23:27">
      <c r="W60221" s="288"/>
      <c r="X60221" s="287"/>
      <c r="AA60221" s="289"/>
    </row>
    <row r="60222" spans="23:27">
      <c r="W60222" s="288"/>
      <c r="X60222" s="287"/>
      <c r="AA60222" s="289"/>
    </row>
    <row r="60223" spans="23:27">
      <c r="W60223" s="288"/>
      <c r="X60223" s="287"/>
      <c r="AA60223" s="289"/>
    </row>
    <row r="60224" spans="23:27">
      <c r="W60224" s="288"/>
      <c r="X60224" s="287"/>
      <c r="AA60224" s="289"/>
    </row>
    <row r="60225" spans="23:27">
      <c r="W60225" s="288"/>
      <c r="X60225" s="287"/>
      <c r="AA60225" s="289"/>
    </row>
    <row r="60226" spans="23:27">
      <c r="W60226" s="288"/>
      <c r="X60226" s="287"/>
      <c r="AA60226" s="289"/>
    </row>
    <row r="60227" spans="23:27">
      <c r="W60227" s="288"/>
      <c r="X60227" s="287"/>
      <c r="AA60227" s="289"/>
    </row>
    <row r="60228" spans="23:27">
      <c r="W60228" s="288"/>
      <c r="X60228" s="287"/>
      <c r="AA60228" s="289"/>
    </row>
    <row r="60229" spans="23:27">
      <c r="W60229" s="288"/>
      <c r="X60229" s="287"/>
      <c r="AA60229" s="289"/>
    </row>
    <row r="60230" spans="23:27">
      <c r="W60230" s="288"/>
      <c r="X60230" s="287"/>
      <c r="AA60230" s="289"/>
    </row>
    <row r="60231" spans="23:27">
      <c r="W60231" s="288"/>
      <c r="X60231" s="287"/>
      <c r="AA60231" s="289"/>
    </row>
    <row r="60232" spans="23:27">
      <c r="W60232" s="288"/>
      <c r="X60232" s="287"/>
      <c r="AA60232" s="289"/>
    </row>
    <row r="60233" spans="23:27">
      <c r="W60233" s="288"/>
      <c r="X60233" s="287"/>
      <c r="AA60233" s="289"/>
    </row>
    <row r="60234" spans="23:27">
      <c r="W60234" s="288"/>
      <c r="X60234" s="287"/>
      <c r="AA60234" s="289"/>
    </row>
    <row r="60235" spans="23:27">
      <c r="W60235" s="288"/>
      <c r="X60235" s="287"/>
      <c r="AA60235" s="289"/>
    </row>
    <row r="60236" spans="23:27">
      <c r="W60236" s="288"/>
      <c r="X60236" s="287"/>
      <c r="AA60236" s="289"/>
    </row>
    <row r="60237" spans="23:27">
      <c r="W60237" s="288"/>
      <c r="X60237" s="287"/>
      <c r="AA60237" s="289"/>
    </row>
    <row r="60238" spans="23:27">
      <c r="W60238" s="288"/>
      <c r="X60238" s="287"/>
      <c r="AA60238" s="289"/>
    </row>
    <row r="60239" spans="23:27">
      <c r="W60239" s="288"/>
      <c r="X60239" s="287"/>
      <c r="AA60239" s="289"/>
    </row>
    <row r="60240" spans="23:27">
      <c r="W60240" s="288"/>
      <c r="X60240" s="287"/>
      <c r="AA60240" s="289"/>
    </row>
    <row r="60241" spans="23:27">
      <c r="W60241" s="288"/>
      <c r="X60241" s="287"/>
      <c r="AA60241" s="289"/>
    </row>
    <row r="60242" spans="23:27">
      <c r="W60242" s="288"/>
      <c r="X60242" s="287"/>
      <c r="AA60242" s="289"/>
    </row>
    <row r="60243" spans="23:27">
      <c r="W60243" s="288"/>
      <c r="X60243" s="287"/>
      <c r="AA60243" s="289"/>
    </row>
    <row r="60244" spans="23:27">
      <c r="W60244" s="288"/>
      <c r="X60244" s="287"/>
      <c r="AA60244" s="289"/>
    </row>
    <row r="60245" spans="23:27">
      <c r="W60245" s="288"/>
      <c r="X60245" s="287"/>
      <c r="AA60245" s="289"/>
    </row>
    <row r="60246" spans="23:27">
      <c r="W60246" s="288"/>
      <c r="X60246" s="287"/>
      <c r="AA60246" s="289"/>
    </row>
    <row r="60247" spans="23:27">
      <c r="W60247" s="288"/>
      <c r="X60247" s="287"/>
      <c r="AA60247" s="289"/>
    </row>
    <row r="60248" spans="23:27">
      <c r="W60248" s="288"/>
      <c r="X60248" s="287"/>
      <c r="AA60248" s="289"/>
    </row>
    <row r="60249" spans="23:27">
      <c r="W60249" s="288"/>
      <c r="X60249" s="287"/>
      <c r="AA60249" s="289"/>
    </row>
    <row r="60250" spans="23:27">
      <c r="W60250" s="288"/>
      <c r="X60250" s="287"/>
      <c r="AA60250" s="289"/>
    </row>
    <row r="60251" spans="23:27">
      <c r="W60251" s="288"/>
      <c r="X60251" s="287"/>
      <c r="AA60251" s="289"/>
    </row>
    <row r="60252" spans="23:27">
      <c r="W60252" s="288"/>
      <c r="X60252" s="287"/>
      <c r="AA60252" s="289"/>
    </row>
    <row r="60253" spans="23:27">
      <c r="W60253" s="288"/>
      <c r="X60253" s="287"/>
      <c r="AA60253" s="289"/>
    </row>
    <row r="60254" spans="23:27">
      <c r="W60254" s="288"/>
      <c r="X60254" s="287"/>
      <c r="AA60254" s="289"/>
    </row>
    <row r="60255" spans="23:27">
      <c r="W60255" s="288"/>
      <c r="X60255" s="287"/>
      <c r="AA60255" s="289"/>
    </row>
    <row r="60256" spans="23:27">
      <c r="W60256" s="288"/>
      <c r="X60256" s="287"/>
      <c r="AA60256" s="289"/>
    </row>
    <row r="60257" spans="23:27">
      <c r="W60257" s="288"/>
      <c r="X60257" s="287"/>
      <c r="AA60257" s="289"/>
    </row>
    <row r="60258" spans="23:27">
      <c r="W60258" s="288"/>
      <c r="X60258" s="287"/>
      <c r="AA60258" s="289"/>
    </row>
    <row r="60259" spans="23:27">
      <c r="W60259" s="288"/>
      <c r="X60259" s="287"/>
      <c r="AA60259" s="289"/>
    </row>
    <row r="60260" spans="23:27">
      <c r="W60260" s="288"/>
      <c r="X60260" s="287"/>
      <c r="AA60260" s="289"/>
    </row>
    <row r="60261" spans="23:27">
      <c r="W60261" s="288"/>
      <c r="X60261" s="287"/>
      <c r="AA60261" s="289"/>
    </row>
    <row r="60262" spans="23:27">
      <c r="W60262" s="288"/>
      <c r="X60262" s="287"/>
      <c r="AA60262" s="289"/>
    </row>
    <row r="60263" spans="23:27">
      <c r="W60263" s="288"/>
      <c r="X60263" s="287"/>
      <c r="AA60263" s="289"/>
    </row>
    <row r="60264" spans="23:27">
      <c r="W60264" s="288"/>
      <c r="X60264" s="287"/>
      <c r="AA60264" s="289"/>
    </row>
    <row r="60265" spans="23:27">
      <c r="W60265" s="288"/>
      <c r="X60265" s="287"/>
      <c r="AA60265" s="289"/>
    </row>
    <row r="60266" spans="23:27">
      <c r="W60266" s="288"/>
      <c r="X60266" s="287"/>
      <c r="AA60266" s="289"/>
    </row>
    <row r="60267" spans="23:27">
      <c r="W60267" s="288"/>
      <c r="X60267" s="287"/>
      <c r="AA60267" s="289"/>
    </row>
    <row r="60268" spans="23:27">
      <c r="W60268" s="288"/>
      <c r="X60268" s="287"/>
      <c r="AA60268" s="289"/>
    </row>
    <row r="60269" spans="23:27">
      <c r="W60269" s="288"/>
      <c r="X60269" s="287"/>
      <c r="AA60269" s="289"/>
    </row>
    <row r="60270" spans="23:27">
      <c r="W60270" s="288"/>
      <c r="X60270" s="287"/>
      <c r="AA60270" s="289"/>
    </row>
    <row r="60271" spans="23:27">
      <c r="W60271" s="288"/>
      <c r="X60271" s="287"/>
      <c r="AA60271" s="289"/>
    </row>
    <row r="60272" spans="23:27">
      <c r="W60272" s="288"/>
      <c r="X60272" s="287"/>
      <c r="AA60272" s="289"/>
    </row>
    <row r="60273" spans="23:27">
      <c r="W60273" s="288"/>
      <c r="X60273" s="287"/>
      <c r="AA60273" s="289"/>
    </row>
    <row r="60274" spans="23:27">
      <c r="W60274" s="288"/>
      <c r="X60274" s="287"/>
      <c r="AA60274" s="289"/>
    </row>
    <row r="60275" spans="23:27">
      <c r="W60275" s="288"/>
      <c r="X60275" s="287"/>
      <c r="AA60275" s="289"/>
    </row>
    <row r="60276" spans="23:27">
      <c r="W60276" s="288"/>
      <c r="X60276" s="287"/>
      <c r="AA60276" s="289"/>
    </row>
    <row r="60277" spans="23:27">
      <c r="W60277" s="288"/>
      <c r="X60277" s="287"/>
      <c r="AA60277" s="289"/>
    </row>
    <row r="60278" spans="23:27">
      <c r="W60278" s="288"/>
      <c r="X60278" s="287"/>
      <c r="AA60278" s="289"/>
    </row>
    <row r="60279" spans="23:27">
      <c r="W60279" s="288"/>
      <c r="X60279" s="287"/>
      <c r="AA60279" s="289"/>
    </row>
    <row r="60280" spans="23:27">
      <c r="W60280" s="288"/>
      <c r="X60280" s="287"/>
      <c r="AA60280" s="289"/>
    </row>
    <row r="60281" spans="23:27">
      <c r="W60281" s="288"/>
      <c r="X60281" s="287"/>
      <c r="AA60281" s="289"/>
    </row>
    <row r="60282" spans="23:27">
      <c r="W60282" s="288"/>
      <c r="X60282" s="287"/>
      <c r="AA60282" s="289"/>
    </row>
    <row r="60283" spans="23:27">
      <c r="W60283" s="288"/>
      <c r="X60283" s="287"/>
      <c r="AA60283" s="289"/>
    </row>
    <row r="60284" spans="23:27">
      <c r="W60284" s="288"/>
      <c r="X60284" s="287"/>
      <c r="AA60284" s="289"/>
    </row>
    <row r="60285" spans="23:27">
      <c r="W60285" s="288"/>
      <c r="X60285" s="287"/>
      <c r="AA60285" s="289"/>
    </row>
    <row r="60286" spans="23:27">
      <c r="W60286" s="288"/>
      <c r="X60286" s="287"/>
      <c r="AA60286" s="289"/>
    </row>
    <row r="60287" spans="23:27">
      <c r="W60287" s="288"/>
      <c r="X60287" s="287"/>
      <c r="AA60287" s="289"/>
    </row>
    <row r="60288" spans="23:27">
      <c r="W60288" s="288"/>
      <c r="X60288" s="287"/>
      <c r="AA60288" s="289"/>
    </row>
    <row r="60289" spans="23:27">
      <c r="W60289" s="288"/>
      <c r="X60289" s="287"/>
      <c r="AA60289" s="289"/>
    </row>
    <row r="60290" spans="23:27">
      <c r="W60290" s="288"/>
      <c r="X60290" s="287"/>
      <c r="AA60290" s="289"/>
    </row>
    <row r="60291" spans="23:27">
      <c r="W60291" s="288"/>
      <c r="X60291" s="287"/>
      <c r="AA60291" s="289"/>
    </row>
    <row r="60292" spans="23:27">
      <c r="W60292" s="288"/>
      <c r="X60292" s="287"/>
      <c r="AA60292" s="289"/>
    </row>
    <row r="60293" spans="23:27">
      <c r="W60293" s="288"/>
      <c r="X60293" s="287"/>
      <c r="AA60293" s="289"/>
    </row>
    <row r="60294" spans="23:27">
      <c r="W60294" s="288"/>
      <c r="X60294" s="287"/>
      <c r="AA60294" s="289"/>
    </row>
    <row r="60295" spans="23:27">
      <c r="W60295" s="288"/>
      <c r="X60295" s="287"/>
      <c r="AA60295" s="289"/>
    </row>
    <row r="60296" spans="23:27">
      <c r="W60296" s="288"/>
      <c r="X60296" s="287"/>
      <c r="AA60296" s="289"/>
    </row>
    <row r="60297" spans="23:27">
      <c r="W60297" s="288"/>
      <c r="X60297" s="287"/>
      <c r="AA60297" s="289"/>
    </row>
    <row r="60298" spans="23:27">
      <c r="W60298" s="288"/>
      <c r="X60298" s="287"/>
      <c r="AA60298" s="289"/>
    </row>
    <row r="60299" spans="23:27">
      <c r="W60299" s="288"/>
      <c r="X60299" s="287"/>
      <c r="AA60299" s="289"/>
    </row>
    <row r="60300" spans="23:27">
      <c r="W60300" s="288"/>
      <c r="X60300" s="287"/>
      <c r="AA60300" s="289"/>
    </row>
    <row r="60301" spans="23:27">
      <c r="W60301" s="288"/>
      <c r="X60301" s="287"/>
      <c r="AA60301" s="289"/>
    </row>
    <row r="60302" spans="23:27">
      <c r="W60302" s="288"/>
      <c r="X60302" s="287"/>
      <c r="AA60302" s="289"/>
    </row>
    <row r="60303" spans="23:27">
      <c r="W60303" s="288"/>
      <c r="X60303" s="287"/>
      <c r="AA60303" s="289"/>
    </row>
    <row r="60304" spans="23:27">
      <c r="W60304" s="288"/>
      <c r="X60304" s="287"/>
      <c r="AA60304" s="289"/>
    </row>
    <row r="60305" spans="23:27">
      <c r="W60305" s="288"/>
      <c r="X60305" s="287"/>
      <c r="AA60305" s="289"/>
    </row>
    <row r="60306" spans="23:27">
      <c r="W60306" s="288"/>
      <c r="X60306" s="287"/>
      <c r="AA60306" s="289"/>
    </row>
    <row r="60307" spans="23:27">
      <c r="W60307" s="288"/>
      <c r="X60307" s="287"/>
      <c r="AA60307" s="289"/>
    </row>
    <row r="60308" spans="23:27">
      <c r="W60308" s="288"/>
      <c r="X60308" s="287"/>
      <c r="AA60308" s="289"/>
    </row>
    <row r="60309" spans="23:27">
      <c r="W60309" s="288"/>
      <c r="X60309" s="287"/>
      <c r="AA60309" s="289"/>
    </row>
    <row r="60310" spans="23:27">
      <c r="W60310" s="288"/>
      <c r="X60310" s="287"/>
      <c r="AA60310" s="289"/>
    </row>
    <row r="60311" spans="23:27">
      <c r="W60311" s="288"/>
      <c r="X60311" s="287"/>
      <c r="AA60311" s="289"/>
    </row>
    <row r="60312" spans="23:27">
      <c r="W60312" s="288"/>
      <c r="X60312" s="287"/>
      <c r="AA60312" s="289"/>
    </row>
    <row r="60313" spans="23:27">
      <c r="W60313" s="288"/>
      <c r="X60313" s="287"/>
      <c r="AA60313" s="289"/>
    </row>
    <row r="60314" spans="23:27">
      <c r="W60314" s="288"/>
      <c r="X60314" s="287"/>
      <c r="AA60314" s="289"/>
    </row>
    <row r="60315" spans="23:27">
      <c r="W60315" s="288"/>
      <c r="X60315" s="287"/>
      <c r="AA60315" s="289"/>
    </row>
    <row r="60316" spans="23:27">
      <c r="W60316" s="288"/>
      <c r="X60316" s="287"/>
      <c r="AA60316" s="289"/>
    </row>
    <row r="60317" spans="23:27">
      <c r="W60317" s="288"/>
      <c r="X60317" s="287"/>
      <c r="AA60317" s="289"/>
    </row>
    <row r="60318" spans="23:27">
      <c r="W60318" s="288"/>
      <c r="X60318" s="287"/>
      <c r="AA60318" s="289"/>
    </row>
    <row r="60319" spans="23:27">
      <c r="W60319" s="288"/>
      <c r="X60319" s="287"/>
      <c r="AA60319" s="289"/>
    </row>
    <row r="60320" spans="23:27">
      <c r="W60320" s="288"/>
      <c r="X60320" s="287"/>
      <c r="AA60320" s="289"/>
    </row>
    <row r="60321" spans="23:27">
      <c r="W60321" s="288"/>
      <c r="X60321" s="287"/>
      <c r="AA60321" s="289"/>
    </row>
    <row r="60322" spans="23:27">
      <c r="W60322" s="288"/>
      <c r="X60322" s="287"/>
      <c r="AA60322" s="289"/>
    </row>
    <row r="60323" spans="23:27">
      <c r="W60323" s="288"/>
      <c r="X60323" s="287"/>
      <c r="AA60323" s="289"/>
    </row>
    <row r="60324" spans="23:27">
      <c r="W60324" s="288"/>
      <c r="X60324" s="287"/>
      <c r="AA60324" s="289"/>
    </row>
    <row r="60325" spans="23:27">
      <c r="W60325" s="288"/>
      <c r="X60325" s="287"/>
      <c r="AA60325" s="289"/>
    </row>
    <row r="60326" spans="23:27">
      <c r="W60326" s="288"/>
      <c r="X60326" s="287"/>
      <c r="AA60326" s="289"/>
    </row>
    <row r="60327" spans="23:27">
      <c r="W60327" s="288"/>
      <c r="X60327" s="287"/>
      <c r="AA60327" s="289"/>
    </row>
    <row r="60328" spans="23:27">
      <c r="W60328" s="288"/>
      <c r="X60328" s="287"/>
      <c r="AA60328" s="289"/>
    </row>
    <row r="60329" spans="23:27">
      <c r="W60329" s="288"/>
      <c r="X60329" s="287"/>
      <c r="AA60329" s="289"/>
    </row>
    <row r="60330" spans="23:27">
      <c r="W60330" s="288"/>
      <c r="X60330" s="287"/>
      <c r="AA60330" s="289"/>
    </row>
    <row r="60331" spans="23:27">
      <c r="W60331" s="288"/>
      <c r="X60331" s="287"/>
      <c r="AA60331" s="289"/>
    </row>
    <row r="60332" spans="23:27">
      <c r="W60332" s="288"/>
      <c r="X60332" s="287"/>
      <c r="AA60332" s="289"/>
    </row>
    <row r="60333" spans="23:27">
      <c r="W60333" s="288"/>
      <c r="X60333" s="287"/>
      <c r="AA60333" s="289"/>
    </row>
    <row r="60334" spans="23:27">
      <c r="W60334" s="288"/>
      <c r="X60334" s="287"/>
      <c r="AA60334" s="289"/>
    </row>
    <row r="60335" spans="23:27">
      <c r="W60335" s="288"/>
      <c r="X60335" s="287"/>
      <c r="AA60335" s="289"/>
    </row>
    <row r="60336" spans="23:27">
      <c r="W60336" s="288"/>
      <c r="X60336" s="287"/>
      <c r="AA60336" s="289"/>
    </row>
    <row r="60337" spans="23:27">
      <c r="W60337" s="288"/>
      <c r="X60337" s="287"/>
      <c r="AA60337" s="289"/>
    </row>
    <row r="60338" spans="23:27">
      <c r="W60338" s="288"/>
      <c r="X60338" s="287"/>
      <c r="AA60338" s="289"/>
    </row>
    <row r="60339" spans="23:27">
      <c r="W60339" s="288"/>
      <c r="X60339" s="287"/>
      <c r="AA60339" s="289"/>
    </row>
    <row r="60340" spans="23:27">
      <c r="W60340" s="288"/>
      <c r="X60340" s="287"/>
      <c r="AA60340" s="289"/>
    </row>
    <row r="60341" spans="23:27">
      <c r="W60341" s="288"/>
      <c r="X60341" s="287"/>
      <c r="AA60341" s="289"/>
    </row>
    <row r="60342" spans="23:27">
      <c r="W60342" s="288"/>
      <c r="X60342" s="287"/>
      <c r="AA60342" s="289"/>
    </row>
    <row r="60343" spans="23:27">
      <c r="W60343" s="288"/>
      <c r="X60343" s="287"/>
      <c r="AA60343" s="289"/>
    </row>
    <row r="60344" spans="23:27">
      <c r="W60344" s="288"/>
      <c r="X60344" s="287"/>
      <c r="AA60344" s="289"/>
    </row>
    <row r="60345" spans="23:27">
      <c r="W60345" s="288"/>
      <c r="X60345" s="287"/>
      <c r="AA60345" s="289"/>
    </row>
    <row r="60346" spans="23:27">
      <c r="W60346" s="288"/>
      <c r="X60346" s="287"/>
      <c r="AA60346" s="289"/>
    </row>
    <row r="60347" spans="23:27">
      <c r="W60347" s="288"/>
      <c r="X60347" s="287"/>
      <c r="AA60347" s="289"/>
    </row>
    <row r="60348" spans="23:27">
      <c r="W60348" s="288"/>
      <c r="X60348" s="287"/>
      <c r="AA60348" s="289"/>
    </row>
    <row r="60349" spans="23:27">
      <c r="W60349" s="288"/>
      <c r="X60349" s="287"/>
      <c r="AA60349" s="289"/>
    </row>
    <row r="60350" spans="23:27">
      <c r="W60350" s="288"/>
      <c r="X60350" s="287"/>
      <c r="AA60350" s="289"/>
    </row>
    <row r="60351" spans="23:27">
      <c r="W60351" s="288"/>
      <c r="X60351" s="287"/>
      <c r="AA60351" s="289"/>
    </row>
    <row r="60352" spans="23:27">
      <c r="W60352" s="288"/>
      <c r="X60352" s="287"/>
      <c r="AA60352" s="289"/>
    </row>
    <row r="60353" spans="23:27">
      <c r="W60353" s="288"/>
      <c r="X60353" s="287"/>
      <c r="AA60353" s="289"/>
    </row>
    <row r="60354" spans="23:27">
      <c r="W60354" s="288"/>
      <c r="X60354" s="287"/>
      <c r="AA60354" s="289"/>
    </row>
    <row r="60355" spans="23:27">
      <c r="W60355" s="288"/>
      <c r="X60355" s="287"/>
      <c r="AA60355" s="289"/>
    </row>
    <row r="60356" spans="23:27">
      <c r="W60356" s="288"/>
      <c r="X60356" s="287"/>
      <c r="AA60356" s="289"/>
    </row>
    <row r="60357" spans="23:27">
      <c r="W60357" s="288"/>
      <c r="X60357" s="287"/>
      <c r="AA60357" s="289"/>
    </row>
    <row r="60358" spans="23:27">
      <c r="W60358" s="288"/>
      <c r="X60358" s="287"/>
      <c r="AA60358" s="289"/>
    </row>
    <row r="60359" spans="23:27">
      <c r="W60359" s="288"/>
      <c r="X60359" s="287"/>
      <c r="AA60359" s="289"/>
    </row>
    <row r="60360" spans="23:27">
      <c r="W60360" s="288"/>
      <c r="X60360" s="287"/>
      <c r="AA60360" s="289"/>
    </row>
    <row r="60361" spans="23:27">
      <c r="W60361" s="288"/>
      <c r="X60361" s="287"/>
      <c r="AA60361" s="289"/>
    </row>
    <row r="60362" spans="23:27">
      <c r="W60362" s="288"/>
      <c r="X60362" s="287"/>
      <c r="AA60362" s="289"/>
    </row>
    <row r="60363" spans="23:27">
      <c r="W60363" s="288"/>
      <c r="X60363" s="287"/>
      <c r="AA60363" s="289"/>
    </row>
    <row r="60364" spans="23:27">
      <c r="W60364" s="288"/>
      <c r="X60364" s="287"/>
      <c r="AA60364" s="289"/>
    </row>
    <row r="60365" spans="23:27">
      <c r="W60365" s="288"/>
      <c r="X60365" s="287"/>
      <c r="AA60365" s="289"/>
    </row>
    <row r="60366" spans="23:27">
      <c r="W60366" s="288"/>
      <c r="X60366" s="287"/>
      <c r="AA60366" s="289"/>
    </row>
    <row r="60367" spans="23:27">
      <c r="W60367" s="288"/>
      <c r="X60367" s="287"/>
      <c r="AA60367" s="289"/>
    </row>
    <row r="60368" spans="23:27">
      <c r="W60368" s="288"/>
      <c r="X60368" s="287"/>
      <c r="AA60368" s="289"/>
    </row>
    <row r="60369" spans="23:27">
      <c r="W60369" s="288"/>
      <c r="X60369" s="287"/>
      <c r="AA60369" s="289"/>
    </row>
    <row r="60370" spans="23:27">
      <c r="W60370" s="288"/>
      <c r="X60370" s="287"/>
      <c r="AA60370" s="289"/>
    </row>
    <row r="60371" spans="23:27">
      <c r="W60371" s="288"/>
      <c r="X60371" s="287"/>
      <c r="AA60371" s="289"/>
    </row>
    <row r="60372" spans="23:27">
      <c r="W60372" s="288"/>
      <c r="X60372" s="287"/>
      <c r="AA60372" s="289"/>
    </row>
    <row r="60373" spans="23:27">
      <c r="W60373" s="288"/>
      <c r="X60373" s="287"/>
      <c r="AA60373" s="289"/>
    </row>
    <row r="60374" spans="23:27">
      <c r="W60374" s="288"/>
      <c r="X60374" s="287"/>
      <c r="AA60374" s="289"/>
    </row>
    <row r="60375" spans="23:27">
      <c r="W60375" s="288"/>
      <c r="X60375" s="287"/>
      <c r="AA60375" s="289"/>
    </row>
    <row r="60376" spans="23:27">
      <c r="W60376" s="288"/>
      <c r="X60376" s="287"/>
      <c r="AA60376" s="289"/>
    </row>
    <row r="60377" spans="23:27">
      <c r="W60377" s="288"/>
      <c r="X60377" s="287"/>
      <c r="AA60377" s="289"/>
    </row>
    <row r="60378" spans="23:27">
      <c r="W60378" s="288"/>
      <c r="X60378" s="287"/>
      <c r="AA60378" s="289"/>
    </row>
    <row r="60379" spans="23:27">
      <c r="W60379" s="288"/>
      <c r="X60379" s="287"/>
      <c r="AA60379" s="289"/>
    </row>
    <row r="60380" spans="23:27">
      <c r="W60380" s="288"/>
      <c r="X60380" s="287"/>
      <c r="AA60380" s="289"/>
    </row>
    <row r="60381" spans="23:27">
      <c r="W60381" s="288"/>
      <c r="X60381" s="287"/>
      <c r="AA60381" s="289"/>
    </row>
    <row r="60382" spans="23:27">
      <c r="W60382" s="288"/>
      <c r="X60382" s="287"/>
      <c r="AA60382" s="289"/>
    </row>
    <row r="60383" spans="23:27">
      <c r="W60383" s="288"/>
      <c r="X60383" s="287"/>
      <c r="AA60383" s="289"/>
    </row>
    <row r="60384" spans="23:27">
      <c r="W60384" s="288"/>
      <c r="X60384" s="287"/>
      <c r="AA60384" s="289"/>
    </row>
    <row r="60385" spans="23:27">
      <c r="W60385" s="288"/>
      <c r="X60385" s="287"/>
      <c r="AA60385" s="289"/>
    </row>
    <row r="60386" spans="23:27">
      <c r="W60386" s="288"/>
      <c r="X60386" s="287"/>
      <c r="AA60386" s="289"/>
    </row>
    <row r="60387" spans="23:27">
      <c r="W60387" s="288"/>
      <c r="X60387" s="287"/>
      <c r="AA60387" s="289"/>
    </row>
    <row r="60388" spans="23:27">
      <c r="W60388" s="288"/>
      <c r="X60388" s="287"/>
      <c r="AA60388" s="289"/>
    </row>
    <row r="60389" spans="23:27">
      <c r="W60389" s="288"/>
      <c r="X60389" s="287"/>
      <c r="AA60389" s="289"/>
    </row>
    <row r="60390" spans="23:27">
      <c r="W60390" s="288"/>
      <c r="X60390" s="287"/>
      <c r="AA60390" s="289"/>
    </row>
    <row r="60391" spans="23:27">
      <c r="W60391" s="288"/>
      <c r="X60391" s="287"/>
      <c r="AA60391" s="289"/>
    </row>
    <row r="60392" spans="23:27">
      <c r="W60392" s="288"/>
      <c r="X60392" s="287"/>
      <c r="AA60392" s="289"/>
    </row>
    <row r="60393" spans="23:27">
      <c r="W60393" s="288"/>
      <c r="X60393" s="287"/>
      <c r="AA60393" s="289"/>
    </row>
    <row r="60394" spans="23:27">
      <c r="W60394" s="288"/>
      <c r="X60394" s="287"/>
      <c r="AA60394" s="289"/>
    </row>
    <row r="60395" spans="23:27">
      <c r="W60395" s="288"/>
      <c r="X60395" s="287"/>
      <c r="AA60395" s="289"/>
    </row>
    <row r="60396" spans="23:27">
      <c r="W60396" s="288"/>
      <c r="X60396" s="287"/>
      <c r="AA60396" s="289"/>
    </row>
    <row r="60397" spans="23:27">
      <c r="W60397" s="288"/>
      <c r="X60397" s="287"/>
      <c r="AA60397" s="289"/>
    </row>
    <row r="60398" spans="23:27">
      <c r="W60398" s="288"/>
      <c r="X60398" s="287"/>
      <c r="AA60398" s="289"/>
    </row>
    <row r="60399" spans="23:27">
      <c r="W60399" s="288"/>
      <c r="X60399" s="287"/>
      <c r="AA60399" s="289"/>
    </row>
    <row r="60400" spans="23:27">
      <c r="W60400" s="288"/>
      <c r="X60400" s="287"/>
      <c r="AA60400" s="289"/>
    </row>
    <row r="60401" spans="23:27">
      <c r="W60401" s="288"/>
      <c r="X60401" s="287"/>
      <c r="AA60401" s="289"/>
    </row>
    <row r="60402" spans="23:27">
      <c r="W60402" s="288"/>
      <c r="X60402" s="287"/>
      <c r="AA60402" s="289"/>
    </row>
    <row r="60403" spans="23:27">
      <c r="W60403" s="288"/>
      <c r="X60403" s="287"/>
      <c r="AA60403" s="289"/>
    </row>
    <row r="60404" spans="23:27">
      <c r="W60404" s="288"/>
      <c r="X60404" s="287"/>
      <c r="AA60404" s="289"/>
    </row>
    <row r="60405" spans="23:27">
      <c r="W60405" s="288"/>
      <c r="X60405" s="287"/>
      <c r="AA60405" s="289"/>
    </row>
    <row r="60406" spans="23:27">
      <c r="W60406" s="288"/>
      <c r="X60406" s="287"/>
      <c r="AA60406" s="289"/>
    </row>
    <row r="60407" spans="23:27">
      <c r="W60407" s="288"/>
      <c r="X60407" s="287"/>
      <c r="AA60407" s="289"/>
    </row>
    <row r="60408" spans="23:27">
      <c r="W60408" s="288"/>
      <c r="X60408" s="287"/>
      <c r="AA60408" s="289"/>
    </row>
    <row r="60409" spans="23:27">
      <c r="W60409" s="288"/>
      <c r="X60409" s="287"/>
      <c r="AA60409" s="289"/>
    </row>
    <row r="60410" spans="23:27">
      <c r="W60410" s="288"/>
      <c r="X60410" s="287"/>
      <c r="AA60410" s="289"/>
    </row>
    <row r="60411" spans="23:27">
      <c r="W60411" s="288"/>
      <c r="X60411" s="287"/>
      <c r="AA60411" s="289"/>
    </row>
    <row r="60412" spans="23:27">
      <c r="W60412" s="288"/>
      <c r="X60412" s="287"/>
      <c r="AA60412" s="289"/>
    </row>
    <row r="60413" spans="23:27">
      <c r="W60413" s="288"/>
      <c r="X60413" s="287"/>
      <c r="AA60413" s="289"/>
    </row>
    <row r="60414" spans="23:27">
      <c r="W60414" s="288"/>
      <c r="X60414" s="287"/>
      <c r="AA60414" s="289"/>
    </row>
    <row r="60415" spans="23:27">
      <c r="W60415" s="288"/>
      <c r="X60415" s="287"/>
      <c r="AA60415" s="289"/>
    </row>
    <row r="60416" spans="23:27">
      <c r="W60416" s="288"/>
      <c r="X60416" s="287"/>
      <c r="AA60416" s="289"/>
    </row>
    <row r="60417" spans="23:27">
      <c r="W60417" s="288"/>
      <c r="X60417" s="287"/>
      <c r="AA60417" s="289"/>
    </row>
    <row r="60418" spans="23:27">
      <c r="W60418" s="288"/>
      <c r="X60418" s="287"/>
      <c r="AA60418" s="289"/>
    </row>
    <row r="60419" spans="23:27">
      <c r="W60419" s="288"/>
      <c r="X60419" s="287"/>
      <c r="AA60419" s="289"/>
    </row>
    <row r="60420" spans="23:27">
      <c r="W60420" s="288"/>
      <c r="X60420" s="287"/>
      <c r="AA60420" s="289"/>
    </row>
    <row r="60421" spans="23:27">
      <c r="W60421" s="288"/>
      <c r="X60421" s="287"/>
      <c r="AA60421" s="289"/>
    </row>
    <row r="60422" spans="23:27">
      <c r="W60422" s="288"/>
      <c r="X60422" s="287"/>
      <c r="AA60422" s="289"/>
    </row>
    <row r="60423" spans="23:27">
      <c r="W60423" s="288"/>
      <c r="X60423" s="287"/>
      <c r="AA60423" s="289"/>
    </row>
    <row r="60424" spans="23:27">
      <c r="W60424" s="288"/>
      <c r="X60424" s="287"/>
      <c r="AA60424" s="289"/>
    </row>
    <row r="60425" spans="23:27">
      <c r="W60425" s="288"/>
      <c r="X60425" s="287"/>
      <c r="AA60425" s="289"/>
    </row>
    <row r="60426" spans="23:27">
      <c r="W60426" s="288"/>
      <c r="X60426" s="287"/>
      <c r="AA60426" s="289"/>
    </row>
    <row r="60427" spans="23:27">
      <c r="W60427" s="288"/>
      <c r="X60427" s="287"/>
      <c r="AA60427" s="289"/>
    </row>
    <row r="60428" spans="23:27">
      <c r="W60428" s="288"/>
      <c r="X60428" s="287"/>
      <c r="AA60428" s="289"/>
    </row>
    <row r="60429" spans="23:27">
      <c r="W60429" s="288"/>
      <c r="X60429" s="287"/>
      <c r="AA60429" s="289"/>
    </row>
    <row r="60430" spans="23:27">
      <c r="W60430" s="288"/>
      <c r="X60430" s="287"/>
      <c r="AA60430" s="289"/>
    </row>
    <row r="60431" spans="23:27">
      <c r="W60431" s="288"/>
      <c r="X60431" s="287"/>
      <c r="AA60431" s="289"/>
    </row>
    <row r="60432" spans="23:27">
      <c r="W60432" s="288"/>
      <c r="X60432" s="287"/>
      <c r="AA60432" s="289"/>
    </row>
    <row r="60433" spans="23:27">
      <c r="W60433" s="288"/>
      <c r="X60433" s="287"/>
      <c r="AA60433" s="289"/>
    </row>
    <row r="60434" spans="23:27">
      <c r="W60434" s="288"/>
      <c r="X60434" s="287"/>
      <c r="AA60434" s="289"/>
    </row>
    <row r="60435" spans="23:27">
      <c r="W60435" s="288"/>
      <c r="X60435" s="287"/>
      <c r="AA60435" s="289"/>
    </row>
    <row r="60436" spans="23:27">
      <c r="W60436" s="288"/>
      <c r="X60436" s="287"/>
      <c r="AA60436" s="289"/>
    </row>
    <row r="60437" spans="23:27">
      <c r="W60437" s="288"/>
      <c r="X60437" s="287"/>
      <c r="AA60437" s="289"/>
    </row>
    <row r="60438" spans="23:27">
      <c r="W60438" s="288"/>
      <c r="X60438" s="287"/>
      <c r="AA60438" s="289"/>
    </row>
    <row r="60439" spans="23:27">
      <c r="W60439" s="288"/>
      <c r="X60439" s="287"/>
      <c r="AA60439" s="289"/>
    </row>
    <row r="60440" spans="23:27">
      <c r="W60440" s="288"/>
      <c r="X60440" s="287"/>
      <c r="AA60440" s="289"/>
    </row>
    <row r="60441" spans="23:27">
      <c r="W60441" s="288"/>
      <c r="X60441" s="287"/>
      <c r="AA60441" s="289"/>
    </row>
    <row r="60442" spans="23:27">
      <c r="W60442" s="288"/>
      <c r="X60442" s="287"/>
      <c r="AA60442" s="289"/>
    </row>
    <row r="60443" spans="23:27">
      <c r="W60443" s="288"/>
      <c r="X60443" s="287"/>
      <c r="AA60443" s="289"/>
    </row>
    <row r="60444" spans="23:27">
      <c r="W60444" s="288"/>
      <c r="X60444" s="287"/>
      <c r="AA60444" s="289"/>
    </row>
    <row r="60445" spans="23:27">
      <c r="W60445" s="288"/>
      <c r="X60445" s="287"/>
      <c r="AA60445" s="289"/>
    </row>
    <row r="60446" spans="23:27">
      <c r="W60446" s="288"/>
      <c r="X60446" s="287"/>
      <c r="AA60446" s="289"/>
    </row>
    <row r="60447" spans="23:27">
      <c r="W60447" s="288"/>
      <c r="X60447" s="287"/>
      <c r="AA60447" s="289"/>
    </row>
    <row r="60448" spans="23:27">
      <c r="W60448" s="288"/>
      <c r="X60448" s="287"/>
      <c r="AA60448" s="289"/>
    </row>
    <row r="60449" spans="23:27">
      <c r="W60449" s="288"/>
      <c r="X60449" s="287"/>
      <c r="AA60449" s="289"/>
    </row>
    <row r="60450" spans="23:27">
      <c r="W60450" s="288"/>
      <c r="X60450" s="287"/>
      <c r="AA60450" s="289"/>
    </row>
    <row r="60451" spans="23:27">
      <c r="W60451" s="288"/>
      <c r="X60451" s="287"/>
      <c r="AA60451" s="289"/>
    </row>
    <row r="60452" spans="23:27">
      <c r="W60452" s="288"/>
      <c r="X60452" s="287"/>
      <c r="AA60452" s="289"/>
    </row>
    <row r="60453" spans="23:27">
      <c r="W60453" s="288"/>
      <c r="X60453" s="287"/>
      <c r="AA60453" s="289"/>
    </row>
    <row r="60454" spans="23:27">
      <c r="W60454" s="288"/>
      <c r="X60454" s="287"/>
      <c r="AA60454" s="289"/>
    </row>
    <row r="60455" spans="23:27">
      <c r="W60455" s="288"/>
      <c r="X60455" s="287"/>
      <c r="AA60455" s="289"/>
    </row>
    <row r="60456" spans="23:27">
      <c r="W60456" s="288"/>
      <c r="X60456" s="287"/>
      <c r="AA60456" s="289"/>
    </row>
    <row r="60457" spans="23:27">
      <c r="W60457" s="288"/>
      <c r="X60457" s="287"/>
      <c r="AA60457" s="289"/>
    </row>
    <row r="60458" spans="23:27">
      <c r="W60458" s="288"/>
      <c r="X60458" s="287"/>
      <c r="AA60458" s="289"/>
    </row>
    <row r="60459" spans="23:27">
      <c r="W60459" s="288"/>
      <c r="X60459" s="287"/>
      <c r="AA60459" s="289"/>
    </row>
    <row r="60460" spans="23:27">
      <c r="W60460" s="288"/>
      <c r="X60460" s="287"/>
      <c r="AA60460" s="289"/>
    </row>
    <row r="60461" spans="23:27">
      <c r="W60461" s="288"/>
      <c r="X60461" s="287"/>
      <c r="AA60461" s="289"/>
    </row>
    <row r="60462" spans="23:27">
      <c r="W60462" s="288"/>
      <c r="X60462" s="287"/>
      <c r="AA60462" s="289"/>
    </row>
    <row r="60463" spans="23:27">
      <c r="W60463" s="288"/>
      <c r="X60463" s="287"/>
      <c r="AA60463" s="289"/>
    </row>
    <row r="60464" spans="23:27">
      <c r="W60464" s="288"/>
      <c r="X60464" s="287"/>
      <c r="AA60464" s="289"/>
    </row>
    <row r="60465" spans="23:27">
      <c r="W60465" s="288"/>
      <c r="X60465" s="287"/>
      <c r="AA60465" s="289"/>
    </row>
    <row r="60466" spans="23:27">
      <c r="W60466" s="288"/>
      <c r="X60466" s="287"/>
      <c r="AA60466" s="289"/>
    </row>
    <row r="60467" spans="23:27">
      <c r="W60467" s="288"/>
      <c r="X60467" s="287"/>
      <c r="AA60467" s="289"/>
    </row>
    <row r="60468" spans="23:27">
      <c r="W60468" s="288"/>
      <c r="X60468" s="287"/>
      <c r="AA60468" s="289"/>
    </row>
    <row r="60469" spans="23:27">
      <c r="W60469" s="288"/>
      <c r="X60469" s="287"/>
      <c r="AA60469" s="289"/>
    </row>
    <row r="60470" spans="23:27">
      <c r="W60470" s="288"/>
      <c r="X60470" s="287"/>
      <c r="AA60470" s="289"/>
    </row>
    <row r="60471" spans="23:27">
      <c r="W60471" s="288"/>
      <c r="X60471" s="287"/>
      <c r="AA60471" s="289"/>
    </row>
    <row r="60472" spans="23:27">
      <c r="W60472" s="288"/>
      <c r="X60472" s="287"/>
      <c r="AA60472" s="289"/>
    </row>
    <row r="60473" spans="23:27">
      <c r="W60473" s="288"/>
      <c r="X60473" s="287"/>
      <c r="AA60473" s="289"/>
    </row>
    <row r="60474" spans="23:27">
      <c r="W60474" s="288"/>
      <c r="X60474" s="287"/>
      <c r="AA60474" s="289"/>
    </row>
    <row r="60475" spans="23:27">
      <c r="W60475" s="288"/>
      <c r="X60475" s="287"/>
      <c r="AA60475" s="289"/>
    </row>
    <row r="60476" spans="23:27">
      <c r="W60476" s="288"/>
      <c r="X60476" s="287"/>
      <c r="AA60476" s="289"/>
    </row>
    <row r="60477" spans="23:27">
      <c r="W60477" s="288"/>
      <c r="X60477" s="287"/>
      <c r="AA60477" s="289"/>
    </row>
    <row r="60478" spans="23:27">
      <c r="W60478" s="288"/>
      <c r="X60478" s="287"/>
      <c r="AA60478" s="289"/>
    </row>
    <row r="60479" spans="23:27">
      <c r="W60479" s="288"/>
      <c r="X60479" s="287"/>
      <c r="AA60479" s="289"/>
    </row>
    <row r="60480" spans="23:27">
      <c r="W60480" s="288"/>
      <c r="X60480" s="287"/>
      <c r="AA60480" s="289"/>
    </row>
    <row r="60481" spans="23:27">
      <c r="W60481" s="288"/>
      <c r="X60481" s="287"/>
      <c r="AA60481" s="289"/>
    </row>
    <row r="60482" spans="23:27">
      <c r="W60482" s="288"/>
      <c r="X60482" s="287"/>
      <c r="AA60482" s="289"/>
    </row>
    <row r="60483" spans="23:27">
      <c r="W60483" s="288"/>
      <c r="X60483" s="287"/>
      <c r="AA60483" s="289"/>
    </row>
    <row r="60484" spans="23:27">
      <c r="W60484" s="288"/>
      <c r="X60484" s="287"/>
      <c r="AA60484" s="289"/>
    </row>
    <row r="60485" spans="23:27">
      <c r="W60485" s="288"/>
      <c r="X60485" s="287"/>
      <c r="AA60485" s="289"/>
    </row>
    <row r="60486" spans="23:27">
      <c r="W60486" s="288"/>
      <c r="X60486" s="287"/>
      <c r="AA60486" s="289"/>
    </row>
    <row r="60487" spans="23:27">
      <c r="W60487" s="288"/>
      <c r="X60487" s="287"/>
      <c r="AA60487" s="289"/>
    </row>
    <row r="60488" spans="23:27">
      <c r="W60488" s="288"/>
      <c r="X60488" s="287"/>
      <c r="AA60488" s="289"/>
    </row>
    <row r="60489" spans="23:27">
      <c r="W60489" s="288"/>
      <c r="X60489" s="287"/>
      <c r="AA60489" s="289"/>
    </row>
    <row r="60490" spans="23:27">
      <c r="W60490" s="288"/>
      <c r="X60490" s="287"/>
      <c r="AA60490" s="289"/>
    </row>
    <row r="60491" spans="23:27">
      <c r="W60491" s="288"/>
      <c r="X60491" s="287"/>
      <c r="AA60491" s="289"/>
    </row>
    <row r="60492" spans="23:27">
      <c r="W60492" s="288"/>
      <c r="X60492" s="287"/>
      <c r="AA60492" s="289"/>
    </row>
    <row r="60493" spans="23:27">
      <c r="W60493" s="288"/>
      <c r="X60493" s="287"/>
      <c r="AA60493" s="289"/>
    </row>
    <row r="60494" spans="23:27">
      <c r="W60494" s="288"/>
      <c r="X60494" s="287"/>
      <c r="AA60494" s="289"/>
    </row>
    <row r="60495" spans="23:27">
      <c r="W60495" s="288"/>
      <c r="X60495" s="287"/>
      <c r="AA60495" s="289"/>
    </row>
    <row r="60496" spans="23:27">
      <c r="W60496" s="288"/>
      <c r="X60496" s="287"/>
      <c r="AA60496" s="289"/>
    </row>
    <row r="60497" spans="23:27">
      <c r="W60497" s="288"/>
      <c r="X60497" s="287"/>
      <c r="AA60497" s="289"/>
    </row>
    <row r="60498" spans="23:27">
      <c r="W60498" s="288"/>
      <c r="X60498" s="287"/>
      <c r="AA60498" s="289"/>
    </row>
    <row r="60499" spans="23:27">
      <c r="W60499" s="288"/>
      <c r="X60499" s="287"/>
      <c r="AA60499" s="289"/>
    </row>
    <row r="60500" spans="23:27">
      <c r="W60500" s="288"/>
      <c r="X60500" s="287"/>
      <c r="AA60500" s="289"/>
    </row>
    <row r="60501" spans="23:27">
      <c r="W60501" s="288"/>
      <c r="X60501" s="287"/>
      <c r="AA60501" s="289"/>
    </row>
    <row r="60502" spans="23:27">
      <c r="W60502" s="288"/>
      <c r="X60502" s="287"/>
      <c r="AA60502" s="289"/>
    </row>
    <row r="60503" spans="23:27">
      <c r="W60503" s="288"/>
      <c r="X60503" s="287"/>
      <c r="AA60503" s="289"/>
    </row>
    <row r="60504" spans="23:27">
      <c r="W60504" s="288"/>
      <c r="X60504" s="287"/>
      <c r="AA60504" s="289"/>
    </row>
    <row r="60505" spans="23:27">
      <c r="W60505" s="288"/>
      <c r="X60505" s="287"/>
      <c r="AA60505" s="289"/>
    </row>
    <row r="60506" spans="23:27">
      <c r="W60506" s="288"/>
      <c r="X60506" s="287"/>
      <c r="AA60506" s="289"/>
    </row>
    <row r="60507" spans="23:27">
      <c r="W60507" s="288"/>
      <c r="X60507" s="287"/>
      <c r="AA60507" s="289"/>
    </row>
    <row r="60508" spans="23:27">
      <c r="W60508" s="288"/>
      <c r="X60508" s="287"/>
      <c r="AA60508" s="289"/>
    </row>
    <row r="60509" spans="23:27">
      <c r="W60509" s="288"/>
      <c r="X60509" s="287"/>
      <c r="AA60509" s="289"/>
    </row>
    <row r="60510" spans="23:27">
      <c r="W60510" s="288"/>
      <c r="X60510" s="287"/>
      <c r="AA60510" s="289"/>
    </row>
    <row r="60511" spans="23:27">
      <c r="W60511" s="288"/>
      <c r="X60511" s="287"/>
      <c r="AA60511" s="289"/>
    </row>
    <row r="60512" spans="23:27">
      <c r="W60512" s="288"/>
      <c r="X60512" s="287"/>
      <c r="AA60512" s="289"/>
    </row>
    <row r="60513" spans="23:27">
      <c r="W60513" s="288"/>
      <c r="X60513" s="287"/>
      <c r="AA60513" s="289"/>
    </row>
    <row r="60514" spans="23:27">
      <c r="W60514" s="288"/>
      <c r="X60514" s="287"/>
      <c r="AA60514" s="289"/>
    </row>
    <row r="60515" spans="23:27">
      <c r="W60515" s="288"/>
      <c r="X60515" s="287"/>
      <c r="AA60515" s="289"/>
    </row>
    <row r="60516" spans="23:27">
      <c r="W60516" s="288"/>
      <c r="X60516" s="287"/>
      <c r="AA60516" s="289"/>
    </row>
    <row r="60517" spans="23:27">
      <c r="W60517" s="288"/>
      <c r="X60517" s="287"/>
      <c r="AA60517" s="289"/>
    </row>
    <row r="60518" spans="23:27">
      <c r="W60518" s="288"/>
      <c r="X60518" s="287"/>
      <c r="AA60518" s="289"/>
    </row>
    <row r="60519" spans="23:27">
      <c r="W60519" s="288"/>
      <c r="X60519" s="287"/>
      <c r="AA60519" s="289"/>
    </row>
    <row r="60520" spans="23:27">
      <c r="W60520" s="288"/>
      <c r="X60520" s="287"/>
      <c r="AA60520" s="289"/>
    </row>
    <row r="60521" spans="23:27">
      <c r="W60521" s="288"/>
      <c r="X60521" s="287"/>
      <c r="AA60521" s="289"/>
    </row>
    <row r="60522" spans="23:27">
      <c r="W60522" s="288"/>
      <c r="X60522" s="287"/>
      <c r="AA60522" s="289"/>
    </row>
    <row r="60523" spans="23:27">
      <c r="W60523" s="288"/>
      <c r="X60523" s="287"/>
      <c r="AA60523" s="289"/>
    </row>
    <row r="60524" spans="23:27">
      <c r="W60524" s="288"/>
      <c r="X60524" s="287"/>
      <c r="AA60524" s="289"/>
    </row>
    <row r="60525" spans="23:27">
      <c r="W60525" s="288"/>
      <c r="X60525" s="287"/>
      <c r="AA60525" s="289"/>
    </row>
    <row r="60526" spans="23:27">
      <c r="W60526" s="288"/>
      <c r="X60526" s="287"/>
      <c r="AA60526" s="289"/>
    </row>
    <row r="60527" spans="23:27">
      <c r="W60527" s="288"/>
      <c r="X60527" s="287"/>
      <c r="AA60527" s="289"/>
    </row>
    <row r="60528" spans="23:27">
      <c r="W60528" s="288"/>
      <c r="X60528" s="287"/>
      <c r="AA60528" s="289"/>
    </row>
    <row r="60529" spans="23:27">
      <c r="W60529" s="288"/>
      <c r="X60529" s="287"/>
      <c r="AA60529" s="289"/>
    </row>
    <row r="60530" spans="23:27">
      <c r="W60530" s="288"/>
      <c r="X60530" s="287"/>
      <c r="AA60530" s="289"/>
    </row>
    <row r="60531" spans="23:27">
      <c r="W60531" s="288"/>
      <c r="X60531" s="287"/>
      <c r="AA60531" s="289"/>
    </row>
    <row r="60532" spans="23:27">
      <c r="W60532" s="288"/>
      <c r="X60532" s="287"/>
      <c r="AA60532" s="289"/>
    </row>
    <row r="60533" spans="23:27">
      <c r="W60533" s="288"/>
      <c r="X60533" s="287"/>
      <c r="AA60533" s="289"/>
    </row>
    <row r="60534" spans="23:27">
      <c r="W60534" s="288"/>
      <c r="X60534" s="287"/>
      <c r="AA60534" s="289"/>
    </row>
    <row r="60535" spans="23:27">
      <c r="W60535" s="288"/>
      <c r="X60535" s="287"/>
      <c r="AA60535" s="289"/>
    </row>
    <row r="60536" spans="23:27">
      <c r="W60536" s="288"/>
      <c r="X60536" s="287"/>
      <c r="AA60536" s="289"/>
    </row>
    <row r="60537" spans="23:27">
      <c r="W60537" s="288"/>
      <c r="X60537" s="287"/>
      <c r="AA60537" s="289"/>
    </row>
    <row r="60538" spans="23:27">
      <c r="W60538" s="288"/>
      <c r="X60538" s="287"/>
      <c r="AA60538" s="289"/>
    </row>
    <row r="60539" spans="23:27">
      <c r="W60539" s="288"/>
      <c r="X60539" s="287"/>
      <c r="AA60539" s="289"/>
    </row>
    <row r="60540" spans="23:27">
      <c r="W60540" s="288"/>
      <c r="X60540" s="287"/>
      <c r="AA60540" s="289"/>
    </row>
    <row r="60541" spans="23:27">
      <c r="W60541" s="288"/>
      <c r="X60541" s="287"/>
      <c r="AA60541" s="289"/>
    </row>
    <row r="60542" spans="23:27">
      <c r="W60542" s="288"/>
      <c r="X60542" s="287"/>
      <c r="AA60542" s="289"/>
    </row>
    <row r="60543" spans="23:27">
      <c r="W60543" s="288"/>
      <c r="X60543" s="287"/>
      <c r="AA60543" s="289"/>
    </row>
    <row r="60544" spans="23:27">
      <c r="W60544" s="288"/>
      <c r="X60544" s="287"/>
      <c r="AA60544" s="289"/>
    </row>
    <row r="60545" spans="23:27">
      <c r="W60545" s="288"/>
      <c r="X60545" s="287"/>
      <c r="AA60545" s="289"/>
    </row>
    <row r="60546" spans="23:27">
      <c r="W60546" s="288"/>
      <c r="X60546" s="287"/>
      <c r="AA60546" s="289"/>
    </row>
    <row r="60547" spans="23:27">
      <c r="W60547" s="288"/>
      <c r="X60547" s="287"/>
      <c r="AA60547" s="289"/>
    </row>
    <row r="60548" spans="23:27">
      <c r="W60548" s="288"/>
      <c r="X60548" s="287"/>
      <c r="AA60548" s="289"/>
    </row>
    <row r="60549" spans="23:27">
      <c r="W60549" s="288"/>
      <c r="X60549" s="287"/>
      <c r="AA60549" s="289"/>
    </row>
    <row r="60550" spans="23:27">
      <c r="W60550" s="288"/>
      <c r="X60550" s="287"/>
      <c r="AA60550" s="289"/>
    </row>
    <row r="60551" spans="23:27">
      <c r="W60551" s="288"/>
      <c r="X60551" s="287"/>
      <c r="AA60551" s="289"/>
    </row>
    <row r="60552" spans="23:27">
      <c r="W60552" s="288"/>
      <c r="X60552" s="287"/>
      <c r="AA60552" s="289"/>
    </row>
    <row r="60553" spans="23:27">
      <c r="W60553" s="288"/>
      <c r="X60553" s="287"/>
      <c r="AA60553" s="289"/>
    </row>
    <row r="60554" spans="23:27">
      <c r="W60554" s="288"/>
      <c r="X60554" s="287"/>
      <c r="AA60554" s="289"/>
    </row>
    <row r="60555" spans="23:27">
      <c r="W60555" s="288"/>
      <c r="X60555" s="287"/>
      <c r="AA60555" s="289"/>
    </row>
    <row r="60556" spans="23:27">
      <c r="W60556" s="288"/>
      <c r="X60556" s="287"/>
      <c r="AA60556" s="289"/>
    </row>
    <row r="60557" spans="23:27">
      <c r="W60557" s="288"/>
      <c r="X60557" s="287"/>
      <c r="AA60557" s="289"/>
    </row>
    <row r="60558" spans="23:27">
      <c r="W60558" s="288"/>
      <c r="X60558" s="287"/>
      <c r="AA60558" s="289"/>
    </row>
    <row r="60559" spans="23:27">
      <c r="W60559" s="288"/>
      <c r="X60559" s="287"/>
      <c r="AA60559" s="289"/>
    </row>
    <row r="60560" spans="23:27">
      <c r="W60560" s="288"/>
      <c r="X60560" s="287"/>
      <c r="AA60560" s="289"/>
    </row>
    <row r="60561" spans="23:27">
      <c r="W60561" s="288"/>
      <c r="X60561" s="287"/>
      <c r="AA60561" s="289"/>
    </row>
    <row r="60562" spans="23:27">
      <c r="W60562" s="288"/>
      <c r="X60562" s="287"/>
      <c r="AA60562" s="289"/>
    </row>
    <row r="60563" spans="23:27">
      <c r="W60563" s="288"/>
      <c r="X60563" s="287"/>
      <c r="AA60563" s="289"/>
    </row>
    <row r="60564" spans="23:27">
      <c r="W60564" s="288"/>
      <c r="X60564" s="287"/>
      <c r="AA60564" s="289"/>
    </row>
    <row r="60565" spans="23:27">
      <c r="W60565" s="288"/>
      <c r="X60565" s="287"/>
      <c r="AA60565" s="289"/>
    </row>
    <row r="60566" spans="23:27">
      <c r="W60566" s="288"/>
      <c r="X60566" s="287"/>
      <c r="AA60566" s="289"/>
    </row>
    <row r="60567" spans="23:27">
      <c r="W60567" s="288"/>
      <c r="X60567" s="287"/>
      <c r="AA60567" s="289"/>
    </row>
    <row r="60568" spans="23:27">
      <c r="W60568" s="288"/>
      <c r="X60568" s="287"/>
      <c r="AA60568" s="289"/>
    </row>
    <row r="60569" spans="23:27">
      <c r="W60569" s="288"/>
      <c r="X60569" s="287"/>
      <c r="AA60569" s="289"/>
    </row>
    <row r="60570" spans="23:27">
      <c r="W60570" s="288"/>
      <c r="X60570" s="287"/>
      <c r="AA60570" s="289"/>
    </row>
    <row r="60571" spans="23:27">
      <c r="W60571" s="288"/>
      <c r="X60571" s="287"/>
      <c r="AA60571" s="289"/>
    </row>
    <row r="60572" spans="23:27">
      <c r="W60572" s="288"/>
      <c r="X60572" s="287"/>
      <c r="AA60572" s="289"/>
    </row>
    <row r="60573" spans="23:27">
      <c r="W60573" s="288"/>
      <c r="X60573" s="287"/>
      <c r="AA60573" s="289"/>
    </row>
    <row r="60574" spans="23:27">
      <c r="W60574" s="288"/>
      <c r="X60574" s="287"/>
      <c r="AA60574" s="289"/>
    </row>
    <row r="60575" spans="23:27">
      <c r="W60575" s="288"/>
      <c r="X60575" s="287"/>
      <c r="AA60575" s="289"/>
    </row>
    <row r="60576" spans="23:27">
      <c r="W60576" s="288"/>
      <c r="X60576" s="287"/>
      <c r="AA60576" s="289"/>
    </row>
    <row r="60577" spans="23:27">
      <c r="W60577" s="288"/>
      <c r="X60577" s="287"/>
      <c r="AA60577" s="289"/>
    </row>
    <row r="60578" spans="23:27">
      <c r="W60578" s="288"/>
      <c r="X60578" s="287"/>
      <c r="AA60578" s="289"/>
    </row>
    <row r="60579" spans="23:27">
      <c r="W60579" s="288"/>
      <c r="X60579" s="287"/>
      <c r="AA60579" s="289"/>
    </row>
    <row r="60580" spans="23:27">
      <c r="W60580" s="288"/>
      <c r="X60580" s="287"/>
      <c r="AA60580" s="289"/>
    </row>
    <row r="60581" spans="23:27">
      <c r="W60581" s="288"/>
      <c r="X60581" s="287"/>
      <c r="AA60581" s="289"/>
    </row>
    <row r="60582" spans="23:27">
      <c r="W60582" s="288"/>
      <c r="X60582" s="287"/>
      <c r="AA60582" s="289"/>
    </row>
    <row r="60583" spans="23:27">
      <c r="W60583" s="288"/>
      <c r="X60583" s="287"/>
      <c r="AA60583" s="289"/>
    </row>
    <row r="60584" spans="23:27">
      <c r="W60584" s="288"/>
      <c r="X60584" s="287"/>
      <c r="AA60584" s="289"/>
    </row>
    <row r="60585" spans="23:27">
      <c r="W60585" s="288"/>
      <c r="X60585" s="287"/>
      <c r="AA60585" s="289"/>
    </row>
    <row r="60586" spans="23:27">
      <c r="W60586" s="288"/>
      <c r="X60586" s="287"/>
      <c r="AA60586" s="289"/>
    </row>
    <row r="60587" spans="23:27">
      <c r="W60587" s="288"/>
      <c r="X60587" s="287"/>
      <c r="AA60587" s="289"/>
    </row>
    <row r="60588" spans="23:27">
      <c r="W60588" s="288"/>
      <c r="X60588" s="287"/>
      <c r="AA60588" s="289"/>
    </row>
    <row r="60589" spans="23:27">
      <c r="W60589" s="288"/>
      <c r="X60589" s="287"/>
      <c r="AA60589" s="289"/>
    </row>
    <row r="60590" spans="23:27">
      <c r="W60590" s="288"/>
      <c r="X60590" s="287"/>
      <c r="AA60590" s="289"/>
    </row>
    <row r="60591" spans="23:27">
      <c r="W60591" s="288"/>
      <c r="X60591" s="287"/>
      <c r="AA60591" s="289"/>
    </row>
    <row r="60592" spans="23:27">
      <c r="W60592" s="288"/>
      <c r="X60592" s="287"/>
      <c r="AA60592" s="289"/>
    </row>
    <row r="60593" spans="23:27">
      <c r="W60593" s="288"/>
      <c r="X60593" s="287"/>
      <c r="AA60593" s="289"/>
    </row>
    <row r="60594" spans="23:27">
      <c r="W60594" s="288"/>
      <c r="X60594" s="287"/>
      <c r="AA60594" s="289"/>
    </row>
    <row r="60595" spans="23:27">
      <c r="W60595" s="288"/>
      <c r="X60595" s="287"/>
      <c r="AA60595" s="289"/>
    </row>
    <row r="60596" spans="23:27">
      <c r="W60596" s="288"/>
      <c r="X60596" s="287"/>
      <c r="AA60596" s="289"/>
    </row>
    <row r="60597" spans="23:27">
      <c r="W60597" s="288"/>
      <c r="X60597" s="287"/>
      <c r="AA60597" s="289"/>
    </row>
    <row r="60598" spans="23:27">
      <c r="W60598" s="288"/>
      <c r="X60598" s="287"/>
      <c r="AA60598" s="289"/>
    </row>
    <row r="60599" spans="23:27">
      <c r="W60599" s="288"/>
      <c r="X60599" s="287"/>
      <c r="AA60599" s="289"/>
    </row>
    <row r="60600" spans="23:27">
      <c r="W60600" s="288"/>
      <c r="X60600" s="287"/>
      <c r="AA60600" s="289"/>
    </row>
    <row r="60601" spans="23:27">
      <c r="W60601" s="288"/>
      <c r="X60601" s="287"/>
      <c r="AA60601" s="289"/>
    </row>
    <row r="60602" spans="23:27">
      <c r="W60602" s="288"/>
      <c r="X60602" s="287"/>
      <c r="AA60602" s="289"/>
    </row>
    <row r="60603" spans="23:27">
      <c r="W60603" s="288"/>
      <c r="X60603" s="287"/>
      <c r="AA60603" s="289"/>
    </row>
    <row r="60604" spans="23:27">
      <c r="W60604" s="288"/>
      <c r="X60604" s="287"/>
      <c r="AA60604" s="289"/>
    </row>
    <row r="60605" spans="23:27">
      <c r="W60605" s="288"/>
      <c r="X60605" s="287"/>
      <c r="AA60605" s="289"/>
    </row>
    <row r="60606" spans="23:27">
      <c r="W60606" s="288"/>
      <c r="X60606" s="287"/>
      <c r="AA60606" s="289"/>
    </row>
    <row r="60607" spans="23:27">
      <c r="W60607" s="288"/>
      <c r="X60607" s="287"/>
      <c r="AA60607" s="289"/>
    </row>
    <row r="60608" spans="23:27">
      <c r="W60608" s="288"/>
      <c r="X60608" s="287"/>
      <c r="AA60608" s="289"/>
    </row>
    <row r="60609" spans="23:27">
      <c r="W60609" s="288"/>
      <c r="X60609" s="287"/>
      <c r="AA60609" s="289"/>
    </row>
    <row r="60610" spans="23:27">
      <c r="W60610" s="288"/>
      <c r="X60610" s="287"/>
      <c r="AA60610" s="289"/>
    </row>
    <row r="60611" spans="23:27">
      <c r="W60611" s="288"/>
      <c r="X60611" s="287"/>
      <c r="AA60611" s="289"/>
    </row>
    <row r="60612" spans="23:27">
      <c r="W60612" s="288"/>
      <c r="X60612" s="287"/>
      <c r="AA60612" s="289"/>
    </row>
    <row r="60613" spans="23:27">
      <c r="W60613" s="288"/>
      <c r="X60613" s="287"/>
      <c r="AA60613" s="289"/>
    </row>
    <row r="60614" spans="23:27">
      <c r="W60614" s="288"/>
      <c r="X60614" s="287"/>
      <c r="AA60614" s="289"/>
    </row>
    <row r="60615" spans="23:27">
      <c r="W60615" s="288"/>
      <c r="X60615" s="287"/>
      <c r="AA60615" s="289"/>
    </row>
    <row r="60616" spans="23:27">
      <c r="W60616" s="288"/>
      <c r="X60616" s="287"/>
      <c r="AA60616" s="289"/>
    </row>
    <row r="60617" spans="23:27">
      <c r="W60617" s="288"/>
      <c r="X60617" s="287"/>
      <c r="AA60617" s="289"/>
    </row>
    <row r="60618" spans="23:27">
      <c r="W60618" s="288"/>
      <c r="X60618" s="287"/>
      <c r="AA60618" s="289"/>
    </row>
    <row r="60619" spans="23:27">
      <c r="W60619" s="288"/>
      <c r="X60619" s="287"/>
      <c r="AA60619" s="289"/>
    </row>
    <row r="60620" spans="23:27">
      <c r="W60620" s="288"/>
      <c r="X60620" s="287"/>
      <c r="AA60620" s="289"/>
    </row>
    <row r="60621" spans="23:27">
      <c r="W60621" s="288"/>
      <c r="X60621" s="287"/>
      <c r="AA60621" s="289"/>
    </row>
    <row r="60622" spans="23:27">
      <c r="W60622" s="288"/>
      <c r="X60622" s="287"/>
      <c r="AA60622" s="289"/>
    </row>
    <row r="60623" spans="23:27">
      <c r="W60623" s="288"/>
      <c r="X60623" s="287"/>
      <c r="AA60623" s="289"/>
    </row>
    <row r="60624" spans="23:27">
      <c r="W60624" s="288"/>
      <c r="X60624" s="287"/>
      <c r="AA60624" s="289"/>
    </row>
    <row r="60625" spans="23:27">
      <c r="W60625" s="288"/>
      <c r="X60625" s="287"/>
      <c r="AA60625" s="289"/>
    </row>
    <row r="60626" spans="23:27">
      <c r="W60626" s="288"/>
      <c r="X60626" s="287"/>
      <c r="AA60626" s="289"/>
    </row>
    <row r="60627" spans="23:27">
      <c r="W60627" s="288"/>
      <c r="X60627" s="287"/>
      <c r="AA60627" s="289"/>
    </row>
    <row r="60628" spans="23:27">
      <c r="W60628" s="288"/>
      <c r="X60628" s="287"/>
      <c r="AA60628" s="289"/>
    </row>
    <row r="60629" spans="23:27">
      <c r="W60629" s="288"/>
      <c r="X60629" s="287"/>
      <c r="AA60629" s="289"/>
    </row>
    <row r="60630" spans="23:27">
      <c r="W60630" s="288"/>
      <c r="X60630" s="287"/>
      <c r="AA60630" s="289"/>
    </row>
    <row r="60631" spans="23:27">
      <c r="W60631" s="288"/>
      <c r="X60631" s="287"/>
      <c r="AA60631" s="289"/>
    </row>
    <row r="60632" spans="23:27">
      <c r="W60632" s="288"/>
      <c r="X60632" s="287"/>
      <c r="AA60632" s="289"/>
    </row>
    <row r="60633" spans="23:27">
      <c r="W60633" s="288"/>
      <c r="X60633" s="287"/>
      <c r="AA60633" s="289"/>
    </row>
    <row r="60634" spans="23:27">
      <c r="W60634" s="288"/>
      <c r="X60634" s="287"/>
      <c r="AA60634" s="289"/>
    </row>
    <row r="60635" spans="23:27">
      <c r="W60635" s="288"/>
      <c r="X60635" s="287"/>
      <c r="AA60635" s="289"/>
    </row>
    <row r="60636" spans="23:27">
      <c r="W60636" s="288"/>
      <c r="X60636" s="287"/>
      <c r="AA60636" s="289"/>
    </row>
    <row r="60637" spans="23:27">
      <c r="W60637" s="288"/>
      <c r="X60637" s="287"/>
      <c r="AA60637" s="289"/>
    </row>
    <row r="60638" spans="23:27">
      <c r="W60638" s="288"/>
      <c r="X60638" s="287"/>
      <c r="AA60638" s="289"/>
    </row>
    <row r="60639" spans="23:27">
      <c r="W60639" s="288"/>
      <c r="X60639" s="287"/>
      <c r="AA60639" s="289"/>
    </row>
    <row r="60640" spans="23:27">
      <c r="W60640" s="288"/>
      <c r="X60640" s="287"/>
      <c r="AA60640" s="289"/>
    </row>
    <row r="60641" spans="23:27">
      <c r="W60641" s="288"/>
      <c r="X60641" s="287"/>
      <c r="AA60641" s="289"/>
    </row>
    <row r="60642" spans="23:27">
      <c r="W60642" s="288"/>
      <c r="X60642" s="287"/>
      <c r="AA60642" s="289"/>
    </row>
    <row r="60643" spans="23:27">
      <c r="W60643" s="288"/>
      <c r="X60643" s="287"/>
      <c r="AA60643" s="289"/>
    </row>
    <row r="60644" spans="23:27">
      <c r="W60644" s="288"/>
      <c r="X60644" s="287"/>
      <c r="AA60644" s="289"/>
    </row>
    <row r="60645" spans="23:27">
      <c r="W60645" s="288"/>
      <c r="X60645" s="287"/>
      <c r="AA60645" s="289"/>
    </row>
    <row r="60646" spans="23:27">
      <c r="W60646" s="288"/>
      <c r="X60646" s="287"/>
      <c r="AA60646" s="289"/>
    </row>
    <row r="60647" spans="23:27">
      <c r="W60647" s="288"/>
      <c r="X60647" s="287"/>
      <c r="AA60647" s="289"/>
    </row>
    <row r="60648" spans="23:27">
      <c r="W60648" s="288"/>
      <c r="X60648" s="287"/>
      <c r="AA60648" s="289"/>
    </row>
    <row r="60649" spans="23:27">
      <c r="W60649" s="288"/>
      <c r="X60649" s="287"/>
      <c r="AA60649" s="289"/>
    </row>
    <row r="60650" spans="23:27">
      <c r="W60650" s="288"/>
      <c r="X60650" s="287"/>
      <c r="AA60650" s="289"/>
    </row>
    <row r="60651" spans="23:27">
      <c r="W60651" s="288"/>
      <c r="X60651" s="287"/>
      <c r="AA60651" s="289"/>
    </row>
    <row r="60652" spans="23:27">
      <c r="W60652" s="288"/>
      <c r="X60652" s="287"/>
      <c r="AA60652" s="289"/>
    </row>
    <row r="60653" spans="23:27">
      <c r="W60653" s="288"/>
      <c r="X60653" s="287"/>
      <c r="AA60653" s="289"/>
    </row>
    <row r="60654" spans="23:27">
      <c r="W60654" s="288"/>
      <c r="X60654" s="287"/>
      <c r="AA60654" s="289"/>
    </row>
    <row r="60655" spans="23:27">
      <c r="W60655" s="288"/>
      <c r="X60655" s="287"/>
      <c r="AA60655" s="289"/>
    </row>
    <row r="60656" spans="23:27">
      <c r="W60656" s="288"/>
      <c r="X60656" s="287"/>
      <c r="AA60656" s="289"/>
    </row>
    <row r="60657" spans="23:27">
      <c r="W60657" s="288"/>
      <c r="X60657" s="287"/>
      <c r="AA60657" s="289"/>
    </row>
    <row r="60658" spans="23:27">
      <c r="W60658" s="288"/>
      <c r="X60658" s="287"/>
      <c r="AA60658" s="289"/>
    </row>
    <row r="60659" spans="23:27">
      <c r="W60659" s="288"/>
      <c r="X60659" s="287"/>
      <c r="AA60659" s="289"/>
    </row>
    <row r="60660" spans="23:27">
      <c r="W60660" s="288"/>
      <c r="X60660" s="287"/>
      <c r="AA60660" s="289"/>
    </row>
    <row r="60661" spans="23:27">
      <c r="W60661" s="288"/>
      <c r="X60661" s="287"/>
      <c r="AA60661" s="289"/>
    </row>
    <row r="60662" spans="23:27">
      <c r="W60662" s="288"/>
      <c r="X60662" s="287"/>
      <c r="AA60662" s="289"/>
    </row>
    <row r="60663" spans="23:27">
      <c r="W60663" s="288"/>
      <c r="X60663" s="287"/>
      <c r="AA60663" s="289"/>
    </row>
    <row r="60664" spans="23:27">
      <c r="W60664" s="288"/>
      <c r="X60664" s="287"/>
      <c r="AA60664" s="289"/>
    </row>
    <row r="60665" spans="23:27">
      <c r="W60665" s="288"/>
      <c r="X60665" s="287"/>
      <c r="AA60665" s="289"/>
    </row>
    <row r="60666" spans="23:27">
      <c r="W60666" s="288"/>
      <c r="X60666" s="287"/>
      <c r="AA60666" s="289"/>
    </row>
    <row r="60667" spans="23:27">
      <c r="W60667" s="288"/>
      <c r="X60667" s="287"/>
      <c r="AA60667" s="289"/>
    </row>
    <row r="60668" spans="23:27">
      <c r="W60668" s="288"/>
      <c r="X60668" s="287"/>
      <c r="AA60668" s="289"/>
    </row>
    <row r="60669" spans="23:27">
      <c r="W60669" s="288"/>
      <c r="X60669" s="287"/>
      <c r="AA60669" s="289"/>
    </row>
    <row r="60670" spans="23:27">
      <c r="W60670" s="288"/>
      <c r="X60670" s="287"/>
      <c r="AA60670" s="289"/>
    </row>
    <row r="60671" spans="23:27">
      <c r="W60671" s="288"/>
      <c r="X60671" s="287"/>
      <c r="AA60671" s="289"/>
    </row>
    <row r="60672" spans="23:27">
      <c r="W60672" s="288"/>
      <c r="X60672" s="287"/>
      <c r="AA60672" s="289"/>
    </row>
    <row r="60673" spans="23:27">
      <c r="W60673" s="288"/>
      <c r="X60673" s="287"/>
      <c r="AA60673" s="289"/>
    </row>
    <row r="60674" spans="23:27">
      <c r="W60674" s="288"/>
      <c r="X60674" s="287"/>
      <c r="AA60674" s="289"/>
    </row>
    <row r="60675" spans="23:27">
      <c r="W60675" s="288"/>
      <c r="X60675" s="287"/>
      <c r="AA60675" s="289"/>
    </row>
    <row r="60676" spans="23:27">
      <c r="W60676" s="288"/>
      <c r="X60676" s="287"/>
      <c r="AA60676" s="289"/>
    </row>
    <row r="60677" spans="23:27">
      <c r="W60677" s="288"/>
      <c r="X60677" s="287"/>
      <c r="AA60677" s="289"/>
    </row>
    <row r="60678" spans="23:27">
      <c r="W60678" s="288"/>
      <c r="X60678" s="287"/>
      <c r="AA60678" s="289"/>
    </row>
    <row r="60679" spans="23:27">
      <c r="W60679" s="288"/>
      <c r="X60679" s="287"/>
      <c r="AA60679" s="289"/>
    </row>
    <row r="60680" spans="23:27">
      <c r="W60680" s="288"/>
      <c r="X60680" s="287"/>
      <c r="AA60680" s="289"/>
    </row>
    <row r="60681" spans="23:27">
      <c r="W60681" s="288"/>
      <c r="X60681" s="287"/>
      <c r="AA60681" s="289"/>
    </row>
    <row r="60682" spans="23:27">
      <c r="W60682" s="288"/>
      <c r="X60682" s="287"/>
      <c r="AA60682" s="289"/>
    </row>
    <row r="60683" spans="23:27">
      <c r="W60683" s="288"/>
      <c r="X60683" s="287"/>
      <c r="AA60683" s="289"/>
    </row>
    <row r="60684" spans="23:27">
      <c r="W60684" s="288"/>
      <c r="X60684" s="287"/>
      <c r="AA60684" s="289"/>
    </row>
    <row r="60685" spans="23:27">
      <c r="W60685" s="288"/>
      <c r="X60685" s="287"/>
      <c r="AA60685" s="289"/>
    </row>
    <row r="60686" spans="23:27">
      <c r="W60686" s="288"/>
      <c r="X60686" s="287"/>
      <c r="AA60686" s="289"/>
    </row>
    <row r="60687" spans="23:27">
      <c r="W60687" s="288"/>
      <c r="X60687" s="287"/>
      <c r="AA60687" s="289"/>
    </row>
    <row r="60688" spans="23:27">
      <c r="W60688" s="288"/>
      <c r="X60688" s="287"/>
      <c r="AA60688" s="289"/>
    </row>
    <row r="60689" spans="23:27">
      <c r="W60689" s="288"/>
      <c r="X60689" s="287"/>
      <c r="AA60689" s="289"/>
    </row>
    <row r="60690" spans="23:27">
      <c r="W60690" s="288"/>
      <c r="X60690" s="287"/>
      <c r="AA60690" s="289"/>
    </row>
    <row r="60691" spans="23:27">
      <c r="W60691" s="288"/>
      <c r="X60691" s="287"/>
      <c r="AA60691" s="289"/>
    </row>
    <row r="60692" spans="23:27">
      <c r="W60692" s="288"/>
      <c r="X60692" s="287"/>
      <c r="AA60692" s="289"/>
    </row>
    <row r="60693" spans="23:27">
      <c r="W60693" s="288"/>
      <c r="X60693" s="287"/>
      <c r="AA60693" s="289"/>
    </row>
    <row r="60694" spans="23:27">
      <c r="W60694" s="288"/>
      <c r="X60694" s="287"/>
      <c r="AA60694" s="289"/>
    </row>
    <row r="60695" spans="23:27">
      <c r="W60695" s="288"/>
      <c r="X60695" s="287"/>
      <c r="AA60695" s="289"/>
    </row>
    <row r="60696" spans="23:27">
      <c r="W60696" s="288"/>
      <c r="X60696" s="287"/>
      <c r="AA60696" s="289"/>
    </row>
    <row r="60697" spans="23:27">
      <c r="W60697" s="288"/>
      <c r="X60697" s="287"/>
      <c r="AA60697" s="289"/>
    </row>
    <row r="60698" spans="23:27">
      <c r="W60698" s="288"/>
      <c r="X60698" s="287"/>
      <c r="AA60698" s="289"/>
    </row>
    <row r="60699" spans="23:27">
      <c r="W60699" s="288"/>
      <c r="X60699" s="287"/>
      <c r="AA60699" s="289"/>
    </row>
    <row r="60700" spans="23:27">
      <c r="W60700" s="288"/>
      <c r="X60700" s="287"/>
      <c r="AA60700" s="289"/>
    </row>
    <row r="60701" spans="23:27">
      <c r="W60701" s="288"/>
      <c r="X60701" s="287"/>
      <c r="AA60701" s="289"/>
    </row>
    <row r="60702" spans="23:27">
      <c r="W60702" s="288"/>
      <c r="X60702" s="287"/>
      <c r="AA60702" s="289"/>
    </row>
    <row r="60703" spans="23:27">
      <c r="W60703" s="288"/>
      <c r="X60703" s="287"/>
      <c r="AA60703" s="289"/>
    </row>
    <row r="60704" spans="23:27">
      <c r="W60704" s="288"/>
      <c r="X60704" s="287"/>
      <c r="AA60704" s="289"/>
    </row>
    <row r="60705" spans="23:27">
      <c r="W60705" s="288"/>
      <c r="X60705" s="287"/>
      <c r="AA60705" s="289"/>
    </row>
    <row r="60706" spans="23:27">
      <c r="W60706" s="288"/>
      <c r="X60706" s="287"/>
      <c r="AA60706" s="289"/>
    </row>
    <row r="60707" spans="23:27">
      <c r="W60707" s="288"/>
      <c r="X60707" s="287"/>
      <c r="AA60707" s="289"/>
    </row>
    <row r="60708" spans="23:27">
      <c r="W60708" s="288"/>
      <c r="X60708" s="287"/>
      <c r="AA60708" s="289"/>
    </row>
    <row r="60709" spans="23:27">
      <c r="W60709" s="288"/>
      <c r="X60709" s="287"/>
      <c r="AA60709" s="289"/>
    </row>
    <row r="60710" spans="23:27">
      <c r="W60710" s="288"/>
      <c r="X60710" s="287"/>
      <c r="AA60710" s="289"/>
    </row>
    <row r="60711" spans="23:27">
      <c r="W60711" s="288"/>
      <c r="X60711" s="287"/>
      <c r="AA60711" s="289"/>
    </row>
    <row r="60712" spans="23:27">
      <c r="W60712" s="288"/>
      <c r="X60712" s="287"/>
      <c r="AA60712" s="289"/>
    </row>
    <row r="60713" spans="23:27">
      <c r="W60713" s="288"/>
      <c r="X60713" s="287"/>
      <c r="AA60713" s="289"/>
    </row>
    <row r="60714" spans="23:27">
      <c r="W60714" s="288"/>
      <c r="X60714" s="287"/>
      <c r="AA60714" s="289"/>
    </row>
    <row r="60715" spans="23:27">
      <c r="W60715" s="288"/>
      <c r="X60715" s="287"/>
      <c r="AA60715" s="289"/>
    </row>
    <row r="60716" spans="23:27">
      <c r="W60716" s="288"/>
      <c r="X60716" s="287"/>
      <c r="AA60716" s="289"/>
    </row>
    <row r="60717" spans="23:27">
      <c r="W60717" s="288"/>
      <c r="X60717" s="287"/>
      <c r="AA60717" s="289"/>
    </row>
    <row r="60718" spans="23:27">
      <c r="W60718" s="288"/>
      <c r="X60718" s="287"/>
      <c r="AA60718" s="289"/>
    </row>
    <row r="60719" spans="23:27">
      <c r="W60719" s="288"/>
      <c r="X60719" s="287"/>
      <c r="AA60719" s="289"/>
    </row>
    <row r="60720" spans="23:27">
      <c r="W60720" s="288"/>
      <c r="X60720" s="287"/>
      <c r="AA60720" s="289"/>
    </row>
    <row r="60721" spans="23:27">
      <c r="W60721" s="288"/>
      <c r="X60721" s="287"/>
      <c r="AA60721" s="289"/>
    </row>
    <row r="60722" spans="23:27">
      <c r="W60722" s="288"/>
      <c r="X60722" s="287"/>
      <c r="AA60722" s="289"/>
    </row>
    <row r="60723" spans="23:27">
      <c r="W60723" s="288"/>
      <c r="X60723" s="287"/>
      <c r="AA60723" s="289"/>
    </row>
    <row r="60724" spans="23:27">
      <c r="W60724" s="288"/>
      <c r="X60724" s="287"/>
      <c r="AA60724" s="289"/>
    </row>
    <row r="60725" spans="23:27">
      <c r="W60725" s="288"/>
      <c r="X60725" s="287"/>
      <c r="AA60725" s="289"/>
    </row>
    <row r="60726" spans="23:27">
      <c r="W60726" s="288"/>
      <c r="X60726" s="287"/>
      <c r="AA60726" s="289"/>
    </row>
    <row r="60727" spans="23:27">
      <c r="W60727" s="288"/>
      <c r="X60727" s="287"/>
      <c r="AA60727" s="289"/>
    </row>
    <row r="60728" spans="23:27">
      <c r="W60728" s="288"/>
      <c r="X60728" s="287"/>
      <c r="AA60728" s="289"/>
    </row>
    <row r="60729" spans="23:27">
      <c r="W60729" s="288"/>
      <c r="X60729" s="287"/>
      <c r="AA60729" s="289"/>
    </row>
    <row r="60730" spans="23:27">
      <c r="W60730" s="288"/>
      <c r="X60730" s="287"/>
      <c r="AA60730" s="289"/>
    </row>
    <row r="60731" spans="23:27">
      <c r="W60731" s="288"/>
      <c r="X60731" s="287"/>
      <c r="AA60731" s="289"/>
    </row>
    <row r="60732" spans="23:27">
      <c r="W60732" s="288"/>
      <c r="X60732" s="287"/>
      <c r="AA60732" s="289"/>
    </row>
    <row r="60733" spans="23:27">
      <c r="W60733" s="288"/>
      <c r="X60733" s="287"/>
      <c r="AA60733" s="289"/>
    </row>
    <row r="60734" spans="23:27">
      <c r="W60734" s="288"/>
      <c r="X60734" s="287"/>
      <c r="AA60734" s="289"/>
    </row>
    <row r="60735" spans="23:27">
      <c r="W60735" s="288"/>
      <c r="X60735" s="287"/>
      <c r="AA60735" s="289"/>
    </row>
    <row r="60736" spans="23:27">
      <c r="W60736" s="288"/>
      <c r="X60736" s="287"/>
      <c r="AA60736" s="289"/>
    </row>
    <row r="60737" spans="23:27">
      <c r="W60737" s="288"/>
      <c r="X60737" s="287"/>
      <c r="AA60737" s="289"/>
    </row>
    <row r="60738" spans="23:27">
      <c r="W60738" s="288"/>
      <c r="X60738" s="287"/>
      <c r="AA60738" s="289"/>
    </row>
    <row r="60739" spans="23:27">
      <c r="W60739" s="288"/>
      <c r="X60739" s="287"/>
      <c r="AA60739" s="289"/>
    </row>
    <row r="60740" spans="23:27">
      <c r="W60740" s="288"/>
      <c r="X60740" s="287"/>
      <c r="AA60740" s="289"/>
    </row>
    <row r="60741" spans="23:27">
      <c r="W60741" s="288"/>
      <c r="X60741" s="287"/>
      <c r="AA60741" s="289"/>
    </row>
    <row r="60742" spans="23:27">
      <c r="W60742" s="288"/>
      <c r="X60742" s="287"/>
      <c r="AA60742" s="289"/>
    </row>
    <row r="60743" spans="23:27">
      <c r="W60743" s="288"/>
      <c r="X60743" s="287"/>
      <c r="AA60743" s="289"/>
    </row>
    <row r="60744" spans="23:27">
      <c r="W60744" s="288"/>
      <c r="X60744" s="287"/>
      <c r="AA60744" s="289"/>
    </row>
    <row r="60745" spans="23:27">
      <c r="W60745" s="288"/>
      <c r="X60745" s="287"/>
      <c r="AA60745" s="289"/>
    </row>
    <row r="60746" spans="23:27">
      <c r="W60746" s="288"/>
      <c r="X60746" s="287"/>
      <c r="AA60746" s="289"/>
    </row>
    <row r="60747" spans="23:27">
      <c r="W60747" s="288"/>
      <c r="X60747" s="287"/>
      <c r="AA60747" s="289"/>
    </row>
    <row r="60748" spans="23:27">
      <c r="W60748" s="288"/>
      <c r="X60748" s="287"/>
      <c r="AA60748" s="289"/>
    </row>
    <row r="60749" spans="23:27">
      <c r="W60749" s="288"/>
      <c r="X60749" s="287"/>
      <c r="AA60749" s="289"/>
    </row>
    <row r="60750" spans="23:27">
      <c r="W60750" s="288"/>
      <c r="X60750" s="287"/>
      <c r="AA60750" s="289"/>
    </row>
    <row r="60751" spans="23:27">
      <c r="W60751" s="288"/>
      <c r="X60751" s="287"/>
      <c r="AA60751" s="289"/>
    </row>
    <row r="60752" spans="23:27">
      <c r="W60752" s="288"/>
      <c r="X60752" s="287"/>
      <c r="AA60752" s="289"/>
    </row>
    <row r="60753" spans="23:27">
      <c r="W60753" s="288"/>
      <c r="X60753" s="287"/>
      <c r="AA60753" s="289"/>
    </row>
    <row r="60754" spans="23:27">
      <c r="W60754" s="288"/>
      <c r="X60754" s="287"/>
      <c r="AA60754" s="289"/>
    </row>
    <row r="60755" spans="23:27">
      <c r="W60755" s="288"/>
      <c r="X60755" s="287"/>
      <c r="AA60755" s="289"/>
    </row>
    <row r="60756" spans="23:27">
      <c r="W60756" s="288"/>
      <c r="X60756" s="287"/>
      <c r="AA60756" s="289"/>
    </row>
    <row r="60757" spans="23:27">
      <c r="W60757" s="288"/>
      <c r="X60757" s="287"/>
      <c r="AA60757" s="289"/>
    </row>
    <row r="60758" spans="23:27">
      <c r="W60758" s="288"/>
      <c r="X60758" s="287"/>
      <c r="AA60758" s="289"/>
    </row>
    <row r="60759" spans="23:27">
      <c r="W60759" s="288"/>
      <c r="X60759" s="287"/>
      <c r="AA60759" s="289"/>
    </row>
    <row r="60760" spans="23:27">
      <c r="W60760" s="288"/>
      <c r="X60760" s="287"/>
      <c r="AA60760" s="289"/>
    </row>
    <row r="60761" spans="23:27">
      <c r="W60761" s="288"/>
      <c r="X60761" s="287"/>
      <c r="AA60761" s="289"/>
    </row>
    <row r="60762" spans="23:27">
      <c r="W60762" s="288"/>
      <c r="X60762" s="287"/>
      <c r="AA60762" s="289"/>
    </row>
    <row r="60763" spans="23:27">
      <c r="W60763" s="288"/>
      <c r="X60763" s="287"/>
      <c r="AA60763" s="289"/>
    </row>
    <row r="60764" spans="23:27">
      <c r="W60764" s="288"/>
      <c r="X60764" s="287"/>
      <c r="AA60764" s="289"/>
    </row>
    <row r="60765" spans="23:27">
      <c r="W60765" s="288"/>
      <c r="X60765" s="287"/>
      <c r="AA60765" s="289"/>
    </row>
    <row r="60766" spans="23:27">
      <c r="W60766" s="288"/>
      <c r="X60766" s="287"/>
      <c r="AA60766" s="289"/>
    </row>
    <row r="60767" spans="23:27">
      <c r="W60767" s="288"/>
      <c r="X60767" s="287"/>
      <c r="AA60767" s="289"/>
    </row>
    <row r="60768" spans="23:27">
      <c r="W60768" s="288"/>
      <c r="X60768" s="287"/>
      <c r="AA60768" s="289"/>
    </row>
    <row r="60769" spans="23:27">
      <c r="W60769" s="288"/>
      <c r="X60769" s="287"/>
      <c r="AA60769" s="289"/>
    </row>
    <row r="60770" spans="23:27">
      <c r="W60770" s="288"/>
      <c r="X60770" s="287"/>
      <c r="AA60770" s="289"/>
    </row>
    <row r="60771" spans="23:27">
      <c r="W60771" s="288"/>
      <c r="X60771" s="287"/>
      <c r="AA60771" s="289"/>
    </row>
    <row r="60772" spans="23:27">
      <c r="W60772" s="288"/>
      <c r="X60772" s="287"/>
      <c r="AA60772" s="289"/>
    </row>
    <row r="60773" spans="23:27">
      <c r="W60773" s="288"/>
      <c r="X60773" s="287"/>
      <c r="AA60773" s="289"/>
    </row>
    <row r="60774" spans="23:27">
      <c r="W60774" s="288"/>
      <c r="X60774" s="287"/>
      <c r="AA60774" s="289"/>
    </row>
    <row r="60775" spans="23:27">
      <c r="W60775" s="288"/>
      <c r="X60775" s="287"/>
      <c r="AA60775" s="289"/>
    </row>
    <row r="60776" spans="23:27">
      <c r="W60776" s="288"/>
      <c r="X60776" s="287"/>
      <c r="AA60776" s="289"/>
    </row>
    <row r="60777" spans="23:27">
      <c r="W60777" s="288"/>
      <c r="X60777" s="287"/>
      <c r="AA60777" s="289"/>
    </row>
    <row r="60778" spans="23:27">
      <c r="W60778" s="288"/>
      <c r="X60778" s="287"/>
      <c r="AA60778" s="289"/>
    </row>
    <row r="60779" spans="23:27">
      <c r="W60779" s="288"/>
      <c r="X60779" s="287"/>
      <c r="AA60779" s="289"/>
    </row>
    <row r="60780" spans="23:27">
      <c r="W60780" s="288"/>
      <c r="X60780" s="287"/>
      <c r="AA60780" s="289"/>
    </row>
    <row r="60781" spans="23:27">
      <c r="W60781" s="288"/>
      <c r="X60781" s="287"/>
      <c r="AA60781" s="289"/>
    </row>
    <row r="60782" spans="23:27">
      <c r="W60782" s="288"/>
      <c r="X60782" s="287"/>
      <c r="AA60782" s="289"/>
    </row>
    <row r="60783" spans="23:27">
      <c r="W60783" s="288"/>
      <c r="X60783" s="287"/>
      <c r="AA60783" s="289"/>
    </row>
    <row r="60784" spans="23:27">
      <c r="W60784" s="288"/>
      <c r="X60784" s="287"/>
      <c r="AA60784" s="289"/>
    </row>
    <row r="60785" spans="23:27">
      <c r="W60785" s="288"/>
      <c r="X60785" s="287"/>
      <c r="AA60785" s="289"/>
    </row>
    <row r="60786" spans="23:27">
      <c r="W60786" s="288"/>
      <c r="X60786" s="287"/>
      <c r="AA60786" s="289"/>
    </row>
    <row r="60787" spans="23:27">
      <c r="W60787" s="288"/>
      <c r="X60787" s="287"/>
      <c r="AA60787" s="289"/>
    </row>
    <row r="60788" spans="23:27">
      <c r="W60788" s="288"/>
      <c r="X60788" s="287"/>
      <c r="AA60788" s="289"/>
    </row>
    <row r="60789" spans="23:27">
      <c r="W60789" s="288"/>
      <c r="X60789" s="287"/>
      <c r="AA60789" s="289"/>
    </row>
    <row r="60790" spans="23:27">
      <c r="W60790" s="288"/>
      <c r="X60790" s="287"/>
      <c r="AA60790" s="289"/>
    </row>
    <row r="60791" spans="23:27">
      <c r="W60791" s="288"/>
      <c r="X60791" s="287"/>
      <c r="AA60791" s="289"/>
    </row>
    <row r="60792" spans="23:27">
      <c r="W60792" s="288"/>
      <c r="X60792" s="287"/>
      <c r="AA60792" s="289"/>
    </row>
    <row r="60793" spans="23:27">
      <c r="W60793" s="288"/>
      <c r="X60793" s="287"/>
      <c r="AA60793" s="289"/>
    </row>
    <row r="60794" spans="23:27">
      <c r="W60794" s="288"/>
      <c r="X60794" s="287"/>
      <c r="AA60794" s="289"/>
    </row>
    <row r="60795" spans="23:27">
      <c r="W60795" s="288"/>
      <c r="X60795" s="287"/>
      <c r="AA60795" s="289"/>
    </row>
    <row r="60796" spans="23:27">
      <c r="W60796" s="288"/>
      <c r="X60796" s="287"/>
      <c r="AA60796" s="289"/>
    </row>
    <row r="60797" spans="23:27">
      <c r="W60797" s="288"/>
      <c r="X60797" s="287"/>
      <c r="AA60797" s="289"/>
    </row>
    <row r="60798" spans="23:27">
      <c r="W60798" s="288"/>
      <c r="X60798" s="287"/>
      <c r="AA60798" s="289"/>
    </row>
    <row r="60799" spans="23:27">
      <c r="W60799" s="288"/>
      <c r="X60799" s="287"/>
      <c r="AA60799" s="289"/>
    </row>
    <row r="60800" spans="23:27">
      <c r="W60800" s="288"/>
      <c r="X60800" s="287"/>
      <c r="AA60800" s="289"/>
    </row>
    <row r="60801" spans="23:27">
      <c r="W60801" s="288"/>
      <c r="X60801" s="287"/>
      <c r="AA60801" s="289"/>
    </row>
    <row r="60802" spans="23:27">
      <c r="W60802" s="288"/>
      <c r="X60802" s="287"/>
      <c r="AA60802" s="289"/>
    </row>
    <row r="60803" spans="23:27">
      <c r="W60803" s="288"/>
      <c r="X60803" s="287"/>
      <c r="AA60803" s="289"/>
    </row>
    <row r="60804" spans="23:27">
      <c r="W60804" s="288"/>
      <c r="X60804" s="287"/>
      <c r="AA60804" s="289"/>
    </row>
    <row r="60805" spans="23:27">
      <c r="W60805" s="288"/>
      <c r="X60805" s="287"/>
      <c r="AA60805" s="289"/>
    </row>
    <row r="60806" spans="23:27">
      <c r="W60806" s="288"/>
      <c r="X60806" s="287"/>
      <c r="AA60806" s="289"/>
    </row>
    <row r="60807" spans="23:27">
      <c r="W60807" s="288"/>
      <c r="X60807" s="287"/>
      <c r="AA60807" s="289"/>
    </row>
    <row r="60808" spans="23:27">
      <c r="W60808" s="288"/>
      <c r="X60808" s="287"/>
      <c r="AA60808" s="289"/>
    </row>
    <row r="60809" spans="23:27">
      <c r="W60809" s="288"/>
      <c r="X60809" s="287"/>
      <c r="AA60809" s="289"/>
    </row>
    <row r="60810" spans="23:27">
      <c r="W60810" s="288"/>
      <c r="X60810" s="287"/>
      <c r="AA60810" s="289"/>
    </row>
    <row r="60811" spans="23:27">
      <c r="W60811" s="288"/>
      <c r="X60811" s="287"/>
      <c r="AA60811" s="289"/>
    </row>
    <row r="60812" spans="23:27">
      <c r="W60812" s="288"/>
      <c r="X60812" s="287"/>
      <c r="AA60812" s="289"/>
    </row>
    <row r="60813" spans="23:27">
      <c r="W60813" s="288"/>
      <c r="X60813" s="287"/>
      <c r="AA60813" s="289"/>
    </row>
    <row r="60814" spans="23:27">
      <c r="W60814" s="288"/>
      <c r="X60814" s="287"/>
      <c r="AA60814" s="289"/>
    </row>
    <row r="60815" spans="23:27">
      <c r="W60815" s="288"/>
      <c r="X60815" s="287"/>
      <c r="AA60815" s="289"/>
    </row>
    <row r="60816" spans="23:27">
      <c r="W60816" s="288"/>
      <c r="X60816" s="287"/>
      <c r="AA60816" s="289"/>
    </row>
    <row r="60817" spans="23:27">
      <c r="W60817" s="288"/>
      <c r="X60817" s="287"/>
      <c r="AA60817" s="289"/>
    </row>
    <row r="60818" spans="23:27">
      <c r="W60818" s="288"/>
      <c r="X60818" s="287"/>
      <c r="AA60818" s="289"/>
    </row>
    <row r="60819" spans="23:27">
      <c r="W60819" s="288"/>
      <c r="X60819" s="287"/>
      <c r="AA60819" s="289"/>
    </row>
    <row r="60820" spans="23:27">
      <c r="W60820" s="288"/>
      <c r="X60820" s="287"/>
      <c r="AA60820" s="289"/>
    </row>
    <row r="60821" spans="23:27">
      <c r="W60821" s="288"/>
      <c r="X60821" s="287"/>
      <c r="AA60821" s="289"/>
    </row>
    <row r="60822" spans="23:27">
      <c r="W60822" s="288"/>
      <c r="X60822" s="287"/>
      <c r="AA60822" s="289"/>
    </row>
    <row r="60823" spans="23:27">
      <c r="W60823" s="288"/>
      <c r="X60823" s="287"/>
      <c r="AA60823" s="289"/>
    </row>
    <row r="60824" spans="23:27">
      <c r="W60824" s="288"/>
      <c r="X60824" s="287"/>
      <c r="AA60824" s="289"/>
    </row>
    <row r="60825" spans="23:27">
      <c r="W60825" s="288"/>
      <c r="X60825" s="287"/>
      <c r="AA60825" s="289"/>
    </row>
    <row r="60826" spans="23:27">
      <c r="W60826" s="288"/>
      <c r="X60826" s="287"/>
      <c r="AA60826" s="289"/>
    </row>
    <row r="60827" spans="23:27">
      <c r="W60827" s="288"/>
      <c r="X60827" s="287"/>
      <c r="AA60827" s="289"/>
    </row>
    <row r="60828" spans="23:27">
      <c r="W60828" s="288"/>
      <c r="X60828" s="287"/>
      <c r="AA60828" s="289"/>
    </row>
    <row r="60829" spans="23:27">
      <c r="W60829" s="288"/>
      <c r="X60829" s="287"/>
      <c r="AA60829" s="289"/>
    </row>
    <row r="60830" spans="23:27">
      <c r="W60830" s="288"/>
      <c r="X60830" s="287"/>
      <c r="AA60830" s="289"/>
    </row>
    <row r="60831" spans="23:27">
      <c r="W60831" s="288"/>
      <c r="X60831" s="287"/>
      <c r="AA60831" s="289"/>
    </row>
    <row r="60832" spans="23:27">
      <c r="W60832" s="288"/>
      <c r="X60832" s="287"/>
      <c r="AA60832" s="289"/>
    </row>
    <row r="60833" spans="23:27">
      <c r="W60833" s="288"/>
      <c r="X60833" s="287"/>
      <c r="AA60833" s="289"/>
    </row>
    <row r="60834" spans="23:27">
      <c r="W60834" s="288"/>
      <c r="X60834" s="287"/>
      <c r="AA60834" s="289"/>
    </row>
    <row r="60835" spans="23:27">
      <c r="W60835" s="288"/>
      <c r="X60835" s="287"/>
      <c r="AA60835" s="289"/>
    </row>
    <row r="60836" spans="23:27">
      <c r="W60836" s="288"/>
      <c r="X60836" s="287"/>
      <c r="AA60836" s="289"/>
    </row>
    <row r="60837" spans="23:27">
      <c r="W60837" s="288"/>
      <c r="X60837" s="287"/>
      <c r="AA60837" s="289"/>
    </row>
    <row r="60838" spans="23:27">
      <c r="W60838" s="288"/>
      <c r="X60838" s="287"/>
      <c r="AA60838" s="289"/>
    </row>
    <row r="60839" spans="23:27">
      <c r="W60839" s="288"/>
      <c r="X60839" s="287"/>
      <c r="AA60839" s="289"/>
    </row>
    <row r="60840" spans="23:27">
      <c r="W60840" s="288"/>
      <c r="X60840" s="287"/>
      <c r="AA60840" s="289"/>
    </row>
    <row r="60841" spans="23:27">
      <c r="W60841" s="288"/>
      <c r="X60841" s="287"/>
      <c r="AA60841" s="289"/>
    </row>
    <row r="60842" spans="23:27">
      <c r="W60842" s="288"/>
      <c r="X60842" s="287"/>
      <c r="AA60842" s="289"/>
    </row>
    <row r="60843" spans="23:27">
      <c r="W60843" s="288"/>
      <c r="X60843" s="287"/>
      <c r="AA60843" s="289"/>
    </row>
    <row r="60844" spans="23:27">
      <c r="W60844" s="288"/>
      <c r="X60844" s="287"/>
      <c r="AA60844" s="289"/>
    </row>
    <row r="60845" spans="23:27">
      <c r="W60845" s="288"/>
      <c r="X60845" s="287"/>
      <c r="AA60845" s="289"/>
    </row>
    <row r="60846" spans="23:27">
      <c r="W60846" s="288"/>
      <c r="X60846" s="287"/>
      <c r="AA60846" s="289"/>
    </row>
    <row r="60847" spans="23:27">
      <c r="W60847" s="288"/>
      <c r="X60847" s="287"/>
      <c r="AA60847" s="289"/>
    </row>
    <row r="60848" spans="23:27">
      <c r="W60848" s="288"/>
      <c r="X60848" s="287"/>
      <c r="AA60848" s="289"/>
    </row>
    <row r="60849" spans="23:27">
      <c r="W60849" s="288"/>
      <c r="X60849" s="287"/>
      <c r="AA60849" s="289"/>
    </row>
    <row r="60850" spans="23:27">
      <c r="W60850" s="288"/>
      <c r="X60850" s="287"/>
      <c r="AA60850" s="289"/>
    </row>
    <row r="60851" spans="23:27">
      <c r="W60851" s="288"/>
      <c r="X60851" s="287"/>
      <c r="AA60851" s="289"/>
    </row>
    <row r="60852" spans="23:27">
      <c r="W60852" s="288"/>
      <c r="X60852" s="287"/>
      <c r="AA60852" s="289"/>
    </row>
    <row r="60853" spans="23:27">
      <c r="W60853" s="288"/>
      <c r="X60853" s="287"/>
      <c r="AA60853" s="289"/>
    </row>
    <row r="60854" spans="23:27">
      <c r="W60854" s="288"/>
      <c r="X60854" s="287"/>
      <c r="AA60854" s="289"/>
    </row>
    <row r="60855" spans="23:27">
      <c r="W60855" s="288"/>
      <c r="X60855" s="287"/>
      <c r="AA60855" s="289"/>
    </row>
    <row r="60856" spans="23:27">
      <c r="W60856" s="288"/>
      <c r="X60856" s="287"/>
      <c r="AA60856" s="289"/>
    </row>
    <row r="60857" spans="23:27">
      <c r="W60857" s="288"/>
      <c r="X60857" s="287"/>
      <c r="AA60857" s="289"/>
    </row>
    <row r="60858" spans="23:27">
      <c r="W60858" s="288"/>
      <c r="X60858" s="287"/>
      <c r="AA60858" s="289"/>
    </row>
    <row r="60859" spans="23:27">
      <c r="W60859" s="288"/>
      <c r="X60859" s="287"/>
      <c r="AA60859" s="289"/>
    </row>
    <row r="60860" spans="23:27">
      <c r="W60860" s="288"/>
      <c r="X60860" s="287"/>
      <c r="AA60860" s="289"/>
    </row>
    <row r="60861" spans="23:27">
      <c r="W60861" s="288"/>
      <c r="X60861" s="287"/>
      <c r="AA60861" s="289"/>
    </row>
    <row r="60862" spans="23:27">
      <c r="W60862" s="288"/>
      <c r="X60862" s="287"/>
      <c r="AA60862" s="289"/>
    </row>
    <row r="60863" spans="23:27">
      <c r="W60863" s="288"/>
      <c r="X60863" s="287"/>
      <c r="AA60863" s="289"/>
    </row>
    <row r="60864" spans="23:27">
      <c r="W60864" s="288"/>
      <c r="X60864" s="287"/>
      <c r="AA60864" s="289"/>
    </row>
    <row r="60865" spans="23:27">
      <c r="W60865" s="288"/>
      <c r="X60865" s="287"/>
      <c r="AA60865" s="289"/>
    </row>
    <row r="60866" spans="23:27">
      <c r="W60866" s="288"/>
      <c r="X60866" s="287"/>
      <c r="AA60866" s="289"/>
    </row>
    <row r="60867" spans="23:27">
      <c r="W60867" s="288"/>
      <c r="X60867" s="287"/>
      <c r="AA60867" s="289"/>
    </row>
    <row r="60868" spans="23:27">
      <c r="W60868" s="288"/>
      <c r="X60868" s="287"/>
      <c r="AA60868" s="289"/>
    </row>
    <row r="60869" spans="23:27">
      <c r="W60869" s="288"/>
      <c r="X60869" s="287"/>
      <c r="AA60869" s="289"/>
    </row>
    <row r="60870" spans="23:27">
      <c r="W60870" s="288"/>
      <c r="X60870" s="287"/>
      <c r="AA60870" s="289"/>
    </row>
    <row r="60871" spans="23:27">
      <c r="W60871" s="288"/>
      <c r="X60871" s="287"/>
      <c r="AA60871" s="289"/>
    </row>
    <row r="60872" spans="23:27">
      <c r="W60872" s="288"/>
      <c r="X60872" s="287"/>
      <c r="AA60872" s="289"/>
    </row>
    <row r="60873" spans="23:27">
      <c r="W60873" s="288"/>
      <c r="X60873" s="287"/>
      <c r="AA60873" s="289"/>
    </row>
    <row r="60874" spans="23:27">
      <c r="W60874" s="288"/>
      <c r="X60874" s="287"/>
      <c r="AA60874" s="289"/>
    </row>
    <row r="60875" spans="23:27">
      <c r="W60875" s="288"/>
      <c r="X60875" s="287"/>
      <c r="AA60875" s="289"/>
    </row>
    <row r="60876" spans="23:27">
      <c r="W60876" s="288"/>
      <c r="X60876" s="287"/>
      <c r="AA60876" s="289"/>
    </row>
    <row r="60877" spans="23:27">
      <c r="W60877" s="288"/>
      <c r="X60877" s="287"/>
      <c r="AA60877" s="289"/>
    </row>
    <row r="60878" spans="23:27">
      <c r="W60878" s="288"/>
      <c r="X60878" s="287"/>
      <c r="AA60878" s="289"/>
    </row>
    <row r="60879" spans="23:27">
      <c r="W60879" s="288"/>
      <c r="X60879" s="287"/>
      <c r="AA60879" s="289"/>
    </row>
    <row r="60880" spans="23:27">
      <c r="W60880" s="288"/>
      <c r="X60880" s="287"/>
      <c r="AA60880" s="289"/>
    </row>
    <row r="60881" spans="23:27">
      <c r="W60881" s="288"/>
      <c r="X60881" s="287"/>
      <c r="AA60881" s="289"/>
    </row>
    <row r="60882" spans="23:27">
      <c r="W60882" s="288"/>
      <c r="X60882" s="287"/>
      <c r="AA60882" s="289"/>
    </row>
    <row r="60883" spans="23:27">
      <c r="W60883" s="288"/>
      <c r="X60883" s="287"/>
      <c r="AA60883" s="289"/>
    </row>
    <row r="60884" spans="23:27">
      <c r="W60884" s="288"/>
      <c r="X60884" s="287"/>
      <c r="AA60884" s="289"/>
    </row>
    <row r="60885" spans="23:27">
      <c r="W60885" s="288"/>
      <c r="X60885" s="287"/>
      <c r="AA60885" s="289"/>
    </row>
    <row r="60886" spans="23:27">
      <c r="W60886" s="288"/>
      <c r="X60886" s="287"/>
      <c r="AA60886" s="289"/>
    </row>
    <row r="60887" spans="23:27">
      <c r="W60887" s="288"/>
      <c r="X60887" s="287"/>
      <c r="AA60887" s="289"/>
    </row>
    <row r="60888" spans="23:27">
      <c r="W60888" s="288"/>
      <c r="X60888" s="287"/>
      <c r="AA60888" s="289"/>
    </row>
    <row r="60889" spans="23:27">
      <c r="W60889" s="288"/>
      <c r="X60889" s="287"/>
      <c r="AA60889" s="289"/>
    </row>
    <row r="60890" spans="23:27">
      <c r="W60890" s="288"/>
      <c r="X60890" s="287"/>
      <c r="AA60890" s="289"/>
    </row>
    <row r="60891" spans="23:27">
      <c r="W60891" s="288"/>
      <c r="X60891" s="287"/>
      <c r="AA60891" s="289"/>
    </row>
    <row r="60892" spans="23:27">
      <c r="W60892" s="288"/>
      <c r="X60892" s="287"/>
      <c r="AA60892" s="289"/>
    </row>
    <row r="60893" spans="23:27">
      <c r="W60893" s="288"/>
      <c r="X60893" s="287"/>
      <c r="AA60893" s="289"/>
    </row>
    <row r="60894" spans="23:27">
      <c r="W60894" s="288"/>
      <c r="X60894" s="287"/>
      <c r="AA60894" s="289"/>
    </row>
    <row r="60895" spans="23:27">
      <c r="W60895" s="288"/>
      <c r="X60895" s="287"/>
      <c r="AA60895" s="289"/>
    </row>
    <row r="60896" spans="23:27">
      <c r="W60896" s="288"/>
      <c r="X60896" s="287"/>
      <c r="AA60896" s="289"/>
    </row>
    <row r="60897" spans="23:27">
      <c r="W60897" s="288"/>
      <c r="X60897" s="287"/>
      <c r="AA60897" s="289"/>
    </row>
    <row r="60898" spans="23:27">
      <c r="W60898" s="288"/>
      <c r="X60898" s="287"/>
      <c r="AA60898" s="289"/>
    </row>
    <row r="60899" spans="23:27">
      <c r="W60899" s="288"/>
      <c r="X60899" s="287"/>
      <c r="AA60899" s="289"/>
    </row>
    <row r="60900" spans="23:27">
      <c r="W60900" s="288"/>
      <c r="X60900" s="287"/>
      <c r="AA60900" s="289"/>
    </row>
    <row r="60901" spans="23:27">
      <c r="W60901" s="288"/>
      <c r="X60901" s="287"/>
      <c r="AA60901" s="289"/>
    </row>
    <row r="60902" spans="23:27">
      <c r="W60902" s="288"/>
      <c r="X60902" s="287"/>
      <c r="AA60902" s="289"/>
    </row>
    <row r="60903" spans="23:27">
      <c r="W60903" s="288"/>
      <c r="X60903" s="287"/>
      <c r="AA60903" s="289"/>
    </row>
    <row r="60904" spans="23:27">
      <c r="W60904" s="288"/>
      <c r="X60904" s="287"/>
      <c r="AA60904" s="289"/>
    </row>
    <row r="60905" spans="23:27">
      <c r="W60905" s="288"/>
      <c r="X60905" s="287"/>
      <c r="AA60905" s="289"/>
    </row>
    <row r="60906" spans="23:27">
      <c r="W60906" s="288"/>
      <c r="X60906" s="287"/>
      <c r="AA60906" s="289"/>
    </row>
    <row r="60907" spans="23:27">
      <c r="W60907" s="288"/>
      <c r="X60907" s="287"/>
      <c r="AA60907" s="289"/>
    </row>
    <row r="60908" spans="23:27">
      <c r="W60908" s="288"/>
      <c r="X60908" s="287"/>
      <c r="AA60908" s="289"/>
    </row>
    <row r="60909" spans="23:27">
      <c r="W60909" s="288"/>
      <c r="X60909" s="287"/>
      <c r="AA60909" s="289"/>
    </row>
    <row r="60910" spans="23:27">
      <c r="W60910" s="288"/>
      <c r="X60910" s="287"/>
      <c r="AA60910" s="289"/>
    </row>
    <row r="60911" spans="23:27">
      <c r="W60911" s="288"/>
      <c r="X60911" s="287"/>
      <c r="AA60911" s="289"/>
    </row>
    <row r="60912" spans="23:27">
      <c r="W60912" s="288"/>
      <c r="X60912" s="287"/>
      <c r="AA60912" s="289"/>
    </row>
    <row r="60913" spans="23:27">
      <c r="W60913" s="288"/>
      <c r="X60913" s="287"/>
      <c r="AA60913" s="289"/>
    </row>
    <row r="60914" spans="23:27">
      <c r="W60914" s="288"/>
      <c r="X60914" s="287"/>
      <c r="AA60914" s="289"/>
    </row>
    <row r="60915" spans="23:27">
      <c r="W60915" s="288"/>
      <c r="X60915" s="287"/>
      <c r="AA60915" s="289"/>
    </row>
    <row r="60916" spans="23:27">
      <c r="W60916" s="288"/>
      <c r="X60916" s="287"/>
      <c r="AA60916" s="289"/>
    </row>
    <row r="60917" spans="23:27">
      <c r="W60917" s="288"/>
      <c r="X60917" s="287"/>
      <c r="AA60917" s="289"/>
    </row>
    <row r="60918" spans="23:27">
      <c r="W60918" s="288"/>
      <c r="X60918" s="287"/>
      <c r="AA60918" s="289"/>
    </row>
    <row r="60919" spans="23:27">
      <c r="W60919" s="288"/>
      <c r="X60919" s="287"/>
      <c r="AA60919" s="289"/>
    </row>
    <row r="60920" spans="23:27">
      <c r="W60920" s="288"/>
      <c r="X60920" s="287"/>
      <c r="AA60920" s="289"/>
    </row>
    <row r="60921" spans="23:27">
      <c r="W60921" s="288"/>
      <c r="X60921" s="287"/>
      <c r="AA60921" s="289"/>
    </row>
    <row r="60922" spans="23:27">
      <c r="W60922" s="288"/>
      <c r="X60922" s="287"/>
      <c r="AA60922" s="289"/>
    </row>
    <row r="60923" spans="23:27">
      <c r="W60923" s="288"/>
      <c r="X60923" s="287"/>
      <c r="AA60923" s="289"/>
    </row>
    <row r="60924" spans="23:27">
      <c r="W60924" s="288"/>
      <c r="X60924" s="287"/>
      <c r="AA60924" s="289"/>
    </row>
    <row r="60925" spans="23:27">
      <c r="W60925" s="288"/>
      <c r="X60925" s="287"/>
      <c r="AA60925" s="289"/>
    </row>
    <row r="60926" spans="23:27">
      <c r="W60926" s="288"/>
      <c r="X60926" s="287"/>
      <c r="AA60926" s="289"/>
    </row>
    <row r="60927" spans="23:27">
      <c r="W60927" s="288"/>
      <c r="X60927" s="287"/>
      <c r="AA60927" s="289"/>
    </row>
    <row r="60928" spans="23:27">
      <c r="W60928" s="288"/>
      <c r="X60928" s="287"/>
      <c r="AA60928" s="289"/>
    </row>
    <row r="60929" spans="23:27">
      <c r="W60929" s="288"/>
      <c r="X60929" s="287"/>
      <c r="AA60929" s="289"/>
    </row>
    <row r="60930" spans="23:27">
      <c r="W60930" s="288"/>
      <c r="X60930" s="287"/>
      <c r="AA60930" s="289"/>
    </row>
    <row r="60931" spans="23:27">
      <c r="W60931" s="288"/>
      <c r="X60931" s="287"/>
      <c r="AA60931" s="289"/>
    </row>
    <row r="60932" spans="23:27">
      <c r="W60932" s="288"/>
      <c r="X60932" s="287"/>
      <c r="AA60932" s="289"/>
    </row>
    <row r="60933" spans="23:27">
      <c r="W60933" s="288"/>
      <c r="X60933" s="287"/>
      <c r="AA60933" s="289"/>
    </row>
    <row r="60934" spans="23:27">
      <c r="W60934" s="288"/>
      <c r="X60934" s="287"/>
      <c r="AA60934" s="289"/>
    </row>
    <row r="60935" spans="23:27">
      <c r="W60935" s="288"/>
      <c r="X60935" s="287"/>
      <c r="AA60935" s="289"/>
    </row>
    <row r="60936" spans="23:27">
      <c r="W60936" s="288"/>
      <c r="X60936" s="287"/>
      <c r="AA60936" s="289"/>
    </row>
    <row r="60937" spans="23:27">
      <c r="W60937" s="288"/>
      <c r="X60937" s="287"/>
      <c r="AA60937" s="289"/>
    </row>
    <row r="60938" spans="23:27">
      <c r="W60938" s="288"/>
      <c r="X60938" s="287"/>
      <c r="AA60938" s="289"/>
    </row>
    <row r="60939" spans="23:27">
      <c r="W60939" s="288"/>
      <c r="X60939" s="287"/>
      <c r="AA60939" s="289"/>
    </row>
    <row r="60940" spans="23:27">
      <c r="W60940" s="288"/>
      <c r="X60940" s="287"/>
      <c r="AA60940" s="289"/>
    </row>
    <row r="60941" spans="23:27">
      <c r="W60941" s="288"/>
      <c r="X60941" s="287"/>
      <c r="AA60941" s="289"/>
    </row>
    <row r="60942" spans="23:27">
      <c r="W60942" s="288"/>
      <c r="X60942" s="287"/>
      <c r="AA60942" s="289"/>
    </row>
    <row r="60943" spans="23:27">
      <c r="W60943" s="288"/>
      <c r="X60943" s="287"/>
      <c r="AA60943" s="289"/>
    </row>
    <row r="60944" spans="23:27">
      <c r="W60944" s="288"/>
      <c r="X60944" s="287"/>
      <c r="AA60944" s="289"/>
    </row>
    <row r="60945" spans="23:27">
      <c r="W60945" s="288"/>
      <c r="X60945" s="287"/>
      <c r="AA60945" s="289"/>
    </row>
    <row r="60946" spans="23:27">
      <c r="W60946" s="288"/>
      <c r="X60946" s="287"/>
      <c r="AA60946" s="289"/>
    </row>
    <row r="60947" spans="23:27">
      <c r="W60947" s="288"/>
      <c r="X60947" s="287"/>
      <c r="AA60947" s="289"/>
    </row>
    <row r="60948" spans="23:27">
      <c r="W60948" s="288"/>
      <c r="X60948" s="287"/>
      <c r="AA60948" s="289"/>
    </row>
    <row r="60949" spans="23:27">
      <c r="W60949" s="288"/>
      <c r="X60949" s="287"/>
      <c r="AA60949" s="289"/>
    </row>
    <row r="60950" spans="23:27">
      <c r="W60950" s="288"/>
      <c r="X60950" s="287"/>
      <c r="AA60950" s="289"/>
    </row>
    <row r="60951" spans="23:27">
      <c r="W60951" s="288"/>
      <c r="X60951" s="287"/>
      <c r="AA60951" s="289"/>
    </row>
    <row r="60952" spans="23:27">
      <c r="W60952" s="288"/>
      <c r="X60952" s="287"/>
      <c r="AA60952" s="289"/>
    </row>
    <row r="60953" spans="23:27">
      <c r="W60953" s="288"/>
      <c r="X60953" s="287"/>
      <c r="AA60953" s="289"/>
    </row>
    <row r="60954" spans="23:27">
      <c r="W60954" s="288"/>
      <c r="X60954" s="287"/>
      <c r="AA60954" s="289"/>
    </row>
    <row r="60955" spans="23:27">
      <c r="W60955" s="288"/>
      <c r="X60955" s="287"/>
      <c r="AA60955" s="289"/>
    </row>
    <row r="60956" spans="23:27">
      <c r="W60956" s="288"/>
      <c r="X60956" s="287"/>
      <c r="AA60956" s="289"/>
    </row>
    <row r="60957" spans="23:27">
      <c r="W60957" s="288"/>
      <c r="X60957" s="287"/>
      <c r="AA60957" s="289"/>
    </row>
    <row r="60958" spans="23:27">
      <c r="W60958" s="288"/>
      <c r="X60958" s="287"/>
      <c r="AA60958" s="289"/>
    </row>
    <row r="60959" spans="23:27">
      <c r="W60959" s="288"/>
      <c r="X60959" s="287"/>
      <c r="AA60959" s="289"/>
    </row>
    <row r="60960" spans="23:27">
      <c r="W60960" s="288"/>
      <c r="X60960" s="287"/>
      <c r="AA60960" s="289"/>
    </row>
    <row r="60961" spans="23:27">
      <c r="W60961" s="288"/>
      <c r="X60961" s="287"/>
      <c r="AA60961" s="289"/>
    </row>
    <row r="60962" spans="23:27">
      <c r="W60962" s="288"/>
      <c r="X60962" s="287"/>
      <c r="AA60962" s="289"/>
    </row>
    <row r="60963" spans="23:27">
      <c r="W60963" s="288"/>
      <c r="X60963" s="287"/>
      <c r="AA60963" s="289"/>
    </row>
    <row r="60964" spans="23:27">
      <c r="W60964" s="288"/>
      <c r="X60964" s="287"/>
      <c r="AA60964" s="289"/>
    </row>
    <row r="60965" spans="23:27">
      <c r="W60965" s="288"/>
      <c r="X60965" s="287"/>
      <c r="AA60965" s="289"/>
    </row>
    <row r="60966" spans="23:27">
      <c r="W60966" s="288"/>
      <c r="X60966" s="287"/>
      <c r="AA60966" s="289"/>
    </row>
    <row r="60967" spans="23:27">
      <c r="W60967" s="288"/>
      <c r="X60967" s="287"/>
      <c r="AA60967" s="289"/>
    </row>
    <row r="60968" spans="23:27">
      <c r="W60968" s="288"/>
      <c r="X60968" s="287"/>
      <c r="AA60968" s="289"/>
    </row>
    <row r="60969" spans="23:27">
      <c r="W60969" s="288"/>
      <c r="X60969" s="287"/>
      <c r="AA60969" s="289"/>
    </row>
    <row r="60970" spans="23:27">
      <c r="W60970" s="288"/>
      <c r="X60970" s="287"/>
      <c r="AA60970" s="289"/>
    </row>
    <row r="60971" spans="23:27">
      <c r="W60971" s="288"/>
      <c r="X60971" s="287"/>
      <c r="AA60971" s="289"/>
    </row>
    <row r="60972" spans="23:27">
      <c r="W60972" s="288"/>
      <c r="X60972" s="287"/>
      <c r="AA60972" s="289"/>
    </row>
    <row r="60973" spans="23:27">
      <c r="W60973" s="288"/>
      <c r="X60973" s="287"/>
      <c r="AA60973" s="289"/>
    </row>
    <row r="60974" spans="23:27">
      <c r="W60974" s="288"/>
      <c r="X60974" s="287"/>
      <c r="AA60974" s="289"/>
    </row>
    <row r="60975" spans="23:27">
      <c r="W60975" s="288"/>
      <c r="X60975" s="287"/>
      <c r="AA60975" s="289"/>
    </row>
    <row r="60976" spans="23:27">
      <c r="W60976" s="288"/>
      <c r="X60976" s="287"/>
      <c r="AA60976" s="289"/>
    </row>
    <row r="60977" spans="23:27">
      <c r="W60977" s="288"/>
      <c r="X60977" s="287"/>
      <c r="AA60977" s="289"/>
    </row>
    <row r="60978" spans="23:27">
      <c r="W60978" s="288"/>
      <c r="X60978" s="287"/>
      <c r="AA60978" s="289"/>
    </row>
    <row r="60979" spans="23:27">
      <c r="W60979" s="288"/>
      <c r="X60979" s="287"/>
      <c r="AA60979" s="289"/>
    </row>
    <row r="60980" spans="23:27">
      <c r="W60980" s="288"/>
      <c r="X60980" s="287"/>
      <c r="AA60980" s="289"/>
    </row>
    <row r="60981" spans="23:27">
      <c r="W60981" s="288"/>
      <c r="X60981" s="287"/>
      <c r="AA60981" s="289"/>
    </row>
    <row r="60982" spans="23:27">
      <c r="W60982" s="288"/>
      <c r="X60982" s="287"/>
      <c r="AA60982" s="289"/>
    </row>
    <row r="60983" spans="23:27">
      <c r="W60983" s="288"/>
      <c r="X60983" s="287"/>
      <c r="AA60983" s="289"/>
    </row>
    <row r="60984" spans="23:27">
      <c r="W60984" s="288"/>
      <c r="X60984" s="287"/>
      <c r="AA60984" s="289"/>
    </row>
    <row r="60985" spans="23:27">
      <c r="W60985" s="288"/>
      <c r="X60985" s="287"/>
      <c r="AA60985" s="289"/>
    </row>
    <row r="60986" spans="23:27">
      <c r="W60986" s="288"/>
      <c r="X60986" s="287"/>
      <c r="AA60986" s="289"/>
    </row>
    <row r="60987" spans="23:27">
      <c r="W60987" s="288"/>
      <c r="X60987" s="287"/>
      <c r="AA60987" s="289"/>
    </row>
    <row r="60988" spans="23:27">
      <c r="W60988" s="288"/>
      <c r="X60988" s="287"/>
      <c r="AA60988" s="289"/>
    </row>
    <row r="60989" spans="23:27">
      <c r="W60989" s="288"/>
      <c r="X60989" s="287"/>
      <c r="AA60989" s="289"/>
    </row>
    <row r="60990" spans="23:27">
      <c r="W60990" s="288"/>
      <c r="X60990" s="287"/>
      <c r="AA60990" s="289"/>
    </row>
    <row r="60991" spans="23:27">
      <c r="W60991" s="288"/>
      <c r="X60991" s="287"/>
      <c r="AA60991" s="289"/>
    </row>
    <row r="60992" spans="23:27">
      <c r="W60992" s="288"/>
      <c r="X60992" s="287"/>
      <c r="AA60992" s="289"/>
    </row>
    <row r="60993" spans="23:27">
      <c r="W60993" s="288"/>
      <c r="X60993" s="287"/>
      <c r="AA60993" s="289"/>
    </row>
    <row r="60994" spans="23:27">
      <c r="W60994" s="288"/>
      <c r="X60994" s="287"/>
      <c r="AA60994" s="289"/>
    </row>
    <row r="60995" spans="23:27">
      <c r="W60995" s="288"/>
      <c r="X60995" s="287"/>
      <c r="AA60995" s="289"/>
    </row>
    <row r="60996" spans="23:27">
      <c r="W60996" s="288"/>
      <c r="X60996" s="287"/>
      <c r="AA60996" s="289"/>
    </row>
    <row r="60997" spans="23:27">
      <c r="W60997" s="288"/>
      <c r="X60997" s="287"/>
      <c r="AA60997" s="289"/>
    </row>
    <row r="60998" spans="23:27">
      <c r="W60998" s="288"/>
      <c r="X60998" s="287"/>
      <c r="AA60998" s="289"/>
    </row>
    <row r="60999" spans="23:27">
      <c r="W60999" s="288"/>
      <c r="X60999" s="287"/>
      <c r="AA60999" s="289"/>
    </row>
    <row r="61000" spans="23:27">
      <c r="W61000" s="288"/>
      <c r="X61000" s="287"/>
      <c r="AA61000" s="289"/>
    </row>
    <row r="61001" spans="23:27">
      <c r="W61001" s="288"/>
      <c r="X61001" s="287"/>
      <c r="AA61001" s="289"/>
    </row>
    <row r="61002" spans="23:27">
      <c r="W61002" s="288"/>
      <c r="X61002" s="287"/>
      <c r="AA61002" s="289"/>
    </row>
    <row r="61003" spans="23:27">
      <c r="W61003" s="288"/>
      <c r="X61003" s="287"/>
      <c r="AA61003" s="289"/>
    </row>
    <row r="61004" spans="23:27">
      <c r="W61004" s="288"/>
      <c r="X61004" s="287"/>
      <c r="AA61004" s="289"/>
    </row>
    <row r="61005" spans="23:27">
      <c r="W61005" s="288"/>
      <c r="X61005" s="287"/>
      <c r="AA61005" s="289"/>
    </row>
    <row r="61006" spans="23:27">
      <c r="W61006" s="288"/>
      <c r="X61006" s="287"/>
      <c r="AA61006" s="289"/>
    </row>
    <row r="61007" spans="23:27">
      <c r="W61007" s="288"/>
      <c r="X61007" s="287"/>
      <c r="AA61007" s="289"/>
    </row>
    <row r="61008" spans="23:27">
      <c r="W61008" s="288"/>
      <c r="X61008" s="287"/>
      <c r="AA61008" s="289"/>
    </row>
    <row r="61009" spans="23:27">
      <c r="W61009" s="288"/>
      <c r="X61009" s="287"/>
      <c r="AA61009" s="289"/>
    </row>
    <row r="61010" spans="23:27">
      <c r="W61010" s="288"/>
      <c r="X61010" s="287"/>
      <c r="AA61010" s="289"/>
    </row>
    <row r="61011" spans="23:27">
      <c r="W61011" s="288"/>
      <c r="X61011" s="287"/>
      <c r="AA61011" s="289"/>
    </row>
    <row r="61012" spans="23:27">
      <c r="W61012" s="288"/>
      <c r="X61012" s="287"/>
      <c r="AA61012" s="289"/>
    </row>
    <row r="61013" spans="23:27">
      <c r="W61013" s="288"/>
      <c r="X61013" s="287"/>
      <c r="AA61013" s="289"/>
    </row>
    <row r="61014" spans="23:27">
      <c r="W61014" s="288"/>
      <c r="X61014" s="287"/>
      <c r="AA61014" s="289"/>
    </row>
    <row r="61015" spans="23:27">
      <c r="W61015" s="288"/>
      <c r="X61015" s="287"/>
      <c r="AA61015" s="289"/>
    </row>
    <row r="61016" spans="23:27">
      <c r="W61016" s="288"/>
      <c r="X61016" s="287"/>
      <c r="AA61016" s="289"/>
    </row>
    <row r="61017" spans="23:27">
      <c r="W61017" s="288"/>
      <c r="X61017" s="287"/>
      <c r="AA61017" s="289"/>
    </row>
    <row r="61018" spans="23:27">
      <c r="W61018" s="288"/>
      <c r="X61018" s="287"/>
      <c r="AA61018" s="289"/>
    </row>
    <row r="61019" spans="23:27">
      <c r="W61019" s="288"/>
      <c r="X61019" s="287"/>
      <c r="AA61019" s="289"/>
    </row>
    <row r="61020" spans="23:27">
      <c r="W61020" s="288"/>
      <c r="X61020" s="287"/>
      <c r="AA61020" s="289"/>
    </row>
    <row r="61021" spans="23:27">
      <c r="W61021" s="288"/>
      <c r="X61021" s="287"/>
      <c r="AA61021" s="289"/>
    </row>
    <row r="61022" spans="23:27">
      <c r="W61022" s="288"/>
      <c r="X61022" s="287"/>
      <c r="AA61022" s="289"/>
    </row>
    <row r="61023" spans="23:27">
      <c r="W61023" s="288"/>
      <c r="X61023" s="287"/>
      <c r="AA61023" s="289"/>
    </row>
    <row r="61024" spans="23:27">
      <c r="W61024" s="288"/>
      <c r="X61024" s="287"/>
      <c r="AA61024" s="289"/>
    </row>
    <row r="61025" spans="23:27">
      <c r="W61025" s="288"/>
      <c r="X61025" s="287"/>
      <c r="AA61025" s="289"/>
    </row>
    <row r="61026" spans="23:27">
      <c r="W61026" s="288"/>
      <c r="X61026" s="287"/>
      <c r="AA61026" s="289"/>
    </row>
    <row r="61027" spans="23:27">
      <c r="W61027" s="288"/>
      <c r="X61027" s="287"/>
      <c r="AA61027" s="289"/>
    </row>
    <row r="61028" spans="23:27">
      <c r="W61028" s="288"/>
      <c r="X61028" s="287"/>
      <c r="AA61028" s="289"/>
    </row>
    <row r="61029" spans="23:27">
      <c r="W61029" s="288"/>
      <c r="X61029" s="287"/>
      <c r="AA61029" s="289"/>
    </row>
    <row r="61030" spans="23:27">
      <c r="W61030" s="288"/>
      <c r="X61030" s="287"/>
      <c r="AA61030" s="289"/>
    </row>
    <row r="61031" spans="23:27">
      <c r="W61031" s="288"/>
      <c r="X61031" s="287"/>
      <c r="AA61031" s="289"/>
    </row>
    <row r="61032" spans="23:27">
      <c r="W61032" s="288"/>
      <c r="X61032" s="287"/>
      <c r="AA61032" s="289"/>
    </row>
    <row r="61033" spans="23:27">
      <c r="W61033" s="288"/>
      <c r="X61033" s="287"/>
      <c r="AA61033" s="289"/>
    </row>
    <row r="61034" spans="23:27">
      <c r="W61034" s="288"/>
      <c r="X61034" s="287"/>
      <c r="AA61034" s="289"/>
    </row>
    <row r="61035" spans="23:27">
      <c r="W61035" s="288"/>
      <c r="X61035" s="287"/>
      <c r="AA61035" s="289"/>
    </row>
    <row r="61036" spans="23:27">
      <c r="W61036" s="288"/>
      <c r="X61036" s="287"/>
      <c r="AA61036" s="289"/>
    </row>
    <row r="61037" spans="23:27">
      <c r="W61037" s="288"/>
      <c r="X61037" s="287"/>
      <c r="AA61037" s="289"/>
    </row>
    <row r="61038" spans="23:27">
      <c r="W61038" s="288"/>
      <c r="X61038" s="287"/>
      <c r="AA61038" s="289"/>
    </row>
    <row r="61039" spans="23:27">
      <c r="W61039" s="288"/>
      <c r="X61039" s="287"/>
      <c r="AA61039" s="289"/>
    </row>
    <row r="61040" spans="23:27">
      <c r="W61040" s="288"/>
      <c r="X61040" s="287"/>
      <c r="AA61040" s="289"/>
    </row>
    <row r="61041" spans="23:27">
      <c r="W61041" s="288"/>
      <c r="X61041" s="287"/>
      <c r="AA61041" s="289"/>
    </row>
    <row r="61042" spans="23:27">
      <c r="W61042" s="288"/>
      <c r="X61042" s="287"/>
      <c r="AA61042" s="289"/>
    </row>
    <row r="61043" spans="23:27">
      <c r="W61043" s="288"/>
      <c r="X61043" s="287"/>
      <c r="AA61043" s="289"/>
    </row>
    <row r="61044" spans="23:27">
      <c r="W61044" s="288"/>
      <c r="X61044" s="287"/>
      <c r="AA61044" s="289"/>
    </row>
    <row r="61045" spans="23:27">
      <c r="W61045" s="288"/>
      <c r="X61045" s="287"/>
      <c r="AA61045" s="289"/>
    </row>
    <row r="61046" spans="23:27">
      <c r="W61046" s="288"/>
      <c r="X61046" s="287"/>
      <c r="AA61046" s="289"/>
    </row>
    <row r="61047" spans="23:27">
      <c r="W61047" s="288"/>
      <c r="X61047" s="287"/>
      <c r="AA61047" s="289"/>
    </row>
    <row r="61048" spans="23:27">
      <c r="W61048" s="288"/>
      <c r="X61048" s="287"/>
      <c r="AA61048" s="289"/>
    </row>
    <row r="61049" spans="23:27">
      <c r="W61049" s="288"/>
      <c r="X61049" s="287"/>
      <c r="AA61049" s="289"/>
    </row>
    <row r="61050" spans="23:27">
      <c r="W61050" s="288"/>
      <c r="X61050" s="287"/>
      <c r="AA61050" s="289"/>
    </row>
    <row r="61051" spans="23:27">
      <c r="W61051" s="288"/>
      <c r="X61051" s="287"/>
      <c r="AA61051" s="289"/>
    </row>
    <row r="61052" spans="23:27">
      <c r="W61052" s="288"/>
      <c r="X61052" s="287"/>
      <c r="AA61052" s="289"/>
    </row>
    <row r="61053" spans="23:27">
      <c r="W61053" s="288"/>
      <c r="X61053" s="287"/>
      <c r="AA61053" s="289"/>
    </row>
    <row r="61054" spans="23:27">
      <c r="W61054" s="288"/>
      <c r="X61054" s="287"/>
      <c r="AA61054" s="289"/>
    </row>
    <row r="61055" spans="23:27">
      <c r="W61055" s="288"/>
      <c r="X61055" s="287"/>
      <c r="AA61055" s="289"/>
    </row>
    <row r="61056" spans="23:27">
      <c r="W61056" s="288"/>
      <c r="X61056" s="287"/>
      <c r="AA61056" s="289"/>
    </row>
    <row r="61057" spans="23:27">
      <c r="W61057" s="288"/>
      <c r="X61057" s="287"/>
      <c r="AA61057" s="289"/>
    </row>
    <row r="61058" spans="23:27">
      <c r="W61058" s="288"/>
      <c r="X61058" s="287"/>
      <c r="AA61058" s="289"/>
    </row>
    <row r="61059" spans="23:27">
      <c r="W61059" s="288"/>
      <c r="X61059" s="287"/>
      <c r="AA61059" s="289"/>
    </row>
    <row r="61060" spans="23:27">
      <c r="W61060" s="288"/>
      <c r="X61060" s="287"/>
      <c r="AA61060" s="289"/>
    </row>
    <row r="61061" spans="23:27">
      <c r="W61061" s="288"/>
      <c r="X61061" s="287"/>
      <c r="AA61061" s="289"/>
    </row>
    <row r="61062" spans="23:27">
      <c r="W61062" s="288"/>
      <c r="X61062" s="287"/>
      <c r="AA61062" s="289"/>
    </row>
    <row r="61063" spans="23:27">
      <c r="W61063" s="288"/>
      <c r="X61063" s="287"/>
      <c r="AA61063" s="289"/>
    </row>
    <row r="61064" spans="23:27">
      <c r="W61064" s="288"/>
      <c r="X61064" s="287"/>
      <c r="AA61064" s="289"/>
    </row>
    <row r="61065" spans="23:27">
      <c r="W61065" s="288"/>
      <c r="X61065" s="287"/>
      <c r="AA61065" s="289"/>
    </row>
    <row r="61066" spans="23:27">
      <c r="W61066" s="288"/>
      <c r="X61066" s="287"/>
      <c r="AA61066" s="289"/>
    </row>
    <row r="61067" spans="23:27">
      <c r="W61067" s="288"/>
      <c r="X61067" s="287"/>
      <c r="AA61067" s="289"/>
    </row>
    <row r="61068" spans="23:27">
      <c r="W61068" s="288"/>
      <c r="X61068" s="287"/>
      <c r="AA61068" s="289"/>
    </row>
    <row r="61069" spans="23:27">
      <c r="W61069" s="288"/>
      <c r="X61069" s="287"/>
      <c r="AA61069" s="289"/>
    </row>
    <row r="61070" spans="23:27">
      <c r="W61070" s="288"/>
      <c r="X61070" s="287"/>
      <c r="AA61070" s="289"/>
    </row>
    <row r="61071" spans="23:27">
      <c r="W61071" s="288"/>
      <c r="X61071" s="287"/>
      <c r="AA61071" s="289"/>
    </row>
    <row r="61072" spans="23:27">
      <c r="W61072" s="288"/>
      <c r="X61072" s="287"/>
      <c r="AA61072" s="289"/>
    </row>
    <row r="61073" spans="23:27">
      <c r="W61073" s="288"/>
      <c r="X61073" s="287"/>
      <c r="AA61073" s="289"/>
    </row>
    <row r="61074" spans="23:27">
      <c r="W61074" s="288"/>
      <c r="X61074" s="287"/>
      <c r="AA61074" s="289"/>
    </row>
    <row r="61075" spans="23:27">
      <c r="W61075" s="288"/>
      <c r="X61075" s="287"/>
      <c r="AA61075" s="289"/>
    </row>
    <row r="61076" spans="23:27">
      <c r="W61076" s="288"/>
      <c r="X61076" s="287"/>
      <c r="AA61076" s="289"/>
    </row>
    <row r="61077" spans="23:27">
      <c r="W61077" s="288"/>
      <c r="X61077" s="287"/>
      <c r="AA61077" s="289"/>
    </row>
    <row r="61078" spans="23:27">
      <c r="W61078" s="288"/>
      <c r="X61078" s="287"/>
      <c r="AA61078" s="289"/>
    </row>
    <row r="61079" spans="23:27">
      <c r="W61079" s="288"/>
      <c r="X61079" s="287"/>
      <c r="AA61079" s="289"/>
    </row>
    <row r="61080" spans="23:27">
      <c r="W61080" s="288"/>
      <c r="X61080" s="287"/>
      <c r="AA61080" s="289"/>
    </row>
    <row r="61081" spans="23:27">
      <c r="W61081" s="288"/>
      <c r="X61081" s="287"/>
      <c r="AA61081" s="289"/>
    </row>
    <row r="61082" spans="23:27">
      <c r="W61082" s="288"/>
      <c r="X61082" s="287"/>
      <c r="AA61082" s="289"/>
    </row>
    <row r="61083" spans="23:27">
      <c r="W61083" s="288"/>
      <c r="X61083" s="287"/>
      <c r="AA61083" s="289"/>
    </row>
    <row r="61084" spans="23:27">
      <c r="W61084" s="288"/>
      <c r="X61084" s="287"/>
      <c r="AA61084" s="289"/>
    </row>
    <row r="61085" spans="23:27">
      <c r="W61085" s="288"/>
      <c r="X61085" s="287"/>
      <c r="AA61085" s="289"/>
    </row>
    <row r="61086" spans="23:27">
      <c r="W61086" s="288"/>
      <c r="X61086" s="287"/>
      <c r="AA61086" s="289"/>
    </row>
    <row r="61087" spans="23:27">
      <c r="W61087" s="288"/>
      <c r="X61087" s="287"/>
      <c r="AA61087" s="289"/>
    </row>
    <row r="61088" spans="23:27">
      <c r="W61088" s="288"/>
      <c r="X61088" s="287"/>
      <c r="AA61088" s="289"/>
    </row>
    <row r="61089" spans="23:27">
      <c r="W61089" s="288"/>
      <c r="X61089" s="287"/>
      <c r="AA61089" s="289"/>
    </row>
    <row r="61090" spans="23:27">
      <c r="W61090" s="288"/>
      <c r="X61090" s="287"/>
      <c r="AA61090" s="289"/>
    </row>
    <row r="61091" spans="23:27">
      <c r="W61091" s="288"/>
      <c r="X61091" s="287"/>
      <c r="AA61091" s="289"/>
    </row>
    <row r="61092" spans="23:27">
      <c r="W61092" s="288"/>
      <c r="X61092" s="287"/>
      <c r="AA61092" s="289"/>
    </row>
    <row r="61093" spans="23:27">
      <c r="W61093" s="288"/>
      <c r="X61093" s="287"/>
      <c r="AA61093" s="289"/>
    </row>
    <row r="61094" spans="23:27">
      <c r="W61094" s="288"/>
      <c r="X61094" s="287"/>
      <c r="AA61094" s="289"/>
    </row>
    <row r="61095" spans="23:27">
      <c r="W61095" s="288"/>
      <c r="X61095" s="287"/>
      <c r="AA61095" s="289"/>
    </row>
    <row r="61096" spans="23:27">
      <c r="W61096" s="288"/>
      <c r="X61096" s="287"/>
      <c r="AA61096" s="289"/>
    </row>
    <row r="61097" spans="23:27">
      <c r="W61097" s="288"/>
      <c r="X61097" s="287"/>
      <c r="AA61097" s="289"/>
    </row>
    <row r="61098" spans="23:27">
      <c r="W61098" s="288"/>
      <c r="X61098" s="287"/>
      <c r="AA61098" s="289"/>
    </row>
    <row r="61099" spans="23:27">
      <c r="W61099" s="288"/>
      <c r="X61099" s="287"/>
      <c r="AA61099" s="289"/>
    </row>
    <row r="61100" spans="23:27">
      <c r="W61100" s="288"/>
      <c r="X61100" s="287"/>
      <c r="AA61100" s="289"/>
    </row>
    <row r="61101" spans="23:27">
      <c r="W61101" s="288"/>
      <c r="X61101" s="287"/>
      <c r="AA61101" s="289"/>
    </row>
    <row r="61102" spans="23:27">
      <c r="W61102" s="288"/>
      <c r="X61102" s="287"/>
      <c r="AA61102" s="289"/>
    </row>
    <row r="61103" spans="23:27">
      <c r="W61103" s="288"/>
      <c r="X61103" s="287"/>
      <c r="AA61103" s="289"/>
    </row>
    <row r="61104" spans="23:27">
      <c r="W61104" s="288"/>
      <c r="X61104" s="287"/>
      <c r="AA61104" s="289"/>
    </row>
    <row r="61105" spans="23:27">
      <c r="W61105" s="288"/>
      <c r="X61105" s="287"/>
      <c r="AA61105" s="289"/>
    </row>
    <row r="61106" spans="23:27">
      <c r="W61106" s="288"/>
      <c r="X61106" s="287"/>
      <c r="AA61106" s="289"/>
    </row>
    <row r="61107" spans="23:27">
      <c r="W61107" s="288"/>
      <c r="X61107" s="287"/>
      <c r="AA61107" s="289"/>
    </row>
    <row r="61108" spans="23:27">
      <c r="W61108" s="288"/>
      <c r="X61108" s="287"/>
      <c r="AA61108" s="289"/>
    </row>
    <row r="61109" spans="23:27">
      <c r="W61109" s="288"/>
      <c r="X61109" s="287"/>
      <c r="AA61109" s="289"/>
    </row>
    <row r="61110" spans="23:27">
      <c r="W61110" s="288"/>
      <c r="X61110" s="287"/>
      <c r="AA61110" s="289"/>
    </row>
    <row r="61111" spans="23:27">
      <c r="W61111" s="288"/>
      <c r="X61111" s="287"/>
      <c r="AA61111" s="289"/>
    </row>
    <row r="61112" spans="23:27">
      <c r="W61112" s="288"/>
      <c r="X61112" s="287"/>
      <c r="AA61112" s="289"/>
    </row>
    <row r="61113" spans="23:27">
      <c r="W61113" s="288"/>
      <c r="X61113" s="287"/>
      <c r="AA61113" s="289"/>
    </row>
    <row r="61114" spans="23:27">
      <c r="W61114" s="288"/>
      <c r="X61114" s="287"/>
      <c r="AA61114" s="289"/>
    </row>
    <row r="61115" spans="23:27">
      <c r="W61115" s="288"/>
      <c r="X61115" s="287"/>
      <c r="AA61115" s="289"/>
    </row>
    <row r="61116" spans="23:27">
      <c r="W61116" s="288"/>
      <c r="X61116" s="287"/>
      <c r="AA61116" s="289"/>
    </row>
    <row r="61117" spans="23:27">
      <c r="W61117" s="288"/>
      <c r="X61117" s="287"/>
      <c r="AA61117" s="289"/>
    </row>
    <row r="61118" spans="23:27">
      <c r="W61118" s="288"/>
      <c r="X61118" s="287"/>
      <c r="AA61118" s="289"/>
    </row>
    <row r="61119" spans="23:27">
      <c r="W61119" s="288"/>
      <c r="X61119" s="287"/>
      <c r="AA61119" s="289"/>
    </row>
    <row r="61120" spans="23:27">
      <c r="W61120" s="288"/>
      <c r="X61120" s="287"/>
      <c r="AA61120" s="289"/>
    </row>
    <row r="61121" spans="23:27">
      <c r="W61121" s="288"/>
      <c r="X61121" s="287"/>
      <c r="AA61121" s="289"/>
    </row>
    <row r="61122" spans="23:27">
      <c r="W61122" s="288"/>
      <c r="X61122" s="287"/>
      <c r="AA61122" s="289"/>
    </row>
    <row r="61123" spans="23:27">
      <c r="W61123" s="288"/>
      <c r="X61123" s="287"/>
      <c r="AA61123" s="289"/>
    </row>
    <row r="61124" spans="23:27">
      <c r="W61124" s="288"/>
      <c r="X61124" s="287"/>
      <c r="AA61124" s="289"/>
    </row>
    <row r="61125" spans="23:27">
      <c r="W61125" s="288"/>
      <c r="X61125" s="287"/>
      <c r="AA61125" s="289"/>
    </row>
    <row r="61126" spans="23:27">
      <c r="W61126" s="288"/>
      <c r="X61126" s="287"/>
      <c r="AA61126" s="289"/>
    </row>
    <row r="61127" spans="23:27">
      <c r="W61127" s="288"/>
      <c r="X61127" s="287"/>
      <c r="AA61127" s="289"/>
    </row>
    <row r="61128" spans="23:27">
      <c r="W61128" s="288"/>
      <c r="X61128" s="287"/>
      <c r="AA61128" s="289"/>
    </row>
    <row r="61129" spans="23:27">
      <c r="W61129" s="288"/>
      <c r="X61129" s="287"/>
      <c r="AA61129" s="289"/>
    </row>
    <row r="61130" spans="23:27">
      <c r="W61130" s="288"/>
      <c r="X61130" s="287"/>
      <c r="AA61130" s="289"/>
    </row>
    <row r="61131" spans="23:27">
      <c r="W61131" s="288"/>
      <c r="X61131" s="287"/>
      <c r="AA61131" s="289"/>
    </row>
    <row r="61132" spans="23:27">
      <c r="W61132" s="288"/>
      <c r="X61132" s="287"/>
      <c r="AA61132" s="289"/>
    </row>
    <row r="61133" spans="23:27">
      <c r="W61133" s="288"/>
      <c r="X61133" s="287"/>
      <c r="AA61133" s="289"/>
    </row>
    <row r="61134" spans="23:27">
      <c r="W61134" s="288"/>
      <c r="X61134" s="287"/>
      <c r="AA61134" s="289"/>
    </row>
    <row r="61135" spans="23:27">
      <c r="W61135" s="288"/>
      <c r="X61135" s="287"/>
      <c r="AA61135" s="289"/>
    </row>
    <row r="61136" spans="23:27">
      <c r="W61136" s="288"/>
      <c r="X61136" s="287"/>
      <c r="AA61136" s="289"/>
    </row>
    <row r="61137" spans="23:27">
      <c r="W61137" s="288"/>
      <c r="X61137" s="287"/>
      <c r="AA61137" s="289"/>
    </row>
    <row r="61138" spans="23:27">
      <c r="W61138" s="288"/>
      <c r="X61138" s="287"/>
      <c r="AA61138" s="289"/>
    </row>
    <row r="61139" spans="23:27">
      <c r="W61139" s="288"/>
      <c r="X61139" s="287"/>
      <c r="AA61139" s="289"/>
    </row>
    <row r="61140" spans="23:27">
      <c r="W61140" s="288"/>
      <c r="X61140" s="287"/>
      <c r="AA61140" s="289"/>
    </row>
    <row r="61141" spans="23:27">
      <c r="W61141" s="288"/>
      <c r="X61141" s="287"/>
      <c r="AA61141" s="289"/>
    </row>
    <row r="61142" spans="23:27">
      <c r="W61142" s="288"/>
      <c r="X61142" s="287"/>
      <c r="AA61142" s="289"/>
    </row>
    <row r="61143" spans="23:27">
      <c r="W61143" s="288"/>
      <c r="X61143" s="287"/>
      <c r="AA61143" s="289"/>
    </row>
    <row r="61144" spans="23:27">
      <c r="W61144" s="288"/>
      <c r="X61144" s="287"/>
      <c r="AA61144" s="289"/>
    </row>
    <row r="61145" spans="23:27">
      <c r="W61145" s="288"/>
      <c r="X61145" s="287"/>
      <c r="AA61145" s="289"/>
    </row>
    <row r="61146" spans="23:27">
      <c r="W61146" s="288"/>
      <c r="X61146" s="287"/>
      <c r="AA61146" s="289"/>
    </row>
    <row r="61147" spans="23:27">
      <c r="W61147" s="288"/>
      <c r="X61147" s="287"/>
      <c r="AA61147" s="289"/>
    </row>
    <row r="61148" spans="23:27">
      <c r="W61148" s="288"/>
      <c r="X61148" s="287"/>
      <c r="AA61148" s="289"/>
    </row>
    <row r="61149" spans="23:27">
      <c r="W61149" s="288"/>
      <c r="X61149" s="287"/>
      <c r="AA61149" s="289"/>
    </row>
    <row r="61150" spans="23:27">
      <c r="W61150" s="288"/>
      <c r="X61150" s="287"/>
      <c r="AA61150" s="289"/>
    </row>
    <row r="61151" spans="23:27">
      <c r="W61151" s="288"/>
      <c r="X61151" s="287"/>
      <c r="AA61151" s="289"/>
    </row>
    <row r="61152" spans="23:27">
      <c r="W61152" s="288"/>
      <c r="X61152" s="287"/>
      <c r="AA61152" s="289"/>
    </row>
    <row r="61153" spans="23:27">
      <c r="W61153" s="288"/>
      <c r="X61153" s="287"/>
      <c r="AA61153" s="289"/>
    </row>
    <row r="61154" spans="23:27">
      <c r="W61154" s="288"/>
      <c r="X61154" s="287"/>
      <c r="AA61154" s="289"/>
    </row>
    <row r="61155" spans="23:27">
      <c r="W61155" s="288"/>
      <c r="X61155" s="287"/>
      <c r="AA61155" s="289"/>
    </row>
    <row r="61156" spans="23:27">
      <c r="W61156" s="288"/>
      <c r="X61156" s="287"/>
      <c r="AA61156" s="289"/>
    </row>
    <row r="61157" spans="23:27">
      <c r="W61157" s="288"/>
      <c r="X61157" s="287"/>
      <c r="AA61157" s="289"/>
    </row>
    <row r="61158" spans="23:27">
      <c r="W61158" s="288"/>
      <c r="X61158" s="287"/>
      <c r="AA61158" s="289"/>
    </row>
    <row r="61159" spans="23:27">
      <c r="W61159" s="288"/>
      <c r="X61159" s="287"/>
      <c r="AA61159" s="289"/>
    </row>
    <row r="61160" spans="23:27">
      <c r="W61160" s="288"/>
      <c r="X61160" s="287"/>
      <c r="AA61160" s="289"/>
    </row>
    <row r="61161" spans="23:27">
      <c r="W61161" s="288"/>
      <c r="X61161" s="287"/>
      <c r="AA61161" s="289"/>
    </row>
    <row r="61162" spans="23:27">
      <c r="W61162" s="288"/>
      <c r="X61162" s="287"/>
      <c r="AA61162" s="289"/>
    </row>
    <row r="61163" spans="23:27">
      <c r="W61163" s="288"/>
      <c r="X61163" s="287"/>
      <c r="AA61163" s="289"/>
    </row>
    <row r="61164" spans="23:27">
      <c r="W61164" s="288"/>
      <c r="X61164" s="287"/>
      <c r="AA61164" s="289"/>
    </row>
    <row r="61165" spans="23:27">
      <c r="W61165" s="288"/>
      <c r="X61165" s="287"/>
      <c r="AA61165" s="289"/>
    </row>
    <row r="61166" spans="23:27">
      <c r="W61166" s="288"/>
      <c r="X61166" s="287"/>
      <c r="AA61166" s="289"/>
    </row>
    <row r="61167" spans="23:27">
      <c r="W61167" s="288"/>
      <c r="X61167" s="287"/>
      <c r="AA61167" s="289"/>
    </row>
    <row r="61168" spans="23:27">
      <c r="W61168" s="288"/>
      <c r="X61168" s="287"/>
      <c r="AA61168" s="289"/>
    </row>
    <row r="61169" spans="23:27">
      <c r="W61169" s="288"/>
      <c r="X61169" s="287"/>
      <c r="AA61169" s="289"/>
    </row>
    <row r="61170" spans="23:27">
      <c r="W61170" s="288"/>
      <c r="X61170" s="287"/>
      <c r="AA61170" s="289"/>
    </row>
    <row r="61171" spans="23:27">
      <c r="W61171" s="288"/>
      <c r="X61171" s="287"/>
      <c r="AA61171" s="289"/>
    </row>
    <row r="61172" spans="23:27">
      <c r="W61172" s="288"/>
      <c r="X61172" s="287"/>
      <c r="AA61172" s="289"/>
    </row>
    <row r="61173" spans="23:27">
      <c r="W61173" s="288"/>
      <c r="X61173" s="287"/>
      <c r="AA61173" s="289"/>
    </row>
    <row r="61174" spans="23:27">
      <c r="W61174" s="288"/>
      <c r="X61174" s="287"/>
      <c r="AA61174" s="289"/>
    </row>
    <row r="61175" spans="23:27">
      <c r="W61175" s="288"/>
      <c r="X61175" s="287"/>
      <c r="AA61175" s="289"/>
    </row>
    <row r="61176" spans="23:27">
      <c r="W61176" s="288"/>
      <c r="X61176" s="287"/>
      <c r="AA61176" s="289"/>
    </row>
    <row r="61177" spans="23:27">
      <c r="W61177" s="288"/>
      <c r="X61177" s="287"/>
      <c r="AA61177" s="289"/>
    </row>
    <row r="61178" spans="23:27">
      <c r="W61178" s="288"/>
      <c r="X61178" s="287"/>
      <c r="AA61178" s="289"/>
    </row>
    <row r="61179" spans="23:27">
      <c r="W61179" s="288"/>
      <c r="X61179" s="287"/>
      <c r="AA61179" s="289"/>
    </row>
    <row r="61180" spans="23:27">
      <c r="W61180" s="288"/>
      <c r="X61180" s="287"/>
      <c r="AA61180" s="289"/>
    </row>
    <row r="61181" spans="23:27">
      <c r="W61181" s="288"/>
      <c r="X61181" s="287"/>
      <c r="AA61181" s="289"/>
    </row>
    <row r="61182" spans="23:27">
      <c r="W61182" s="288"/>
      <c r="X61182" s="287"/>
      <c r="AA61182" s="289"/>
    </row>
    <row r="61183" spans="23:27">
      <c r="W61183" s="288"/>
      <c r="X61183" s="287"/>
      <c r="AA61183" s="289"/>
    </row>
    <row r="61184" spans="23:27">
      <c r="W61184" s="288"/>
      <c r="X61184" s="287"/>
      <c r="AA61184" s="289"/>
    </row>
    <row r="61185" spans="23:27">
      <c r="W61185" s="288"/>
      <c r="X61185" s="287"/>
      <c r="AA61185" s="289"/>
    </row>
    <row r="61186" spans="23:27">
      <c r="W61186" s="288"/>
      <c r="X61186" s="287"/>
      <c r="AA61186" s="289"/>
    </row>
    <row r="61187" spans="23:27">
      <c r="W61187" s="288"/>
      <c r="X61187" s="287"/>
      <c r="AA61187" s="289"/>
    </row>
    <row r="61188" spans="23:27">
      <c r="W61188" s="288"/>
      <c r="X61188" s="287"/>
      <c r="AA61188" s="289"/>
    </row>
    <row r="61189" spans="23:27">
      <c r="W61189" s="288"/>
      <c r="X61189" s="287"/>
      <c r="AA61189" s="289"/>
    </row>
    <row r="61190" spans="23:27">
      <c r="W61190" s="288"/>
      <c r="X61190" s="287"/>
      <c r="AA61190" s="289"/>
    </row>
    <row r="61191" spans="23:27">
      <c r="W61191" s="288"/>
      <c r="X61191" s="287"/>
      <c r="AA61191" s="289"/>
    </row>
    <row r="61192" spans="23:27">
      <c r="W61192" s="288"/>
      <c r="X61192" s="287"/>
      <c r="AA61192" s="289"/>
    </row>
    <row r="61193" spans="23:27">
      <c r="W61193" s="288"/>
      <c r="X61193" s="287"/>
      <c r="AA61193" s="289"/>
    </row>
    <row r="61194" spans="23:27">
      <c r="W61194" s="288"/>
      <c r="X61194" s="287"/>
      <c r="AA61194" s="289"/>
    </row>
    <row r="61195" spans="23:27">
      <c r="W61195" s="288"/>
      <c r="X61195" s="287"/>
      <c r="AA61195" s="289"/>
    </row>
    <row r="61196" spans="23:27">
      <c r="W61196" s="288"/>
      <c r="X61196" s="287"/>
      <c r="AA61196" s="289"/>
    </row>
    <row r="61197" spans="23:27">
      <c r="W61197" s="288"/>
      <c r="X61197" s="287"/>
      <c r="AA61197" s="289"/>
    </row>
    <row r="61198" spans="23:27">
      <c r="W61198" s="288"/>
      <c r="X61198" s="287"/>
      <c r="AA61198" s="289"/>
    </row>
    <row r="61199" spans="23:27">
      <c r="W61199" s="288"/>
      <c r="X61199" s="287"/>
      <c r="AA61199" s="289"/>
    </row>
    <row r="61200" spans="23:27">
      <c r="W61200" s="288"/>
      <c r="X61200" s="287"/>
      <c r="AA61200" s="289"/>
    </row>
    <row r="61201" spans="23:27">
      <c r="W61201" s="288"/>
      <c r="X61201" s="287"/>
      <c r="AA61201" s="289"/>
    </row>
    <row r="61202" spans="23:27">
      <c r="W61202" s="288"/>
      <c r="X61202" s="287"/>
      <c r="AA61202" s="289"/>
    </row>
    <row r="61203" spans="23:27">
      <c r="W61203" s="288"/>
      <c r="X61203" s="287"/>
      <c r="AA61203" s="289"/>
    </row>
    <row r="61204" spans="23:27">
      <c r="W61204" s="288"/>
      <c r="X61204" s="287"/>
      <c r="AA61204" s="289"/>
    </row>
    <row r="61205" spans="23:27">
      <c r="W61205" s="288"/>
      <c r="X61205" s="287"/>
      <c r="AA61205" s="289"/>
    </row>
    <row r="61206" spans="23:27">
      <c r="W61206" s="288"/>
      <c r="X61206" s="287"/>
      <c r="AA61206" s="289"/>
    </row>
    <row r="61207" spans="23:27">
      <c r="W61207" s="288"/>
      <c r="X61207" s="287"/>
      <c r="AA61207" s="289"/>
    </row>
    <row r="61208" spans="23:27">
      <c r="W61208" s="288"/>
      <c r="X61208" s="287"/>
      <c r="AA61208" s="289"/>
    </row>
    <row r="61209" spans="23:27">
      <c r="W61209" s="288"/>
      <c r="X61209" s="287"/>
      <c r="AA61209" s="289"/>
    </row>
    <row r="61210" spans="23:27">
      <c r="W61210" s="288"/>
      <c r="X61210" s="287"/>
      <c r="AA61210" s="289"/>
    </row>
    <row r="61211" spans="23:27">
      <c r="W61211" s="288"/>
      <c r="X61211" s="287"/>
      <c r="AA61211" s="289"/>
    </row>
    <row r="61212" spans="23:27">
      <c r="W61212" s="288"/>
      <c r="X61212" s="287"/>
      <c r="AA61212" s="289"/>
    </row>
    <row r="61213" spans="23:27">
      <c r="W61213" s="288"/>
      <c r="X61213" s="287"/>
      <c r="AA61213" s="289"/>
    </row>
    <row r="61214" spans="23:27">
      <c r="W61214" s="288"/>
      <c r="X61214" s="287"/>
      <c r="AA61214" s="289"/>
    </row>
    <row r="61215" spans="23:27">
      <c r="W61215" s="288"/>
      <c r="X61215" s="287"/>
      <c r="AA61215" s="289"/>
    </row>
    <row r="61216" spans="23:27">
      <c r="W61216" s="288"/>
      <c r="X61216" s="287"/>
      <c r="AA61216" s="289"/>
    </row>
    <row r="61217" spans="23:27">
      <c r="W61217" s="288"/>
      <c r="X61217" s="287"/>
      <c r="AA61217" s="289"/>
    </row>
    <row r="61218" spans="23:27">
      <c r="W61218" s="288"/>
      <c r="X61218" s="287"/>
      <c r="AA61218" s="289"/>
    </row>
    <row r="61219" spans="23:27">
      <c r="W61219" s="288"/>
      <c r="X61219" s="287"/>
      <c r="AA61219" s="289"/>
    </row>
    <row r="61220" spans="23:27">
      <c r="W61220" s="288"/>
      <c r="X61220" s="287"/>
      <c r="AA61220" s="289"/>
    </row>
    <row r="61221" spans="23:27">
      <c r="W61221" s="288"/>
      <c r="X61221" s="287"/>
      <c r="AA61221" s="289"/>
    </row>
    <row r="61222" spans="23:27">
      <c r="W61222" s="288"/>
      <c r="X61222" s="287"/>
      <c r="AA61222" s="289"/>
    </row>
    <row r="61223" spans="23:27">
      <c r="W61223" s="288"/>
      <c r="X61223" s="287"/>
      <c r="AA61223" s="289"/>
    </row>
    <row r="61224" spans="23:27">
      <c r="W61224" s="288"/>
      <c r="X61224" s="287"/>
      <c r="AA61224" s="289"/>
    </row>
    <row r="61225" spans="23:27">
      <c r="W61225" s="288"/>
      <c r="X61225" s="287"/>
      <c r="AA61225" s="289"/>
    </row>
    <row r="61226" spans="23:27">
      <c r="W61226" s="288"/>
      <c r="X61226" s="287"/>
      <c r="AA61226" s="289"/>
    </row>
    <row r="61227" spans="23:27">
      <c r="W61227" s="288"/>
      <c r="X61227" s="287"/>
      <c r="AA61227" s="289"/>
    </row>
    <row r="61228" spans="23:27">
      <c r="W61228" s="288"/>
      <c r="X61228" s="287"/>
      <c r="AA61228" s="289"/>
    </row>
    <row r="61229" spans="23:27">
      <c r="W61229" s="288"/>
      <c r="X61229" s="287"/>
      <c r="AA61229" s="289"/>
    </row>
    <row r="61230" spans="23:27">
      <c r="W61230" s="288"/>
      <c r="X61230" s="287"/>
      <c r="AA61230" s="289"/>
    </row>
    <row r="61231" spans="23:27">
      <c r="W61231" s="288"/>
      <c r="X61231" s="287"/>
      <c r="AA61231" s="289"/>
    </row>
    <row r="61232" spans="23:27">
      <c r="W61232" s="288"/>
      <c r="X61232" s="287"/>
      <c r="AA61232" s="289"/>
    </row>
    <row r="61233" spans="23:27">
      <c r="W61233" s="288"/>
      <c r="X61233" s="287"/>
      <c r="AA61233" s="289"/>
    </row>
    <row r="61234" spans="23:27">
      <c r="W61234" s="288"/>
      <c r="X61234" s="287"/>
      <c r="AA61234" s="289"/>
    </row>
    <row r="61235" spans="23:27">
      <c r="W61235" s="288"/>
      <c r="X61235" s="287"/>
      <c r="AA61235" s="289"/>
    </row>
    <row r="61236" spans="23:27">
      <c r="W61236" s="288"/>
      <c r="X61236" s="287"/>
      <c r="AA61236" s="289"/>
    </row>
    <row r="61237" spans="23:27">
      <c r="W61237" s="288"/>
      <c r="X61237" s="287"/>
      <c r="AA61237" s="289"/>
    </row>
    <row r="61238" spans="23:27">
      <c r="W61238" s="288"/>
      <c r="X61238" s="287"/>
      <c r="AA61238" s="289"/>
    </row>
    <row r="61239" spans="23:27">
      <c r="W61239" s="288"/>
      <c r="X61239" s="287"/>
      <c r="AA61239" s="289"/>
    </row>
    <row r="61240" spans="23:27">
      <c r="W61240" s="288"/>
      <c r="X61240" s="287"/>
      <c r="AA61240" s="289"/>
    </row>
    <row r="61241" spans="23:27">
      <c r="W61241" s="288"/>
      <c r="X61241" s="287"/>
      <c r="AA61241" s="289"/>
    </row>
    <row r="61242" spans="23:27">
      <c r="W61242" s="288"/>
      <c r="X61242" s="287"/>
      <c r="AA61242" s="289"/>
    </row>
    <row r="61243" spans="23:27">
      <c r="W61243" s="288"/>
      <c r="X61243" s="287"/>
      <c r="AA61243" s="289"/>
    </row>
    <row r="61244" spans="23:27">
      <c r="W61244" s="288"/>
      <c r="X61244" s="287"/>
      <c r="AA61244" s="289"/>
    </row>
    <row r="61245" spans="23:27">
      <c r="W61245" s="288"/>
      <c r="X61245" s="287"/>
      <c r="AA61245" s="289"/>
    </row>
    <row r="61246" spans="23:27">
      <c r="W61246" s="288"/>
      <c r="X61246" s="287"/>
      <c r="AA61246" s="289"/>
    </row>
    <row r="61247" spans="23:27">
      <c r="W61247" s="288"/>
      <c r="X61247" s="287"/>
      <c r="AA61247" s="289"/>
    </row>
    <row r="61248" spans="23:27">
      <c r="W61248" s="288"/>
      <c r="X61248" s="287"/>
      <c r="AA61248" s="289"/>
    </row>
    <row r="61249" spans="23:27">
      <c r="W61249" s="288"/>
      <c r="X61249" s="287"/>
      <c r="AA61249" s="289"/>
    </row>
    <row r="61250" spans="23:27">
      <c r="W61250" s="288"/>
      <c r="X61250" s="287"/>
      <c r="AA61250" s="289"/>
    </row>
    <row r="61251" spans="23:27">
      <c r="W61251" s="288"/>
      <c r="X61251" s="287"/>
      <c r="AA61251" s="289"/>
    </row>
    <row r="61252" spans="23:27">
      <c r="W61252" s="288"/>
      <c r="X61252" s="287"/>
      <c r="AA61252" s="289"/>
    </row>
    <row r="61253" spans="23:27">
      <c r="W61253" s="288"/>
      <c r="X61253" s="287"/>
      <c r="AA61253" s="289"/>
    </row>
    <row r="61254" spans="23:27">
      <c r="W61254" s="288"/>
      <c r="X61254" s="287"/>
      <c r="AA61254" s="289"/>
    </row>
    <row r="61255" spans="23:27">
      <c r="W61255" s="288"/>
      <c r="X61255" s="287"/>
      <c r="AA61255" s="289"/>
    </row>
    <row r="61256" spans="23:27">
      <c r="W61256" s="288"/>
      <c r="X61256" s="287"/>
      <c r="AA61256" s="289"/>
    </row>
    <row r="61257" spans="23:27">
      <c r="W61257" s="288"/>
      <c r="X61257" s="287"/>
      <c r="AA61257" s="289"/>
    </row>
    <row r="61258" spans="23:27">
      <c r="W61258" s="288"/>
      <c r="X61258" s="287"/>
      <c r="AA61258" s="289"/>
    </row>
    <row r="61259" spans="23:27">
      <c r="W61259" s="288"/>
      <c r="X61259" s="287"/>
      <c r="AA61259" s="289"/>
    </row>
    <row r="61260" spans="23:27">
      <c r="W61260" s="288"/>
      <c r="X61260" s="287"/>
      <c r="AA61260" s="289"/>
    </row>
    <row r="61261" spans="23:27">
      <c r="W61261" s="288"/>
      <c r="X61261" s="287"/>
      <c r="AA61261" s="289"/>
    </row>
    <row r="61262" spans="23:27">
      <c r="W61262" s="288"/>
      <c r="X61262" s="287"/>
      <c r="AA61262" s="289"/>
    </row>
    <row r="61263" spans="23:27">
      <c r="W61263" s="288"/>
      <c r="X61263" s="287"/>
      <c r="AA61263" s="289"/>
    </row>
    <row r="61264" spans="23:27">
      <c r="W61264" s="288"/>
      <c r="X61264" s="287"/>
      <c r="AA61264" s="289"/>
    </row>
    <row r="61265" spans="23:27">
      <c r="W61265" s="288"/>
      <c r="X61265" s="287"/>
      <c r="AA61265" s="289"/>
    </row>
    <row r="61266" spans="23:27">
      <c r="W61266" s="288"/>
      <c r="X61266" s="287"/>
      <c r="AA61266" s="289"/>
    </row>
    <row r="61267" spans="23:27">
      <c r="W61267" s="288"/>
      <c r="X61267" s="287"/>
      <c r="AA61267" s="289"/>
    </row>
    <row r="61268" spans="23:27">
      <c r="W61268" s="288"/>
      <c r="X61268" s="287"/>
      <c r="AA61268" s="289"/>
    </row>
    <row r="61269" spans="23:27">
      <c r="W61269" s="288"/>
      <c r="X61269" s="287"/>
      <c r="AA61269" s="289"/>
    </row>
    <row r="61270" spans="23:27">
      <c r="W61270" s="288"/>
      <c r="X61270" s="287"/>
      <c r="AA61270" s="289"/>
    </row>
    <row r="61271" spans="23:27">
      <c r="W61271" s="288"/>
      <c r="X61271" s="287"/>
      <c r="AA61271" s="289"/>
    </row>
    <row r="61272" spans="23:27">
      <c r="W61272" s="288"/>
      <c r="X61272" s="287"/>
      <c r="AA61272" s="289"/>
    </row>
    <row r="61273" spans="23:27">
      <c r="W61273" s="288"/>
      <c r="X61273" s="287"/>
      <c r="AA61273" s="289"/>
    </row>
    <row r="61274" spans="23:27">
      <c r="W61274" s="288"/>
      <c r="X61274" s="287"/>
      <c r="AA61274" s="289"/>
    </row>
    <row r="61275" spans="23:27">
      <c r="W61275" s="288"/>
      <c r="X61275" s="287"/>
      <c r="AA61275" s="289"/>
    </row>
    <row r="61276" spans="23:27">
      <c r="W61276" s="288"/>
      <c r="X61276" s="287"/>
      <c r="AA61276" s="289"/>
    </row>
    <row r="61277" spans="23:27">
      <c r="W61277" s="288"/>
      <c r="X61277" s="287"/>
      <c r="AA61277" s="289"/>
    </row>
    <row r="61278" spans="23:27">
      <c r="W61278" s="288"/>
      <c r="X61278" s="287"/>
      <c r="AA61278" s="289"/>
    </row>
    <row r="61279" spans="23:27">
      <c r="W61279" s="288"/>
      <c r="X61279" s="287"/>
      <c r="AA61279" s="289"/>
    </row>
    <row r="61280" spans="23:27">
      <c r="W61280" s="288"/>
      <c r="X61280" s="287"/>
      <c r="AA61280" s="289"/>
    </row>
    <row r="61281" spans="23:27">
      <c r="W61281" s="288"/>
      <c r="X61281" s="287"/>
      <c r="AA61281" s="289"/>
    </row>
    <row r="61282" spans="23:27">
      <c r="W61282" s="288"/>
      <c r="X61282" s="287"/>
      <c r="AA61282" s="289"/>
    </row>
    <row r="61283" spans="23:27">
      <c r="W61283" s="288"/>
      <c r="X61283" s="287"/>
      <c r="AA61283" s="289"/>
    </row>
    <row r="61284" spans="23:27">
      <c r="W61284" s="288"/>
      <c r="X61284" s="287"/>
      <c r="AA61284" s="289"/>
    </row>
    <row r="61285" spans="23:27">
      <c r="W61285" s="288"/>
      <c r="X61285" s="287"/>
      <c r="AA61285" s="289"/>
    </row>
    <row r="61286" spans="23:27">
      <c r="W61286" s="288"/>
      <c r="X61286" s="287"/>
      <c r="AA61286" s="289"/>
    </row>
    <row r="61287" spans="23:27">
      <c r="W61287" s="288"/>
      <c r="X61287" s="287"/>
      <c r="AA61287" s="289"/>
    </row>
    <row r="61288" spans="23:27">
      <c r="W61288" s="288"/>
      <c r="X61288" s="287"/>
      <c r="AA61288" s="289"/>
    </row>
    <row r="61289" spans="23:27">
      <c r="W61289" s="288"/>
      <c r="X61289" s="287"/>
      <c r="AA61289" s="289"/>
    </row>
    <row r="61290" spans="23:27">
      <c r="W61290" s="288"/>
      <c r="X61290" s="287"/>
      <c r="AA61290" s="289"/>
    </row>
    <row r="61291" spans="23:27">
      <c r="W61291" s="288"/>
      <c r="X61291" s="287"/>
      <c r="AA61291" s="289"/>
    </row>
    <row r="61292" spans="23:27">
      <c r="W61292" s="288"/>
      <c r="X61292" s="287"/>
      <c r="AA61292" s="289"/>
    </row>
    <row r="61293" spans="23:27">
      <c r="W61293" s="288"/>
      <c r="X61293" s="287"/>
      <c r="AA61293" s="289"/>
    </row>
    <row r="61294" spans="23:27">
      <c r="W61294" s="288"/>
      <c r="X61294" s="287"/>
      <c r="AA61294" s="289"/>
    </row>
    <row r="61295" spans="23:27">
      <c r="W61295" s="288"/>
      <c r="X61295" s="287"/>
      <c r="AA61295" s="289"/>
    </row>
    <row r="61296" spans="23:27">
      <c r="W61296" s="288"/>
      <c r="X61296" s="287"/>
      <c r="AA61296" s="289"/>
    </row>
    <row r="61297" spans="23:27">
      <c r="W61297" s="288"/>
      <c r="X61297" s="287"/>
      <c r="AA61297" s="289"/>
    </row>
    <row r="61298" spans="23:27">
      <c r="W61298" s="288"/>
      <c r="X61298" s="287"/>
      <c r="AA61298" s="289"/>
    </row>
    <row r="61299" spans="23:27">
      <c r="W61299" s="288"/>
      <c r="X61299" s="287"/>
      <c r="AA61299" s="289"/>
    </row>
    <row r="61300" spans="23:27">
      <c r="W61300" s="288"/>
      <c r="X61300" s="287"/>
      <c r="AA61300" s="289"/>
    </row>
    <row r="61301" spans="23:27">
      <c r="W61301" s="288"/>
      <c r="X61301" s="287"/>
      <c r="AA61301" s="289"/>
    </row>
    <row r="61302" spans="23:27">
      <c r="W61302" s="288"/>
      <c r="X61302" s="287"/>
      <c r="AA61302" s="289"/>
    </row>
    <row r="61303" spans="23:27">
      <c r="W61303" s="288"/>
      <c r="X61303" s="287"/>
      <c r="AA61303" s="289"/>
    </row>
    <row r="61304" spans="23:27">
      <c r="W61304" s="288"/>
      <c r="X61304" s="287"/>
      <c r="AA61304" s="289"/>
    </row>
    <row r="61305" spans="23:27">
      <c r="W61305" s="288"/>
      <c r="X61305" s="287"/>
      <c r="AA61305" s="289"/>
    </row>
    <row r="61306" spans="23:27">
      <c r="W61306" s="288"/>
      <c r="X61306" s="287"/>
      <c r="AA61306" s="289"/>
    </row>
    <row r="61307" spans="23:27">
      <c r="W61307" s="288"/>
      <c r="X61307" s="287"/>
      <c r="AA61307" s="289"/>
    </row>
    <row r="61308" spans="23:27">
      <c r="W61308" s="288"/>
      <c r="X61308" s="287"/>
      <c r="AA61308" s="289"/>
    </row>
    <row r="61309" spans="23:27">
      <c r="W61309" s="288"/>
      <c r="X61309" s="287"/>
      <c r="AA61309" s="289"/>
    </row>
    <row r="61310" spans="23:27">
      <c r="W61310" s="288"/>
      <c r="X61310" s="287"/>
      <c r="AA61310" s="289"/>
    </row>
    <row r="61311" spans="23:27">
      <c r="W61311" s="288"/>
      <c r="X61311" s="287"/>
      <c r="AA61311" s="289"/>
    </row>
    <row r="61312" spans="23:27">
      <c r="W61312" s="288"/>
      <c r="X61312" s="287"/>
      <c r="AA61312" s="289"/>
    </row>
    <row r="61313" spans="23:27">
      <c r="W61313" s="288"/>
      <c r="X61313" s="287"/>
      <c r="AA61313" s="289"/>
    </row>
    <row r="61314" spans="23:27">
      <c r="W61314" s="288"/>
      <c r="X61314" s="287"/>
      <c r="AA61314" s="289"/>
    </row>
    <row r="61315" spans="23:27">
      <c r="W61315" s="288"/>
      <c r="X61315" s="287"/>
      <c r="AA61315" s="289"/>
    </row>
    <row r="61316" spans="23:27">
      <c r="W61316" s="288"/>
      <c r="X61316" s="287"/>
      <c r="AA61316" s="289"/>
    </row>
    <row r="61317" spans="23:27">
      <c r="W61317" s="288"/>
      <c r="X61317" s="287"/>
      <c r="AA61317" s="289"/>
    </row>
    <row r="61318" spans="23:27">
      <c r="W61318" s="288"/>
      <c r="X61318" s="287"/>
      <c r="AA61318" s="289"/>
    </row>
    <row r="61319" spans="23:27">
      <c r="W61319" s="288"/>
      <c r="X61319" s="287"/>
      <c r="AA61319" s="289"/>
    </row>
    <row r="61320" spans="23:27">
      <c r="W61320" s="288"/>
      <c r="X61320" s="287"/>
      <c r="AA61320" s="289"/>
    </row>
    <row r="61321" spans="23:27">
      <c r="W61321" s="288"/>
      <c r="X61321" s="287"/>
      <c r="AA61321" s="289"/>
    </row>
    <row r="61322" spans="23:27">
      <c r="W61322" s="288"/>
      <c r="X61322" s="287"/>
      <c r="AA61322" s="289"/>
    </row>
    <row r="61323" spans="23:27">
      <c r="W61323" s="288"/>
      <c r="X61323" s="287"/>
      <c r="AA61323" s="289"/>
    </row>
    <row r="61324" spans="23:27">
      <c r="W61324" s="288"/>
      <c r="X61324" s="287"/>
      <c r="AA61324" s="289"/>
    </row>
    <row r="61325" spans="23:27">
      <c r="W61325" s="288"/>
      <c r="X61325" s="287"/>
      <c r="AA61325" s="289"/>
    </row>
    <row r="61326" spans="23:27">
      <c r="W61326" s="288"/>
      <c r="X61326" s="287"/>
      <c r="AA61326" s="289"/>
    </row>
    <row r="61327" spans="23:27">
      <c r="W61327" s="288"/>
      <c r="X61327" s="287"/>
      <c r="AA61327" s="289"/>
    </row>
    <row r="61328" spans="23:27">
      <c r="W61328" s="288"/>
      <c r="X61328" s="287"/>
      <c r="AA61328" s="289"/>
    </row>
    <row r="61329" spans="23:27">
      <c r="W61329" s="288"/>
      <c r="X61329" s="287"/>
      <c r="AA61329" s="289"/>
    </row>
    <row r="61330" spans="23:27">
      <c r="W61330" s="288"/>
      <c r="X61330" s="287"/>
      <c r="AA61330" s="289"/>
    </row>
    <row r="61331" spans="23:27">
      <c r="W61331" s="288"/>
      <c r="X61331" s="287"/>
      <c r="AA61331" s="289"/>
    </row>
    <row r="61332" spans="23:27">
      <c r="W61332" s="288"/>
      <c r="X61332" s="287"/>
      <c r="AA61332" s="289"/>
    </row>
    <row r="61333" spans="23:27">
      <c r="W61333" s="288"/>
      <c r="X61333" s="287"/>
      <c r="AA61333" s="289"/>
    </row>
    <row r="61334" spans="23:27">
      <c r="W61334" s="288"/>
      <c r="X61334" s="287"/>
      <c r="AA61334" s="289"/>
    </row>
    <row r="61335" spans="23:27">
      <c r="W61335" s="288"/>
      <c r="X61335" s="287"/>
      <c r="AA61335" s="289"/>
    </row>
    <row r="61336" spans="23:27">
      <c r="W61336" s="288"/>
      <c r="X61336" s="287"/>
      <c r="AA61336" s="289"/>
    </row>
    <row r="61337" spans="23:27">
      <c r="W61337" s="288"/>
      <c r="X61337" s="287"/>
      <c r="AA61337" s="289"/>
    </row>
    <row r="61338" spans="23:27">
      <c r="W61338" s="288"/>
      <c r="X61338" s="287"/>
      <c r="AA61338" s="289"/>
    </row>
    <row r="61339" spans="23:27">
      <c r="W61339" s="288"/>
      <c r="X61339" s="287"/>
      <c r="AA61339" s="289"/>
    </row>
    <row r="61340" spans="23:27">
      <c r="W61340" s="288"/>
      <c r="X61340" s="287"/>
      <c r="AA61340" s="289"/>
    </row>
    <row r="61341" spans="23:27">
      <c r="W61341" s="288"/>
      <c r="X61341" s="287"/>
      <c r="AA61341" s="289"/>
    </row>
    <row r="61342" spans="23:27">
      <c r="W61342" s="288"/>
      <c r="X61342" s="287"/>
      <c r="AA61342" s="289"/>
    </row>
    <row r="61343" spans="23:27">
      <c r="W61343" s="288"/>
      <c r="X61343" s="287"/>
      <c r="AA61343" s="289"/>
    </row>
    <row r="61344" spans="23:27">
      <c r="W61344" s="288"/>
      <c r="X61344" s="287"/>
      <c r="AA61344" s="289"/>
    </row>
    <row r="61345" spans="23:27">
      <c r="W61345" s="288"/>
      <c r="X61345" s="287"/>
      <c r="AA61345" s="289"/>
    </row>
    <row r="61346" spans="23:27">
      <c r="W61346" s="288"/>
      <c r="X61346" s="287"/>
      <c r="AA61346" s="289"/>
    </row>
    <row r="61347" spans="23:27">
      <c r="W61347" s="288"/>
      <c r="X61347" s="287"/>
      <c r="AA61347" s="289"/>
    </row>
    <row r="61348" spans="23:27">
      <c r="W61348" s="288"/>
      <c r="X61348" s="287"/>
      <c r="AA61348" s="289"/>
    </row>
    <row r="61349" spans="23:27">
      <c r="W61349" s="288"/>
      <c r="X61349" s="287"/>
      <c r="AA61349" s="289"/>
    </row>
    <row r="61350" spans="23:27">
      <c r="W61350" s="288"/>
      <c r="X61350" s="287"/>
      <c r="AA61350" s="289"/>
    </row>
    <row r="61351" spans="23:27">
      <c r="W61351" s="288"/>
      <c r="X61351" s="287"/>
      <c r="AA61351" s="289"/>
    </row>
    <row r="61352" spans="23:27">
      <c r="W61352" s="288"/>
      <c r="X61352" s="287"/>
      <c r="AA61352" s="289"/>
    </row>
    <row r="61353" spans="23:27">
      <c r="W61353" s="288"/>
      <c r="X61353" s="287"/>
      <c r="AA61353" s="289"/>
    </row>
    <row r="61354" spans="23:27">
      <c r="W61354" s="288"/>
      <c r="X61354" s="287"/>
      <c r="AA61354" s="289"/>
    </row>
    <row r="61355" spans="23:27">
      <c r="W61355" s="288"/>
      <c r="X61355" s="287"/>
      <c r="AA61355" s="289"/>
    </row>
    <row r="61356" spans="23:27">
      <c r="W61356" s="288"/>
      <c r="X61356" s="287"/>
      <c r="AA61356" s="289"/>
    </row>
    <row r="61357" spans="23:27">
      <c r="W61357" s="288"/>
      <c r="X61357" s="287"/>
      <c r="AA61357" s="289"/>
    </row>
    <row r="61358" spans="23:27">
      <c r="W61358" s="288"/>
      <c r="X61358" s="287"/>
      <c r="AA61358" s="289"/>
    </row>
    <row r="61359" spans="23:27">
      <c r="W61359" s="288"/>
      <c r="X61359" s="287"/>
      <c r="AA61359" s="289"/>
    </row>
    <row r="61360" spans="23:27">
      <c r="W61360" s="288"/>
      <c r="X61360" s="287"/>
      <c r="AA61360" s="289"/>
    </row>
    <row r="61361" spans="23:27">
      <c r="W61361" s="288"/>
      <c r="X61361" s="287"/>
      <c r="AA61361" s="289"/>
    </row>
    <row r="61362" spans="23:27">
      <c r="W61362" s="288"/>
      <c r="X61362" s="287"/>
      <c r="AA61362" s="289"/>
    </row>
    <row r="61363" spans="23:27">
      <c r="W61363" s="288"/>
      <c r="X61363" s="287"/>
      <c r="AA61363" s="289"/>
    </row>
    <row r="61364" spans="23:27">
      <c r="W61364" s="288"/>
      <c r="X61364" s="287"/>
      <c r="AA61364" s="289"/>
    </row>
    <row r="61365" spans="23:27">
      <c r="W61365" s="288"/>
      <c r="X61365" s="287"/>
      <c r="AA61365" s="289"/>
    </row>
    <row r="61366" spans="23:27">
      <c r="W61366" s="288"/>
      <c r="X61366" s="287"/>
      <c r="AA61366" s="289"/>
    </row>
    <row r="61367" spans="23:27">
      <c r="W61367" s="288"/>
      <c r="X61367" s="287"/>
      <c r="AA61367" s="289"/>
    </row>
    <row r="61368" spans="23:27">
      <c r="W61368" s="288"/>
      <c r="X61368" s="287"/>
      <c r="AA61368" s="289"/>
    </row>
    <row r="61369" spans="23:27">
      <c r="W61369" s="288"/>
      <c r="X61369" s="287"/>
      <c r="AA61369" s="289"/>
    </row>
    <row r="61370" spans="23:27">
      <c r="W61370" s="288"/>
      <c r="X61370" s="287"/>
      <c r="AA61370" s="289"/>
    </row>
    <row r="61371" spans="23:27">
      <c r="W61371" s="288"/>
      <c r="X61371" s="287"/>
      <c r="AA61371" s="289"/>
    </row>
    <row r="61372" spans="23:27">
      <c r="W61372" s="288"/>
      <c r="X61372" s="287"/>
      <c r="AA61372" s="289"/>
    </row>
    <row r="61373" spans="23:27">
      <c r="W61373" s="288"/>
      <c r="X61373" s="287"/>
      <c r="AA61373" s="289"/>
    </row>
    <row r="61374" spans="23:27">
      <c r="W61374" s="288"/>
      <c r="X61374" s="287"/>
      <c r="AA61374" s="289"/>
    </row>
    <row r="61375" spans="23:27">
      <c r="W61375" s="288"/>
      <c r="X61375" s="287"/>
      <c r="AA61375" s="289"/>
    </row>
    <row r="61376" spans="23:27">
      <c r="W61376" s="288"/>
      <c r="X61376" s="287"/>
      <c r="AA61376" s="289"/>
    </row>
    <row r="61377" spans="23:27">
      <c r="W61377" s="288"/>
      <c r="X61377" s="287"/>
      <c r="AA61377" s="289"/>
    </row>
    <row r="61378" spans="23:27">
      <c r="W61378" s="288"/>
      <c r="X61378" s="287"/>
      <c r="AA61378" s="289"/>
    </row>
    <row r="61379" spans="23:27">
      <c r="W61379" s="288"/>
      <c r="X61379" s="287"/>
      <c r="AA61379" s="289"/>
    </row>
    <row r="61380" spans="23:27">
      <c r="W61380" s="288"/>
      <c r="X61380" s="287"/>
      <c r="AA61380" s="289"/>
    </row>
    <row r="61381" spans="23:27">
      <c r="W61381" s="288"/>
      <c r="X61381" s="287"/>
      <c r="AA61381" s="289"/>
    </row>
    <row r="61382" spans="23:27">
      <c r="W61382" s="288"/>
      <c r="X61382" s="287"/>
      <c r="AA61382" s="289"/>
    </row>
    <row r="61383" spans="23:27">
      <c r="W61383" s="288"/>
      <c r="X61383" s="287"/>
      <c r="AA61383" s="289"/>
    </row>
    <row r="61384" spans="23:27">
      <c r="W61384" s="288"/>
      <c r="X61384" s="287"/>
      <c r="AA61384" s="289"/>
    </row>
    <row r="61385" spans="23:27">
      <c r="W61385" s="288"/>
      <c r="X61385" s="287"/>
      <c r="AA61385" s="289"/>
    </row>
    <row r="61386" spans="23:27">
      <c r="W61386" s="288"/>
      <c r="X61386" s="287"/>
      <c r="AA61386" s="289"/>
    </row>
    <row r="61387" spans="23:27">
      <c r="W61387" s="288"/>
      <c r="X61387" s="287"/>
      <c r="AA61387" s="289"/>
    </row>
    <row r="61388" spans="23:27">
      <c r="W61388" s="288"/>
      <c r="X61388" s="287"/>
      <c r="AA61388" s="289"/>
    </row>
    <row r="61389" spans="23:27">
      <c r="W61389" s="288"/>
      <c r="X61389" s="287"/>
      <c r="AA61389" s="289"/>
    </row>
    <row r="61390" spans="23:27">
      <c r="W61390" s="288"/>
      <c r="X61390" s="287"/>
      <c r="AA61390" s="289"/>
    </row>
    <row r="61391" spans="23:27">
      <c r="W61391" s="288"/>
      <c r="X61391" s="287"/>
      <c r="AA61391" s="289"/>
    </row>
    <row r="61392" spans="23:27">
      <c r="W61392" s="288"/>
      <c r="X61392" s="287"/>
      <c r="AA61392" s="289"/>
    </row>
    <row r="61393" spans="23:27">
      <c r="W61393" s="288"/>
      <c r="X61393" s="287"/>
      <c r="AA61393" s="289"/>
    </row>
    <row r="61394" spans="23:27">
      <c r="W61394" s="288"/>
      <c r="X61394" s="287"/>
      <c r="AA61394" s="289"/>
    </row>
    <row r="61395" spans="23:27">
      <c r="W61395" s="288"/>
      <c r="X61395" s="287"/>
      <c r="AA61395" s="289"/>
    </row>
    <row r="61396" spans="23:27">
      <c r="W61396" s="288"/>
      <c r="X61396" s="287"/>
      <c r="AA61396" s="289"/>
    </row>
    <row r="61397" spans="23:27">
      <c r="W61397" s="288"/>
      <c r="X61397" s="287"/>
      <c r="AA61397" s="289"/>
    </row>
    <row r="61398" spans="23:27">
      <c r="W61398" s="288"/>
      <c r="X61398" s="287"/>
      <c r="AA61398" s="289"/>
    </row>
    <row r="61399" spans="23:27">
      <c r="W61399" s="288"/>
      <c r="X61399" s="287"/>
      <c r="AA61399" s="289"/>
    </row>
    <row r="61400" spans="23:27">
      <c r="W61400" s="288"/>
      <c r="X61400" s="287"/>
      <c r="AA61400" s="289"/>
    </row>
    <row r="61401" spans="23:27">
      <c r="W61401" s="288"/>
      <c r="X61401" s="287"/>
      <c r="AA61401" s="289"/>
    </row>
    <row r="61402" spans="23:27">
      <c r="W61402" s="288"/>
      <c r="X61402" s="287"/>
      <c r="AA61402" s="289"/>
    </row>
    <row r="61403" spans="23:27">
      <c r="W61403" s="288"/>
      <c r="X61403" s="287"/>
      <c r="AA61403" s="289"/>
    </row>
    <row r="61404" spans="23:27">
      <c r="W61404" s="288"/>
      <c r="X61404" s="287"/>
      <c r="AA61404" s="289"/>
    </row>
    <row r="61405" spans="23:27">
      <c r="W61405" s="288"/>
      <c r="X61405" s="287"/>
      <c r="AA61405" s="289"/>
    </row>
    <row r="61406" spans="23:27">
      <c r="W61406" s="288"/>
      <c r="X61406" s="287"/>
      <c r="AA61406" s="289"/>
    </row>
    <row r="61407" spans="23:27">
      <c r="W61407" s="288"/>
      <c r="X61407" s="287"/>
      <c r="AA61407" s="289"/>
    </row>
    <row r="61408" spans="23:27">
      <c r="W61408" s="288"/>
      <c r="X61408" s="287"/>
      <c r="AA61408" s="289"/>
    </row>
    <row r="61409" spans="23:27">
      <c r="W61409" s="288"/>
      <c r="X61409" s="287"/>
      <c r="AA61409" s="289"/>
    </row>
    <row r="61410" spans="23:27">
      <c r="W61410" s="288"/>
      <c r="X61410" s="287"/>
      <c r="AA61410" s="289"/>
    </row>
    <row r="61411" spans="23:27">
      <c r="W61411" s="288"/>
      <c r="X61411" s="287"/>
      <c r="AA61411" s="289"/>
    </row>
    <row r="61412" spans="23:27">
      <c r="W61412" s="288"/>
      <c r="X61412" s="287"/>
      <c r="AA61412" s="289"/>
    </row>
    <row r="61413" spans="23:27">
      <c r="W61413" s="288"/>
      <c r="X61413" s="287"/>
      <c r="AA61413" s="289"/>
    </row>
    <row r="61414" spans="23:27">
      <c r="W61414" s="288"/>
      <c r="X61414" s="287"/>
      <c r="AA61414" s="289"/>
    </row>
    <row r="61415" spans="23:27">
      <c r="W61415" s="288"/>
      <c r="X61415" s="287"/>
      <c r="AA61415" s="289"/>
    </row>
    <row r="61416" spans="23:27">
      <c r="W61416" s="288"/>
      <c r="X61416" s="287"/>
      <c r="AA61416" s="289"/>
    </row>
    <row r="61417" spans="23:27">
      <c r="W61417" s="288"/>
      <c r="X61417" s="287"/>
      <c r="AA61417" s="289"/>
    </row>
    <row r="61418" spans="23:27">
      <c r="W61418" s="288"/>
      <c r="X61418" s="287"/>
      <c r="AA61418" s="289"/>
    </row>
    <row r="61419" spans="23:27">
      <c r="W61419" s="288"/>
      <c r="X61419" s="287"/>
      <c r="AA61419" s="289"/>
    </row>
    <row r="61420" spans="23:27">
      <c r="W61420" s="288"/>
      <c r="X61420" s="287"/>
      <c r="AA61420" s="289"/>
    </row>
    <row r="61421" spans="23:27">
      <c r="W61421" s="288"/>
      <c r="X61421" s="287"/>
      <c r="AA61421" s="289"/>
    </row>
    <row r="61422" spans="23:27">
      <c r="W61422" s="288"/>
      <c r="X61422" s="287"/>
      <c r="AA61422" s="289"/>
    </row>
    <row r="61423" spans="23:27">
      <c r="W61423" s="288"/>
      <c r="X61423" s="287"/>
      <c r="AA61423" s="289"/>
    </row>
    <row r="61424" spans="23:27">
      <c r="W61424" s="288"/>
      <c r="X61424" s="287"/>
      <c r="AA61424" s="289"/>
    </row>
    <row r="61425" spans="23:27">
      <c r="W61425" s="288"/>
      <c r="X61425" s="287"/>
      <c r="AA61425" s="289"/>
    </row>
    <row r="61426" spans="23:27">
      <c r="W61426" s="288"/>
      <c r="X61426" s="287"/>
      <c r="AA61426" s="289"/>
    </row>
    <row r="61427" spans="23:27">
      <c r="W61427" s="288"/>
      <c r="X61427" s="287"/>
      <c r="AA61427" s="289"/>
    </row>
    <row r="61428" spans="23:27">
      <c r="W61428" s="288"/>
      <c r="X61428" s="287"/>
      <c r="AA61428" s="289"/>
    </row>
    <row r="61429" spans="23:27">
      <c r="W61429" s="288"/>
      <c r="X61429" s="287"/>
      <c r="AA61429" s="289"/>
    </row>
    <row r="61430" spans="23:27">
      <c r="W61430" s="288"/>
      <c r="X61430" s="287"/>
      <c r="AA61430" s="289"/>
    </row>
    <row r="61431" spans="23:27">
      <c r="W61431" s="288"/>
      <c r="X61431" s="287"/>
      <c r="AA61431" s="289"/>
    </row>
    <row r="61432" spans="23:27">
      <c r="W61432" s="288"/>
      <c r="X61432" s="287"/>
      <c r="AA61432" s="289"/>
    </row>
    <row r="61433" spans="23:27">
      <c r="W61433" s="288"/>
      <c r="X61433" s="287"/>
      <c r="AA61433" s="289"/>
    </row>
    <row r="61434" spans="23:27">
      <c r="W61434" s="288"/>
      <c r="X61434" s="287"/>
      <c r="AA61434" s="289"/>
    </row>
    <row r="61435" spans="23:27">
      <c r="W61435" s="288"/>
      <c r="X61435" s="287"/>
      <c r="AA61435" s="289"/>
    </row>
    <row r="61436" spans="23:27">
      <c r="W61436" s="288"/>
      <c r="X61436" s="287"/>
      <c r="AA61436" s="289"/>
    </row>
    <row r="61437" spans="23:27">
      <c r="W61437" s="288"/>
      <c r="X61437" s="287"/>
      <c r="AA61437" s="289"/>
    </row>
    <row r="61438" spans="23:27">
      <c r="W61438" s="288"/>
      <c r="X61438" s="287"/>
      <c r="AA61438" s="289"/>
    </row>
    <row r="61439" spans="23:27">
      <c r="W61439" s="288"/>
      <c r="X61439" s="287"/>
      <c r="AA61439" s="289"/>
    </row>
    <row r="61440" spans="23:27">
      <c r="W61440" s="288"/>
      <c r="X61440" s="287"/>
      <c r="AA61440" s="289"/>
    </row>
    <row r="61441" spans="23:27">
      <c r="W61441" s="288"/>
      <c r="X61441" s="287"/>
      <c r="AA61441" s="289"/>
    </row>
    <row r="61442" spans="23:27">
      <c r="W61442" s="288"/>
      <c r="X61442" s="287"/>
      <c r="AA61442" s="289"/>
    </row>
    <row r="61443" spans="23:27">
      <c r="W61443" s="288"/>
      <c r="X61443" s="287"/>
      <c r="AA61443" s="289"/>
    </row>
    <row r="61444" spans="23:27">
      <c r="W61444" s="288"/>
      <c r="X61444" s="287"/>
      <c r="AA61444" s="289"/>
    </row>
    <row r="61445" spans="23:27">
      <c r="W61445" s="288"/>
      <c r="X61445" s="287"/>
      <c r="AA61445" s="289"/>
    </row>
    <row r="61446" spans="23:27">
      <c r="W61446" s="288"/>
      <c r="X61446" s="287"/>
      <c r="AA61446" s="289"/>
    </row>
    <row r="61447" spans="23:27">
      <c r="W61447" s="288"/>
      <c r="X61447" s="287"/>
      <c r="AA61447" s="289"/>
    </row>
    <row r="61448" spans="23:27">
      <c r="W61448" s="288"/>
      <c r="X61448" s="287"/>
      <c r="AA61448" s="289"/>
    </row>
    <row r="61449" spans="23:27">
      <c r="W61449" s="288"/>
      <c r="X61449" s="287"/>
      <c r="AA61449" s="289"/>
    </row>
    <row r="61450" spans="23:27">
      <c r="W61450" s="288"/>
      <c r="X61450" s="287"/>
      <c r="AA61450" s="289"/>
    </row>
    <row r="61451" spans="23:27">
      <c r="W61451" s="288"/>
      <c r="X61451" s="287"/>
      <c r="AA61451" s="289"/>
    </row>
    <row r="61452" spans="23:27">
      <c r="W61452" s="288"/>
      <c r="X61452" s="287"/>
      <c r="AA61452" s="289"/>
    </row>
    <row r="61453" spans="23:27">
      <c r="W61453" s="288"/>
      <c r="X61453" s="287"/>
      <c r="AA61453" s="289"/>
    </row>
    <row r="61454" spans="23:27">
      <c r="W61454" s="288"/>
      <c r="X61454" s="287"/>
      <c r="AA61454" s="289"/>
    </row>
    <row r="61455" spans="23:27">
      <c r="W61455" s="288"/>
      <c r="X61455" s="287"/>
      <c r="AA61455" s="289"/>
    </row>
    <row r="61456" spans="23:27">
      <c r="W61456" s="288"/>
      <c r="X61456" s="287"/>
      <c r="AA61456" s="289"/>
    </row>
    <row r="61457" spans="23:27">
      <c r="W61457" s="288"/>
      <c r="X61457" s="287"/>
      <c r="AA61457" s="289"/>
    </row>
    <row r="61458" spans="23:27">
      <c r="W61458" s="288"/>
      <c r="X61458" s="287"/>
      <c r="AA61458" s="289"/>
    </row>
    <row r="61459" spans="23:27">
      <c r="W61459" s="288"/>
      <c r="X61459" s="287"/>
      <c r="AA61459" s="289"/>
    </row>
    <row r="61460" spans="23:27">
      <c r="W61460" s="288"/>
      <c r="X61460" s="287"/>
      <c r="AA61460" s="289"/>
    </row>
    <row r="61461" spans="23:27">
      <c r="W61461" s="288"/>
      <c r="X61461" s="287"/>
      <c r="AA61461" s="289"/>
    </row>
    <row r="61462" spans="23:27">
      <c r="W61462" s="288"/>
      <c r="X61462" s="287"/>
      <c r="AA61462" s="289"/>
    </row>
    <row r="61463" spans="23:27">
      <c r="W61463" s="288"/>
      <c r="X61463" s="287"/>
      <c r="AA61463" s="289"/>
    </row>
    <row r="61464" spans="23:27">
      <c r="W61464" s="288"/>
      <c r="X61464" s="287"/>
      <c r="AA61464" s="289"/>
    </row>
    <row r="61465" spans="23:27">
      <c r="W61465" s="288"/>
      <c r="X61465" s="287"/>
      <c r="AA61465" s="289"/>
    </row>
    <row r="61466" spans="23:27">
      <c r="W61466" s="288"/>
      <c r="X61466" s="287"/>
      <c r="AA61466" s="289"/>
    </row>
    <row r="61467" spans="23:27">
      <c r="W61467" s="288"/>
      <c r="X61467" s="287"/>
      <c r="AA61467" s="289"/>
    </row>
    <row r="61468" spans="23:27">
      <c r="W61468" s="288"/>
      <c r="X61468" s="287"/>
      <c r="AA61468" s="289"/>
    </row>
    <row r="61469" spans="23:27">
      <c r="W61469" s="288"/>
      <c r="X61469" s="287"/>
      <c r="AA61469" s="289"/>
    </row>
    <row r="61470" spans="23:27">
      <c r="W61470" s="288"/>
      <c r="X61470" s="287"/>
      <c r="AA61470" s="289"/>
    </row>
    <row r="61471" spans="23:27">
      <c r="W61471" s="288"/>
      <c r="X61471" s="287"/>
      <c r="AA61471" s="289"/>
    </row>
    <row r="61472" spans="23:27">
      <c r="W61472" s="288"/>
      <c r="X61472" s="287"/>
      <c r="AA61472" s="289"/>
    </row>
    <row r="61473" spans="23:27">
      <c r="W61473" s="288"/>
      <c r="X61473" s="287"/>
      <c r="AA61473" s="289"/>
    </row>
    <row r="61474" spans="23:27">
      <c r="W61474" s="288"/>
      <c r="X61474" s="287"/>
      <c r="AA61474" s="289"/>
    </row>
    <row r="61475" spans="23:27">
      <c r="W61475" s="288"/>
      <c r="X61475" s="287"/>
      <c r="AA61475" s="289"/>
    </row>
    <row r="61476" spans="23:27">
      <c r="W61476" s="288"/>
      <c r="X61476" s="287"/>
      <c r="AA61476" s="289"/>
    </row>
    <row r="61477" spans="23:27">
      <c r="W61477" s="288"/>
      <c r="X61477" s="287"/>
      <c r="AA61477" s="289"/>
    </row>
    <row r="61478" spans="23:27">
      <c r="W61478" s="288"/>
      <c r="X61478" s="287"/>
      <c r="AA61478" s="289"/>
    </row>
    <row r="61479" spans="23:27">
      <c r="W61479" s="288"/>
      <c r="X61479" s="287"/>
      <c r="AA61479" s="289"/>
    </row>
    <row r="61480" spans="23:27">
      <c r="W61480" s="288"/>
      <c r="X61480" s="287"/>
      <c r="AA61480" s="289"/>
    </row>
    <row r="61481" spans="23:27">
      <c r="W61481" s="288"/>
      <c r="X61481" s="287"/>
      <c r="AA61481" s="289"/>
    </row>
    <row r="61482" spans="23:27">
      <c r="W61482" s="288"/>
      <c r="X61482" s="287"/>
      <c r="AA61482" s="289"/>
    </row>
    <row r="61483" spans="23:27">
      <c r="W61483" s="288"/>
      <c r="X61483" s="287"/>
      <c r="AA61483" s="289"/>
    </row>
    <row r="61484" spans="23:27">
      <c r="W61484" s="288"/>
      <c r="X61484" s="287"/>
      <c r="AA61484" s="289"/>
    </row>
    <row r="61485" spans="23:27">
      <c r="W61485" s="288"/>
      <c r="X61485" s="287"/>
      <c r="AA61485" s="289"/>
    </row>
    <row r="61486" spans="23:27">
      <c r="W61486" s="288"/>
      <c r="X61486" s="287"/>
      <c r="AA61486" s="289"/>
    </row>
    <row r="61487" spans="23:27">
      <c r="W61487" s="288"/>
      <c r="X61487" s="287"/>
      <c r="AA61487" s="289"/>
    </row>
    <row r="61488" spans="23:27">
      <c r="W61488" s="288"/>
      <c r="X61488" s="287"/>
      <c r="AA61488" s="289"/>
    </row>
    <row r="61489" spans="23:27">
      <c r="W61489" s="288"/>
      <c r="X61489" s="287"/>
      <c r="AA61489" s="289"/>
    </row>
    <row r="61490" spans="23:27">
      <c r="W61490" s="288"/>
      <c r="X61490" s="287"/>
      <c r="AA61490" s="289"/>
    </row>
    <row r="61491" spans="23:27">
      <c r="W61491" s="288"/>
      <c r="X61491" s="287"/>
      <c r="AA61491" s="289"/>
    </row>
    <row r="61492" spans="23:27">
      <c r="W61492" s="288"/>
      <c r="X61492" s="287"/>
      <c r="AA61492" s="289"/>
    </row>
    <row r="61493" spans="23:27">
      <c r="W61493" s="288"/>
      <c r="X61493" s="287"/>
      <c r="AA61493" s="289"/>
    </row>
    <row r="61494" spans="23:27">
      <c r="W61494" s="288"/>
      <c r="X61494" s="287"/>
      <c r="AA61494" s="289"/>
    </row>
    <row r="61495" spans="23:27">
      <c r="W61495" s="288"/>
      <c r="X61495" s="287"/>
      <c r="AA61495" s="289"/>
    </row>
    <row r="61496" spans="23:27">
      <c r="W61496" s="288"/>
      <c r="X61496" s="287"/>
      <c r="AA61496" s="289"/>
    </row>
    <row r="61497" spans="23:27">
      <c r="W61497" s="288"/>
      <c r="X61497" s="287"/>
      <c r="AA61497" s="289"/>
    </row>
    <row r="61498" spans="23:27">
      <c r="W61498" s="288"/>
      <c r="X61498" s="287"/>
      <c r="AA61498" s="289"/>
    </row>
    <row r="61499" spans="23:27">
      <c r="W61499" s="288"/>
      <c r="X61499" s="287"/>
      <c r="AA61499" s="289"/>
    </row>
    <row r="61500" spans="23:27">
      <c r="W61500" s="288"/>
      <c r="X61500" s="287"/>
      <c r="AA61500" s="289"/>
    </row>
    <row r="61501" spans="23:27">
      <c r="W61501" s="288"/>
      <c r="X61501" s="287"/>
      <c r="AA61501" s="289"/>
    </row>
    <row r="61502" spans="23:27">
      <c r="W61502" s="288"/>
      <c r="X61502" s="287"/>
      <c r="AA61502" s="289"/>
    </row>
    <row r="61503" spans="23:27">
      <c r="W61503" s="288"/>
      <c r="X61503" s="287"/>
      <c r="AA61503" s="289"/>
    </row>
    <row r="61504" spans="23:27">
      <c r="W61504" s="288"/>
      <c r="X61504" s="287"/>
      <c r="AA61504" s="289"/>
    </row>
    <row r="61505" spans="23:27">
      <c r="W61505" s="288"/>
      <c r="X61505" s="287"/>
      <c r="AA61505" s="289"/>
    </row>
    <row r="61506" spans="23:27">
      <c r="W61506" s="288"/>
      <c r="X61506" s="287"/>
      <c r="AA61506" s="289"/>
    </row>
    <row r="61507" spans="23:27">
      <c r="W61507" s="288"/>
      <c r="X61507" s="287"/>
      <c r="AA61507" s="289"/>
    </row>
    <row r="61508" spans="23:27">
      <c r="W61508" s="288"/>
      <c r="X61508" s="287"/>
      <c r="AA61508" s="289"/>
    </row>
    <row r="61509" spans="23:27">
      <c r="W61509" s="288"/>
      <c r="X61509" s="287"/>
      <c r="AA61509" s="289"/>
    </row>
    <row r="61510" spans="23:27">
      <c r="W61510" s="288"/>
      <c r="X61510" s="287"/>
      <c r="AA61510" s="289"/>
    </row>
    <row r="61511" spans="23:27">
      <c r="W61511" s="288"/>
      <c r="X61511" s="287"/>
      <c r="AA61511" s="289"/>
    </row>
    <row r="61512" spans="23:27">
      <c r="W61512" s="288"/>
      <c r="X61512" s="287"/>
      <c r="AA61512" s="289"/>
    </row>
    <row r="61513" spans="23:27">
      <c r="W61513" s="288"/>
      <c r="X61513" s="287"/>
      <c r="AA61513" s="289"/>
    </row>
    <row r="61514" spans="23:27">
      <c r="W61514" s="288"/>
      <c r="X61514" s="287"/>
      <c r="AA61514" s="289"/>
    </row>
    <row r="61515" spans="23:27">
      <c r="W61515" s="288"/>
      <c r="X61515" s="287"/>
      <c r="AA61515" s="289"/>
    </row>
    <row r="61516" spans="23:27">
      <c r="W61516" s="288"/>
      <c r="X61516" s="287"/>
      <c r="AA61516" s="289"/>
    </row>
    <row r="61517" spans="23:27">
      <c r="W61517" s="288"/>
      <c r="X61517" s="287"/>
      <c r="AA61517" s="289"/>
    </row>
    <row r="61518" spans="23:27">
      <c r="W61518" s="288"/>
      <c r="X61518" s="287"/>
      <c r="AA61518" s="289"/>
    </row>
    <row r="61519" spans="23:27">
      <c r="W61519" s="288"/>
      <c r="X61519" s="287"/>
      <c r="AA61519" s="289"/>
    </row>
    <row r="61520" spans="23:27">
      <c r="W61520" s="288"/>
      <c r="X61520" s="287"/>
      <c r="AA61520" s="289"/>
    </row>
    <row r="61521" spans="23:27">
      <c r="W61521" s="288"/>
      <c r="X61521" s="287"/>
      <c r="AA61521" s="289"/>
    </row>
    <row r="61522" spans="23:27">
      <c r="W61522" s="288"/>
      <c r="X61522" s="287"/>
      <c r="AA61522" s="289"/>
    </row>
    <row r="61523" spans="23:27">
      <c r="W61523" s="288"/>
      <c r="X61523" s="287"/>
      <c r="AA61523" s="289"/>
    </row>
    <row r="61524" spans="23:27">
      <c r="W61524" s="288"/>
      <c r="X61524" s="287"/>
      <c r="AA61524" s="289"/>
    </row>
    <row r="61525" spans="23:27">
      <c r="W61525" s="288"/>
      <c r="X61525" s="287"/>
      <c r="AA61525" s="289"/>
    </row>
    <row r="61526" spans="23:27">
      <c r="W61526" s="288"/>
      <c r="X61526" s="287"/>
      <c r="AA61526" s="289"/>
    </row>
    <row r="61527" spans="23:27">
      <c r="W61527" s="288"/>
      <c r="X61527" s="287"/>
      <c r="AA61527" s="289"/>
    </row>
    <row r="61528" spans="23:27">
      <c r="W61528" s="288"/>
      <c r="X61528" s="287"/>
      <c r="AA61528" s="289"/>
    </row>
    <row r="61529" spans="23:27">
      <c r="W61529" s="288"/>
      <c r="X61529" s="287"/>
      <c r="AA61529" s="289"/>
    </row>
    <row r="61530" spans="23:27">
      <c r="W61530" s="288"/>
      <c r="X61530" s="287"/>
      <c r="AA61530" s="289"/>
    </row>
    <row r="61531" spans="23:27">
      <c r="W61531" s="288"/>
      <c r="X61531" s="287"/>
      <c r="AA61531" s="289"/>
    </row>
    <row r="61532" spans="23:27">
      <c r="W61532" s="288"/>
      <c r="X61532" s="287"/>
      <c r="AA61532" s="289"/>
    </row>
    <row r="61533" spans="23:27">
      <c r="W61533" s="288"/>
      <c r="X61533" s="287"/>
      <c r="AA61533" s="289"/>
    </row>
    <row r="61534" spans="23:27">
      <c r="W61534" s="288"/>
      <c r="X61534" s="287"/>
      <c r="AA61534" s="289"/>
    </row>
    <row r="61535" spans="23:27">
      <c r="W61535" s="288"/>
      <c r="X61535" s="287"/>
      <c r="AA61535" s="289"/>
    </row>
    <row r="61536" spans="23:27">
      <c r="W61536" s="288"/>
      <c r="X61536" s="287"/>
      <c r="AA61536" s="289"/>
    </row>
    <row r="61537" spans="23:27">
      <c r="W61537" s="288"/>
      <c r="X61537" s="287"/>
      <c r="AA61537" s="289"/>
    </row>
    <row r="61538" spans="23:27">
      <c r="W61538" s="288"/>
      <c r="X61538" s="287"/>
      <c r="AA61538" s="289"/>
    </row>
    <row r="61539" spans="23:27">
      <c r="W61539" s="288"/>
      <c r="X61539" s="287"/>
      <c r="AA61539" s="289"/>
    </row>
    <row r="61540" spans="23:27">
      <c r="W61540" s="288"/>
      <c r="X61540" s="287"/>
      <c r="AA61540" s="289"/>
    </row>
    <row r="61541" spans="23:27">
      <c r="W61541" s="288"/>
      <c r="X61541" s="287"/>
      <c r="AA61541" s="289"/>
    </row>
    <row r="61542" spans="23:27">
      <c r="W61542" s="288"/>
      <c r="X61542" s="287"/>
      <c r="AA61542" s="289"/>
    </row>
    <row r="61543" spans="23:27">
      <c r="W61543" s="288"/>
      <c r="X61543" s="287"/>
      <c r="AA61543" s="289"/>
    </row>
    <row r="61544" spans="23:27">
      <c r="W61544" s="288"/>
      <c r="X61544" s="287"/>
      <c r="AA61544" s="289"/>
    </row>
    <row r="61545" spans="23:27">
      <c r="W61545" s="288"/>
      <c r="X61545" s="287"/>
      <c r="AA61545" s="289"/>
    </row>
    <row r="61546" spans="23:27">
      <c r="W61546" s="288"/>
      <c r="X61546" s="287"/>
      <c r="AA61546" s="289"/>
    </row>
    <row r="61547" spans="23:27">
      <c r="W61547" s="288"/>
      <c r="X61547" s="287"/>
      <c r="AA61547" s="289"/>
    </row>
    <row r="61548" spans="23:27">
      <c r="W61548" s="288"/>
      <c r="X61548" s="287"/>
      <c r="AA61548" s="289"/>
    </row>
    <row r="61549" spans="23:27">
      <c r="W61549" s="288"/>
      <c r="X61549" s="287"/>
      <c r="AA61549" s="289"/>
    </row>
    <row r="61550" spans="23:27">
      <c r="W61550" s="288"/>
      <c r="X61550" s="287"/>
      <c r="AA61550" s="289"/>
    </row>
    <row r="61551" spans="23:27">
      <c r="W61551" s="288"/>
      <c r="X61551" s="287"/>
      <c r="AA61551" s="289"/>
    </row>
    <row r="61552" spans="23:27">
      <c r="W61552" s="288"/>
      <c r="X61552" s="287"/>
      <c r="AA61552" s="289"/>
    </row>
    <row r="61553" spans="23:27">
      <c r="W61553" s="288"/>
      <c r="X61553" s="287"/>
      <c r="AA61553" s="289"/>
    </row>
    <row r="61554" spans="23:27">
      <c r="W61554" s="288"/>
      <c r="X61554" s="287"/>
      <c r="AA61554" s="289"/>
    </row>
    <row r="61555" spans="23:27">
      <c r="W61555" s="288"/>
      <c r="X61555" s="287"/>
      <c r="AA61555" s="289"/>
    </row>
    <row r="61556" spans="23:27">
      <c r="W61556" s="288"/>
      <c r="X61556" s="287"/>
      <c r="AA61556" s="289"/>
    </row>
    <row r="61557" spans="23:27">
      <c r="W61557" s="288"/>
      <c r="X61557" s="287"/>
      <c r="AA61557" s="289"/>
    </row>
    <row r="61558" spans="23:27">
      <c r="W61558" s="288"/>
      <c r="X61558" s="287"/>
      <c r="AA61558" s="289"/>
    </row>
    <row r="61559" spans="23:27">
      <c r="W61559" s="288"/>
      <c r="X61559" s="287"/>
      <c r="AA61559" s="289"/>
    </row>
    <row r="61560" spans="23:27">
      <c r="W61560" s="288"/>
      <c r="X61560" s="287"/>
      <c r="AA61560" s="289"/>
    </row>
    <row r="61561" spans="23:27">
      <c r="W61561" s="288"/>
      <c r="X61561" s="287"/>
      <c r="AA61561" s="289"/>
    </row>
    <row r="61562" spans="23:27">
      <c r="W61562" s="288"/>
      <c r="X61562" s="287"/>
      <c r="AA61562" s="289"/>
    </row>
    <row r="61563" spans="23:27">
      <c r="W61563" s="288"/>
      <c r="X61563" s="287"/>
      <c r="AA61563" s="289"/>
    </row>
    <row r="61564" spans="23:27">
      <c r="W61564" s="288"/>
      <c r="X61564" s="287"/>
      <c r="AA61564" s="289"/>
    </row>
    <row r="61565" spans="23:27">
      <c r="W61565" s="288"/>
      <c r="X61565" s="287"/>
      <c r="AA61565" s="289"/>
    </row>
    <row r="61566" spans="23:27">
      <c r="W61566" s="288"/>
      <c r="X61566" s="287"/>
      <c r="AA61566" s="289"/>
    </row>
    <row r="61567" spans="23:27">
      <c r="W61567" s="288"/>
      <c r="X61567" s="287"/>
      <c r="AA61567" s="289"/>
    </row>
    <row r="61568" spans="23:27">
      <c r="W61568" s="288"/>
      <c r="X61568" s="287"/>
      <c r="AA61568" s="289"/>
    </row>
    <row r="61569" spans="23:27">
      <c r="W61569" s="288"/>
      <c r="X61569" s="287"/>
      <c r="AA61569" s="289"/>
    </row>
    <row r="61570" spans="23:27">
      <c r="W61570" s="288"/>
      <c r="X61570" s="287"/>
      <c r="AA61570" s="289"/>
    </row>
    <row r="61571" spans="23:27">
      <c r="W61571" s="288"/>
      <c r="X61571" s="287"/>
      <c r="AA61571" s="289"/>
    </row>
    <row r="61572" spans="23:27">
      <c r="W61572" s="288"/>
      <c r="X61572" s="287"/>
      <c r="AA61572" s="289"/>
    </row>
    <row r="61573" spans="23:27">
      <c r="W61573" s="288"/>
      <c r="X61573" s="287"/>
      <c r="AA61573" s="289"/>
    </row>
    <row r="61574" spans="23:27">
      <c r="W61574" s="288"/>
      <c r="X61574" s="287"/>
      <c r="AA61574" s="289"/>
    </row>
    <row r="61575" spans="23:27">
      <c r="W61575" s="288"/>
      <c r="X61575" s="287"/>
      <c r="AA61575" s="289"/>
    </row>
    <row r="61576" spans="23:27">
      <c r="W61576" s="288"/>
      <c r="X61576" s="287"/>
      <c r="AA61576" s="289"/>
    </row>
    <row r="61577" spans="23:27">
      <c r="W61577" s="288"/>
      <c r="X61577" s="287"/>
      <c r="AA61577" s="289"/>
    </row>
    <row r="61578" spans="23:27">
      <c r="W61578" s="288"/>
      <c r="X61578" s="287"/>
      <c r="AA61578" s="289"/>
    </row>
    <row r="61579" spans="23:27">
      <c r="W61579" s="288"/>
      <c r="X61579" s="287"/>
      <c r="AA61579" s="289"/>
    </row>
    <row r="61580" spans="23:27">
      <c r="W61580" s="288"/>
      <c r="X61580" s="287"/>
      <c r="AA61580" s="289"/>
    </row>
    <row r="61581" spans="23:27">
      <c r="W61581" s="288"/>
      <c r="X61581" s="287"/>
      <c r="AA61581" s="289"/>
    </row>
    <row r="61582" spans="23:27">
      <c r="W61582" s="288"/>
      <c r="X61582" s="287"/>
      <c r="AA61582" s="289"/>
    </row>
    <row r="61583" spans="23:27">
      <c r="W61583" s="288"/>
      <c r="X61583" s="287"/>
      <c r="AA61583" s="289"/>
    </row>
    <row r="61584" spans="23:27">
      <c r="W61584" s="288"/>
      <c r="X61584" s="287"/>
      <c r="AA61584" s="289"/>
    </row>
    <row r="61585" spans="23:27">
      <c r="W61585" s="288"/>
      <c r="X61585" s="287"/>
      <c r="AA61585" s="289"/>
    </row>
    <row r="61586" spans="23:27">
      <c r="W61586" s="288"/>
      <c r="X61586" s="287"/>
      <c r="AA61586" s="289"/>
    </row>
    <row r="61587" spans="23:27">
      <c r="W61587" s="288"/>
      <c r="X61587" s="287"/>
      <c r="AA61587" s="289"/>
    </row>
    <row r="61588" spans="23:27">
      <c r="W61588" s="288"/>
      <c r="X61588" s="287"/>
      <c r="AA61588" s="289"/>
    </row>
    <row r="61589" spans="23:27">
      <c r="W61589" s="288"/>
      <c r="X61589" s="287"/>
      <c r="AA61589" s="289"/>
    </row>
    <row r="61590" spans="23:27">
      <c r="W61590" s="288"/>
      <c r="X61590" s="287"/>
      <c r="AA61590" s="289"/>
    </row>
    <row r="61591" spans="23:27">
      <c r="W61591" s="288"/>
      <c r="X61591" s="287"/>
      <c r="AA61591" s="289"/>
    </row>
    <row r="61592" spans="23:27">
      <c r="W61592" s="288"/>
      <c r="X61592" s="287"/>
      <c r="AA61592" s="289"/>
    </row>
    <row r="61593" spans="23:27">
      <c r="W61593" s="288"/>
      <c r="X61593" s="287"/>
      <c r="AA61593" s="289"/>
    </row>
    <row r="61594" spans="23:27">
      <c r="W61594" s="288"/>
      <c r="X61594" s="287"/>
      <c r="AA61594" s="289"/>
    </row>
    <row r="61595" spans="23:27">
      <c r="W61595" s="288"/>
      <c r="X61595" s="287"/>
      <c r="AA61595" s="289"/>
    </row>
    <row r="61596" spans="23:27">
      <c r="W61596" s="288"/>
      <c r="X61596" s="287"/>
      <c r="AA61596" s="289"/>
    </row>
    <row r="61597" spans="23:27">
      <c r="W61597" s="288"/>
      <c r="X61597" s="287"/>
      <c r="AA61597" s="289"/>
    </row>
    <row r="61598" spans="23:27">
      <c r="W61598" s="288"/>
      <c r="X61598" s="287"/>
      <c r="AA61598" s="289"/>
    </row>
    <row r="61599" spans="23:27">
      <c r="W61599" s="288"/>
      <c r="X61599" s="287"/>
      <c r="AA61599" s="289"/>
    </row>
    <row r="61600" spans="23:27">
      <c r="W61600" s="288"/>
      <c r="X61600" s="287"/>
      <c r="AA61600" s="289"/>
    </row>
    <row r="61601" spans="23:27">
      <c r="W61601" s="288"/>
      <c r="X61601" s="287"/>
      <c r="AA61601" s="289"/>
    </row>
    <row r="61602" spans="23:27">
      <c r="W61602" s="288"/>
      <c r="X61602" s="287"/>
      <c r="AA61602" s="289"/>
    </row>
    <row r="61603" spans="23:27">
      <c r="W61603" s="288"/>
      <c r="X61603" s="287"/>
      <c r="AA61603" s="289"/>
    </row>
    <row r="61604" spans="23:27">
      <c r="W61604" s="288"/>
      <c r="X61604" s="287"/>
      <c r="AA61604" s="289"/>
    </row>
    <row r="61605" spans="23:27">
      <c r="W61605" s="288"/>
      <c r="X61605" s="287"/>
      <c r="AA61605" s="289"/>
    </row>
    <row r="61606" spans="23:27">
      <c r="W61606" s="288"/>
      <c r="X61606" s="287"/>
      <c r="AA61606" s="289"/>
    </row>
    <row r="61607" spans="23:27">
      <c r="W61607" s="288"/>
      <c r="X61607" s="287"/>
      <c r="AA61607" s="289"/>
    </row>
    <row r="61608" spans="23:27">
      <c r="W61608" s="288"/>
      <c r="X61608" s="287"/>
      <c r="AA61608" s="289"/>
    </row>
    <row r="61609" spans="23:27">
      <c r="W61609" s="288"/>
      <c r="X61609" s="287"/>
      <c r="AA61609" s="289"/>
    </row>
    <row r="61610" spans="23:27">
      <c r="W61610" s="288"/>
      <c r="X61610" s="287"/>
      <c r="AA61610" s="289"/>
    </row>
    <row r="61611" spans="23:27">
      <c r="W61611" s="288"/>
      <c r="X61611" s="287"/>
      <c r="AA61611" s="289"/>
    </row>
    <row r="61612" spans="23:27">
      <c r="W61612" s="288"/>
      <c r="X61612" s="287"/>
      <c r="AA61612" s="289"/>
    </row>
    <row r="61613" spans="23:27">
      <c r="W61613" s="288"/>
      <c r="X61613" s="287"/>
      <c r="AA61613" s="289"/>
    </row>
    <row r="61614" spans="23:27">
      <c r="W61614" s="288"/>
      <c r="X61614" s="287"/>
      <c r="AA61614" s="289"/>
    </row>
    <row r="61615" spans="23:27">
      <c r="W61615" s="288"/>
      <c r="X61615" s="287"/>
      <c r="AA61615" s="289"/>
    </row>
    <row r="61616" spans="23:27">
      <c r="W61616" s="288"/>
      <c r="X61616" s="287"/>
      <c r="AA61616" s="289"/>
    </row>
    <row r="61617" spans="23:27">
      <c r="W61617" s="288"/>
      <c r="X61617" s="287"/>
      <c r="AA61617" s="289"/>
    </row>
    <row r="61618" spans="23:27">
      <c r="W61618" s="288"/>
      <c r="X61618" s="287"/>
      <c r="AA61618" s="289"/>
    </row>
    <row r="61619" spans="23:27">
      <c r="W61619" s="288"/>
      <c r="X61619" s="287"/>
      <c r="AA61619" s="289"/>
    </row>
    <row r="61620" spans="23:27">
      <c r="W61620" s="288"/>
      <c r="X61620" s="287"/>
      <c r="AA61620" s="289"/>
    </row>
    <row r="61621" spans="23:27">
      <c r="W61621" s="288"/>
      <c r="X61621" s="287"/>
      <c r="AA61621" s="289"/>
    </row>
    <row r="61622" spans="23:27">
      <c r="W61622" s="288"/>
      <c r="X61622" s="287"/>
      <c r="AA61622" s="289"/>
    </row>
    <row r="61623" spans="23:27">
      <c r="W61623" s="288"/>
      <c r="X61623" s="287"/>
      <c r="AA61623" s="289"/>
    </row>
    <row r="61624" spans="23:27">
      <c r="W61624" s="288"/>
      <c r="X61624" s="287"/>
      <c r="AA61624" s="289"/>
    </row>
    <row r="61625" spans="23:27">
      <c r="W61625" s="288"/>
      <c r="X61625" s="287"/>
      <c r="AA61625" s="289"/>
    </row>
    <row r="61626" spans="23:27">
      <c r="W61626" s="288"/>
      <c r="X61626" s="287"/>
      <c r="AA61626" s="289"/>
    </row>
    <row r="61627" spans="23:27">
      <c r="W61627" s="288"/>
      <c r="X61627" s="287"/>
      <c r="AA61627" s="289"/>
    </row>
    <row r="61628" spans="23:27">
      <c r="W61628" s="288"/>
      <c r="X61628" s="287"/>
      <c r="AA61628" s="289"/>
    </row>
    <row r="61629" spans="23:27">
      <c r="W61629" s="288"/>
      <c r="X61629" s="287"/>
      <c r="AA61629" s="289"/>
    </row>
    <row r="61630" spans="23:27">
      <c r="W61630" s="288"/>
      <c r="X61630" s="287"/>
      <c r="AA61630" s="289"/>
    </row>
    <row r="61631" spans="23:27">
      <c r="W61631" s="288"/>
      <c r="X61631" s="287"/>
      <c r="AA61631" s="289"/>
    </row>
    <row r="61632" spans="23:27">
      <c r="W61632" s="288"/>
      <c r="X61632" s="287"/>
      <c r="AA61632" s="289"/>
    </row>
    <row r="61633" spans="23:27">
      <c r="W61633" s="288"/>
      <c r="X61633" s="287"/>
      <c r="AA61633" s="289"/>
    </row>
    <row r="61634" spans="23:27">
      <c r="W61634" s="288"/>
      <c r="X61634" s="287"/>
      <c r="AA61634" s="289"/>
    </row>
    <row r="61635" spans="23:27">
      <c r="W61635" s="288"/>
      <c r="X61635" s="287"/>
      <c r="AA61635" s="289"/>
    </row>
    <row r="61636" spans="23:27">
      <c r="W61636" s="288"/>
      <c r="X61636" s="287"/>
      <c r="AA61636" s="289"/>
    </row>
    <row r="61637" spans="23:27">
      <c r="W61637" s="288"/>
      <c r="X61637" s="287"/>
      <c r="AA61637" s="289"/>
    </row>
    <row r="61638" spans="23:27">
      <c r="W61638" s="288"/>
      <c r="X61638" s="287"/>
      <c r="AA61638" s="289"/>
    </row>
    <row r="61639" spans="23:27">
      <c r="W61639" s="288"/>
      <c r="X61639" s="287"/>
      <c r="AA61639" s="289"/>
    </row>
    <row r="61640" spans="23:27">
      <c r="W61640" s="288"/>
      <c r="X61640" s="287"/>
      <c r="AA61640" s="289"/>
    </row>
    <row r="61641" spans="23:27">
      <c r="W61641" s="288"/>
      <c r="X61641" s="287"/>
      <c r="AA61641" s="289"/>
    </row>
    <row r="61642" spans="23:27">
      <c r="W61642" s="288"/>
      <c r="X61642" s="287"/>
      <c r="AA61642" s="289"/>
    </row>
    <row r="61643" spans="23:27">
      <c r="W61643" s="288"/>
      <c r="X61643" s="287"/>
      <c r="AA61643" s="289"/>
    </row>
    <row r="61644" spans="23:27">
      <c r="W61644" s="288"/>
      <c r="X61644" s="287"/>
      <c r="AA61644" s="289"/>
    </row>
    <row r="61645" spans="23:27">
      <c r="W61645" s="288"/>
      <c r="X61645" s="287"/>
      <c r="AA61645" s="289"/>
    </row>
    <row r="61646" spans="23:27">
      <c r="W61646" s="288"/>
      <c r="X61646" s="287"/>
      <c r="AA61646" s="289"/>
    </row>
    <row r="61647" spans="23:27">
      <c r="W61647" s="288"/>
      <c r="X61647" s="287"/>
      <c r="AA61647" s="289"/>
    </row>
    <row r="61648" spans="23:27">
      <c r="W61648" s="288"/>
      <c r="X61648" s="287"/>
      <c r="AA61648" s="289"/>
    </row>
    <row r="61649" spans="23:27">
      <c r="W61649" s="288"/>
      <c r="X61649" s="287"/>
      <c r="AA61649" s="289"/>
    </row>
    <row r="61650" spans="23:27">
      <c r="W61650" s="288"/>
      <c r="X61650" s="287"/>
      <c r="AA61650" s="289"/>
    </row>
    <row r="61651" spans="23:27">
      <c r="W61651" s="288"/>
      <c r="X61651" s="287"/>
      <c r="AA61651" s="289"/>
    </row>
    <row r="61652" spans="23:27">
      <c r="W61652" s="288"/>
      <c r="X61652" s="287"/>
      <c r="AA61652" s="289"/>
    </row>
    <row r="61653" spans="23:27">
      <c r="W61653" s="288"/>
      <c r="X61653" s="287"/>
      <c r="AA61653" s="289"/>
    </row>
    <row r="61654" spans="23:27">
      <c r="W61654" s="288"/>
      <c r="X61654" s="287"/>
      <c r="AA61654" s="289"/>
    </row>
    <row r="61655" spans="23:27">
      <c r="W61655" s="288"/>
      <c r="X61655" s="287"/>
      <c r="AA61655" s="289"/>
    </row>
    <row r="61656" spans="23:27">
      <c r="W61656" s="288"/>
      <c r="X61656" s="287"/>
      <c r="AA61656" s="289"/>
    </row>
    <row r="61657" spans="23:27">
      <c r="W61657" s="288"/>
      <c r="X61657" s="287"/>
      <c r="AA61657" s="289"/>
    </row>
    <row r="61658" spans="23:27">
      <c r="W61658" s="288"/>
      <c r="X61658" s="287"/>
      <c r="AA61658" s="289"/>
    </row>
    <row r="61659" spans="23:27">
      <c r="W61659" s="288"/>
      <c r="X61659" s="287"/>
      <c r="AA61659" s="289"/>
    </row>
    <row r="61660" spans="23:27">
      <c r="W61660" s="288"/>
      <c r="X61660" s="287"/>
      <c r="AA61660" s="289"/>
    </row>
    <row r="61661" spans="23:27">
      <c r="W61661" s="288"/>
      <c r="X61661" s="287"/>
      <c r="AA61661" s="289"/>
    </row>
    <row r="61662" spans="23:27">
      <c r="W61662" s="288"/>
      <c r="X61662" s="287"/>
      <c r="AA61662" s="289"/>
    </row>
    <row r="61663" spans="23:27">
      <c r="W61663" s="288"/>
      <c r="X61663" s="287"/>
      <c r="AA61663" s="289"/>
    </row>
    <row r="61664" spans="23:27">
      <c r="W61664" s="288"/>
      <c r="X61664" s="287"/>
      <c r="AA61664" s="289"/>
    </row>
    <row r="61665" spans="23:27">
      <c r="W61665" s="288"/>
      <c r="X61665" s="287"/>
      <c r="AA61665" s="289"/>
    </row>
    <row r="61666" spans="23:27">
      <c r="W61666" s="288"/>
      <c r="X61666" s="287"/>
      <c r="AA61666" s="289"/>
    </row>
    <row r="61667" spans="23:27">
      <c r="W61667" s="288"/>
      <c r="X61667" s="287"/>
      <c r="AA61667" s="289"/>
    </row>
    <row r="61668" spans="23:27">
      <c r="W61668" s="288"/>
      <c r="X61668" s="287"/>
      <c r="AA61668" s="289"/>
    </row>
    <row r="61669" spans="23:27">
      <c r="W61669" s="288"/>
      <c r="X61669" s="287"/>
      <c r="AA61669" s="289"/>
    </row>
    <row r="61670" spans="23:27">
      <c r="W61670" s="288"/>
      <c r="X61670" s="287"/>
      <c r="AA61670" s="289"/>
    </row>
    <row r="61671" spans="23:27">
      <c r="W61671" s="288"/>
      <c r="X61671" s="287"/>
      <c r="AA61671" s="289"/>
    </row>
    <row r="61672" spans="23:27">
      <c r="W61672" s="288"/>
      <c r="X61672" s="287"/>
      <c r="AA61672" s="289"/>
    </row>
    <row r="61673" spans="23:27">
      <c r="W61673" s="288"/>
      <c r="X61673" s="287"/>
      <c r="AA61673" s="289"/>
    </row>
    <row r="61674" spans="23:27">
      <c r="W61674" s="288"/>
      <c r="X61674" s="287"/>
      <c r="AA61674" s="289"/>
    </row>
    <row r="61675" spans="23:27">
      <c r="W61675" s="288"/>
      <c r="X61675" s="287"/>
      <c r="AA61675" s="289"/>
    </row>
    <row r="61676" spans="23:27">
      <c r="W61676" s="288"/>
      <c r="X61676" s="287"/>
      <c r="AA61676" s="289"/>
    </row>
    <row r="61677" spans="23:27">
      <c r="W61677" s="288"/>
      <c r="X61677" s="287"/>
      <c r="AA61677" s="289"/>
    </row>
    <row r="61678" spans="23:27">
      <c r="W61678" s="288"/>
      <c r="X61678" s="287"/>
      <c r="AA61678" s="289"/>
    </row>
    <row r="61679" spans="23:27">
      <c r="W61679" s="288"/>
      <c r="X61679" s="287"/>
      <c r="AA61679" s="289"/>
    </row>
    <row r="61680" spans="23:27">
      <c r="W61680" s="288"/>
      <c r="X61680" s="287"/>
      <c r="AA61680" s="289"/>
    </row>
    <row r="61681" spans="23:27">
      <c r="W61681" s="288"/>
      <c r="X61681" s="287"/>
      <c r="AA61681" s="289"/>
    </row>
    <row r="61682" spans="23:27">
      <c r="W61682" s="288"/>
      <c r="X61682" s="287"/>
      <c r="AA61682" s="289"/>
    </row>
    <row r="61683" spans="23:27">
      <c r="W61683" s="288"/>
      <c r="X61683" s="287"/>
      <c r="AA61683" s="289"/>
    </row>
    <row r="61684" spans="23:27">
      <c r="W61684" s="288"/>
      <c r="X61684" s="287"/>
      <c r="AA61684" s="289"/>
    </row>
    <row r="61685" spans="23:27">
      <c r="W61685" s="288"/>
      <c r="X61685" s="287"/>
      <c r="AA61685" s="289"/>
    </row>
    <row r="61686" spans="23:27">
      <c r="W61686" s="288"/>
      <c r="X61686" s="287"/>
      <c r="AA61686" s="289"/>
    </row>
    <row r="61687" spans="23:27">
      <c r="W61687" s="288"/>
      <c r="X61687" s="287"/>
      <c r="AA61687" s="289"/>
    </row>
    <row r="61688" spans="23:27">
      <c r="W61688" s="288"/>
      <c r="X61688" s="287"/>
      <c r="AA61688" s="289"/>
    </row>
    <row r="61689" spans="23:27">
      <c r="W61689" s="288"/>
      <c r="X61689" s="287"/>
      <c r="AA61689" s="289"/>
    </row>
    <row r="61690" spans="23:27">
      <c r="W61690" s="288"/>
      <c r="X61690" s="287"/>
      <c r="AA61690" s="289"/>
    </row>
    <row r="61691" spans="23:27">
      <c r="W61691" s="288"/>
      <c r="X61691" s="287"/>
      <c r="AA61691" s="289"/>
    </row>
    <row r="61692" spans="23:27">
      <c r="W61692" s="288"/>
      <c r="X61692" s="287"/>
      <c r="AA61692" s="289"/>
    </row>
    <row r="61693" spans="23:27">
      <c r="W61693" s="288"/>
      <c r="X61693" s="287"/>
      <c r="AA61693" s="289"/>
    </row>
    <row r="61694" spans="23:27">
      <c r="W61694" s="288"/>
      <c r="X61694" s="287"/>
      <c r="AA61694" s="289"/>
    </row>
    <row r="61695" spans="23:27">
      <c r="W61695" s="288"/>
      <c r="X61695" s="287"/>
      <c r="AA61695" s="289"/>
    </row>
    <row r="61696" spans="23:27">
      <c r="W61696" s="288"/>
      <c r="X61696" s="287"/>
      <c r="AA61696" s="289"/>
    </row>
    <row r="61697" spans="23:27">
      <c r="W61697" s="288"/>
      <c r="X61697" s="287"/>
      <c r="AA61697" s="289"/>
    </row>
    <row r="61698" spans="23:27">
      <c r="W61698" s="288"/>
      <c r="X61698" s="287"/>
      <c r="AA61698" s="289"/>
    </row>
    <row r="61699" spans="23:27">
      <c r="W61699" s="288"/>
      <c r="X61699" s="287"/>
      <c r="AA61699" s="289"/>
    </row>
    <row r="61700" spans="23:27">
      <c r="W61700" s="288"/>
      <c r="X61700" s="287"/>
      <c r="AA61700" s="289"/>
    </row>
    <row r="61701" spans="23:27">
      <c r="W61701" s="288"/>
      <c r="X61701" s="287"/>
      <c r="AA61701" s="289"/>
    </row>
    <row r="61702" spans="23:27">
      <c r="W61702" s="288"/>
      <c r="X61702" s="287"/>
      <c r="AA61702" s="289"/>
    </row>
    <row r="61703" spans="23:27">
      <c r="W61703" s="288"/>
      <c r="X61703" s="287"/>
      <c r="AA61703" s="289"/>
    </row>
    <row r="61704" spans="23:27">
      <c r="W61704" s="288"/>
      <c r="X61704" s="287"/>
      <c r="AA61704" s="289"/>
    </row>
    <row r="61705" spans="23:27">
      <c r="W61705" s="288"/>
      <c r="X61705" s="287"/>
      <c r="AA61705" s="289"/>
    </row>
    <row r="61706" spans="23:27">
      <c r="W61706" s="288"/>
      <c r="X61706" s="287"/>
      <c r="AA61706" s="289"/>
    </row>
    <row r="61707" spans="23:27">
      <c r="W61707" s="288"/>
      <c r="X61707" s="287"/>
      <c r="AA61707" s="289"/>
    </row>
    <row r="61708" spans="23:27">
      <c r="W61708" s="288"/>
      <c r="X61708" s="287"/>
      <c r="AA61708" s="289"/>
    </row>
    <row r="61709" spans="23:27">
      <c r="W61709" s="288"/>
      <c r="X61709" s="287"/>
      <c r="AA61709" s="289"/>
    </row>
    <row r="61710" spans="23:27">
      <c r="W61710" s="288"/>
      <c r="X61710" s="287"/>
      <c r="AA61710" s="289"/>
    </row>
    <row r="61711" spans="23:27">
      <c r="W61711" s="288"/>
      <c r="X61711" s="287"/>
      <c r="AA61711" s="289"/>
    </row>
    <row r="61712" spans="23:27">
      <c r="W61712" s="288"/>
      <c r="X61712" s="287"/>
      <c r="AA61712" s="289"/>
    </row>
    <row r="61713" spans="23:27">
      <c r="W61713" s="288"/>
      <c r="X61713" s="287"/>
      <c r="AA61713" s="289"/>
    </row>
    <row r="61714" spans="23:27">
      <c r="W61714" s="288"/>
      <c r="X61714" s="287"/>
      <c r="AA61714" s="289"/>
    </row>
    <row r="61715" spans="23:27">
      <c r="W61715" s="288"/>
      <c r="X61715" s="287"/>
      <c r="AA61715" s="289"/>
    </row>
    <row r="61716" spans="23:27">
      <c r="W61716" s="288"/>
      <c r="X61716" s="287"/>
      <c r="AA61716" s="289"/>
    </row>
    <row r="61717" spans="23:27">
      <c r="W61717" s="288"/>
      <c r="X61717" s="287"/>
      <c r="AA61717" s="289"/>
    </row>
    <row r="61718" spans="23:27">
      <c r="W61718" s="288"/>
      <c r="X61718" s="287"/>
      <c r="AA61718" s="289"/>
    </row>
    <row r="61719" spans="23:27">
      <c r="W61719" s="288"/>
      <c r="X61719" s="287"/>
      <c r="AA61719" s="289"/>
    </row>
    <row r="61720" spans="23:27">
      <c r="W61720" s="288"/>
      <c r="X61720" s="287"/>
      <c r="AA61720" s="289"/>
    </row>
    <row r="61721" spans="23:27">
      <c r="W61721" s="288"/>
      <c r="X61721" s="287"/>
      <c r="AA61721" s="289"/>
    </row>
    <row r="61722" spans="23:27">
      <c r="W61722" s="288"/>
      <c r="X61722" s="287"/>
      <c r="AA61722" s="289"/>
    </row>
    <row r="61723" spans="23:27">
      <c r="W61723" s="288"/>
      <c r="X61723" s="287"/>
      <c r="AA61723" s="289"/>
    </row>
    <row r="61724" spans="23:27">
      <c r="W61724" s="288"/>
      <c r="X61724" s="287"/>
      <c r="AA61724" s="289"/>
    </row>
    <row r="61725" spans="23:27">
      <c r="W61725" s="288"/>
      <c r="X61725" s="287"/>
      <c r="AA61725" s="289"/>
    </row>
    <row r="61726" spans="23:27">
      <c r="W61726" s="288"/>
      <c r="X61726" s="287"/>
      <c r="AA61726" s="289"/>
    </row>
    <row r="61727" spans="23:27">
      <c r="W61727" s="288"/>
      <c r="X61727" s="287"/>
      <c r="AA61727" s="289"/>
    </row>
    <row r="61728" spans="23:27">
      <c r="W61728" s="288"/>
      <c r="X61728" s="287"/>
      <c r="AA61728" s="289"/>
    </row>
    <row r="61729" spans="23:27">
      <c r="W61729" s="288"/>
      <c r="X61729" s="287"/>
      <c r="AA61729" s="289"/>
    </row>
    <row r="61730" spans="23:27">
      <c r="W61730" s="288"/>
      <c r="X61730" s="287"/>
      <c r="AA61730" s="289"/>
    </row>
    <row r="61731" spans="23:27">
      <c r="W61731" s="288"/>
      <c r="X61731" s="287"/>
      <c r="AA61731" s="289"/>
    </row>
    <row r="61732" spans="23:27">
      <c r="W61732" s="288"/>
      <c r="X61732" s="287"/>
      <c r="AA61732" s="289"/>
    </row>
    <row r="61733" spans="23:27">
      <c r="W61733" s="288"/>
      <c r="X61733" s="287"/>
      <c r="AA61733" s="289"/>
    </row>
    <row r="61734" spans="23:27">
      <c r="W61734" s="288"/>
      <c r="X61734" s="287"/>
      <c r="AA61734" s="289"/>
    </row>
    <row r="61735" spans="23:27">
      <c r="W61735" s="288"/>
      <c r="X61735" s="287"/>
      <c r="AA61735" s="289"/>
    </row>
    <row r="61736" spans="23:27">
      <c r="W61736" s="288"/>
      <c r="X61736" s="287"/>
      <c r="AA61736" s="289"/>
    </row>
    <row r="61737" spans="23:27">
      <c r="W61737" s="288"/>
      <c r="X61737" s="287"/>
      <c r="AA61737" s="289"/>
    </row>
    <row r="61738" spans="23:27">
      <c r="W61738" s="288"/>
      <c r="X61738" s="287"/>
      <c r="AA61738" s="289"/>
    </row>
    <row r="61739" spans="23:27">
      <c r="W61739" s="288"/>
      <c r="X61739" s="287"/>
      <c r="AA61739" s="289"/>
    </row>
    <row r="61740" spans="23:27">
      <c r="W61740" s="288"/>
      <c r="X61740" s="287"/>
      <c r="AA61740" s="289"/>
    </row>
    <row r="61741" spans="23:27">
      <c r="W61741" s="288"/>
      <c r="X61741" s="287"/>
      <c r="AA61741" s="289"/>
    </row>
    <row r="61742" spans="23:27">
      <c r="W61742" s="288"/>
      <c r="X61742" s="287"/>
      <c r="AA61742" s="289"/>
    </row>
    <row r="61743" spans="23:27">
      <c r="W61743" s="288"/>
      <c r="X61743" s="287"/>
      <c r="AA61743" s="289"/>
    </row>
    <row r="61744" spans="23:27">
      <c r="W61744" s="288"/>
      <c r="X61744" s="287"/>
      <c r="AA61744" s="289"/>
    </row>
    <row r="61745" spans="23:27">
      <c r="W61745" s="288"/>
      <c r="X61745" s="287"/>
      <c r="AA61745" s="289"/>
    </row>
    <row r="61746" spans="23:27">
      <c r="W61746" s="288"/>
      <c r="X61746" s="287"/>
      <c r="AA61746" s="289"/>
    </row>
    <row r="61747" spans="23:27">
      <c r="W61747" s="288"/>
      <c r="X61747" s="287"/>
      <c r="AA61747" s="289"/>
    </row>
    <row r="61748" spans="23:27">
      <c r="W61748" s="288"/>
      <c r="X61748" s="287"/>
      <c r="AA61748" s="289"/>
    </row>
    <row r="61749" spans="23:27">
      <c r="W61749" s="288"/>
      <c r="X61749" s="287"/>
      <c r="AA61749" s="289"/>
    </row>
    <row r="61750" spans="23:27">
      <c r="W61750" s="288"/>
      <c r="X61750" s="287"/>
      <c r="AA61750" s="289"/>
    </row>
    <row r="61751" spans="23:27">
      <c r="W61751" s="288"/>
      <c r="X61751" s="287"/>
      <c r="AA61751" s="289"/>
    </row>
    <row r="61752" spans="23:27">
      <c r="W61752" s="288"/>
      <c r="X61752" s="287"/>
      <c r="AA61752" s="289"/>
    </row>
    <row r="61753" spans="23:27">
      <c r="W61753" s="288"/>
      <c r="X61753" s="287"/>
      <c r="AA61753" s="289"/>
    </row>
    <row r="61754" spans="23:27">
      <c r="W61754" s="288"/>
      <c r="X61754" s="287"/>
      <c r="AA61754" s="289"/>
    </row>
    <row r="61755" spans="23:27">
      <c r="W61755" s="288"/>
      <c r="X61755" s="287"/>
      <c r="AA61755" s="289"/>
    </row>
    <row r="61756" spans="23:27">
      <c r="W61756" s="288"/>
      <c r="X61756" s="287"/>
      <c r="AA61756" s="289"/>
    </row>
    <row r="61757" spans="23:27">
      <c r="W61757" s="288"/>
      <c r="X61757" s="287"/>
      <c r="AA61757" s="289"/>
    </row>
    <row r="61758" spans="23:27">
      <c r="W61758" s="288"/>
      <c r="X61758" s="287"/>
      <c r="AA61758" s="289"/>
    </row>
    <row r="61759" spans="23:27">
      <c r="W61759" s="288"/>
      <c r="X61759" s="287"/>
      <c r="AA61759" s="289"/>
    </row>
    <row r="61760" spans="23:27">
      <c r="W61760" s="288"/>
      <c r="X61760" s="287"/>
      <c r="AA61760" s="289"/>
    </row>
    <row r="61761" spans="23:27">
      <c r="W61761" s="288"/>
      <c r="X61761" s="287"/>
      <c r="AA61761" s="289"/>
    </row>
    <row r="61762" spans="23:27">
      <c r="W61762" s="288"/>
      <c r="X61762" s="287"/>
      <c r="AA61762" s="289"/>
    </row>
    <row r="61763" spans="23:27">
      <c r="W61763" s="288"/>
      <c r="X61763" s="287"/>
      <c r="AA61763" s="289"/>
    </row>
    <row r="61764" spans="23:27">
      <c r="W61764" s="288"/>
      <c r="X61764" s="287"/>
      <c r="AA61764" s="289"/>
    </row>
    <row r="61765" spans="23:27">
      <c r="W61765" s="288"/>
      <c r="X61765" s="287"/>
      <c r="AA61765" s="289"/>
    </row>
    <row r="61766" spans="23:27">
      <c r="W61766" s="288"/>
      <c r="X61766" s="287"/>
      <c r="AA61766" s="289"/>
    </row>
    <row r="61767" spans="23:27">
      <c r="W61767" s="288"/>
      <c r="X61767" s="287"/>
      <c r="AA61767" s="289"/>
    </row>
    <row r="61768" spans="23:27">
      <c r="W61768" s="288"/>
      <c r="X61768" s="287"/>
      <c r="AA61768" s="289"/>
    </row>
    <row r="61769" spans="23:27">
      <c r="W61769" s="288"/>
      <c r="X61769" s="287"/>
      <c r="AA61769" s="289"/>
    </row>
    <row r="61770" spans="23:27">
      <c r="W61770" s="288"/>
      <c r="X61770" s="287"/>
      <c r="AA61770" s="289"/>
    </row>
    <row r="61771" spans="23:27">
      <c r="W61771" s="288"/>
      <c r="X61771" s="287"/>
      <c r="AA61771" s="289"/>
    </row>
    <row r="61772" spans="23:27">
      <c r="W61772" s="288"/>
      <c r="X61772" s="287"/>
      <c r="AA61772" s="289"/>
    </row>
    <row r="61773" spans="23:27">
      <c r="W61773" s="288"/>
      <c r="X61773" s="287"/>
      <c r="AA61773" s="289"/>
    </row>
    <row r="61774" spans="23:27">
      <c r="W61774" s="288"/>
      <c r="X61774" s="287"/>
      <c r="AA61774" s="289"/>
    </row>
    <row r="61775" spans="23:27">
      <c r="W61775" s="288"/>
      <c r="X61775" s="287"/>
      <c r="AA61775" s="289"/>
    </row>
    <row r="61776" spans="23:27">
      <c r="W61776" s="288"/>
      <c r="X61776" s="287"/>
      <c r="AA61776" s="289"/>
    </row>
    <row r="61777" spans="23:27">
      <c r="W61777" s="288"/>
      <c r="X61777" s="287"/>
      <c r="AA61777" s="289"/>
    </row>
    <row r="61778" spans="23:27">
      <c r="W61778" s="288"/>
      <c r="X61778" s="287"/>
      <c r="AA61778" s="289"/>
    </row>
    <row r="61779" spans="23:27">
      <c r="W61779" s="288"/>
      <c r="X61779" s="287"/>
      <c r="AA61779" s="289"/>
    </row>
    <row r="61780" spans="23:27">
      <c r="W61780" s="288"/>
      <c r="X61780" s="287"/>
      <c r="AA61780" s="289"/>
    </row>
    <row r="61781" spans="23:27">
      <c r="W61781" s="288"/>
      <c r="X61781" s="287"/>
      <c r="AA61781" s="289"/>
    </row>
    <row r="61782" spans="23:27">
      <c r="W61782" s="288"/>
      <c r="X61782" s="287"/>
      <c r="AA61782" s="289"/>
    </row>
    <row r="61783" spans="23:27">
      <c r="W61783" s="288"/>
      <c r="X61783" s="287"/>
      <c r="AA61783" s="289"/>
    </row>
    <row r="61784" spans="23:27">
      <c r="W61784" s="288"/>
      <c r="X61784" s="287"/>
      <c r="AA61784" s="289"/>
    </row>
    <row r="61785" spans="23:27">
      <c r="W61785" s="288"/>
      <c r="X61785" s="287"/>
      <c r="AA61785" s="289"/>
    </row>
    <row r="61786" spans="23:27">
      <c r="W61786" s="288"/>
      <c r="X61786" s="287"/>
      <c r="AA61786" s="289"/>
    </row>
    <row r="61787" spans="23:27">
      <c r="W61787" s="288"/>
      <c r="X61787" s="287"/>
      <c r="AA61787" s="289"/>
    </row>
    <row r="61788" spans="23:27">
      <c r="W61788" s="288"/>
      <c r="X61788" s="287"/>
      <c r="AA61788" s="289"/>
    </row>
    <row r="61789" spans="23:27">
      <c r="W61789" s="288"/>
      <c r="X61789" s="287"/>
      <c r="AA61789" s="289"/>
    </row>
    <row r="61790" spans="23:27">
      <c r="W61790" s="288"/>
      <c r="X61790" s="287"/>
      <c r="AA61790" s="289"/>
    </row>
    <row r="61791" spans="23:27">
      <c r="W61791" s="288"/>
      <c r="X61791" s="287"/>
      <c r="AA61791" s="289"/>
    </row>
    <row r="61792" spans="23:27">
      <c r="W61792" s="288"/>
      <c r="X61792" s="287"/>
      <c r="AA61792" s="289"/>
    </row>
    <row r="61793" spans="23:27">
      <c r="W61793" s="288"/>
      <c r="X61793" s="287"/>
      <c r="AA61793" s="289"/>
    </row>
    <row r="61794" spans="23:27">
      <c r="W61794" s="288"/>
      <c r="X61794" s="287"/>
      <c r="AA61794" s="289"/>
    </row>
    <row r="61795" spans="23:27">
      <c r="W61795" s="288"/>
      <c r="X61795" s="287"/>
      <c r="AA61795" s="289"/>
    </row>
    <row r="61796" spans="23:27">
      <c r="W61796" s="288"/>
      <c r="X61796" s="287"/>
      <c r="AA61796" s="289"/>
    </row>
    <row r="61797" spans="23:27">
      <c r="W61797" s="288"/>
      <c r="X61797" s="287"/>
      <c r="AA61797" s="289"/>
    </row>
    <row r="61798" spans="23:27">
      <c r="W61798" s="288"/>
      <c r="X61798" s="287"/>
      <c r="AA61798" s="289"/>
    </row>
    <row r="61799" spans="23:27">
      <c r="W61799" s="288"/>
      <c r="X61799" s="287"/>
      <c r="AA61799" s="289"/>
    </row>
    <row r="61800" spans="23:27">
      <c r="W61800" s="288"/>
      <c r="X61800" s="287"/>
      <c r="AA61800" s="289"/>
    </row>
    <row r="61801" spans="23:27">
      <c r="W61801" s="288"/>
      <c r="X61801" s="287"/>
      <c r="AA61801" s="289"/>
    </row>
    <row r="61802" spans="23:27">
      <c r="W61802" s="288"/>
      <c r="X61802" s="287"/>
      <c r="AA61802" s="289"/>
    </row>
    <row r="61803" spans="23:27">
      <c r="W61803" s="288"/>
      <c r="X61803" s="287"/>
      <c r="AA61803" s="289"/>
    </row>
    <row r="61804" spans="23:27">
      <c r="W61804" s="288"/>
      <c r="X61804" s="287"/>
      <c r="AA61804" s="289"/>
    </row>
    <row r="61805" spans="23:27">
      <c r="W61805" s="288"/>
      <c r="X61805" s="287"/>
      <c r="AA61805" s="289"/>
    </row>
    <row r="61806" spans="23:27">
      <c r="W61806" s="288"/>
      <c r="X61806" s="287"/>
      <c r="AA61806" s="289"/>
    </row>
    <row r="61807" spans="23:27">
      <c r="W61807" s="288"/>
      <c r="X61807" s="287"/>
      <c r="AA61807" s="289"/>
    </row>
    <row r="61808" spans="23:27">
      <c r="W61808" s="288"/>
      <c r="X61808" s="287"/>
      <c r="AA61808" s="289"/>
    </row>
    <row r="61809" spans="23:27">
      <c r="W61809" s="288"/>
      <c r="X61809" s="287"/>
      <c r="AA61809" s="289"/>
    </row>
    <row r="61810" spans="23:27">
      <c r="W61810" s="288"/>
      <c r="X61810" s="287"/>
      <c r="AA61810" s="289"/>
    </row>
    <row r="61811" spans="23:27">
      <c r="W61811" s="288"/>
      <c r="X61811" s="287"/>
      <c r="AA61811" s="289"/>
    </row>
    <row r="61812" spans="23:27">
      <c r="W61812" s="288"/>
      <c r="X61812" s="287"/>
      <c r="AA61812" s="289"/>
    </row>
    <row r="61813" spans="23:27">
      <c r="W61813" s="288"/>
      <c r="X61813" s="287"/>
      <c r="AA61813" s="289"/>
    </row>
    <row r="61814" spans="23:27">
      <c r="W61814" s="288"/>
      <c r="X61814" s="287"/>
      <c r="AA61814" s="289"/>
    </row>
    <row r="61815" spans="23:27">
      <c r="W61815" s="288"/>
      <c r="X61815" s="287"/>
      <c r="AA61815" s="289"/>
    </row>
    <row r="61816" spans="23:27">
      <c r="W61816" s="288"/>
      <c r="X61816" s="287"/>
      <c r="AA61816" s="289"/>
    </row>
    <row r="61817" spans="23:27">
      <c r="W61817" s="288"/>
      <c r="X61817" s="287"/>
      <c r="AA61817" s="289"/>
    </row>
    <row r="61818" spans="23:27">
      <c r="W61818" s="288"/>
      <c r="X61818" s="287"/>
      <c r="AA61818" s="289"/>
    </row>
    <row r="61819" spans="23:27">
      <c r="W61819" s="288"/>
      <c r="X61819" s="287"/>
      <c r="AA61819" s="289"/>
    </row>
    <row r="61820" spans="23:27">
      <c r="W61820" s="288"/>
      <c r="X61820" s="287"/>
      <c r="AA61820" s="289"/>
    </row>
    <row r="61821" spans="23:27">
      <c r="W61821" s="288"/>
      <c r="X61821" s="287"/>
      <c r="AA61821" s="289"/>
    </row>
    <row r="61822" spans="23:27">
      <c r="W61822" s="288"/>
      <c r="X61822" s="287"/>
      <c r="AA61822" s="289"/>
    </row>
    <row r="61823" spans="23:27">
      <c r="W61823" s="288"/>
      <c r="X61823" s="287"/>
      <c r="AA61823" s="289"/>
    </row>
    <row r="61824" spans="23:27">
      <c r="W61824" s="288"/>
      <c r="X61824" s="287"/>
      <c r="AA61824" s="289"/>
    </row>
    <row r="61825" spans="23:27">
      <c r="W61825" s="288"/>
      <c r="X61825" s="287"/>
      <c r="AA61825" s="289"/>
    </row>
    <row r="61826" spans="23:27">
      <c r="W61826" s="288"/>
      <c r="X61826" s="287"/>
      <c r="AA61826" s="289"/>
    </row>
    <row r="61827" spans="23:27">
      <c r="W61827" s="288"/>
      <c r="X61827" s="287"/>
      <c r="AA61827" s="289"/>
    </row>
    <row r="61828" spans="23:27">
      <c r="W61828" s="288"/>
      <c r="X61828" s="287"/>
      <c r="AA61828" s="289"/>
    </row>
    <row r="61829" spans="23:27">
      <c r="W61829" s="288"/>
      <c r="X61829" s="287"/>
      <c r="AA61829" s="289"/>
    </row>
    <row r="61830" spans="23:27">
      <c r="W61830" s="288"/>
      <c r="X61830" s="287"/>
      <c r="AA61830" s="289"/>
    </row>
    <row r="61831" spans="23:27">
      <c r="W61831" s="288"/>
      <c r="X61831" s="287"/>
      <c r="AA61831" s="289"/>
    </row>
    <row r="61832" spans="23:27">
      <c r="W61832" s="288"/>
      <c r="X61832" s="287"/>
      <c r="AA61832" s="289"/>
    </row>
    <row r="61833" spans="23:27">
      <c r="W61833" s="288"/>
      <c r="X61833" s="287"/>
      <c r="AA61833" s="289"/>
    </row>
    <row r="61834" spans="23:27">
      <c r="W61834" s="288"/>
      <c r="X61834" s="287"/>
      <c r="AA61834" s="289"/>
    </row>
    <row r="61835" spans="23:27">
      <c r="W61835" s="288"/>
      <c r="X61835" s="287"/>
      <c r="AA61835" s="289"/>
    </row>
    <row r="61836" spans="23:27">
      <c r="W61836" s="288"/>
      <c r="X61836" s="287"/>
      <c r="AA61836" s="289"/>
    </row>
    <row r="61837" spans="23:27">
      <c r="W61837" s="288"/>
      <c r="X61837" s="287"/>
      <c r="AA61837" s="289"/>
    </row>
    <row r="61838" spans="23:27">
      <c r="W61838" s="288"/>
      <c r="X61838" s="287"/>
      <c r="AA61838" s="289"/>
    </row>
    <row r="61839" spans="23:27">
      <c r="W61839" s="288"/>
      <c r="X61839" s="287"/>
      <c r="AA61839" s="289"/>
    </row>
    <row r="61840" spans="23:27">
      <c r="W61840" s="288"/>
      <c r="X61840" s="287"/>
      <c r="AA61840" s="289"/>
    </row>
    <row r="61841" spans="23:27">
      <c r="W61841" s="288"/>
      <c r="X61841" s="287"/>
      <c r="AA61841" s="289"/>
    </row>
    <row r="61842" spans="23:27">
      <c r="W61842" s="288"/>
      <c r="X61842" s="287"/>
      <c r="AA61842" s="289"/>
    </row>
    <row r="61843" spans="23:27">
      <c r="W61843" s="288"/>
      <c r="X61843" s="287"/>
      <c r="AA61843" s="289"/>
    </row>
    <row r="61844" spans="23:27">
      <c r="W61844" s="288"/>
      <c r="X61844" s="287"/>
      <c r="AA61844" s="289"/>
    </row>
    <row r="61845" spans="23:27">
      <c r="W61845" s="288"/>
      <c r="X61845" s="287"/>
      <c r="AA61845" s="289"/>
    </row>
    <row r="61846" spans="23:27">
      <c r="W61846" s="288"/>
      <c r="X61846" s="287"/>
      <c r="AA61846" s="289"/>
    </row>
    <row r="61847" spans="23:27">
      <c r="W61847" s="288"/>
      <c r="X61847" s="287"/>
      <c r="AA61847" s="289"/>
    </row>
    <row r="61848" spans="23:27">
      <c r="W61848" s="288"/>
      <c r="X61848" s="287"/>
      <c r="AA61848" s="289"/>
    </row>
    <row r="61849" spans="23:27">
      <c r="W61849" s="288"/>
      <c r="X61849" s="287"/>
      <c r="AA61849" s="289"/>
    </row>
    <row r="61850" spans="23:27">
      <c r="W61850" s="288"/>
      <c r="X61850" s="287"/>
      <c r="AA61850" s="289"/>
    </row>
    <row r="61851" spans="23:27">
      <c r="W61851" s="288"/>
      <c r="X61851" s="287"/>
      <c r="AA61851" s="289"/>
    </row>
    <row r="61852" spans="23:27">
      <c r="W61852" s="288"/>
      <c r="X61852" s="287"/>
      <c r="AA61852" s="289"/>
    </row>
    <row r="61853" spans="23:27">
      <c r="W61853" s="288"/>
      <c r="X61853" s="287"/>
      <c r="AA61853" s="289"/>
    </row>
    <row r="61854" spans="23:27">
      <c r="W61854" s="288"/>
      <c r="X61854" s="287"/>
      <c r="AA61854" s="289"/>
    </row>
    <row r="61855" spans="23:27">
      <c r="W61855" s="288"/>
      <c r="X61855" s="287"/>
      <c r="AA61855" s="289"/>
    </row>
    <row r="61856" spans="23:27">
      <c r="W61856" s="288"/>
      <c r="X61856" s="287"/>
      <c r="AA61856" s="289"/>
    </row>
    <row r="61857" spans="23:27">
      <c r="W61857" s="288"/>
      <c r="X61857" s="287"/>
      <c r="AA61857" s="289"/>
    </row>
    <row r="61858" spans="23:27">
      <c r="W61858" s="288"/>
      <c r="X61858" s="287"/>
      <c r="AA61858" s="289"/>
    </row>
    <row r="61859" spans="23:27">
      <c r="W61859" s="288"/>
      <c r="X61859" s="287"/>
      <c r="AA61859" s="289"/>
    </row>
    <row r="61860" spans="23:27">
      <c r="W61860" s="288"/>
      <c r="X61860" s="287"/>
      <c r="AA61860" s="289"/>
    </row>
    <row r="61861" spans="23:27">
      <c r="W61861" s="288"/>
      <c r="X61861" s="287"/>
      <c r="AA61861" s="289"/>
    </row>
    <row r="61862" spans="23:27">
      <c r="W61862" s="288"/>
      <c r="X61862" s="287"/>
      <c r="AA61862" s="289"/>
    </row>
    <row r="61863" spans="23:27">
      <c r="W61863" s="288"/>
      <c r="X61863" s="287"/>
      <c r="AA61863" s="289"/>
    </row>
    <row r="61864" spans="23:27">
      <c r="W61864" s="288"/>
      <c r="X61864" s="287"/>
      <c r="AA61864" s="289"/>
    </row>
    <row r="61865" spans="23:27">
      <c r="W61865" s="288"/>
      <c r="X61865" s="287"/>
      <c r="AA61865" s="289"/>
    </row>
    <row r="61866" spans="23:27">
      <c r="W61866" s="288"/>
      <c r="X61866" s="287"/>
      <c r="AA61866" s="289"/>
    </row>
    <row r="61867" spans="23:27">
      <c r="W61867" s="288"/>
      <c r="X61867" s="287"/>
      <c r="AA61867" s="289"/>
    </row>
    <row r="61868" spans="23:27">
      <c r="W61868" s="288"/>
      <c r="X61868" s="287"/>
      <c r="AA61868" s="289"/>
    </row>
    <row r="61869" spans="23:27">
      <c r="W61869" s="288"/>
      <c r="X61869" s="287"/>
      <c r="AA61869" s="289"/>
    </row>
    <row r="61870" spans="23:27">
      <c r="W61870" s="288"/>
      <c r="X61870" s="287"/>
      <c r="AA61870" s="289"/>
    </row>
    <row r="61871" spans="23:27">
      <c r="W61871" s="288"/>
      <c r="X61871" s="287"/>
      <c r="AA61871" s="289"/>
    </row>
    <row r="61872" spans="23:27">
      <c r="W61872" s="288"/>
      <c r="X61872" s="287"/>
      <c r="AA61872" s="289"/>
    </row>
    <row r="61873" spans="23:27">
      <c r="W61873" s="288"/>
      <c r="X61873" s="287"/>
      <c r="AA61873" s="289"/>
    </row>
    <row r="61874" spans="23:27">
      <c r="W61874" s="288"/>
      <c r="X61874" s="287"/>
      <c r="AA61874" s="289"/>
    </row>
    <row r="61875" spans="23:27">
      <c r="W61875" s="288"/>
      <c r="X61875" s="287"/>
      <c r="AA61875" s="289"/>
    </row>
    <row r="61876" spans="23:27">
      <c r="W61876" s="288"/>
      <c r="X61876" s="287"/>
      <c r="AA61876" s="289"/>
    </row>
    <row r="61877" spans="23:27">
      <c r="W61877" s="288"/>
      <c r="X61877" s="287"/>
      <c r="AA61877" s="289"/>
    </row>
    <row r="61878" spans="23:27">
      <c r="W61878" s="288"/>
      <c r="X61878" s="287"/>
      <c r="AA61878" s="289"/>
    </row>
    <row r="61879" spans="23:27">
      <c r="W61879" s="288"/>
      <c r="X61879" s="287"/>
      <c r="AA61879" s="289"/>
    </row>
    <row r="61880" spans="23:27">
      <c r="W61880" s="288"/>
      <c r="X61880" s="287"/>
      <c r="AA61880" s="289"/>
    </row>
    <row r="61881" spans="23:27">
      <c r="W61881" s="288"/>
      <c r="X61881" s="287"/>
      <c r="AA61881" s="289"/>
    </row>
    <row r="61882" spans="23:27">
      <c r="W61882" s="288"/>
      <c r="X61882" s="287"/>
      <c r="AA61882" s="289"/>
    </row>
    <row r="61883" spans="23:27">
      <c r="W61883" s="288"/>
      <c r="X61883" s="287"/>
      <c r="AA61883" s="289"/>
    </row>
    <row r="61884" spans="23:27">
      <c r="W61884" s="288"/>
      <c r="X61884" s="287"/>
      <c r="AA61884" s="289"/>
    </row>
    <row r="61885" spans="23:27">
      <c r="W61885" s="288"/>
      <c r="X61885" s="287"/>
      <c r="AA61885" s="289"/>
    </row>
    <row r="61886" spans="23:27">
      <c r="W61886" s="288"/>
      <c r="X61886" s="287"/>
      <c r="AA61886" s="289"/>
    </row>
    <row r="61887" spans="23:27">
      <c r="W61887" s="288"/>
      <c r="X61887" s="287"/>
      <c r="AA61887" s="289"/>
    </row>
    <row r="61888" spans="23:27">
      <c r="W61888" s="288"/>
      <c r="X61888" s="287"/>
      <c r="AA61888" s="289"/>
    </row>
    <row r="61889" spans="23:27">
      <c r="W61889" s="288"/>
      <c r="X61889" s="287"/>
      <c r="AA61889" s="289"/>
    </row>
    <row r="61890" spans="23:27">
      <c r="W61890" s="288"/>
      <c r="X61890" s="287"/>
      <c r="AA61890" s="289"/>
    </row>
    <row r="61891" spans="23:27">
      <c r="W61891" s="288"/>
      <c r="X61891" s="287"/>
      <c r="AA61891" s="289"/>
    </row>
    <row r="61892" spans="23:27">
      <c r="W61892" s="288"/>
      <c r="X61892" s="287"/>
      <c r="AA61892" s="289"/>
    </row>
    <row r="61893" spans="23:27">
      <c r="W61893" s="288"/>
      <c r="X61893" s="287"/>
      <c r="AA61893" s="289"/>
    </row>
    <row r="61894" spans="23:27">
      <c r="W61894" s="288"/>
      <c r="X61894" s="287"/>
      <c r="AA61894" s="289"/>
    </row>
    <row r="61895" spans="23:27">
      <c r="W61895" s="288"/>
      <c r="X61895" s="287"/>
      <c r="AA61895" s="289"/>
    </row>
    <row r="61896" spans="23:27">
      <c r="W61896" s="288"/>
      <c r="X61896" s="287"/>
      <c r="AA61896" s="289"/>
    </row>
    <row r="61897" spans="23:27">
      <c r="W61897" s="288"/>
      <c r="X61897" s="287"/>
      <c r="AA61897" s="289"/>
    </row>
    <row r="61898" spans="23:27">
      <c r="W61898" s="288"/>
      <c r="X61898" s="287"/>
      <c r="AA61898" s="289"/>
    </row>
    <row r="61899" spans="23:27">
      <c r="W61899" s="288"/>
      <c r="X61899" s="287"/>
      <c r="AA61899" s="289"/>
    </row>
    <row r="61900" spans="23:27">
      <c r="W61900" s="288"/>
      <c r="X61900" s="287"/>
      <c r="AA61900" s="289"/>
    </row>
    <row r="61901" spans="23:27">
      <c r="W61901" s="288"/>
      <c r="X61901" s="287"/>
      <c r="AA61901" s="289"/>
    </row>
    <row r="61902" spans="23:27">
      <c r="W61902" s="288"/>
      <c r="X61902" s="287"/>
      <c r="AA61902" s="289"/>
    </row>
    <row r="61903" spans="23:27">
      <c r="W61903" s="288"/>
      <c r="X61903" s="287"/>
      <c r="AA61903" s="289"/>
    </row>
    <row r="61904" spans="23:27">
      <c r="W61904" s="288"/>
      <c r="X61904" s="287"/>
      <c r="AA61904" s="289"/>
    </row>
    <row r="61905" spans="23:27">
      <c r="W61905" s="288"/>
      <c r="X61905" s="287"/>
      <c r="AA61905" s="289"/>
    </row>
    <row r="61906" spans="23:27">
      <c r="W61906" s="288"/>
      <c r="X61906" s="287"/>
      <c r="AA61906" s="289"/>
    </row>
    <row r="61907" spans="23:27">
      <c r="W61907" s="288"/>
      <c r="X61907" s="287"/>
      <c r="AA61907" s="289"/>
    </row>
    <row r="61908" spans="23:27">
      <c r="W61908" s="288"/>
      <c r="X61908" s="287"/>
      <c r="AA61908" s="289"/>
    </row>
    <row r="61909" spans="23:27">
      <c r="W61909" s="288"/>
      <c r="X61909" s="287"/>
      <c r="AA61909" s="289"/>
    </row>
    <row r="61910" spans="23:27">
      <c r="W61910" s="288"/>
      <c r="X61910" s="287"/>
      <c r="AA61910" s="289"/>
    </row>
    <row r="61911" spans="23:27">
      <c r="W61911" s="288"/>
      <c r="X61911" s="287"/>
      <c r="AA61911" s="289"/>
    </row>
    <row r="61912" spans="23:27">
      <c r="W61912" s="288"/>
      <c r="X61912" s="287"/>
      <c r="AA61912" s="289"/>
    </row>
    <row r="61913" spans="23:27">
      <c r="W61913" s="288"/>
      <c r="X61913" s="287"/>
      <c r="AA61913" s="289"/>
    </row>
    <row r="61914" spans="23:27">
      <c r="W61914" s="288"/>
      <c r="X61914" s="287"/>
      <c r="AA61914" s="289"/>
    </row>
    <row r="61915" spans="23:27">
      <c r="W61915" s="288"/>
      <c r="X61915" s="287"/>
      <c r="AA61915" s="289"/>
    </row>
    <row r="61916" spans="23:27">
      <c r="W61916" s="288"/>
      <c r="X61916" s="287"/>
      <c r="AA61916" s="289"/>
    </row>
    <row r="61917" spans="23:27">
      <c r="W61917" s="288"/>
      <c r="X61917" s="287"/>
      <c r="AA61917" s="289"/>
    </row>
    <row r="61918" spans="23:27">
      <c r="W61918" s="288"/>
      <c r="X61918" s="287"/>
      <c r="AA61918" s="289"/>
    </row>
    <row r="61919" spans="23:27">
      <c r="W61919" s="288"/>
      <c r="X61919" s="287"/>
      <c r="AA61919" s="289"/>
    </row>
    <row r="61920" spans="23:27">
      <c r="W61920" s="288"/>
      <c r="X61920" s="287"/>
      <c r="AA61920" s="289"/>
    </row>
    <row r="61921" spans="23:27">
      <c r="W61921" s="288"/>
      <c r="X61921" s="287"/>
      <c r="AA61921" s="289"/>
    </row>
    <row r="61922" spans="23:27">
      <c r="W61922" s="288"/>
      <c r="X61922" s="287"/>
      <c r="AA61922" s="289"/>
    </row>
    <row r="61923" spans="23:27">
      <c r="W61923" s="288"/>
      <c r="X61923" s="287"/>
      <c r="AA61923" s="289"/>
    </row>
    <row r="61924" spans="23:27">
      <c r="W61924" s="288"/>
      <c r="X61924" s="287"/>
      <c r="AA61924" s="289"/>
    </row>
    <row r="61925" spans="23:27">
      <c r="W61925" s="288"/>
      <c r="X61925" s="287"/>
      <c r="AA61925" s="289"/>
    </row>
    <row r="61926" spans="23:27">
      <c r="W61926" s="288"/>
      <c r="X61926" s="287"/>
      <c r="AA61926" s="289"/>
    </row>
    <row r="61927" spans="23:27">
      <c r="W61927" s="288"/>
      <c r="X61927" s="287"/>
      <c r="AA61927" s="289"/>
    </row>
    <row r="61928" spans="23:27">
      <c r="W61928" s="288"/>
      <c r="X61928" s="287"/>
      <c r="AA61928" s="289"/>
    </row>
    <row r="61929" spans="23:27">
      <c r="W61929" s="288"/>
      <c r="X61929" s="287"/>
      <c r="AA61929" s="289"/>
    </row>
    <row r="61930" spans="23:27">
      <c r="W61930" s="288"/>
      <c r="X61930" s="287"/>
      <c r="AA61930" s="289"/>
    </row>
    <row r="61931" spans="23:27">
      <c r="W61931" s="288"/>
      <c r="X61931" s="287"/>
      <c r="AA61931" s="289"/>
    </row>
    <row r="61932" spans="23:27">
      <c r="W61932" s="288"/>
      <c r="X61932" s="287"/>
      <c r="AA61932" s="289"/>
    </row>
    <row r="61933" spans="23:27">
      <c r="W61933" s="288"/>
      <c r="X61933" s="287"/>
      <c r="AA61933" s="289"/>
    </row>
    <row r="61934" spans="23:27">
      <c r="W61934" s="288"/>
      <c r="X61934" s="287"/>
      <c r="AA61934" s="289"/>
    </row>
    <row r="61935" spans="23:27">
      <c r="W61935" s="288"/>
      <c r="X61935" s="287"/>
      <c r="AA61935" s="289"/>
    </row>
    <row r="61936" spans="23:27">
      <c r="W61936" s="288"/>
      <c r="X61936" s="287"/>
      <c r="AA61936" s="289"/>
    </row>
    <row r="61937" spans="23:27">
      <c r="W61937" s="288"/>
      <c r="X61937" s="287"/>
      <c r="AA61937" s="289"/>
    </row>
    <row r="61938" spans="23:27">
      <c r="W61938" s="288"/>
      <c r="X61938" s="287"/>
      <c r="AA61938" s="289"/>
    </row>
    <row r="61939" spans="23:27">
      <c r="W61939" s="288"/>
      <c r="X61939" s="287"/>
      <c r="AA61939" s="289"/>
    </row>
    <row r="61940" spans="23:27">
      <c r="W61940" s="288"/>
      <c r="X61940" s="287"/>
      <c r="AA61940" s="289"/>
    </row>
    <row r="61941" spans="23:27">
      <c r="W61941" s="288"/>
      <c r="X61941" s="287"/>
      <c r="AA61941" s="289"/>
    </row>
    <row r="61942" spans="23:27">
      <c r="W61942" s="288"/>
      <c r="X61942" s="287"/>
      <c r="AA61942" s="289"/>
    </row>
    <row r="61943" spans="23:27">
      <c r="W61943" s="288"/>
      <c r="X61943" s="287"/>
      <c r="AA61943" s="289"/>
    </row>
    <row r="61944" spans="23:27">
      <c r="W61944" s="288"/>
      <c r="X61944" s="287"/>
      <c r="AA61944" s="289"/>
    </row>
    <row r="61945" spans="23:27">
      <c r="W61945" s="288"/>
      <c r="X61945" s="287"/>
      <c r="AA61945" s="289"/>
    </row>
    <row r="61946" spans="23:27">
      <c r="W61946" s="288"/>
      <c r="X61946" s="287"/>
      <c r="AA61946" s="289"/>
    </row>
    <row r="61947" spans="23:27">
      <c r="W61947" s="288"/>
      <c r="X61947" s="287"/>
      <c r="AA61947" s="289"/>
    </row>
    <row r="61948" spans="23:27">
      <c r="W61948" s="288"/>
      <c r="X61948" s="287"/>
      <c r="AA61948" s="289"/>
    </row>
    <row r="61949" spans="23:27">
      <c r="W61949" s="288"/>
      <c r="X61949" s="287"/>
      <c r="AA61949" s="289"/>
    </row>
    <row r="61950" spans="23:27">
      <c r="W61950" s="288"/>
      <c r="X61950" s="287"/>
      <c r="AA61950" s="289"/>
    </row>
    <row r="61951" spans="23:27">
      <c r="W61951" s="288"/>
      <c r="X61951" s="287"/>
      <c r="AA61951" s="289"/>
    </row>
    <row r="61952" spans="23:27">
      <c r="W61952" s="288"/>
      <c r="X61952" s="287"/>
      <c r="AA61952" s="289"/>
    </row>
    <row r="61953" spans="23:27">
      <c r="W61953" s="288"/>
      <c r="X61953" s="287"/>
      <c r="AA61953" s="289"/>
    </row>
    <row r="61954" spans="23:27">
      <c r="W61954" s="288"/>
      <c r="X61954" s="287"/>
      <c r="AA61954" s="289"/>
    </row>
    <row r="61955" spans="23:27">
      <c r="W61955" s="288"/>
      <c r="X61955" s="287"/>
      <c r="AA61955" s="289"/>
    </row>
    <row r="61956" spans="23:27">
      <c r="W61956" s="288"/>
      <c r="X61956" s="287"/>
      <c r="AA61956" s="289"/>
    </row>
    <row r="61957" spans="23:27">
      <c r="W61957" s="288"/>
      <c r="X61957" s="287"/>
      <c r="AA61957" s="289"/>
    </row>
    <row r="61958" spans="23:27">
      <c r="W61958" s="288"/>
      <c r="X61958" s="287"/>
      <c r="AA61958" s="289"/>
    </row>
    <row r="61959" spans="23:27">
      <c r="W61959" s="288"/>
      <c r="X61959" s="287"/>
      <c r="AA61959" s="289"/>
    </row>
    <row r="61960" spans="23:27">
      <c r="W61960" s="288"/>
      <c r="X61960" s="287"/>
      <c r="AA61960" s="289"/>
    </row>
    <row r="61961" spans="23:27">
      <c r="W61961" s="288"/>
      <c r="X61961" s="287"/>
      <c r="AA61961" s="289"/>
    </row>
    <row r="61962" spans="23:27">
      <c r="W61962" s="288"/>
      <c r="X61962" s="287"/>
      <c r="AA61962" s="289"/>
    </row>
    <row r="61963" spans="23:27">
      <c r="W61963" s="288"/>
      <c r="X61963" s="287"/>
      <c r="AA61963" s="289"/>
    </row>
    <row r="61964" spans="23:27">
      <c r="W61964" s="288"/>
      <c r="X61964" s="287"/>
      <c r="AA61964" s="289"/>
    </row>
    <row r="61965" spans="23:27">
      <c r="W61965" s="288"/>
      <c r="X61965" s="287"/>
      <c r="AA61965" s="289"/>
    </row>
    <row r="61966" spans="23:27">
      <c r="W61966" s="288"/>
      <c r="X61966" s="287"/>
      <c r="AA61966" s="289"/>
    </row>
    <row r="61967" spans="23:27">
      <c r="W61967" s="288"/>
      <c r="X61967" s="287"/>
      <c r="AA61967" s="289"/>
    </row>
    <row r="61968" spans="23:27">
      <c r="W61968" s="288"/>
      <c r="X61968" s="287"/>
      <c r="AA61968" s="289"/>
    </row>
    <row r="61969" spans="23:27">
      <c r="W61969" s="288"/>
      <c r="X61969" s="287"/>
      <c r="AA61969" s="289"/>
    </row>
    <row r="61970" spans="23:27">
      <c r="W61970" s="288"/>
      <c r="X61970" s="287"/>
      <c r="AA61970" s="289"/>
    </row>
    <row r="61971" spans="23:27">
      <c r="W61971" s="288"/>
      <c r="X61971" s="287"/>
      <c r="AA61971" s="289"/>
    </row>
    <row r="61972" spans="23:27">
      <c r="W61972" s="288"/>
      <c r="X61972" s="287"/>
      <c r="AA61972" s="289"/>
    </row>
    <row r="61973" spans="23:27">
      <c r="W61973" s="288"/>
      <c r="X61973" s="287"/>
      <c r="AA61973" s="289"/>
    </row>
    <row r="61974" spans="23:27">
      <c r="W61974" s="288"/>
      <c r="X61974" s="287"/>
      <c r="AA61974" s="289"/>
    </row>
    <row r="61975" spans="23:27">
      <c r="W61975" s="288"/>
      <c r="X61975" s="287"/>
      <c r="AA61975" s="289"/>
    </row>
    <row r="61976" spans="23:27">
      <c r="W61976" s="288"/>
      <c r="X61976" s="287"/>
      <c r="AA61976" s="289"/>
    </row>
    <row r="61977" spans="23:27">
      <c r="W61977" s="288"/>
      <c r="X61977" s="287"/>
      <c r="AA61977" s="289"/>
    </row>
    <row r="61978" spans="23:27">
      <c r="W61978" s="288"/>
      <c r="X61978" s="287"/>
      <c r="AA61978" s="289"/>
    </row>
    <row r="61979" spans="23:27">
      <c r="W61979" s="288"/>
      <c r="X61979" s="287"/>
      <c r="AA61979" s="289"/>
    </row>
    <row r="61980" spans="23:27">
      <c r="W61980" s="288"/>
      <c r="X61980" s="287"/>
      <c r="AA61980" s="289"/>
    </row>
    <row r="61981" spans="23:27">
      <c r="W61981" s="288"/>
      <c r="X61981" s="287"/>
      <c r="AA61981" s="289"/>
    </row>
    <row r="61982" spans="23:27">
      <c r="W61982" s="288"/>
      <c r="X61982" s="287"/>
      <c r="AA61982" s="289"/>
    </row>
    <row r="61983" spans="23:27">
      <c r="W61983" s="288"/>
      <c r="X61983" s="287"/>
      <c r="AA61983" s="289"/>
    </row>
    <row r="61984" spans="23:27">
      <c r="W61984" s="288"/>
      <c r="X61984" s="287"/>
      <c r="AA61984" s="289"/>
    </row>
    <row r="61985" spans="23:27">
      <c r="W61985" s="288"/>
      <c r="X61985" s="287"/>
      <c r="AA61985" s="289"/>
    </row>
    <row r="61986" spans="23:27">
      <c r="W61986" s="288"/>
      <c r="X61986" s="287"/>
      <c r="AA61986" s="289"/>
    </row>
    <row r="61987" spans="23:27">
      <c r="W61987" s="288"/>
      <c r="X61987" s="287"/>
      <c r="AA61987" s="289"/>
    </row>
    <row r="61988" spans="23:27">
      <c r="W61988" s="288"/>
      <c r="X61988" s="287"/>
      <c r="AA61988" s="289"/>
    </row>
    <row r="61989" spans="23:27">
      <c r="W61989" s="288"/>
      <c r="X61989" s="287"/>
      <c r="AA61989" s="289"/>
    </row>
    <row r="61990" spans="23:27">
      <c r="W61990" s="288"/>
      <c r="X61990" s="287"/>
      <c r="AA61990" s="289"/>
    </row>
    <row r="61991" spans="23:27">
      <c r="W61991" s="288"/>
      <c r="X61991" s="287"/>
      <c r="AA61991" s="289"/>
    </row>
    <row r="61992" spans="23:27">
      <c r="W61992" s="288"/>
      <c r="X61992" s="287"/>
      <c r="AA61992" s="289"/>
    </row>
    <row r="61993" spans="23:27">
      <c r="W61993" s="288"/>
      <c r="X61993" s="287"/>
      <c r="AA61993" s="289"/>
    </row>
    <row r="61994" spans="23:27">
      <c r="W61994" s="288"/>
      <c r="X61994" s="287"/>
      <c r="AA61994" s="289"/>
    </row>
    <row r="61995" spans="23:27">
      <c r="W61995" s="288"/>
      <c r="X61995" s="287"/>
      <c r="AA61995" s="289"/>
    </row>
    <row r="61996" spans="23:27">
      <c r="W61996" s="288"/>
      <c r="X61996" s="287"/>
      <c r="AA61996" s="289"/>
    </row>
    <row r="61997" spans="23:27">
      <c r="W61997" s="288"/>
      <c r="X61997" s="287"/>
      <c r="AA61997" s="289"/>
    </row>
    <row r="61998" spans="23:27">
      <c r="W61998" s="288"/>
      <c r="X61998" s="287"/>
      <c r="AA61998" s="289"/>
    </row>
    <row r="61999" spans="23:27">
      <c r="W61999" s="288"/>
      <c r="X61999" s="287"/>
      <c r="AA61999" s="289"/>
    </row>
    <row r="62000" spans="23:27">
      <c r="W62000" s="288"/>
      <c r="X62000" s="287"/>
      <c r="AA62000" s="289"/>
    </row>
    <row r="62001" spans="23:27">
      <c r="W62001" s="288"/>
      <c r="X62001" s="287"/>
      <c r="AA62001" s="289"/>
    </row>
    <row r="62002" spans="23:27">
      <c r="W62002" s="288"/>
      <c r="X62002" s="287"/>
      <c r="AA62002" s="289"/>
    </row>
    <row r="62003" spans="23:27">
      <c r="W62003" s="288"/>
      <c r="X62003" s="287"/>
      <c r="AA62003" s="289"/>
    </row>
    <row r="62004" spans="23:27">
      <c r="W62004" s="288"/>
      <c r="X62004" s="287"/>
      <c r="AA62004" s="289"/>
    </row>
    <row r="62005" spans="23:27">
      <c r="W62005" s="288"/>
      <c r="X62005" s="287"/>
      <c r="AA62005" s="289"/>
    </row>
    <row r="62006" spans="23:27">
      <c r="W62006" s="288"/>
      <c r="X62006" s="287"/>
      <c r="AA62006" s="289"/>
    </row>
    <row r="62007" spans="23:27">
      <c r="W62007" s="288"/>
      <c r="X62007" s="287"/>
      <c r="AA62007" s="289"/>
    </row>
    <row r="62008" spans="23:27">
      <c r="W62008" s="288"/>
      <c r="X62008" s="287"/>
      <c r="AA62008" s="289"/>
    </row>
    <row r="62009" spans="23:27">
      <c r="W62009" s="288"/>
      <c r="X62009" s="287"/>
      <c r="AA62009" s="289"/>
    </row>
    <row r="62010" spans="23:27">
      <c r="W62010" s="288"/>
      <c r="X62010" s="287"/>
      <c r="AA62010" s="289"/>
    </row>
    <row r="62011" spans="23:27">
      <c r="W62011" s="288"/>
      <c r="X62011" s="287"/>
      <c r="AA62011" s="289"/>
    </row>
    <row r="62012" spans="23:27">
      <c r="W62012" s="288"/>
      <c r="X62012" s="287"/>
      <c r="AA62012" s="289"/>
    </row>
    <row r="62013" spans="23:27">
      <c r="W62013" s="288"/>
      <c r="X62013" s="287"/>
      <c r="AA62013" s="289"/>
    </row>
    <row r="62014" spans="23:27">
      <c r="W62014" s="288"/>
      <c r="X62014" s="287"/>
      <c r="AA62014" s="289"/>
    </row>
    <row r="62015" spans="23:27">
      <c r="W62015" s="288"/>
      <c r="X62015" s="287"/>
      <c r="AA62015" s="289"/>
    </row>
    <row r="62016" spans="23:27">
      <c r="W62016" s="288"/>
      <c r="X62016" s="287"/>
      <c r="AA62016" s="289"/>
    </row>
    <row r="62017" spans="23:27">
      <c r="W62017" s="288"/>
      <c r="X62017" s="287"/>
      <c r="AA62017" s="289"/>
    </row>
    <row r="62018" spans="23:27">
      <c r="W62018" s="288"/>
      <c r="X62018" s="287"/>
      <c r="AA62018" s="289"/>
    </row>
    <row r="62019" spans="23:27">
      <c r="W62019" s="288"/>
      <c r="X62019" s="287"/>
      <c r="AA62019" s="289"/>
    </row>
    <row r="62020" spans="23:27">
      <c r="W62020" s="288"/>
      <c r="X62020" s="287"/>
      <c r="AA62020" s="289"/>
    </row>
    <row r="62021" spans="23:27">
      <c r="W62021" s="288"/>
      <c r="X62021" s="287"/>
      <c r="AA62021" s="289"/>
    </row>
    <row r="62022" spans="23:27">
      <c r="W62022" s="288"/>
      <c r="X62022" s="287"/>
      <c r="AA62022" s="289"/>
    </row>
    <row r="62023" spans="23:27">
      <c r="W62023" s="288"/>
      <c r="X62023" s="287"/>
      <c r="AA62023" s="289"/>
    </row>
    <row r="62024" spans="23:27">
      <c r="W62024" s="288"/>
      <c r="X62024" s="287"/>
      <c r="AA62024" s="289"/>
    </row>
    <row r="62025" spans="23:27">
      <c r="W62025" s="288"/>
      <c r="X62025" s="287"/>
      <c r="AA62025" s="289"/>
    </row>
    <row r="62026" spans="23:27">
      <c r="W62026" s="288"/>
      <c r="X62026" s="287"/>
      <c r="AA62026" s="289"/>
    </row>
    <row r="62027" spans="23:27">
      <c r="W62027" s="288"/>
      <c r="X62027" s="287"/>
      <c r="AA62027" s="289"/>
    </row>
    <row r="62028" spans="23:27">
      <c r="W62028" s="288"/>
      <c r="X62028" s="287"/>
      <c r="AA62028" s="289"/>
    </row>
    <row r="62029" spans="23:27">
      <c r="W62029" s="288"/>
      <c r="X62029" s="287"/>
      <c r="AA62029" s="289"/>
    </row>
    <row r="62030" spans="23:27">
      <c r="W62030" s="288"/>
      <c r="X62030" s="287"/>
      <c r="AA62030" s="289"/>
    </row>
    <row r="62031" spans="23:27">
      <c r="W62031" s="288"/>
      <c r="X62031" s="287"/>
      <c r="AA62031" s="289"/>
    </row>
    <row r="62032" spans="23:27">
      <c r="W62032" s="288"/>
      <c r="X62032" s="287"/>
      <c r="AA62032" s="289"/>
    </row>
    <row r="62033" spans="23:27">
      <c r="W62033" s="288"/>
      <c r="X62033" s="287"/>
      <c r="AA62033" s="289"/>
    </row>
    <row r="62034" spans="23:27">
      <c r="W62034" s="288"/>
      <c r="X62034" s="287"/>
      <c r="AA62034" s="289"/>
    </row>
    <row r="62035" spans="23:27">
      <c r="W62035" s="288"/>
      <c r="X62035" s="287"/>
      <c r="AA62035" s="289"/>
    </row>
    <row r="62036" spans="23:27">
      <c r="W62036" s="288"/>
      <c r="X62036" s="287"/>
      <c r="AA62036" s="289"/>
    </row>
    <row r="62037" spans="23:27">
      <c r="W62037" s="288"/>
      <c r="X62037" s="287"/>
      <c r="AA62037" s="289"/>
    </row>
    <row r="62038" spans="23:27">
      <c r="W62038" s="288"/>
      <c r="X62038" s="287"/>
      <c r="AA62038" s="289"/>
    </row>
    <row r="62039" spans="23:27">
      <c r="W62039" s="288"/>
      <c r="X62039" s="287"/>
      <c r="AA62039" s="289"/>
    </row>
    <row r="62040" spans="23:27">
      <c r="W62040" s="288"/>
      <c r="X62040" s="287"/>
      <c r="AA62040" s="289"/>
    </row>
    <row r="62041" spans="23:27">
      <c r="W62041" s="288"/>
      <c r="X62041" s="287"/>
      <c r="AA62041" s="289"/>
    </row>
    <row r="62042" spans="23:27">
      <c r="W62042" s="288"/>
      <c r="X62042" s="287"/>
      <c r="AA62042" s="289"/>
    </row>
    <row r="62043" spans="23:27">
      <c r="W62043" s="288"/>
      <c r="X62043" s="287"/>
      <c r="AA62043" s="289"/>
    </row>
    <row r="62044" spans="23:27">
      <c r="W62044" s="288"/>
      <c r="X62044" s="287"/>
      <c r="AA62044" s="289"/>
    </row>
    <row r="62045" spans="23:27">
      <c r="W62045" s="288"/>
      <c r="X62045" s="287"/>
      <c r="AA62045" s="289"/>
    </row>
    <row r="62046" spans="23:27">
      <c r="W62046" s="288"/>
      <c r="X62046" s="287"/>
      <c r="AA62046" s="289"/>
    </row>
    <row r="62047" spans="23:27">
      <c r="W62047" s="288"/>
      <c r="X62047" s="287"/>
      <c r="AA62047" s="289"/>
    </row>
    <row r="62048" spans="23:27">
      <c r="W62048" s="288"/>
      <c r="X62048" s="287"/>
      <c r="AA62048" s="289"/>
    </row>
    <row r="62049" spans="23:27">
      <c r="W62049" s="288"/>
      <c r="X62049" s="287"/>
      <c r="AA62049" s="289"/>
    </row>
    <row r="62050" spans="23:27">
      <c r="W62050" s="288"/>
      <c r="X62050" s="287"/>
      <c r="AA62050" s="289"/>
    </row>
    <row r="62051" spans="23:27">
      <c r="W62051" s="288"/>
      <c r="X62051" s="287"/>
      <c r="AA62051" s="289"/>
    </row>
    <row r="62052" spans="23:27">
      <c r="W62052" s="288"/>
      <c r="X62052" s="287"/>
      <c r="AA62052" s="289"/>
    </row>
    <row r="62053" spans="23:27">
      <c r="W62053" s="288"/>
      <c r="X62053" s="287"/>
      <c r="AA62053" s="289"/>
    </row>
    <row r="62054" spans="23:27">
      <c r="W62054" s="288"/>
      <c r="X62054" s="287"/>
      <c r="AA62054" s="289"/>
    </row>
    <row r="62055" spans="23:27">
      <c r="W62055" s="288"/>
      <c r="X62055" s="287"/>
      <c r="AA62055" s="289"/>
    </row>
    <row r="62056" spans="23:27">
      <c r="W62056" s="288"/>
      <c r="X62056" s="287"/>
      <c r="AA62056" s="289"/>
    </row>
    <row r="62057" spans="23:27">
      <c r="W62057" s="288"/>
      <c r="X62057" s="287"/>
      <c r="AA62057" s="289"/>
    </row>
    <row r="62058" spans="23:27">
      <c r="W62058" s="288"/>
      <c r="X62058" s="287"/>
      <c r="AA62058" s="289"/>
    </row>
    <row r="62059" spans="23:27">
      <c r="W62059" s="288"/>
      <c r="X62059" s="287"/>
      <c r="AA62059" s="289"/>
    </row>
    <row r="62060" spans="23:27">
      <c r="W62060" s="288"/>
      <c r="X62060" s="287"/>
      <c r="AA62060" s="289"/>
    </row>
    <row r="62061" spans="23:27">
      <c r="W62061" s="288"/>
      <c r="X62061" s="287"/>
      <c r="AA62061" s="289"/>
    </row>
    <row r="62062" spans="23:27">
      <c r="W62062" s="288"/>
      <c r="X62062" s="287"/>
      <c r="AA62062" s="289"/>
    </row>
    <row r="62063" spans="23:27">
      <c r="W62063" s="288"/>
      <c r="X62063" s="287"/>
      <c r="AA62063" s="289"/>
    </row>
    <row r="62064" spans="23:27">
      <c r="W62064" s="288"/>
      <c r="X62064" s="287"/>
      <c r="AA62064" s="289"/>
    </row>
    <row r="62065" spans="23:27">
      <c r="W62065" s="288"/>
      <c r="X62065" s="287"/>
      <c r="AA62065" s="289"/>
    </row>
    <row r="62066" spans="23:27">
      <c r="W62066" s="288"/>
      <c r="X62066" s="287"/>
      <c r="AA62066" s="289"/>
    </row>
    <row r="62067" spans="23:27">
      <c r="W62067" s="288"/>
      <c r="X62067" s="287"/>
      <c r="AA62067" s="289"/>
    </row>
    <row r="62068" spans="23:27">
      <c r="W62068" s="288"/>
      <c r="X62068" s="287"/>
      <c r="AA62068" s="289"/>
    </row>
    <row r="62069" spans="23:27">
      <c r="W62069" s="288"/>
      <c r="X62069" s="287"/>
      <c r="AA62069" s="289"/>
    </row>
    <row r="62070" spans="23:27">
      <c r="W62070" s="288"/>
      <c r="X62070" s="287"/>
      <c r="AA62070" s="289"/>
    </row>
    <row r="62071" spans="23:27">
      <c r="W62071" s="288"/>
      <c r="X62071" s="287"/>
      <c r="AA62071" s="289"/>
    </row>
    <row r="62072" spans="23:27">
      <c r="W62072" s="288"/>
      <c r="X62072" s="287"/>
      <c r="AA62072" s="289"/>
    </row>
    <row r="62073" spans="23:27">
      <c r="W62073" s="288"/>
      <c r="X62073" s="287"/>
      <c r="AA62073" s="289"/>
    </row>
    <row r="62074" spans="23:27">
      <c r="W62074" s="288"/>
      <c r="X62074" s="287"/>
      <c r="AA62074" s="289"/>
    </row>
    <row r="62075" spans="23:27">
      <c r="W62075" s="288"/>
      <c r="X62075" s="287"/>
      <c r="AA62075" s="289"/>
    </row>
    <row r="62076" spans="23:27">
      <c r="W62076" s="288"/>
      <c r="X62076" s="287"/>
      <c r="AA62076" s="289"/>
    </row>
    <row r="62077" spans="23:27">
      <c r="W62077" s="288"/>
      <c r="X62077" s="287"/>
      <c r="AA62077" s="289"/>
    </row>
    <row r="62078" spans="23:27">
      <c r="W62078" s="288"/>
      <c r="X62078" s="287"/>
      <c r="AA62078" s="289"/>
    </row>
    <row r="62079" spans="23:27">
      <c r="W62079" s="288"/>
      <c r="X62079" s="287"/>
      <c r="AA62079" s="289"/>
    </row>
    <row r="62080" spans="23:27">
      <c r="W62080" s="288"/>
      <c r="X62080" s="287"/>
      <c r="AA62080" s="289"/>
    </row>
    <row r="62081" spans="23:27">
      <c r="W62081" s="288"/>
      <c r="X62081" s="287"/>
      <c r="AA62081" s="289"/>
    </row>
    <row r="62082" spans="23:27">
      <c r="W62082" s="288"/>
      <c r="X62082" s="287"/>
      <c r="AA62082" s="289"/>
    </row>
    <row r="62083" spans="23:27">
      <c r="W62083" s="288"/>
      <c r="X62083" s="287"/>
      <c r="AA62083" s="289"/>
    </row>
    <row r="62084" spans="23:27">
      <c r="W62084" s="288"/>
      <c r="X62084" s="287"/>
      <c r="AA62084" s="289"/>
    </row>
    <row r="62085" spans="23:27">
      <c r="W62085" s="288"/>
      <c r="X62085" s="287"/>
      <c r="AA62085" s="289"/>
    </row>
    <row r="62086" spans="23:27">
      <c r="W62086" s="288"/>
      <c r="X62086" s="287"/>
      <c r="AA62086" s="289"/>
    </row>
    <row r="62087" spans="23:27">
      <c r="W62087" s="288"/>
      <c r="X62087" s="287"/>
      <c r="AA62087" s="289"/>
    </row>
    <row r="62088" spans="23:27">
      <c r="W62088" s="288"/>
      <c r="X62088" s="287"/>
      <c r="AA62088" s="289"/>
    </row>
    <row r="62089" spans="23:27">
      <c r="W62089" s="288"/>
      <c r="X62089" s="287"/>
      <c r="AA62089" s="289"/>
    </row>
    <row r="62090" spans="23:27">
      <c r="W62090" s="288"/>
      <c r="X62090" s="287"/>
      <c r="AA62090" s="289"/>
    </row>
    <row r="62091" spans="23:27">
      <c r="W62091" s="288"/>
      <c r="X62091" s="287"/>
      <c r="AA62091" s="289"/>
    </row>
    <row r="62092" spans="23:27">
      <c r="W62092" s="288"/>
      <c r="X62092" s="287"/>
      <c r="AA62092" s="289"/>
    </row>
    <row r="62093" spans="23:27">
      <c r="W62093" s="288"/>
      <c r="X62093" s="287"/>
      <c r="AA62093" s="289"/>
    </row>
    <row r="62094" spans="23:27">
      <c r="W62094" s="288"/>
      <c r="X62094" s="287"/>
      <c r="AA62094" s="289"/>
    </row>
    <row r="62095" spans="23:27">
      <c r="W62095" s="288"/>
      <c r="X62095" s="287"/>
      <c r="AA62095" s="289"/>
    </row>
    <row r="62096" spans="23:27">
      <c r="W62096" s="288"/>
      <c r="X62096" s="287"/>
      <c r="AA62096" s="289"/>
    </row>
    <row r="62097" spans="23:27">
      <c r="W62097" s="288"/>
      <c r="X62097" s="287"/>
      <c r="AA62097" s="289"/>
    </row>
    <row r="62098" spans="23:27">
      <c r="W62098" s="288"/>
      <c r="X62098" s="287"/>
      <c r="AA62098" s="289"/>
    </row>
    <row r="62099" spans="23:27">
      <c r="W62099" s="288"/>
      <c r="X62099" s="287"/>
      <c r="AA62099" s="289"/>
    </row>
    <row r="62100" spans="23:27">
      <c r="W62100" s="288"/>
      <c r="X62100" s="287"/>
      <c r="AA62100" s="289"/>
    </row>
    <row r="62101" spans="23:27">
      <c r="W62101" s="288"/>
      <c r="X62101" s="287"/>
      <c r="AA62101" s="289"/>
    </row>
    <row r="62102" spans="23:27">
      <c r="W62102" s="288"/>
      <c r="X62102" s="287"/>
      <c r="AA62102" s="289"/>
    </row>
    <row r="62103" spans="23:27">
      <c r="W62103" s="288"/>
      <c r="X62103" s="287"/>
      <c r="AA62103" s="289"/>
    </row>
    <row r="62104" spans="23:27">
      <c r="W62104" s="288"/>
      <c r="X62104" s="287"/>
      <c r="AA62104" s="289"/>
    </row>
    <row r="62105" spans="23:27">
      <c r="W62105" s="288"/>
      <c r="X62105" s="287"/>
      <c r="AA62105" s="289"/>
    </row>
    <row r="62106" spans="23:27">
      <c r="W62106" s="288"/>
      <c r="X62106" s="287"/>
      <c r="AA62106" s="289"/>
    </row>
    <row r="62107" spans="23:27">
      <c r="W62107" s="288"/>
      <c r="X62107" s="287"/>
      <c r="AA62107" s="289"/>
    </row>
    <row r="62108" spans="23:27">
      <c r="W62108" s="288"/>
      <c r="X62108" s="287"/>
      <c r="AA62108" s="289"/>
    </row>
    <row r="62109" spans="23:27">
      <c r="W62109" s="288"/>
      <c r="X62109" s="287"/>
      <c r="AA62109" s="289"/>
    </row>
    <row r="62110" spans="23:27">
      <c r="W62110" s="288"/>
      <c r="X62110" s="287"/>
      <c r="AA62110" s="289"/>
    </row>
    <row r="62111" spans="23:27">
      <c r="W62111" s="288"/>
      <c r="X62111" s="287"/>
      <c r="AA62111" s="289"/>
    </row>
    <row r="62112" spans="23:27">
      <c r="W62112" s="288"/>
      <c r="X62112" s="287"/>
      <c r="AA62112" s="289"/>
    </row>
    <row r="62113" spans="23:27">
      <c r="W62113" s="288"/>
      <c r="X62113" s="287"/>
      <c r="AA62113" s="289"/>
    </row>
    <row r="62114" spans="23:27">
      <c r="W62114" s="288"/>
      <c r="X62114" s="287"/>
      <c r="AA62114" s="289"/>
    </row>
    <row r="62115" spans="23:27">
      <c r="W62115" s="288"/>
      <c r="X62115" s="287"/>
      <c r="AA62115" s="289"/>
    </row>
    <row r="62116" spans="23:27">
      <c r="W62116" s="288"/>
      <c r="X62116" s="287"/>
      <c r="AA62116" s="289"/>
    </row>
    <row r="62117" spans="23:27">
      <c r="W62117" s="288"/>
      <c r="X62117" s="287"/>
      <c r="AA62117" s="289"/>
    </row>
    <row r="62118" spans="23:27">
      <c r="W62118" s="288"/>
      <c r="X62118" s="287"/>
      <c r="AA62118" s="289"/>
    </row>
    <row r="62119" spans="23:27">
      <c r="W62119" s="288"/>
      <c r="X62119" s="287"/>
      <c r="AA62119" s="289"/>
    </row>
    <row r="62120" spans="23:27">
      <c r="W62120" s="288"/>
      <c r="X62120" s="287"/>
      <c r="AA62120" s="289"/>
    </row>
    <row r="62121" spans="23:27">
      <c r="W62121" s="288"/>
      <c r="X62121" s="287"/>
      <c r="AA62121" s="289"/>
    </row>
    <row r="62122" spans="23:27">
      <c r="W62122" s="288"/>
      <c r="X62122" s="287"/>
      <c r="AA62122" s="289"/>
    </row>
    <row r="62123" spans="23:27">
      <c r="W62123" s="288"/>
      <c r="X62123" s="287"/>
      <c r="AA62123" s="289"/>
    </row>
    <row r="62124" spans="23:27">
      <c r="W62124" s="288"/>
      <c r="X62124" s="287"/>
      <c r="AA62124" s="289"/>
    </row>
    <row r="62125" spans="23:27">
      <c r="W62125" s="288"/>
      <c r="X62125" s="287"/>
      <c r="AA62125" s="289"/>
    </row>
    <row r="62126" spans="23:27">
      <c r="W62126" s="288"/>
      <c r="X62126" s="287"/>
      <c r="AA62126" s="289"/>
    </row>
    <row r="62127" spans="23:27">
      <c r="W62127" s="288"/>
      <c r="X62127" s="287"/>
      <c r="AA62127" s="289"/>
    </row>
    <row r="62128" spans="23:27">
      <c r="W62128" s="288"/>
      <c r="X62128" s="287"/>
      <c r="AA62128" s="289"/>
    </row>
    <row r="62129" spans="23:27">
      <c r="W62129" s="288"/>
      <c r="X62129" s="287"/>
      <c r="AA62129" s="289"/>
    </row>
    <row r="62130" spans="23:27">
      <c r="W62130" s="288"/>
      <c r="X62130" s="287"/>
      <c r="AA62130" s="289"/>
    </row>
    <row r="62131" spans="23:27">
      <c r="W62131" s="288"/>
      <c r="X62131" s="287"/>
      <c r="AA62131" s="289"/>
    </row>
    <row r="62132" spans="23:27">
      <c r="W62132" s="288"/>
      <c r="X62132" s="287"/>
      <c r="AA62132" s="289"/>
    </row>
    <row r="62133" spans="23:27">
      <c r="W62133" s="288"/>
      <c r="X62133" s="287"/>
      <c r="AA62133" s="289"/>
    </row>
    <row r="62134" spans="23:27">
      <c r="W62134" s="288"/>
      <c r="X62134" s="287"/>
      <c r="AA62134" s="289"/>
    </row>
    <row r="62135" spans="23:27">
      <c r="W62135" s="288"/>
      <c r="X62135" s="287"/>
      <c r="AA62135" s="289"/>
    </row>
    <row r="62136" spans="23:27">
      <c r="W62136" s="288"/>
      <c r="X62136" s="287"/>
      <c r="AA62136" s="289"/>
    </row>
    <row r="62137" spans="23:27">
      <c r="W62137" s="288"/>
      <c r="X62137" s="287"/>
      <c r="AA62137" s="289"/>
    </row>
    <row r="62138" spans="23:27">
      <c r="W62138" s="288"/>
      <c r="X62138" s="287"/>
      <c r="AA62138" s="289"/>
    </row>
    <row r="62139" spans="23:27">
      <c r="W62139" s="288"/>
      <c r="X62139" s="287"/>
      <c r="AA62139" s="289"/>
    </row>
    <row r="62140" spans="23:27">
      <c r="W62140" s="288"/>
      <c r="X62140" s="287"/>
      <c r="AA62140" s="289"/>
    </row>
    <row r="62141" spans="23:27">
      <c r="W62141" s="288"/>
      <c r="X62141" s="287"/>
      <c r="AA62141" s="289"/>
    </row>
    <row r="62142" spans="23:27">
      <c r="W62142" s="288"/>
      <c r="X62142" s="287"/>
      <c r="AA62142" s="289"/>
    </row>
    <row r="62143" spans="23:27">
      <c r="W62143" s="288"/>
      <c r="X62143" s="287"/>
      <c r="AA62143" s="289"/>
    </row>
    <row r="62144" spans="23:27">
      <c r="W62144" s="288"/>
      <c r="X62144" s="287"/>
      <c r="AA62144" s="289"/>
    </row>
    <row r="62145" spans="23:27">
      <c r="W62145" s="288"/>
      <c r="X62145" s="287"/>
      <c r="AA62145" s="289"/>
    </row>
    <row r="62146" spans="23:27">
      <c r="W62146" s="288"/>
      <c r="X62146" s="287"/>
      <c r="AA62146" s="289"/>
    </row>
    <row r="62147" spans="23:27">
      <c r="W62147" s="288"/>
      <c r="X62147" s="287"/>
      <c r="AA62147" s="289"/>
    </row>
    <row r="62148" spans="23:27">
      <c r="W62148" s="288"/>
      <c r="X62148" s="287"/>
      <c r="AA62148" s="289"/>
    </row>
    <row r="62149" spans="23:27">
      <c r="W62149" s="288"/>
      <c r="X62149" s="287"/>
      <c r="AA62149" s="289"/>
    </row>
    <row r="62150" spans="23:27">
      <c r="W62150" s="288"/>
      <c r="X62150" s="287"/>
      <c r="AA62150" s="289"/>
    </row>
    <row r="62151" spans="23:27">
      <c r="W62151" s="288"/>
      <c r="X62151" s="287"/>
      <c r="AA62151" s="289"/>
    </row>
    <row r="62152" spans="23:27">
      <c r="W62152" s="288"/>
      <c r="X62152" s="287"/>
      <c r="AA62152" s="289"/>
    </row>
    <row r="62153" spans="23:27">
      <c r="W62153" s="288"/>
      <c r="X62153" s="287"/>
      <c r="AA62153" s="289"/>
    </row>
    <row r="62154" spans="23:27">
      <c r="W62154" s="288"/>
      <c r="X62154" s="287"/>
      <c r="AA62154" s="289"/>
    </row>
    <row r="62155" spans="23:27">
      <c r="W62155" s="288"/>
      <c r="X62155" s="287"/>
      <c r="AA62155" s="289"/>
    </row>
    <row r="62156" spans="23:27">
      <c r="W62156" s="288"/>
      <c r="X62156" s="287"/>
      <c r="AA62156" s="289"/>
    </row>
    <row r="62157" spans="23:27">
      <c r="W62157" s="288"/>
      <c r="X62157" s="287"/>
      <c r="AA62157" s="289"/>
    </row>
    <row r="62158" spans="23:27">
      <c r="W62158" s="288"/>
      <c r="X62158" s="287"/>
      <c r="AA62158" s="289"/>
    </row>
    <row r="62159" spans="23:27">
      <c r="W62159" s="288"/>
      <c r="X62159" s="287"/>
      <c r="AA62159" s="289"/>
    </row>
    <row r="62160" spans="23:27">
      <c r="W62160" s="288"/>
      <c r="X62160" s="287"/>
      <c r="AA62160" s="289"/>
    </row>
    <row r="62161" spans="23:27">
      <c r="W62161" s="288"/>
      <c r="X62161" s="287"/>
      <c r="AA62161" s="289"/>
    </row>
    <row r="62162" spans="23:27">
      <c r="W62162" s="288"/>
      <c r="X62162" s="287"/>
      <c r="AA62162" s="289"/>
    </row>
    <row r="62163" spans="23:27">
      <c r="W62163" s="288"/>
      <c r="X62163" s="287"/>
      <c r="AA62163" s="289"/>
    </row>
    <row r="62164" spans="23:27">
      <c r="W62164" s="288"/>
      <c r="X62164" s="287"/>
      <c r="AA62164" s="289"/>
    </row>
    <row r="62165" spans="23:27">
      <c r="W62165" s="288"/>
      <c r="X62165" s="287"/>
      <c r="AA62165" s="289"/>
    </row>
    <row r="62166" spans="23:27">
      <c r="W62166" s="288"/>
      <c r="X62166" s="287"/>
      <c r="AA62166" s="289"/>
    </row>
    <row r="62167" spans="23:27">
      <c r="W62167" s="288"/>
      <c r="X62167" s="287"/>
      <c r="AA62167" s="289"/>
    </row>
    <row r="62168" spans="23:27">
      <c r="W62168" s="288"/>
      <c r="X62168" s="287"/>
      <c r="AA62168" s="289"/>
    </row>
    <row r="62169" spans="23:27">
      <c r="W62169" s="288"/>
      <c r="X62169" s="287"/>
      <c r="AA62169" s="289"/>
    </row>
    <row r="62170" spans="23:27">
      <c r="W62170" s="288"/>
      <c r="X62170" s="287"/>
      <c r="AA62170" s="289"/>
    </row>
    <row r="62171" spans="23:27">
      <c r="W62171" s="288"/>
      <c r="X62171" s="287"/>
      <c r="AA62171" s="289"/>
    </row>
    <row r="62172" spans="23:27">
      <c r="W62172" s="288"/>
      <c r="X62172" s="287"/>
      <c r="AA62172" s="289"/>
    </row>
    <row r="62173" spans="23:27">
      <c r="W62173" s="288"/>
      <c r="X62173" s="287"/>
      <c r="AA62173" s="289"/>
    </row>
    <row r="62174" spans="23:27">
      <c r="W62174" s="288"/>
      <c r="X62174" s="287"/>
      <c r="AA62174" s="289"/>
    </row>
    <row r="62175" spans="23:27">
      <c r="W62175" s="288"/>
      <c r="X62175" s="287"/>
      <c r="AA62175" s="289"/>
    </row>
    <row r="62176" spans="23:27">
      <c r="W62176" s="288"/>
      <c r="X62176" s="287"/>
      <c r="AA62176" s="289"/>
    </row>
    <row r="62177" spans="23:27">
      <c r="W62177" s="288"/>
      <c r="X62177" s="287"/>
      <c r="AA62177" s="289"/>
    </row>
    <row r="62178" spans="23:27">
      <c r="W62178" s="288"/>
      <c r="X62178" s="287"/>
      <c r="AA62178" s="289"/>
    </row>
    <row r="62179" spans="23:27">
      <c r="W62179" s="288"/>
      <c r="X62179" s="287"/>
      <c r="AA62179" s="289"/>
    </row>
    <row r="62180" spans="23:27">
      <c r="W62180" s="288"/>
      <c r="X62180" s="287"/>
      <c r="AA62180" s="289"/>
    </row>
    <row r="62181" spans="23:27">
      <c r="W62181" s="288"/>
      <c r="X62181" s="287"/>
      <c r="AA62181" s="289"/>
    </row>
    <row r="62182" spans="23:27">
      <c r="W62182" s="288"/>
      <c r="X62182" s="287"/>
      <c r="AA62182" s="289"/>
    </row>
    <row r="62183" spans="23:27">
      <c r="W62183" s="288"/>
      <c r="X62183" s="287"/>
      <c r="AA62183" s="289"/>
    </row>
    <row r="62184" spans="23:27">
      <c r="W62184" s="288"/>
      <c r="X62184" s="287"/>
      <c r="AA62184" s="289"/>
    </row>
    <row r="62185" spans="23:27">
      <c r="W62185" s="288"/>
      <c r="X62185" s="287"/>
      <c r="AA62185" s="289"/>
    </row>
    <row r="62186" spans="23:27">
      <c r="W62186" s="288"/>
      <c r="X62186" s="287"/>
      <c r="AA62186" s="289"/>
    </row>
    <row r="62187" spans="23:27">
      <c r="W62187" s="288"/>
      <c r="X62187" s="287"/>
      <c r="AA62187" s="289"/>
    </row>
    <row r="62188" spans="23:27">
      <c r="W62188" s="288"/>
      <c r="X62188" s="287"/>
      <c r="AA62188" s="289"/>
    </row>
    <row r="62189" spans="23:27">
      <c r="W62189" s="288"/>
      <c r="X62189" s="287"/>
      <c r="AA62189" s="289"/>
    </row>
    <row r="62190" spans="23:27">
      <c r="W62190" s="288"/>
      <c r="X62190" s="287"/>
      <c r="AA62190" s="289"/>
    </row>
    <row r="62191" spans="23:27">
      <c r="W62191" s="288"/>
      <c r="X62191" s="287"/>
      <c r="AA62191" s="289"/>
    </row>
    <row r="62192" spans="23:27">
      <c r="W62192" s="288"/>
      <c r="X62192" s="287"/>
      <c r="AA62192" s="289"/>
    </row>
    <row r="62193" spans="23:27">
      <c r="W62193" s="288"/>
      <c r="X62193" s="287"/>
      <c r="AA62193" s="289"/>
    </row>
    <row r="62194" spans="23:27">
      <c r="W62194" s="288"/>
      <c r="X62194" s="287"/>
      <c r="AA62194" s="289"/>
    </row>
    <row r="62195" spans="23:27">
      <c r="W62195" s="288"/>
      <c r="X62195" s="287"/>
      <c r="AA62195" s="289"/>
    </row>
    <row r="62196" spans="23:27">
      <c r="W62196" s="288"/>
      <c r="X62196" s="287"/>
      <c r="AA62196" s="289"/>
    </row>
    <row r="62197" spans="23:27">
      <c r="W62197" s="288"/>
      <c r="X62197" s="287"/>
      <c r="AA62197" s="289"/>
    </row>
    <row r="62198" spans="23:27">
      <c r="W62198" s="288"/>
      <c r="X62198" s="287"/>
      <c r="AA62198" s="289"/>
    </row>
    <row r="62199" spans="23:27">
      <c r="W62199" s="288"/>
      <c r="X62199" s="287"/>
      <c r="AA62199" s="289"/>
    </row>
    <row r="62200" spans="23:27">
      <c r="W62200" s="288"/>
      <c r="X62200" s="287"/>
      <c r="AA62200" s="289"/>
    </row>
    <row r="62201" spans="23:27">
      <c r="W62201" s="288"/>
      <c r="X62201" s="287"/>
      <c r="AA62201" s="289"/>
    </row>
    <row r="62202" spans="23:27">
      <c r="W62202" s="288"/>
      <c r="X62202" s="287"/>
      <c r="AA62202" s="289"/>
    </row>
    <row r="62203" spans="23:27">
      <c r="W62203" s="288"/>
      <c r="X62203" s="287"/>
      <c r="AA62203" s="289"/>
    </row>
    <row r="62204" spans="23:27">
      <c r="W62204" s="288"/>
      <c r="X62204" s="287"/>
      <c r="AA62204" s="289"/>
    </row>
    <row r="62205" spans="23:27">
      <c r="W62205" s="288"/>
      <c r="X62205" s="287"/>
      <c r="AA62205" s="289"/>
    </row>
    <row r="62206" spans="23:27">
      <c r="W62206" s="288"/>
      <c r="X62206" s="287"/>
      <c r="AA62206" s="289"/>
    </row>
    <row r="62207" spans="23:27">
      <c r="W62207" s="288"/>
      <c r="X62207" s="287"/>
      <c r="AA62207" s="289"/>
    </row>
    <row r="62208" spans="23:27">
      <c r="W62208" s="288"/>
      <c r="X62208" s="287"/>
      <c r="AA62208" s="289"/>
    </row>
    <row r="62209" spans="23:27">
      <c r="W62209" s="288"/>
      <c r="X62209" s="287"/>
      <c r="AA62209" s="289"/>
    </row>
    <row r="62210" spans="23:27">
      <c r="W62210" s="288"/>
      <c r="X62210" s="287"/>
      <c r="AA62210" s="289"/>
    </row>
    <row r="62211" spans="23:27">
      <c r="W62211" s="288"/>
      <c r="X62211" s="287"/>
      <c r="AA62211" s="289"/>
    </row>
    <row r="62212" spans="23:27">
      <c r="W62212" s="288"/>
      <c r="X62212" s="287"/>
      <c r="AA62212" s="289"/>
    </row>
    <row r="62213" spans="23:27">
      <c r="W62213" s="288"/>
      <c r="X62213" s="287"/>
      <c r="AA62213" s="289"/>
    </row>
    <row r="62214" spans="23:27">
      <c r="W62214" s="288"/>
      <c r="X62214" s="287"/>
      <c r="AA62214" s="289"/>
    </row>
    <row r="62215" spans="23:27">
      <c r="W62215" s="288"/>
      <c r="X62215" s="287"/>
      <c r="AA62215" s="289"/>
    </row>
    <row r="62216" spans="23:27">
      <c r="W62216" s="288"/>
      <c r="X62216" s="287"/>
      <c r="AA62216" s="289"/>
    </row>
    <row r="62217" spans="23:27">
      <c r="W62217" s="288"/>
      <c r="X62217" s="287"/>
      <c r="AA62217" s="289"/>
    </row>
    <row r="62218" spans="23:27">
      <c r="W62218" s="288"/>
      <c r="X62218" s="287"/>
      <c r="AA62218" s="289"/>
    </row>
    <row r="62219" spans="23:27">
      <c r="W62219" s="288"/>
      <c r="X62219" s="287"/>
      <c r="AA62219" s="289"/>
    </row>
    <row r="62220" spans="23:27">
      <c r="W62220" s="288"/>
      <c r="X62220" s="287"/>
      <c r="AA62220" s="289"/>
    </row>
    <row r="62221" spans="23:27">
      <c r="W62221" s="288"/>
      <c r="X62221" s="287"/>
      <c r="AA62221" s="289"/>
    </row>
    <row r="62222" spans="23:27">
      <c r="W62222" s="288"/>
      <c r="X62222" s="287"/>
      <c r="AA62222" s="289"/>
    </row>
    <row r="62223" spans="23:27">
      <c r="W62223" s="288"/>
      <c r="X62223" s="287"/>
      <c r="AA62223" s="289"/>
    </row>
    <row r="62224" spans="23:27">
      <c r="W62224" s="288"/>
      <c r="X62224" s="287"/>
      <c r="AA62224" s="289"/>
    </row>
    <row r="62225" spans="23:27">
      <c r="W62225" s="288"/>
      <c r="X62225" s="287"/>
      <c r="AA62225" s="289"/>
    </row>
    <row r="62226" spans="23:27">
      <c r="W62226" s="288"/>
      <c r="X62226" s="287"/>
      <c r="AA62226" s="289"/>
    </row>
    <row r="62227" spans="23:27">
      <c r="W62227" s="288"/>
      <c r="X62227" s="287"/>
      <c r="AA62227" s="289"/>
    </row>
    <row r="62228" spans="23:27">
      <c r="W62228" s="288"/>
      <c r="X62228" s="287"/>
      <c r="AA62228" s="289"/>
    </row>
    <row r="62229" spans="23:27">
      <c r="W62229" s="288"/>
      <c r="X62229" s="287"/>
      <c r="AA62229" s="289"/>
    </row>
    <row r="62230" spans="23:27">
      <c r="W62230" s="288"/>
      <c r="X62230" s="287"/>
      <c r="AA62230" s="289"/>
    </row>
    <row r="62231" spans="23:27">
      <c r="W62231" s="288"/>
      <c r="X62231" s="287"/>
      <c r="AA62231" s="289"/>
    </row>
    <row r="62232" spans="23:27">
      <c r="W62232" s="288"/>
      <c r="X62232" s="287"/>
      <c r="AA62232" s="289"/>
    </row>
    <row r="62233" spans="23:27">
      <c r="W62233" s="288"/>
      <c r="X62233" s="287"/>
      <c r="AA62233" s="289"/>
    </row>
    <row r="62234" spans="23:27">
      <c r="W62234" s="288"/>
      <c r="X62234" s="287"/>
      <c r="AA62234" s="289"/>
    </row>
    <row r="62235" spans="23:27">
      <c r="W62235" s="288"/>
      <c r="X62235" s="287"/>
      <c r="AA62235" s="289"/>
    </row>
    <row r="62236" spans="23:27">
      <c r="W62236" s="288"/>
      <c r="X62236" s="287"/>
      <c r="AA62236" s="289"/>
    </row>
    <row r="62237" spans="23:27">
      <c r="W62237" s="288"/>
      <c r="X62237" s="287"/>
      <c r="AA62237" s="289"/>
    </row>
    <row r="62238" spans="23:27">
      <c r="W62238" s="288"/>
      <c r="X62238" s="287"/>
      <c r="AA62238" s="289"/>
    </row>
    <row r="62239" spans="23:27">
      <c r="W62239" s="288"/>
      <c r="X62239" s="287"/>
      <c r="AA62239" s="289"/>
    </row>
    <row r="62240" spans="23:27">
      <c r="W62240" s="288"/>
      <c r="X62240" s="287"/>
      <c r="AA62240" s="289"/>
    </row>
    <row r="62241" spans="23:27">
      <c r="W62241" s="288"/>
      <c r="X62241" s="287"/>
      <c r="AA62241" s="289"/>
    </row>
    <row r="62242" spans="23:27">
      <c r="W62242" s="288"/>
      <c r="X62242" s="287"/>
      <c r="AA62242" s="289"/>
    </row>
    <row r="62243" spans="23:27">
      <c r="W62243" s="288"/>
      <c r="X62243" s="287"/>
      <c r="AA62243" s="289"/>
    </row>
    <row r="62244" spans="23:27">
      <c r="W62244" s="288"/>
      <c r="X62244" s="287"/>
      <c r="AA62244" s="289"/>
    </row>
    <row r="62245" spans="23:27">
      <c r="W62245" s="288"/>
      <c r="X62245" s="287"/>
      <c r="AA62245" s="289"/>
    </row>
    <row r="62246" spans="23:27">
      <c r="W62246" s="288"/>
      <c r="X62246" s="287"/>
      <c r="AA62246" s="289"/>
    </row>
    <row r="62247" spans="23:27">
      <c r="W62247" s="288"/>
      <c r="X62247" s="287"/>
      <c r="AA62247" s="289"/>
    </row>
    <row r="62248" spans="23:27">
      <c r="W62248" s="288"/>
      <c r="X62248" s="287"/>
      <c r="AA62248" s="289"/>
    </row>
    <row r="62249" spans="23:27">
      <c r="W62249" s="288"/>
      <c r="X62249" s="287"/>
      <c r="AA62249" s="289"/>
    </row>
    <row r="62250" spans="23:27">
      <c r="W62250" s="288"/>
      <c r="X62250" s="287"/>
      <c r="AA62250" s="289"/>
    </row>
    <row r="62251" spans="23:27">
      <c r="W62251" s="288"/>
      <c r="X62251" s="287"/>
      <c r="AA62251" s="289"/>
    </row>
    <row r="62252" spans="23:27">
      <c r="W62252" s="288"/>
      <c r="X62252" s="287"/>
      <c r="AA62252" s="289"/>
    </row>
    <row r="62253" spans="23:27">
      <c r="W62253" s="288"/>
      <c r="X62253" s="287"/>
      <c r="AA62253" s="289"/>
    </row>
    <row r="62254" spans="23:27">
      <c r="W62254" s="288"/>
      <c r="X62254" s="287"/>
      <c r="AA62254" s="289"/>
    </row>
    <row r="62255" spans="23:27">
      <c r="W62255" s="288"/>
      <c r="X62255" s="287"/>
      <c r="AA62255" s="289"/>
    </row>
    <row r="62256" spans="23:27">
      <c r="W62256" s="288"/>
      <c r="X62256" s="287"/>
      <c r="AA62256" s="289"/>
    </row>
    <row r="62257" spans="23:27">
      <c r="W62257" s="288"/>
      <c r="X62257" s="287"/>
      <c r="AA62257" s="289"/>
    </row>
    <row r="62258" spans="23:27">
      <c r="W62258" s="288"/>
      <c r="X62258" s="287"/>
      <c r="AA62258" s="289"/>
    </row>
    <row r="62259" spans="23:27">
      <c r="W62259" s="288"/>
      <c r="X62259" s="287"/>
      <c r="AA62259" s="289"/>
    </row>
    <row r="62260" spans="23:27">
      <c r="W62260" s="288"/>
      <c r="X62260" s="287"/>
      <c r="AA62260" s="289"/>
    </row>
    <row r="62261" spans="23:27">
      <c r="W62261" s="288"/>
      <c r="X62261" s="287"/>
      <c r="AA62261" s="289"/>
    </row>
    <row r="62262" spans="23:27">
      <c r="W62262" s="288"/>
      <c r="X62262" s="287"/>
      <c r="AA62262" s="289"/>
    </row>
    <row r="62263" spans="23:27">
      <c r="W62263" s="288"/>
      <c r="X62263" s="287"/>
      <c r="AA62263" s="289"/>
    </row>
    <row r="62264" spans="23:27">
      <c r="W62264" s="288"/>
      <c r="X62264" s="287"/>
      <c r="AA62264" s="289"/>
    </row>
    <row r="62265" spans="23:27">
      <c r="W62265" s="288"/>
      <c r="X62265" s="287"/>
      <c r="AA62265" s="289"/>
    </row>
    <row r="62266" spans="23:27">
      <c r="W62266" s="288"/>
      <c r="X62266" s="287"/>
      <c r="AA62266" s="289"/>
    </row>
    <row r="62267" spans="23:27">
      <c r="W62267" s="288"/>
      <c r="X62267" s="287"/>
      <c r="AA62267" s="289"/>
    </row>
    <row r="62268" spans="23:27">
      <c r="W62268" s="288"/>
      <c r="X62268" s="287"/>
      <c r="AA62268" s="289"/>
    </row>
    <row r="62269" spans="23:27">
      <c r="W62269" s="288"/>
      <c r="X62269" s="287"/>
      <c r="AA62269" s="289"/>
    </row>
    <row r="62270" spans="23:27">
      <c r="W62270" s="288"/>
      <c r="X62270" s="287"/>
      <c r="AA62270" s="289"/>
    </row>
    <row r="62271" spans="23:27">
      <c r="W62271" s="288"/>
      <c r="X62271" s="287"/>
      <c r="AA62271" s="289"/>
    </row>
    <row r="62272" spans="23:27">
      <c r="W62272" s="288"/>
      <c r="X62272" s="287"/>
      <c r="AA62272" s="289"/>
    </row>
    <row r="62273" spans="23:27">
      <c r="W62273" s="288"/>
      <c r="X62273" s="287"/>
      <c r="AA62273" s="289"/>
    </row>
    <row r="62274" spans="23:27">
      <c r="W62274" s="288"/>
      <c r="X62274" s="287"/>
      <c r="AA62274" s="289"/>
    </row>
    <row r="62275" spans="23:27">
      <c r="W62275" s="288"/>
      <c r="X62275" s="287"/>
      <c r="AA62275" s="289"/>
    </row>
    <row r="62276" spans="23:27">
      <c r="W62276" s="288"/>
      <c r="X62276" s="287"/>
      <c r="AA62276" s="289"/>
    </row>
    <row r="62277" spans="23:27">
      <c r="W62277" s="288"/>
      <c r="X62277" s="287"/>
      <c r="AA62277" s="289"/>
    </row>
    <row r="62278" spans="23:27">
      <c r="W62278" s="288"/>
      <c r="X62278" s="287"/>
      <c r="AA62278" s="289"/>
    </row>
    <row r="62279" spans="23:27">
      <c r="W62279" s="288"/>
      <c r="X62279" s="287"/>
      <c r="AA62279" s="289"/>
    </row>
    <row r="62280" spans="23:27">
      <c r="W62280" s="288"/>
      <c r="X62280" s="287"/>
      <c r="AA62280" s="289"/>
    </row>
    <row r="62281" spans="23:27">
      <c r="W62281" s="288"/>
      <c r="X62281" s="287"/>
      <c r="AA62281" s="289"/>
    </row>
    <row r="62282" spans="23:27">
      <c r="W62282" s="288"/>
      <c r="X62282" s="287"/>
      <c r="AA62282" s="289"/>
    </row>
    <row r="62283" spans="23:27">
      <c r="W62283" s="288"/>
      <c r="X62283" s="287"/>
      <c r="AA62283" s="289"/>
    </row>
    <row r="62284" spans="23:27">
      <c r="W62284" s="288"/>
      <c r="X62284" s="287"/>
      <c r="AA62284" s="289"/>
    </row>
    <row r="62285" spans="23:27">
      <c r="W62285" s="288"/>
      <c r="X62285" s="287"/>
      <c r="AA62285" s="289"/>
    </row>
    <row r="62286" spans="23:27">
      <c r="W62286" s="288"/>
      <c r="X62286" s="287"/>
      <c r="AA62286" s="289"/>
    </row>
    <row r="62287" spans="23:27">
      <c r="W62287" s="288"/>
      <c r="X62287" s="287"/>
      <c r="AA62287" s="289"/>
    </row>
    <row r="62288" spans="23:27">
      <c r="W62288" s="288"/>
      <c r="X62288" s="287"/>
      <c r="AA62288" s="289"/>
    </row>
    <row r="62289" spans="23:27">
      <c r="W62289" s="288"/>
      <c r="X62289" s="287"/>
      <c r="AA62289" s="289"/>
    </row>
    <row r="62290" spans="23:27">
      <c r="W62290" s="288"/>
      <c r="X62290" s="287"/>
      <c r="AA62290" s="289"/>
    </row>
    <row r="62291" spans="23:27">
      <c r="W62291" s="288"/>
      <c r="X62291" s="287"/>
      <c r="AA62291" s="289"/>
    </row>
    <row r="62292" spans="23:27">
      <c r="W62292" s="288"/>
      <c r="X62292" s="287"/>
      <c r="AA62292" s="289"/>
    </row>
    <row r="62293" spans="23:27">
      <c r="W62293" s="288"/>
      <c r="X62293" s="287"/>
      <c r="AA62293" s="289"/>
    </row>
    <row r="62294" spans="23:27">
      <c r="W62294" s="288"/>
      <c r="X62294" s="287"/>
      <c r="AA62294" s="289"/>
    </row>
    <row r="62295" spans="23:27">
      <c r="W62295" s="288"/>
      <c r="X62295" s="287"/>
      <c r="AA62295" s="289"/>
    </row>
    <row r="62296" spans="23:27">
      <c r="W62296" s="288"/>
      <c r="X62296" s="287"/>
      <c r="AA62296" s="289"/>
    </row>
    <row r="62297" spans="23:27">
      <c r="W62297" s="288"/>
      <c r="X62297" s="287"/>
      <c r="AA62297" s="289"/>
    </row>
    <row r="62298" spans="23:27">
      <c r="W62298" s="288"/>
      <c r="X62298" s="287"/>
      <c r="AA62298" s="289"/>
    </row>
    <row r="62299" spans="23:27">
      <c r="W62299" s="288"/>
      <c r="X62299" s="287"/>
      <c r="AA62299" s="289"/>
    </row>
    <row r="62300" spans="23:27">
      <c r="W62300" s="288"/>
      <c r="X62300" s="287"/>
      <c r="AA62300" s="289"/>
    </row>
    <row r="62301" spans="23:27">
      <c r="W62301" s="288"/>
      <c r="X62301" s="287"/>
      <c r="AA62301" s="289"/>
    </row>
    <row r="62302" spans="23:27">
      <c r="W62302" s="288"/>
      <c r="X62302" s="287"/>
      <c r="AA62302" s="289"/>
    </row>
    <row r="62303" spans="23:27">
      <c r="W62303" s="288"/>
      <c r="X62303" s="287"/>
      <c r="AA62303" s="289"/>
    </row>
    <row r="62304" spans="23:27">
      <c r="W62304" s="288"/>
      <c r="X62304" s="287"/>
      <c r="AA62304" s="289"/>
    </row>
    <row r="62305" spans="23:27">
      <c r="W62305" s="288"/>
      <c r="X62305" s="287"/>
      <c r="AA62305" s="289"/>
    </row>
    <row r="62306" spans="23:27">
      <c r="W62306" s="288"/>
      <c r="X62306" s="287"/>
      <c r="AA62306" s="289"/>
    </row>
    <row r="62307" spans="23:27">
      <c r="W62307" s="288"/>
      <c r="X62307" s="287"/>
      <c r="AA62307" s="289"/>
    </row>
    <row r="62308" spans="23:27">
      <c r="W62308" s="288"/>
      <c r="X62308" s="287"/>
      <c r="AA62308" s="289"/>
    </row>
    <row r="62309" spans="23:27">
      <c r="W62309" s="288"/>
      <c r="X62309" s="287"/>
      <c r="AA62309" s="289"/>
    </row>
    <row r="62310" spans="23:27">
      <c r="W62310" s="288"/>
      <c r="X62310" s="287"/>
      <c r="AA62310" s="289"/>
    </row>
    <row r="62311" spans="23:27">
      <c r="W62311" s="288"/>
      <c r="X62311" s="287"/>
      <c r="AA62311" s="289"/>
    </row>
    <row r="62312" spans="23:27">
      <c r="W62312" s="288"/>
      <c r="X62312" s="287"/>
      <c r="AA62312" s="289"/>
    </row>
    <row r="62313" spans="23:27">
      <c r="W62313" s="288"/>
      <c r="X62313" s="287"/>
      <c r="AA62313" s="289"/>
    </row>
    <row r="62314" spans="23:27">
      <c r="W62314" s="288"/>
      <c r="X62314" s="287"/>
      <c r="AA62314" s="289"/>
    </row>
    <row r="62315" spans="23:27">
      <c r="W62315" s="288"/>
      <c r="X62315" s="287"/>
      <c r="AA62315" s="289"/>
    </row>
    <row r="62316" spans="23:27">
      <c r="W62316" s="288"/>
      <c r="X62316" s="287"/>
      <c r="AA62316" s="289"/>
    </row>
    <row r="62317" spans="23:27">
      <c r="W62317" s="288"/>
      <c r="X62317" s="287"/>
      <c r="AA62317" s="289"/>
    </row>
    <row r="62318" spans="23:27">
      <c r="W62318" s="288"/>
      <c r="X62318" s="287"/>
      <c r="AA62318" s="289"/>
    </row>
    <row r="62319" spans="23:27">
      <c r="W62319" s="288"/>
      <c r="X62319" s="287"/>
      <c r="AA62319" s="289"/>
    </row>
    <row r="62320" spans="23:27">
      <c r="W62320" s="288"/>
      <c r="X62320" s="287"/>
      <c r="AA62320" s="289"/>
    </row>
    <row r="62321" spans="23:27">
      <c r="W62321" s="288"/>
      <c r="X62321" s="287"/>
      <c r="AA62321" s="289"/>
    </row>
    <row r="62322" spans="23:27">
      <c r="W62322" s="288"/>
      <c r="X62322" s="287"/>
      <c r="AA62322" s="289"/>
    </row>
    <row r="62323" spans="23:27">
      <c r="W62323" s="288"/>
      <c r="X62323" s="287"/>
      <c r="AA62323" s="289"/>
    </row>
    <row r="62324" spans="23:27">
      <c r="W62324" s="288"/>
      <c r="X62324" s="287"/>
      <c r="AA62324" s="289"/>
    </row>
    <row r="62325" spans="23:27">
      <c r="W62325" s="288"/>
      <c r="X62325" s="287"/>
      <c r="AA62325" s="289"/>
    </row>
    <row r="62326" spans="23:27">
      <c r="W62326" s="288"/>
      <c r="X62326" s="287"/>
      <c r="AA62326" s="289"/>
    </row>
    <row r="62327" spans="23:27">
      <c r="W62327" s="288"/>
      <c r="X62327" s="287"/>
      <c r="AA62327" s="289"/>
    </row>
    <row r="62328" spans="23:27">
      <c r="W62328" s="288"/>
      <c r="X62328" s="287"/>
      <c r="AA62328" s="289"/>
    </row>
    <row r="62329" spans="23:27">
      <c r="W62329" s="288"/>
      <c r="X62329" s="287"/>
      <c r="AA62329" s="289"/>
    </row>
    <row r="62330" spans="23:27">
      <c r="W62330" s="288"/>
      <c r="X62330" s="287"/>
      <c r="AA62330" s="289"/>
    </row>
    <row r="62331" spans="23:27">
      <c r="W62331" s="288"/>
      <c r="X62331" s="287"/>
      <c r="AA62331" s="289"/>
    </row>
    <row r="62332" spans="23:27">
      <c r="W62332" s="288"/>
      <c r="X62332" s="287"/>
      <c r="AA62332" s="289"/>
    </row>
    <row r="62333" spans="23:27">
      <c r="W62333" s="288"/>
      <c r="X62333" s="287"/>
      <c r="AA62333" s="289"/>
    </row>
    <row r="62334" spans="23:27">
      <c r="W62334" s="288"/>
      <c r="X62334" s="287"/>
      <c r="AA62334" s="289"/>
    </row>
    <row r="62335" spans="23:27">
      <c r="W62335" s="288"/>
      <c r="X62335" s="287"/>
      <c r="AA62335" s="289"/>
    </row>
    <row r="62336" spans="23:27">
      <c r="W62336" s="288"/>
      <c r="X62336" s="287"/>
      <c r="AA62336" s="289"/>
    </row>
    <row r="62337" spans="23:27">
      <c r="W62337" s="288"/>
      <c r="X62337" s="287"/>
      <c r="AA62337" s="289"/>
    </row>
    <row r="62338" spans="23:27">
      <c r="W62338" s="288"/>
      <c r="X62338" s="287"/>
      <c r="AA62338" s="289"/>
    </row>
    <row r="62339" spans="23:27">
      <c r="W62339" s="288"/>
      <c r="X62339" s="287"/>
      <c r="AA62339" s="289"/>
    </row>
    <row r="62340" spans="23:27">
      <c r="W62340" s="288"/>
      <c r="X62340" s="287"/>
      <c r="AA62340" s="289"/>
    </row>
    <row r="62341" spans="23:27">
      <c r="W62341" s="288"/>
      <c r="X62341" s="287"/>
      <c r="AA62341" s="289"/>
    </row>
    <row r="62342" spans="23:27">
      <c r="W62342" s="288"/>
      <c r="X62342" s="287"/>
      <c r="AA62342" s="289"/>
    </row>
    <row r="62343" spans="23:27">
      <c r="W62343" s="288"/>
      <c r="X62343" s="287"/>
      <c r="AA62343" s="289"/>
    </row>
    <row r="62344" spans="23:27">
      <c r="W62344" s="288"/>
      <c r="X62344" s="287"/>
      <c r="AA62344" s="289"/>
    </row>
    <row r="62345" spans="23:27">
      <c r="W62345" s="288"/>
      <c r="X62345" s="287"/>
      <c r="AA62345" s="289"/>
    </row>
    <row r="62346" spans="23:27">
      <c r="W62346" s="288"/>
      <c r="X62346" s="287"/>
      <c r="AA62346" s="289"/>
    </row>
    <row r="62347" spans="23:27">
      <c r="W62347" s="288"/>
      <c r="X62347" s="287"/>
      <c r="AA62347" s="289"/>
    </row>
    <row r="62348" spans="23:27">
      <c r="W62348" s="288"/>
      <c r="X62348" s="287"/>
      <c r="AA62348" s="289"/>
    </row>
    <row r="62349" spans="23:27">
      <c r="W62349" s="288"/>
      <c r="X62349" s="287"/>
      <c r="AA62349" s="289"/>
    </row>
    <row r="62350" spans="23:27">
      <c r="W62350" s="288"/>
      <c r="X62350" s="287"/>
      <c r="AA62350" s="289"/>
    </row>
    <row r="62351" spans="23:27">
      <c r="W62351" s="288"/>
      <c r="X62351" s="287"/>
      <c r="AA62351" s="289"/>
    </row>
    <row r="62352" spans="23:27">
      <c r="W62352" s="288"/>
      <c r="X62352" s="287"/>
      <c r="AA62352" s="289"/>
    </row>
    <row r="62353" spans="23:27">
      <c r="W62353" s="288"/>
      <c r="X62353" s="287"/>
      <c r="AA62353" s="289"/>
    </row>
    <row r="62354" spans="23:27">
      <c r="W62354" s="288"/>
      <c r="X62354" s="287"/>
      <c r="AA62354" s="289"/>
    </row>
    <row r="62355" spans="23:27">
      <c r="W62355" s="288"/>
      <c r="X62355" s="287"/>
      <c r="AA62355" s="289"/>
    </row>
    <row r="62356" spans="23:27">
      <c r="W62356" s="288"/>
      <c r="X62356" s="287"/>
      <c r="AA62356" s="289"/>
    </row>
    <row r="62357" spans="23:27">
      <c r="W62357" s="288"/>
      <c r="X62357" s="287"/>
      <c r="AA62357" s="289"/>
    </row>
    <row r="62358" spans="23:27">
      <c r="W62358" s="288"/>
      <c r="X62358" s="287"/>
      <c r="AA62358" s="289"/>
    </row>
    <row r="62359" spans="23:27">
      <c r="W62359" s="288"/>
      <c r="X62359" s="287"/>
      <c r="AA62359" s="289"/>
    </row>
    <row r="62360" spans="23:27">
      <c r="W62360" s="288"/>
      <c r="X62360" s="287"/>
      <c r="AA62360" s="289"/>
    </row>
    <row r="62361" spans="23:27">
      <c r="W62361" s="288"/>
      <c r="X62361" s="287"/>
      <c r="AA62361" s="289"/>
    </row>
    <row r="62362" spans="23:27">
      <c r="W62362" s="288"/>
      <c r="X62362" s="287"/>
      <c r="AA62362" s="289"/>
    </row>
    <row r="62363" spans="23:27">
      <c r="W62363" s="288"/>
      <c r="X62363" s="287"/>
      <c r="AA62363" s="289"/>
    </row>
    <row r="62364" spans="23:27">
      <c r="W62364" s="288"/>
      <c r="X62364" s="287"/>
      <c r="AA62364" s="289"/>
    </row>
    <row r="62365" spans="23:27">
      <c r="W62365" s="288"/>
      <c r="X62365" s="287"/>
      <c r="AA62365" s="289"/>
    </row>
    <row r="62366" spans="23:27">
      <c r="W62366" s="288"/>
      <c r="X62366" s="287"/>
      <c r="AA62366" s="289"/>
    </row>
    <row r="62367" spans="23:27">
      <c r="W62367" s="288"/>
      <c r="X62367" s="287"/>
      <c r="AA62367" s="289"/>
    </row>
    <row r="62368" spans="23:27">
      <c r="W62368" s="288"/>
      <c r="X62368" s="287"/>
      <c r="AA62368" s="289"/>
    </row>
    <row r="62369" spans="23:27">
      <c r="W62369" s="288"/>
      <c r="X62369" s="287"/>
      <c r="AA62369" s="289"/>
    </row>
    <row r="62370" spans="23:27">
      <c r="W62370" s="288"/>
      <c r="X62370" s="287"/>
      <c r="AA62370" s="289"/>
    </row>
    <row r="62371" spans="23:27">
      <c r="W62371" s="288"/>
      <c r="X62371" s="287"/>
      <c r="AA62371" s="289"/>
    </row>
    <row r="62372" spans="23:27">
      <c r="W62372" s="288"/>
      <c r="X62372" s="287"/>
      <c r="AA62372" s="289"/>
    </row>
    <row r="62373" spans="23:27">
      <c r="W62373" s="288"/>
      <c r="X62373" s="287"/>
      <c r="AA62373" s="289"/>
    </row>
    <row r="62374" spans="23:27">
      <c r="W62374" s="288"/>
      <c r="X62374" s="287"/>
      <c r="AA62374" s="289"/>
    </row>
    <row r="62375" spans="23:27">
      <c r="W62375" s="288"/>
      <c r="X62375" s="287"/>
      <c r="AA62375" s="289"/>
    </row>
    <row r="62376" spans="23:27">
      <c r="W62376" s="288"/>
      <c r="X62376" s="287"/>
      <c r="AA62376" s="289"/>
    </row>
    <row r="62377" spans="23:27">
      <c r="W62377" s="288"/>
      <c r="X62377" s="287"/>
      <c r="AA62377" s="289"/>
    </row>
    <row r="62378" spans="23:27">
      <c r="W62378" s="288"/>
      <c r="X62378" s="287"/>
      <c r="AA62378" s="289"/>
    </row>
    <row r="62379" spans="23:27">
      <c r="W62379" s="288"/>
      <c r="X62379" s="287"/>
      <c r="AA62379" s="289"/>
    </row>
    <row r="62380" spans="23:27">
      <c r="W62380" s="288"/>
      <c r="X62380" s="287"/>
      <c r="AA62380" s="289"/>
    </row>
    <row r="62381" spans="23:27">
      <c r="W62381" s="288"/>
      <c r="X62381" s="287"/>
      <c r="AA62381" s="289"/>
    </row>
    <row r="62382" spans="23:27">
      <c r="W62382" s="288"/>
      <c r="X62382" s="287"/>
      <c r="AA62382" s="289"/>
    </row>
    <row r="62383" spans="23:27">
      <c r="W62383" s="288"/>
      <c r="X62383" s="287"/>
      <c r="AA62383" s="289"/>
    </row>
    <row r="62384" spans="23:27">
      <c r="W62384" s="288"/>
      <c r="X62384" s="287"/>
      <c r="AA62384" s="289"/>
    </row>
    <row r="62385" spans="23:27">
      <c r="W62385" s="288"/>
      <c r="X62385" s="287"/>
      <c r="AA62385" s="289"/>
    </row>
    <row r="62386" spans="23:27">
      <c r="W62386" s="288"/>
      <c r="X62386" s="287"/>
      <c r="AA62386" s="289"/>
    </row>
    <row r="62387" spans="23:27">
      <c r="W62387" s="288"/>
      <c r="X62387" s="287"/>
      <c r="AA62387" s="289"/>
    </row>
    <row r="62388" spans="23:27">
      <c r="W62388" s="288"/>
      <c r="X62388" s="287"/>
      <c r="AA62388" s="289"/>
    </row>
    <row r="62389" spans="23:27">
      <c r="W62389" s="288"/>
      <c r="X62389" s="287"/>
      <c r="AA62389" s="289"/>
    </row>
    <row r="62390" spans="23:27">
      <c r="W62390" s="288"/>
      <c r="X62390" s="287"/>
      <c r="AA62390" s="289"/>
    </row>
    <row r="62391" spans="23:27">
      <c r="W62391" s="288"/>
      <c r="X62391" s="287"/>
      <c r="AA62391" s="289"/>
    </row>
    <row r="62392" spans="23:27">
      <c r="W62392" s="288"/>
      <c r="X62392" s="287"/>
      <c r="AA62392" s="289"/>
    </row>
    <row r="62393" spans="23:27">
      <c r="W62393" s="288"/>
      <c r="X62393" s="287"/>
      <c r="AA62393" s="289"/>
    </row>
    <row r="62394" spans="23:27">
      <c r="W62394" s="288"/>
      <c r="X62394" s="287"/>
      <c r="AA62394" s="289"/>
    </row>
    <row r="62395" spans="23:27">
      <c r="W62395" s="288"/>
      <c r="X62395" s="287"/>
      <c r="AA62395" s="289"/>
    </row>
    <row r="62396" spans="23:27">
      <c r="W62396" s="288"/>
      <c r="X62396" s="287"/>
      <c r="AA62396" s="289"/>
    </row>
    <row r="62397" spans="23:27">
      <c r="W62397" s="288"/>
      <c r="X62397" s="287"/>
      <c r="AA62397" s="289"/>
    </row>
    <row r="62398" spans="23:27">
      <c r="W62398" s="288"/>
      <c r="X62398" s="287"/>
      <c r="AA62398" s="289"/>
    </row>
    <row r="62399" spans="23:27">
      <c r="W62399" s="288"/>
      <c r="X62399" s="287"/>
      <c r="AA62399" s="289"/>
    </row>
    <row r="62400" spans="23:27">
      <c r="W62400" s="288"/>
      <c r="X62400" s="287"/>
      <c r="AA62400" s="289"/>
    </row>
    <row r="62401" spans="23:27">
      <c r="W62401" s="288"/>
      <c r="X62401" s="287"/>
      <c r="AA62401" s="289"/>
    </row>
    <row r="62402" spans="23:27">
      <c r="W62402" s="288"/>
      <c r="X62402" s="287"/>
      <c r="AA62402" s="289"/>
    </row>
    <row r="62403" spans="23:27">
      <c r="W62403" s="288"/>
      <c r="X62403" s="287"/>
      <c r="AA62403" s="289"/>
    </row>
    <row r="62404" spans="23:27">
      <c r="W62404" s="288"/>
      <c r="X62404" s="287"/>
      <c r="AA62404" s="289"/>
    </row>
    <row r="62405" spans="23:27">
      <c r="W62405" s="288"/>
      <c r="X62405" s="287"/>
      <c r="AA62405" s="289"/>
    </row>
    <row r="62406" spans="23:27">
      <c r="W62406" s="288"/>
      <c r="X62406" s="287"/>
      <c r="AA62406" s="289"/>
    </row>
    <row r="62407" spans="23:27">
      <c r="W62407" s="288"/>
      <c r="X62407" s="287"/>
      <c r="AA62407" s="289"/>
    </row>
    <row r="62408" spans="23:27">
      <c r="W62408" s="288"/>
      <c r="X62408" s="287"/>
      <c r="AA62408" s="289"/>
    </row>
    <row r="62409" spans="23:27">
      <c r="W62409" s="288"/>
      <c r="X62409" s="287"/>
      <c r="AA62409" s="289"/>
    </row>
    <row r="62410" spans="23:27">
      <c r="W62410" s="288"/>
      <c r="X62410" s="287"/>
      <c r="AA62410" s="289"/>
    </row>
    <row r="62411" spans="23:27">
      <c r="W62411" s="288"/>
      <c r="X62411" s="287"/>
      <c r="AA62411" s="289"/>
    </row>
    <row r="62412" spans="23:27">
      <c r="W62412" s="288"/>
      <c r="X62412" s="287"/>
      <c r="AA62412" s="289"/>
    </row>
    <row r="62413" spans="23:27">
      <c r="W62413" s="288"/>
      <c r="X62413" s="287"/>
      <c r="AA62413" s="289"/>
    </row>
    <row r="62414" spans="23:27">
      <c r="W62414" s="288"/>
      <c r="X62414" s="287"/>
      <c r="AA62414" s="289"/>
    </row>
    <row r="62415" spans="23:27">
      <c r="W62415" s="288"/>
      <c r="X62415" s="287"/>
      <c r="AA62415" s="289"/>
    </row>
    <row r="62416" spans="23:27">
      <c r="W62416" s="288"/>
      <c r="X62416" s="287"/>
      <c r="AA62416" s="289"/>
    </row>
    <row r="62417" spans="23:27">
      <c r="W62417" s="288"/>
      <c r="X62417" s="287"/>
      <c r="AA62417" s="289"/>
    </row>
    <row r="62418" spans="23:27">
      <c r="W62418" s="288"/>
      <c r="X62418" s="287"/>
      <c r="AA62418" s="289"/>
    </row>
    <row r="62419" spans="23:27">
      <c r="W62419" s="288"/>
      <c r="X62419" s="287"/>
      <c r="AA62419" s="289"/>
    </row>
    <row r="62420" spans="23:27">
      <c r="W62420" s="288"/>
      <c r="X62420" s="287"/>
      <c r="AA62420" s="289"/>
    </row>
    <row r="62421" spans="23:27">
      <c r="W62421" s="288"/>
      <c r="X62421" s="287"/>
      <c r="AA62421" s="289"/>
    </row>
    <row r="62422" spans="23:27">
      <c r="W62422" s="288"/>
      <c r="X62422" s="287"/>
      <c r="AA62422" s="289"/>
    </row>
    <row r="62423" spans="23:27">
      <c r="W62423" s="288"/>
      <c r="X62423" s="287"/>
      <c r="AA62423" s="289"/>
    </row>
    <row r="62424" spans="23:27">
      <c r="W62424" s="288"/>
      <c r="X62424" s="287"/>
      <c r="AA62424" s="289"/>
    </row>
    <row r="62425" spans="23:27">
      <c r="W62425" s="288"/>
      <c r="X62425" s="287"/>
      <c r="AA62425" s="289"/>
    </row>
    <row r="62426" spans="23:27">
      <c r="W62426" s="288"/>
      <c r="X62426" s="287"/>
      <c r="AA62426" s="289"/>
    </row>
    <row r="62427" spans="23:27">
      <c r="W62427" s="288"/>
      <c r="X62427" s="287"/>
      <c r="AA62427" s="289"/>
    </row>
    <row r="62428" spans="23:27">
      <c r="W62428" s="288"/>
      <c r="X62428" s="287"/>
      <c r="AA62428" s="289"/>
    </row>
    <row r="62429" spans="23:27">
      <c r="W62429" s="288"/>
      <c r="X62429" s="287"/>
      <c r="AA62429" s="289"/>
    </row>
    <row r="62430" spans="23:27">
      <c r="W62430" s="288"/>
      <c r="X62430" s="287"/>
      <c r="AA62430" s="289"/>
    </row>
    <row r="62431" spans="23:27">
      <c r="W62431" s="288"/>
      <c r="X62431" s="287"/>
      <c r="AA62431" s="289"/>
    </row>
    <row r="62432" spans="23:27">
      <c r="W62432" s="288"/>
      <c r="X62432" s="287"/>
      <c r="AA62432" s="289"/>
    </row>
    <row r="62433" spans="23:27">
      <c r="W62433" s="288"/>
      <c r="X62433" s="287"/>
      <c r="AA62433" s="289"/>
    </row>
    <row r="62434" spans="23:27">
      <c r="W62434" s="288"/>
      <c r="X62434" s="287"/>
      <c r="AA62434" s="289"/>
    </row>
    <row r="62435" spans="23:27">
      <c r="W62435" s="288"/>
      <c r="X62435" s="287"/>
      <c r="AA62435" s="289"/>
    </row>
    <row r="62436" spans="23:27">
      <c r="W62436" s="288"/>
      <c r="X62436" s="287"/>
      <c r="AA62436" s="289"/>
    </row>
    <row r="62437" spans="23:27">
      <c r="W62437" s="288"/>
      <c r="X62437" s="287"/>
      <c r="AA62437" s="289"/>
    </row>
    <row r="62438" spans="23:27">
      <c r="W62438" s="288"/>
      <c r="X62438" s="287"/>
      <c r="AA62438" s="289"/>
    </row>
    <row r="62439" spans="23:27">
      <c r="W62439" s="288"/>
      <c r="X62439" s="287"/>
      <c r="AA62439" s="289"/>
    </row>
    <row r="62440" spans="23:27">
      <c r="W62440" s="288"/>
      <c r="X62440" s="287"/>
      <c r="AA62440" s="289"/>
    </row>
    <row r="62441" spans="23:27">
      <c r="W62441" s="288"/>
      <c r="X62441" s="287"/>
      <c r="AA62441" s="289"/>
    </row>
    <row r="62442" spans="23:27">
      <c r="W62442" s="288"/>
      <c r="X62442" s="287"/>
      <c r="AA62442" s="289"/>
    </row>
    <row r="62443" spans="23:27">
      <c r="W62443" s="288"/>
      <c r="X62443" s="287"/>
      <c r="AA62443" s="289"/>
    </row>
    <row r="62444" spans="23:27">
      <c r="W62444" s="288"/>
      <c r="X62444" s="287"/>
      <c r="AA62444" s="289"/>
    </row>
    <row r="62445" spans="23:27">
      <c r="W62445" s="288"/>
      <c r="X62445" s="287"/>
      <c r="AA62445" s="289"/>
    </row>
    <row r="62446" spans="23:27">
      <c r="W62446" s="288"/>
      <c r="X62446" s="287"/>
      <c r="AA62446" s="289"/>
    </row>
    <row r="62447" spans="23:27">
      <c r="W62447" s="288"/>
      <c r="X62447" s="287"/>
      <c r="AA62447" s="289"/>
    </row>
    <row r="62448" spans="23:27">
      <c r="W62448" s="288"/>
      <c r="X62448" s="287"/>
      <c r="AA62448" s="289"/>
    </row>
    <row r="62449" spans="23:27">
      <c r="W62449" s="288"/>
      <c r="X62449" s="287"/>
      <c r="AA62449" s="289"/>
    </row>
    <row r="62450" spans="23:27">
      <c r="W62450" s="288"/>
      <c r="X62450" s="287"/>
      <c r="AA62450" s="289"/>
    </row>
    <row r="62451" spans="23:27">
      <c r="W62451" s="288"/>
      <c r="X62451" s="287"/>
      <c r="AA62451" s="289"/>
    </row>
    <row r="62452" spans="23:27">
      <c r="W62452" s="288"/>
      <c r="X62452" s="287"/>
      <c r="AA62452" s="289"/>
    </row>
    <row r="62453" spans="23:27">
      <c r="W62453" s="288"/>
      <c r="X62453" s="287"/>
      <c r="AA62453" s="289"/>
    </row>
    <row r="62454" spans="23:27">
      <c r="W62454" s="288"/>
      <c r="X62454" s="287"/>
      <c r="AA62454" s="289"/>
    </row>
    <row r="62455" spans="23:27">
      <c r="W62455" s="288"/>
      <c r="X62455" s="287"/>
      <c r="AA62455" s="289"/>
    </row>
    <row r="62456" spans="23:27">
      <c r="W62456" s="288"/>
      <c r="X62456" s="287"/>
      <c r="AA62456" s="289"/>
    </row>
    <row r="62457" spans="23:27">
      <c r="W62457" s="288"/>
      <c r="X62457" s="287"/>
      <c r="AA62457" s="289"/>
    </row>
    <row r="62458" spans="23:27">
      <c r="W62458" s="288"/>
      <c r="X62458" s="287"/>
      <c r="AA62458" s="289"/>
    </row>
    <row r="62459" spans="23:27">
      <c r="W62459" s="288"/>
      <c r="X62459" s="287"/>
      <c r="AA62459" s="289"/>
    </row>
    <row r="62460" spans="23:27">
      <c r="W62460" s="288"/>
      <c r="X62460" s="287"/>
      <c r="AA62460" s="289"/>
    </row>
    <row r="62461" spans="23:27">
      <c r="W62461" s="288"/>
      <c r="X62461" s="287"/>
      <c r="AA62461" s="289"/>
    </row>
    <row r="62462" spans="23:27">
      <c r="W62462" s="288"/>
      <c r="X62462" s="287"/>
      <c r="AA62462" s="289"/>
    </row>
    <row r="62463" spans="23:27">
      <c r="W62463" s="288"/>
      <c r="X62463" s="287"/>
      <c r="AA62463" s="289"/>
    </row>
    <row r="62464" spans="23:27">
      <c r="W62464" s="288"/>
      <c r="X62464" s="287"/>
      <c r="AA62464" s="289"/>
    </row>
    <row r="62465" spans="23:27">
      <c r="W62465" s="288"/>
      <c r="X62465" s="287"/>
      <c r="AA62465" s="289"/>
    </row>
    <row r="62466" spans="23:27">
      <c r="W62466" s="288"/>
      <c r="X62466" s="287"/>
      <c r="AA62466" s="289"/>
    </row>
    <row r="62467" spans="23:27">
      <c r="W62467" s="288"/>
      <c r="X62467" s="287"/>
      <c r="AA62467" s="289"/>
    </row>
    <row r="62468" spans="23:27">
      <c r="W62468" s="288"/>
      <c r="X62468" s="287"/>
      <c r="AA62468" s="289"/>
    </row>
    <row r="62469" spans="23:27">
      <c r="W62469" s="288"/>
      <c r="X62469" s="287"/>
      <c r="AA62469" s="289"/>
    </row>
    <row r="62470" spans="23:27">
      <c r="W62470" s="288"/>
      <c r="X62470" s="287"/>
      <c r="AA62470" s="289"/>
    </row>
    <row r="62471" spans="23:27">
      <c r="W62471" s="288"/>
      <c r="X62471" s="287"/>
      <c r="AA62471" s="289"/>
    </row>
    <row r="62472" spans="23:27">
      <c r="W62472" s="288"/>
      <c r="X62472" s="287"/>
      <c r="AA62472" s="289"/>
    </row>
    <row r="62473" spans="23:27">
      <c r="W62473" s="288"/>
      <c r="X62473" s="287"/>
      <c r="AA62473" s="289"/>
    </row>
    <row r="62474" spans="23:27">
      <c r="W62474" s="288"/>
      <c r="X62474" s="287"/>
      <c r="AA62474" s="289"/>
    </row>
    <row r="62475" spans="23:27">
      <c r="W62475" s="288"/>
      <c r="X62475" s="287"/>
      <c r="AA62475" s="289"/>
    </row>
    <row r="62476" spans="23:27">
      <c r="W62476" s="288"/>
      <c r="X62476" s="287"/>
      <c r="AA62476" s="289"/>
    </row>
    <row r="62477" spans="23:27">
      <c r="W62477" s="288"/>
      <c r="X62477" s="287"/>
      <c r="AA62477" s="289"/>
    </row>
    <row r="62478" spans="23:27">
      <c r="W62478" s="288"/>
      <c r="X62478" s="287"/>
      <c r="AA62478" s="289"/>
    </row>
    <row r="62479" spans="23:27">
      <c r="W62479" s="288"/>
      <c r="X62479" s="287"/>
      <c r="AA62479" s="289"/>
    </row>
    <row r="62480" spans="23:27">
      <c r="W62480" s="288"/>
      <c r="X62480" s="287"/>
      <c r="AA62480" s="289"/>
    </row>
    <row r="62481" spans="23:27">
      <c r="W62481" s="288"/>
      <c r="X62481" s="287"/>
      <c r="AA62481" s="289"/>
    </row>
    <row r="62482" spans="23:27">
      <c r="W62482" s="288"/>
      <c r="X62482" s="287"/>
      <c r="AA62482" s="289"/>
    </row>
    <row r="62483" spans="23:27">
      <c r="W62483" s="288"/>
      <c r="X62483" s="287"/>
      <c r="AA62483" s="289"/>
    </row>
    <row r="62484" spans="23:27">
      <c r="W62484" s="288"/>
      <c r="X62484" s="287"/>
      <c r="AA62484" s="289"/>
    </row>
    <row r="62485" spans="23:27">
      <c r="W62485" s="288"/>
      <c r="X62485" s="287"/>
      <c r="AA62485" s="289"/>
    </row>
    <row r="62486" spans="23:27">
      <c r="W62486" s="288"/>
      <c r="X62486" s="287"/>
      <c r="AA62486" s="289"/>
    </row>
    <row r="62487" spans="23:27">
      <c r="W62487" s="288"/>
      <c r="X62487" s="287"/>
      <c r="AA62487" s="289"/>
    </row>
    <row r="62488" spans="23:27">
      <c r="W62488" s="288"/>
      <c r="X62488" s="287"/>
      <c r="AA62488" s="289"/>
    </row>
    <row r="62489" spans="23:27">
      <c r="W62489" s="288"/>
      <c r="X62489" s="287"/>
      <c r="AA62489" s="289"/>
    </row>
    <row r="62490" spans="23:27">
      <c r="W62490" s="288"/>
      <c r="X62490" s="287"/>
      <c r="AA62490" s="289"/>
    </row>
    <row r="62491" spans="23:27">
      <c r="W62491" s="288"/>
      <c r="X62491" s="287"/>
      <c r="AA62491" s="289"/>
    </row>
    <row r="62492" spans="23:27">
      <c r="W62492" s="288"/>
      <c r="X62492" s="287"/>
      <c r="AA62492" s="289"/>
    </row>
    <row r="62493" spans="23:27">
      <c r="W62493" s="288"/>
      <c r="X62493" s="287"/>
      <c r="AA62493" s="289"/>
    </row>
    <row r="62494" spans="23:27">
      <c r="W62494" s="288"/>
      <c r="X62494" s="287"/>
      <c r="AA62494" s="289"/>
    </row>
    <row r="62495" spans="23:27">
      <c r="W62495" s="288"/>
      <c r="X62495" s="287"/>
      <c r="AA62495" s="289"/>
    </row>
    <row r="62496" spans="23:27">
      <c r="W62496" s="288"/>
      <c r="X62496" s="287"/>
      <c r="AA62496" s="289"/>
    </row>
    <row r="62497" spans="23:27">
      <c r="W62497" s="288"/>
      <c r="X62497" s="287"/>
      <c r="AA62497" s="289"/>
    </row>
    <row r="62498" spans="23:27">
      <c r="W62498" s="288"/>
      <c r="X62498" s="287"/>
      <c r="AA62498" s="289"/>
    </row>
    <row r="62499" spans="23:27">
      <c r="W62499" s="288"/>
      <c r="X62499" s="287"/>
      <c r="AA62499" s="289"/>
    </row>
    <row r="62500" spans="23:27">
      <c r="W62500" s="288"/>
      <c r="X62500" s="287"/>
      <c r="AA62500" s="289"/>
    </row>
    <row r="62501" spans="23:27">
      <c r="W62501" s="288"/>
      <c r="X62501" s="287"/>
      <c r="AA62501" s="289"/>
    </row>
    <row r="62502" spans="23:27">
      <c r="W62502" s="288"/>
      <c r="X62502" s="287"/>
      <c r="AA62502" s="289"/>
    </row>
    <row r="62503" spans="23:27">
      <c r="W62503" s="288"/>
      <c r="X62503" s="287"/>
      <c r="AA62503" s="289"/>
    </row>
    <row r="62504" spans="23:27">
      <c r="W62504" s="288"/>
      <c r="X62504" s="287"/>
      <c r="AA62504" s="289"/>
    </row>
    <row r="62505" spans="23:27">
      <c r="W62505" s="288"/>
      <c r="X62505" s="287"/>
      <c r="AA62505" s="289"/>
    </row>
    <row r="62506" spans="23:27">
      <c r="W62506" s="288"/>
      <c r="X62506" s="287"/>
      <c r="AA62506" s="289"/>
    </row>
    <row r="62507" spans="23:27">
      <c r="W62507" s="288"/>
      <c r="X62507" s="287"/>
      <c r="AA62507" s="289"/>
    </row>
    <row r="62508" spans="23:27">
      <c r="W62508" s="288"/>
      <c r="X62508" s="287"/>
      <c r="AA62508" s="289"/>
    </row>
    <row r="62509" spans="23:27">
      <c r="W62509" s="288"/>
      <c r="X62509" s="287"/>
      <c r="AA62509" s="289"/>
    </row>
    <row r="62510" spans="23:27">
      <c r="W62510" s="288"/>
      <c r="X62510" s="287"/>
      <c r="AA62510" s="289"/>
    </row>
    <row r="62511" spans="23:27">
      <c r="W62511" s="288"/>
      <c r="X62511" s="287"/>
      <c r="AA62511" s="289"/>
    </row>
    <row r="62512" spans="23:27">
      <c r="W62512" s="288"/>
      <c r="X62512" s="287"/>
      <c r="AA62512" s="289"/>
    </row>
    <row r="62513" spans="23:27">
      <c r="W62513" s="288"/>
      <c r="X62513" s="287"/>
      <c r="AA62513" s="289"/>
    </row>
    <row r="62514" spans="23:27">
      <c r="W62514" s="288"/>
      <c r="X62514" s="287"/>
      <c r="AA62514" s="289"/>
    </row>
    <row r="62515" spans="23:27">
      <c r="W62515" s="288"/>
      <c r="X62515" s="287"/>
      <c r="AA62515" s="289"/>
    </row>
    <row r="62516" spans="23:27">
      <c r="W62516" s="288"/>
      <c r="X62516" s="287"/>
      <c r="AA62516" s="289"/>
    </row>
    <row r="62517" spans="23:27">
      <c r="W62517" s="288"/>
      <c r="X62517" s="287"/>
      <c r="AA62517" s="289"/>
    </row>
    <row r="62518" spans="23:27">
      <c r="W62518" s="288"/>
      <c r="X62518" s="287"/>
      <c r="AA62518" s="289"/>
    </row>
    <row r="62519" spans="23:27">
      <c r="W62519" s="288"/>
      <c r="X62519" s="287"/>
      <c r="AA62519" s="289"/>
    </row>
    <row r="62520" spans="23:27">
      <c r="W62520" s="288"/>
      <c r="X62520" s="287"/>
      <c r="AA62520" s="289"/>
    </row>
    <row r="62521" spans="23:27">
      <c r="W62521" s="288"/>
      <c r="X62521" s="287"/>
      <c r="AA62521" s="289"/>
    </row>
    <row r="62522" spans="23:27">
      <c r="W62522" s="288"/>
      <c r="X62522" s="287"/>
      <c r="AA62522" s="289"/>
    </row>
    <row r="62523" spans="23:27">
      <c r="W62523" s="288"/>
      <c r="X62523" s="287"/>
      <c r="AA62523" s="289"/>
    </row>
    <row r="62524" spans="23:27">
      <c r="W62524" s="288"/>
      <c r="X62524" s="287"/>
      <c r="AA62524" s="289"/>
    </row>
    <row r="62525" spans="23:27">
      <c r="W62525" s="288"/>
      <c r="X62525" s="287"/>
      <c r="AA62525" s="289"/>
    </row>
    <row r="62526" spans="23:27">
      <c r="W62526" s="288"/>
      <c r="X62526" s="287"/>
      <c r="AA62526" s="289"/>
    </row>
    <row r="62527" spans="23:27">
      <c r="W62527" s="288"/>
      <c r="X62527" s="287"/>
      <c r="AA62527" s="289"/>
    </row>
    <row r="62528" spans="23:27">
      <c r="W62528" s="288"/>
      <c r="X62528" s="287"/>
      <c r="AA62528" s="289"/>
    </row>
    <row r="62529" spans="23:27">
      <c r="W62529" s="288"/>
      <c r="X62529" s="287"/>
      <c r="AA62529" s="289"/>
    </row>
    <row r="62530" spans="23:27">
      <c r="W62530" s="288"/>
      <c r="X62530" s="287"/>
      <c r="AA62530" s="289"/>
    </row>
    <row r="62531" spans="23:27">
      <c r="W62531" s="288"/>
      <c r="X62531" s="287"/>
      <c r="AA62531" s="289"/>
    </row>
    <row r="62532" spans="23:27">
      <c r="W62532" s="288"/>
      <c r="X62532" s="287"/>
      <c r="AA62532" s="289"/>
    </row>
    <row r="62533" spans="23:27">
      <c r="W62533" s="288"/>
      <c r="X62533" s="287"/>
      <c r="AA62533" s="289"/>
    </row>
    <row r="62534" spans="23:27">
      <c r="W62534" s="288"/>
      <c r="X62534" s="287"/>
      <c r="AA62534" s="289"/>
    </row>
    <row r="62535" spans="23:27">
      <c r="W62535" s="288"/>
      <c r="X62535" s="287"/>
      <c r="AA62535" s="289"/>
    </row>
    <row r="62536" spans="23:27">
      <c r="W62536" s="288"/>
      <c r="X62536" s="287"/>
      <c r="AA62536" s="289"/>
    </row>
    <row r="62537" spans="23:27">
      <c r="W62537" s="288"/>
      <c r="X62537" s="287"/>
      <c r="AA62537" s="289"/>
    </row>
    <row r="62538" spans="23:27">
      <c r="W62538" s="288"/>
      <c r="X62538" s="287"/>
      <c r="AA62538" s="289"/>
    </row>
    <row r="62539" spans="23:27">
      <c r="W62539" s="288"/>
      <c r="X62539" s="287"/>
      <c r="AA62539" s="289"/>
    </row>
    <row r="62540" spans="23:27">
      <c r="W62540" s="288"/>
      <c r="X62540" s="287"/>
      <c r="AA62540" s="289"/>
    </row>
    <row r="62541" spans="23:27">
      <c r="W62541" s="288"/>
      <c r="X62541" s="287"/>
      <c r="AA62541" s="289"/>
    </row>
    <row r="62542" spans="23:27">
      <c r="W62542" s="288"/>
      <c r="X62542" s="287"/>
      <c r="AA62542" s="289"/>
    </row>
    <row r="62543" spans="23:27">
      <c r="W62543" s="288"/>
      <c r="X62543" s="287"/>
      <c r="AA62543" s="289"/>
    </row>
    <row r="62544" spans="23:27">
      <c r="W62544" s="288"/>
      <c r="X62544" s="287"/>
      <c r="AA62544" s="289"/>
    </row>
    <row r="62545" spans="23:27">
      <c r="W62545" s="288"/>
      <c r="X62545" s="287"/>
      <c r="AA62545" s="289"/>
    </row>
    <row r="62546" spans="23:27">
      <c r="W62546" s="288"/>
      <c r="X62546" s="287"/>
      <c r="AA62546" s="289"/>
    </row>
    <row r="62547" spans="23:27">
      <c r="W62547" s="288"/>
      <c r="X62547" s="287"/>
      <c r="AA62547" s="289"/>
    </row>
    <row r="62548" spans="23:27">
      <c r="W62548" s="288"/>
      <c r="X62548" s="287"/>
      <c r="AA62548" s="289"/>
    </row>
    <row r="62549" spans="23:27">
      <c r="W62549" s="288"/>
      <c r="X62549" s="287"/>
      <c r="AA62549" s="289"/>
    </row>
    <row r="62550" spans="23:27">
      <c r="W62550" s="288"/>
      <c r="X62550" s="287"/>
      <c r="AA62550" s="289"/>
    </row>
    <row r="62551" spans="23:27">
      <c r="W62551" s="288"/>
      <c r="X62551" s="287"/>
      <c r="AA62551" s="289"/>
    </row>
    <row r="62552" spans="23:27">
      <c r="W62552" s="288"/>
      <c r="X62552" s="287"/>
      <c r="AA62552" s="289"/>
    </row>
    <row r="62553" spans="23:27">
      <c r="W62553" s="288"/>
      <c r="X62553" s="287"/>
      <c r="AA62553" s="289"/>
    </row>
    <row r="62554" spans="23:27">
      <c r="W62554" s="288"/>
      <c r="X62554" s="287"/>
      <c r="AA62554" s="289"/>
    </row>
    <row r="62555" spans="23:27">
      <c r="W62555" s="288"/>
      <c r="X62555" s="287"/>
      <c r="AA62555" s="289"/>
    </row>
    <row r="62556" spans="23:27">
      <c r="W62556" s="288"/>
      <c r="X62556" s="287"/>
      <c r="AA62556" s="289"/>
    </row>
    <row r="62557" spans="23:27">
      <c r="W62557" s="288"/>
      <c r="X62557" s="287"/>
      <c r="AA62557" s="289"/>
    </row>
    <row r="62558" spans="23:27">
      <c r="W62558" s="288"/>
      <c r="X62558" s="287"/>
      <c r="AA62558" s="289"/>
    </row>
    <row r="62559" spans="23:27">
      <c r="W62559" s="288"/>
      <c r="X62559" s="287"/>
      <c r="AA62559" s="289"/>
    </row>
    <row r="62560" spans="23:27">
      <c r="W62560" s="288"/>
      <c r="X62560" s="287"/>
      <c r="AA62560" s="289"/>
    </row>
    <row r="62561" spans="23:27">
      <c r="W62561" s="288"/>
      <c r="X62561" s="287"/>
      <c r="AA62561" s="289"/>
    </row>
    <row r="62562" spans="23:27">
      <c r="W62562" s="288"/>
      <c r="X62562" s="287"/>
      <c r="AA62562" s="289"/>
    </row>
    <row r="62563" spans="23:27">
      <c r="W62563" s="288"/>
      <c r="X62563" s="287"/>
      <c r="AA62563" s="289"/>
    </row>
    <row r="62564" spans="23:27">
      <c r="W62564" s="288"/>
      <c r="X62564" s="287"/>
      <c r="AA62564" s="289"/>
    </row>
    <row r="62565" spans="23:27">
      <c r="W62565" s="288"/>
      <c r="X62565" s="287"/>
      <c r="AA62565" s="289"/>
    </row>
    <row r="62566" spans="23:27">
      <c r="W62566" s="288"/>
      <c r="X62566" s="287"/>
      <c r="AA62566" s="289"/>
    </row>
    <row r="62567" spans="23:27">
      <c r="W62567" s="288"/>
      <c r="X62567" s="287"/>
      <c r="AA62567" s="289"/>
    </row>
    <row r="62568" spans="23:27">
      <c r="W62568" s="288"/>
      <c r="X62568" s="287"/>
      <c r="AA62568" s="289"/>
    </row>
    <row r="62569" spans="23:27">
      <c r="W62569" s="288"/>
      <c r="X62569" s="287"/>
      <c r="AA62569" s="289"/>
    </row>
    <row r="62570" spans="23:27">
      <c r="W62570" s="288"/>
      <c r="X62570" s="287"/>
      <c r="AA62570" s="289"/>
    </row>
    <row r="62571" spans="23:27">
      <c r="W62571" s="288"/>
      <c r="X62571" s="287"/>
      <c r="AA62571" s="289"/>
    </row>
    <row r="62572" spans="23:27">
      <c r="W62572" s="288"/>
      <c r="X62572" s="287"/>
      <c r="AA62572" s="289"/>
    </row>
    <row r="62573" spans="23:27">
      <c r="W62573" s="288"/>
      <c r="X62573" s="287"/>
      <c r="AA62573" s="289"/>
    </row>
    <row r="62574" spans="23:27">
      <c r="W62574" s="288"/>
      <c r="X62574" s="287"/>
      <c r="AA62574" s="289"/>
    </row>
    <row r="62575" spans="23:27">
      <c r="W62575" s="288"/>
      <c r="X62575" s="287"/>
      <c r="AA62575" s="289"/>
    </row>
    <row r="62576" spans="23:27">
      <c r="W62576" s="288"/>
      <c r="X62576" s="287"/>
      <c r="AA62576" s="289"/>
    </row>
    <row r="62577" spans="23:27">
      <c r="W62577" s="288"/>
      <c r="X62577" s="287"/>
      <c r="AA62577" s="289"/>
    </row>
    <row r="62578" spans="23:27">
      <c r="W62578" s="288"/>
      <c r="X62578" s="287"/>
      <c r="AA62578" s="289"/>
    </row>
    <row r="62579" spans="23:27">
      <c r="W62579" s="288"/>
      <c r="X62579" s="287"/>
      <c r="AA62579" s="289"/>
    </row>
    <row r="62580" spans="23:27">
      <c r="W62580" s="288"/>
      <c r="X62580" s="287"/>
      <c r="AA62580" s="289"/>
    </row>
    <row r="62581" spans="23:27">
      <c r="W62581" s="288"/>
      <c r="X62581" s="287"/>
      <c r="AA62581" s="289"/>
    </row>
    <row r="62582" spans="23:27">
      <c r="W62582" s="288"/>
      <c r="X62582" s="287"/>
      <c r="AA62582" s="289"/>
    </row>
    <row r="62583" spans="23:27">
      <c r="W62583" s="288"/>
      <c r="X62583" s="287"/>
      <c r="AA62583" s="289"/>
    </row>
    <row r="62584" spans="23:27">
      <c r="W62584" s="288"/>
      <c r="X62584" s="287"/>
      <c r="AA62584" s="289"/>
    </row>
    <row r="62585" spans="23:27">
      <c r="W62585" s="288"/>
      <c r="X62585" s="287"/>
      <c r="AA62585" s="289"/>
    </row>
    <row r="62586" spans="23:27">
      <c r="W62586" s="288"/>
      <c r="X62586" s="287"/>
      <c r="AA62586" s="289"/>
    </row>
    <row r="62587" spans="23:27">
      <c r="W62587" s="288"/>
      <c r="X62587" s="287"/>
      <c r="AA62587" s="289"/>
    </row>
    <row r="62588" spans="23:27">
      <c r="W62588" s="288"/>
      <c r="X62588" s="287"/>
      <c r="AA62588" s="289"/>
    </row>
    <row r="62589" spans="23:27">
      <c r="W62589" s="288"/>
      <c r="X62589" s="287"/>
      <c r="AA62589" s="289"/>
    </row>
    <row r="62590" spans="23:27">
      <c r="W62590" s="288"/>
      <c r="X62590" s="287"/>
      <c r="AA62590" s="289"/>
    </row>
    <row r="62591" spans="23:27">
      <c r="W62591" s="288"/>
      <c r="X62591" s="287"/>
      <c r="AA62591" s="289"/>
    </row>
    <row r="62592" spans="23:27">
      <c r="W62592" s="288"/>
      <c r="X62592" s="287"/>
      <c r="AA62592" s="289"/>
    </row>
    <row r="62593" spans="23:27">
      <c r="W62593" s="288"/>
      <c r="X62593" s="287"/>
      <c r="AA62593" s="289"/>
    </row>
    <row r="62594" spans="23:27">
      <c r="W62594" s="288"/>
      <c r="X62594" s="287"/>
      <c r="AA62594" s="289"/>
    </row>
    <row r="62595" spans="23:27">
      <c r="W62595" s="288"/>
      <c r="X62595" s="287"/>
      <c r="AA62595" s="289"/>
    </row>
    <row r="62596" spans="23:27">
      <c r="W62596" s="288"/>
      <c r="X62596" s="287"/>
      <c r="AA62596" s="289"/>
    </row>
    <row r="62597" spans="23:27">
      <c r="W62597" s="288"/>
      <c r="X62597" s="287"/>
      <c r="AA62597" s="289"/>
    </row>
    <row r="62598" spans="23:27">
      <c r="W62598" s="288"/>
      <c r="X62598" s="287"/>
      <c r="AA62598" s="289"/>
    </row>
    <row r="62599" spans="23:27">
      <c r="W62599" s="288"/>
      <c r="X62599" s="287"/>
      <c r="AA62599" s="289"/>
    </row>
    <row r="62600" spans="23:27">
      <c r="W62600" s="288"/>
      <c r="X62600" s="287"/>
      <c r="AA62600" s="289"/>
    </row>
    <row r="62601" spans="23:27">
      <c r="W62601" s="288"/>
      <c r="X62601" s="287"/>
      <c r="AA62601" s="289"/>
    </row>
    <row r="62602" spans="23:27">
      <c r="W62602" s="288"/>
      <c r="X62602" s="287"/>
      <c r="AA62602" s="289"/>
    </row>
    <row r="62603" spans="23:27">
      <c r="W62603" s="288"/>
      <c r="X62603" s="287"/>
      <c r="AA62603" s="289"/>
    </row>
    <row r="62604" spans="23:27">
      <c r="W62604" s="288"/>
      <c r="X62604" s="287"/>
      <c r="AA62604" s="289"/>
    </row>
    <row r="62605" spans="23:27">
      <c r="W62605" s="288"/>
      <c r="X62605" s="287"/>
      <c r="AA62605" s="289"/>
    </row>
    <row r="62606" spans="23:27">
      <c r="W62606" s="288"/>
      <c r="X62606" s="287"/>
      <c r="AA62606" s="289"/>
    </row>
    <row r="62607" spans="23:27">
      <c r="W62607" s="288"/>
      <c r="X62607" s="287"/>
      <c r="AA62607" s="289"/>
    </row>
    <row r="62608" spans="23:27">
      <c r="W62608" s="288"/>
      <c r="X62608" s="287"/>
      <c r="AA62608" s="289"/>
    </row>
    <row r="62609" spans="23:27">
      <c r="W62609" s="288"/>
      <c r="X62609" s="287"/>
      <c r="AA62609" s="289"/>
    </row>
    <row r="62610" spans="23:27">
      <c r="W62610" s="288"/>
      <c r="X62610" s="287"/>
      <c r="AA62610" s="289"/>
    </row>
    <row r="62611" spans="23:27">
      <c r="W62611" s="288"/>
      <c r="X62611" s="287"/>
      <c r="AA62611" s="289"/>
    </row>
    <row r="62612" spans="23:27">
      <c r="W62612" s="288"/>
      <c r="X62612" s="287"/>
      <c r="AA62612" s="289"/>
    </row>
    <row r="62613" spans="23:27">
      <c r="W62613" s="288"/>
      <c r="X62613" s="287"/>
      <c r="AA62613" s="289"/>
    </row>
    <row r="62614" spans="23:27">
      <c r="W62614" s="288"/>
      <c r="X62614" s="287"/>
      <c r="AA62614" s="289"/>
    </row>
    <row r="62615" spans="23:27">
      <c r="W62615" s="288"/>
      <c r="X62615" s="287"/>
      <c r="AA62615" s="289"/>
    </row>
    <row r="62616" spans="23:27">
      <c r="W62616" s="288"/>
      <c r="X62616" s="287"/>
      <c r="AA62616" s="289"/>
    </row>
    <row r="62617" spans="23:27">
      <c r="W62617" s="288"/>
      <c r="X62617" s="287"/>
      <c r="AA62617" s="289"/>
    </row>
    <row r="62618" spans="23:27">
      <c r="W62618" s="288"/>
      <c r="X62618" s="287"/>
      <c r="AA62618" s="289"/>
    </row>
    <row r="62619" spans="23:27">
      <c r="W62619" s="288"/>
      <c r="X62619" s="287"/>
      <c r="AA62619" s="289"/>
    </row>
    <row r="62620" spans="23:27">
      <c r="W62620" s="288"/>
      <c r="X62620" s="287"/>
      <c r="AA62620" s="289"/>
    </row>
    <row r="62621" spans="23:27">
      <c r="W62621" s="288"/>
      <c r="X62621" s="287"/>
      <c r="AA62621" s="289"/>
    </row>
    <row r="62622" spans="23:27">
      <c r="W62622" s="288"/>
      <c r="X62622" s="287"/>
      <c r="AA62622" s="289"/>
    </row>
    <row r="62623" spans="23:27">
      <c r="W62623" s="288"/>
      <c r="X62623" s="287"/>
      <c r="AA62623" s="289"/>
    </row>
    <row r="62624" spans="23:27">
      <c r="W62624" s="288"/>
      <c r="X62624" s="287"/>
      <c r="AA62624" s="289"/>
    </row>
    <row r="62625" spans="23:27">
      <c r="W62625" s="288"/>
      <c r="X62625" s="287"/>
      <c r="AA62625" s="289"/>
    </row>
    <row r="62626" spans="23:27">
      <c r="W62626" s="288"/>
      <c r="X62626" s="287"/>
      <c r="AA62626" s="289"/>
    </row>
    <row r="62627" spans="23:27">
      <c r="W62627" s="288"/>
      <c r="X62627" s="287"/>
      <c r="AA62627" s="289"/>
    </row>
    <row r="62628" spans="23:27">
      <c r="W62628" s="288"/>
      <c r="X62628" s="287"/>
      <c r="AA62628" s="289"/>
    </row>
    <row r="62629" spans="23:27">
      <c r="W62629" s="288"/>
      <c r="X62629" s="287"/>
      <c r="AA62629" s="289"/>
    </row>
    <row r="62630" spans="23:27">
      <c r="W62630" s="288"/>
      <c r="X62630" s="287"/>
      <c r="AA62630" s="289"/>
    </row>
    <row r="62631" spans="23:27">
      <c r="W62631" s="288"/>
      <c r="X62631" s="287"/>
      <c r="AA62631" s="289"/>
    </row>
    <row r="62632" spans="23:27">
      <c r="W62632" s="288"/>
      <c r="X62632" s="287"/>
      <c r="AA62632" s="289"/>
    </row>
    <row r="62633" spans="23:27">
      <c r="W62633" s="288"/>
      <c r="X62633" s="287"/>
      <c r="AA62633" s="289"/>
    </row>
    <row r="62634" spans="23:27">
      <c r="W62634" s="288"/>
      <c r="X62634" s="287"/>
      <c r="AA62634" s="289"/>
    </row>
    <row r="62635" spans="23:27">
      <c r="W62635" s="288"/>
      <c r="X62635" s="287"/>
      <c r="AA62635" s="289"/>
    </row>
    <row r="62636" spans="23:27">
      <c r="W62636" s="288"/>
      <c r="X62636" s="287"/>
      <c r="AA62636" s="289"/>
    </row>
    <row r="62637" spans="23:27">
      <c r="W62637" s="288"/>
      <c r="X62637" s="287"/>
      <c r="AA62637" s="289"/>
    </row>
    <row r="62638" spans="23:27">
      <c r="W62638" s="288"/>
      <c r="X62638" s="287"/>
      <c r="AA62638" s="289"/>
    </row>
    <row r="62639" spans="23:27">
      <c r="W62639" s="288"/>
      <c r="X62639" s="287"/>
      <c r="AA62639" s="289"/>
    </row>
    <row r="62640" spans="23:27">
      <c r="W62640" s="288"/>
      <c r="X62640" s="287"/>
      <c r="AA62640" s="289"/>
    </row>
    <row r="62641" spans="23:27">
      <c r="W62641" s="288"/>
      <c r="X62641" s="287"/>
      <c r="AA62641" s="289"/>
    </row>
    <row r="62642" spans="23:27">
      <c r="W62642" s="288"/>
      <c r="X62642" s="287"/>
      <c r="AA62642" s="289"/>
    </row>
    <row r="62643" spans="23:27">
      <c r="W62643" s="288"/>
      <c r="X62643" s="287"/>
      <c r="AA62643" s="289"/>
    </row>
    <row r="62644" spans="23:27">
      <c r="W62644" s="288"/>
      <c r="X62644" s="287"/>
      <c r="AA62644" s="289"/>
    </row>
    <row r="62645" spans="23:27">
      <c r="W62645" s="288"/>
      <c r="X62645" s="287"/>
      <c r="AA62645" s="289"/>
    </row>
    <row r="62646" spans="23:27">
      <c r="W62646" s="288"/>
      <c r="X62646" s="287"/>
      <c r="AA62646" s="289"/>
    </row>
    <row r="62647" spans="23:27">
      <c r="W62647" s="288"/>
      <c r="X62647" s="287"/>
      <c r="AA62647" s="289"/>
    </row>
    <row r="62648" spans="23:27">
      <c r="W62648" s="288"/>
      <c r="X62648" s="287"/>
      <c r="AA62648" s="289"/>
    </row>
    <row r="62649" spans="23:27">
      <c r="W62649" s="288"/>
      <c r="X62649" s="287"/>
      <c r="AA62649" s="289"/>
    </row>
    <row r="62650" spans="23:27">
      <c r="W62650" s="288"/>
      <c r="X62650" s="287"/>
      <c r="AA62650" s="289"/>
    </row>
    <row r="62651" spans="23:27">
      <c r="W62651" s="288"/>
      <c r="X62651" s="287"/>
      <c r="AA62651" s="289"/>
    </row>
    <row r="62652" spans="23:27">
      <c r="W62652" s="288"/>
      <c r="X62652" s="287"/>
      <c r="AA62652" s="289"/>
    </row>
    <row r="62653" spans="23:27">
      <c r="W62653" s="288"/>
      <c r="X62653" s="287"/>
      <c r="AA62653" s="289"/>
    </row>
    <row r="62654" spans="23:27">
      <c r="W62654" s="288"/>
      <c r="X62654" s="287"/>
      <c r="AA62654" s="289"/>
    </row>
    <row r="62655" spans="23:27">
      <c r="W62655" s="288"/>
      <c r="X62655" s="287"/>
      <c r="AA62655" s="289"/>
    </row>
    <row r="62656" spans="23:27">
      <c r="W62656" s="288"/>
      <c r="X62656" s="287"/>
      <c r="AA62656" s="289"/>
    </row>
    <row r="62657" spans="23:27">
      <c r="W62657" s="288"/>
      <c r="X62657" s="287"/>
      <c r="AA62657" s="289"/>
    </row>
    <row r="62658" spans="23:27">
      <c r="W62658" s="288"/>
      <c r="X62658" s="287"/>
      <c r="AA62658" s="289"/>
    </row>
    <row r="62659" spans="23:27">
      <c r="W62659" s="288"/>
      <c r="X62659" s="287"/>
      <c r="AA62659" s="289"/>
    </row>
    <row r="62660" spans="23:27">
      <c r="W62660" s="288"/>
      <c r="X62660" s="287"/>
      <c r="AA62660" s="289"/>
    </row>
    <row r="62661" spans="23:27">
      <c r="W62661" s="288"/>
      <c r="X62661" s="287"/>
      <c r="AA62661" s="289"/>
    </row>
    <row r="62662" spans="23:27">
      <c r="W62662" s="288"/>
      <c r="X62662" s="287"/>
      <c r="AA62662" s="289"/>
    </row>
    <row r="62663" spans="23:27">
      <c r="W62663" s="288"/>
      <c r="X62663" s="287"/>
      <c r="AA62663" s="289"/>
    </row>
    <row r="62664" spans="23:27">
      <c r="W62664" s="288"/>
      <c r="X62664" s="287"/>
      <c r="AA62664" s="289"/>
    </row>
    <row r="62665" spans="23:27">
      <c r="W62665" s="288"/>
      <c r="X62665" s="287"/>
      <c r="AA62665" s="289"/>
    </row>
    <row r="62666" spans="23:27">
      <c r="W62666" s="288"/>
      <c r="X62666" s="287"/>
      <c r="AA62666" s="289"/>
    </row>
    <row r="62667" spans="23:27">
      <c r="W62667" s="288"/>
      <c r="X62667" s="287"/>
      <c r="AA62667" s="289"/>
    </row>
    <row r="62668" spans="23:27">
      <c r="W62668" s="288"/>
      <c r="X62668" s="287"/>
      <c r="AA62668" s="289"/>
    </row>
    <row r="62669" spans="23:27">
      <c r="W62669" s="288"/>
      <c r="X62669" s="287"/>
      <c r="AA62669" s="289"/>
    </row>
    <row r="62670" spans="23:27">
      <c r="W62670" s="288"/>
      <c r="X62670" s="287"/>
      <c r="AA62670" s="289"/>
    </row>
    <row r="62671" spans="23:27">
      <c r="W62671" s="288"/>
      <c r="X62671" s="287"/>
      <c r="AA62671" s="289"/>
    </row>
    <row r="62672" spans="23:27">
      <c r="W62672" s="288"/>
      <c r="X62672" s="287"/>
      <c r="AA62672" s="289"/>
    </row>
    <row r="62673" spans="23:27">
      <c r="W62673" s="288"/>
      <c r="X62673" s="287"/>
      <c r="AA62673" s="289"/>
    </row>
    <row r="62674" spans="23:27">
      <c r="W62674" s="288"/>
      <c r="X62674" s="287"/>
      <c r="AA62674" s="289"/>
    </row>
    <row r="62675" spans="23:27">
      <c r="W62675" s="288"/>
      <c r="X62675" s="287"/>
      <c r="AA62675" s="289"/>
    </row>
    <row r="62676" spans="23:27">
      <c r="W62676" s="288"/>
      <c r="X62676" s="287"/>
      <c r="AA62676" s="289"/>
    </row>
    <row r="62677" spans="23:27">
      <c r="W62677" s="288"/>
      <c r="X62677" s="287"/>
      <c r="AA62677" s="289"/>
    </row>
    <row r="62678" spans="23:27">
      <c r="W62678" s="288"/>
      <c r="X62678" s="287"/>
      <c r="AA62678" s="289"/>
    </row>
    <row r="62679" spans="23:27">
      <c r="W62679" s="288"/>
      <c r="X62679" s="287"/>
      <c r="AA62679" s="289"/>
    </row>
    <row r="62680" spans="23:27">
      <c r="W62680" s="288"/>
      <c r="X62680" s="287"/>
      <c r="AA62680" s="289"/>
    </row>
    <row r="62681" spans="23:27">
      <c r="W62681" s="288"/>
      <c r="X62681" s="287"/>
      <c r="AA62681" s="289"/>
    </row>
    <row r="62682" spans="23:27">
      <c r="W62682" s="288"/>
      <c r="X62682" s="287"/>
      <c r="AA62682" s="289"/>
    </row>
    <row r="62683" spans="23:27">
      <c r="W62683" s="288"/>
      <c r="X62683" s="287"/>
      <c r="AA62683" s="289"/>
    </row>
    <row r="62684" spans="23:27">
      <c r="W62684" s="288"/>
      <c r="X62684" s="287"/>
      <c r="AA62684" s="289"/>
    </row>
    <row r="62685" spans="23:27">
      <c r="W62685" s="288"/>
      <c r="X62685" s="287"/>
      <c r="AA62685" s="289"/>
    </row>
    <row r="62686" spans="23:27">
      <c r="W62686" s="288"/>
      <c r="X62686" s="287"/>
      <c r="AA62686" s="289"/>
    </row>
    <row r="62687" spans="23:27">
      <c r="W62687" s="288"/>
      <c r="X62687" s="287"/>
      <c r="AA62687" s="289"/>
    </row>
    <row r="62688" spans="23:27">
      <c r="W62688" s="288"/>
      <c r="X62688" s="287"/>
      <c r="AA62688" s="289"/>
    </row>
    <row r="62689" spans="23:27">
      <c r="W62689" s="288"/>
      <c r="X62689" s="287"/>
      <c r="AA62689" s="289"/>
    </row>
    <row r="62690" spans="23:27">
      <c r="W62690" s="288"/>
      <c r="X62690" s="287"/>
      <c r="AA62690" s="289"/>
    </row>
    <row r="62691" spans="23:27">
      <c r="W62691" s="288"/>
      <c r="X62691" s="287"/>
      <c r="AA62691" s="289"/>
    </row>
    <row r="62692" spans="23:27">
      <c r="W62692" s="288"/>
      <c r="X62692" s="287"/>
      <c r="AA62692" s="289"/>
    </row>
    <row r="62693" spans="23:27">
      <c r="W62693" s="288"/>
      <c r="X62693" s="287"/>
      <c r="AA62693" s="289"/>
    </row>
    <row r="62694" spans="23:27">
      <c r="W62694" s="288"/>
      <c r="X62694" s="287"/>
      <c r="AA62694" s="289"/>
    </row>
    <row r="62695" spans="23:27">
      <c r="W62695" s="288"/>
      <c r="X62695" s="287"/>
      <c r="AA62695" s="289"/>
    </row>
    <row r="62696" spans="23:27">
      <c r="W62696" s="288"/>
      <c r="X62696" s="287"/>
      <c r="AA62696" s="289"/>
    </row>
    <row r="62697" spans="23:27">
      <c r="W62697" s="288"/>
      <c r="X62697" s="287"/>
      <c r="AA62697" s="289"/>
    </row>
    <row r="62698" spans="23:27">
      <c r="W62698" s="288"/>
      <c r="X62698" s="287"/>
      <c r="AA62698" s="289"/>
    </row>
    <row r="62699" spans="23:27">
      <c r="W62699" s="288"/>
      <c r="X62699" s="287"/>
      <c r="AA62699" s="289"/>
    </row>
    <row r="62700" spans="23:27">
      <c r="W62700" s="288"/>
      <c r="X62700" s="287"/>
      <c r="AA62700" s="289"/>
    </row>
    <row r="62701" spans="23:27">
      <c r="W62701" s="288"/>
      <c r="X62701" s="287"/>
      <c r="AA62701" s="289"/>
    </row>
    <row r="62702" spans="23:27">
      <c r="W62702" s="288"/>
      <c r="X62702" s="287"/>
      <c r="AA62702" s="289"/>
    </row>
    <row r="62703" spans="23:27">
      <c r="W62703" s="288"/>
      <c r="X62703" s="287"/>
      <c r="AA62703" s="289"/>
    </row>
    <row r="62704" spans="23:27">
      <c r="W62704" s="288"/>
      <c r="X62704" s="287"/>
      <c r="AA62704" s="289"/>
    </row>
    <row r="62705" spans="23:27">
      <c r="W62705" s="288"/>
      <c r="X62705" s="287"/>
      <c r="AA62705" s="289"/>
    </row>
    <row r="62706" spans="23:27">
      <c r="W62706" s="288"/>
      <c r="X62706" s="287"/>
      <c r="AA62706" s="289"/>
    </row>
    <row r="62707" spans="23:27">
      <c r="W62707" s="288"/>
      <c r="X62707" s="287"/>
      <c r="AA62707" s="289"/>
    </row>
    <row r="62708" spans="23:27">
      <c r="W62708" s="288"/>
      <c r="X62708" s="287"/>
      <c r="AA62708" s="289"/>
    </row>
    <row r="62709" spans="23:27">
      <c r="W62709" s="288"/>
      <c r="X62709" s="287"/>
      <c r="AA62709" s="289"/>
    </row>
    <row r="62710" spans="23:27">
      <c r="W62710" s="288"/>
      <c r="X62710" s="287"/>
      <c r="AA62710" s="289"/>
    </row>
    <row r="62711" spans="23:27">
      <c r="W62711" s="288"/>
      <c r="X62711" s="287"/>
      <c r="AA62711" s="289"/>
    </row>
    <row r="62712" spans="23:27">
      <c r="W62712" s="288"/>
      <c r="X62712" s="287"/>
      <c r="AA62712" s="289"/>
    </row>
    <row r="62713" spans="23:27">
      <c r="W62713" s="288"/>
      <c r="X62713" s="287"/>
      <c r="AA62713" s="289"/>
    </row>
    <row r="62714" spans="23:27">
      <c r="W62714" s="288"/>
      <c r="X62714" s="287"/>
      <c r="AA62714" s="289"/>
    </row>
    <row r="62715" spans="23:27">
      <c r="W62715" s="288"/>
      <c r="X62715" s="287"/>
      <c r="AA62715" s="289"/>
    </row>
    <row r="62716" spans="23:27">
      <c r="W62716" s="288"/>
      <c r="X62716" s="287"/>
      <c r="AA62716" s="289"/>
    </row>
    <row r="62717" spans="23:27">
      <c r="W62717" s="288"/>
      <c r="X62717" s="287"/>
      <c r="AA62717" s="289"/>
    </row>
    <row r="62718" spans="23:27">
      <c r="W62718" s="288"/>
      <c r="X62718" s="287"/>
      <c r="AA62718" s="289"/>
    </row>
    <row r="62719" spans="23:27">
      <c r="W62719" s="288"/>
      <c r="X62719" s="287"/>
      <c r="AA62719" s="289"/>
    </row>
    <row r="62720" spans="23:27">
      <c r="W62720" s="288"/>
      <c r="X62720" s="287"/>
      <c r="AA62720" s="289"/>
    </row>
    <row r="62721" spans="23:27">
      <c r="W62721" s="288"/>
      <c r="X62721" s="287"/>
      <c r="AA62721" s="289"/>
    </row>
    <row r="62722" spans="23:27">
      <c r="W62722" s="288"/>
      <c r="X62722" s="287"/>
      <c r="AA62722" s="289"/>
    </row>
    <row r="62723" spans="23:27">
      <c r="W62723" s="288"/>
      <c r="X62723" s="287"/>
      <c r="AA62723" s="289"/>
    </row>
    <row r="62724" spans="23:27">
      <c r="W62724" s="288"/>
      <c r="X62724" s="287"/>
      <c r="AA62724" s="289"/>
    </row>
    <row r="62725" spans="23:27">
      <c r="W62725" s="288"/>
      <c r="X62725" s="287"/>
      <c r="AA62725" s="289"/>
    </row>
    <row r="62726" spans="23:27">
      <c r="W62726" s="288"/>
      <c r="X62726" s="287"/>
      <c r="AA62726" s="289"/>
    </row>
    <row r="62727" spans="23:27">
      <c r="W62727" s="288"/>
      <c r="X62727" s="287"/>
      <c r="AA62727" s="289"/>
    </row>
    <row r="62728" spans="23:27">
      <c r="W62728" s="288"/>
      <c r="X62728" s="287"/>
      <c r="AA62728" s="289"/>
    </row>
    <row r="62729" spans="23:27">
      <c r="W62729" s="288"/>
      <c r="X62729" s="287"/>
      <c r="AA62729" s="289"/>
    </row>
    <row r="62730" spans="23:27">
      <c r="W62730" s="288"/>
      <c r="X62730" s="287"/>
      <c r="AA62730" s="289"/>
    </row>
    <row r="62731" spans="23:27">
      <c r="W62731" s="288"/>
      <c r="X62731" s="287"/>
      <c r="AA62731" s="289"/>
    </row>
    <row r="62732" spans="23:27">
      <c r="W62732" s="288"/>
      <c r="X62732" s="287"/>
      <c r="AA62732" s="289"/>
    </row>
    <row r="62733" spans="23:27">
      <c r="W62733" s="288"/>
      <c r="X62733" s="287"/>
      <c r="AA62733" s="289"/>
    </row>
    <row r="62734" spans="23:27">
      <c r="W62734" s="288"/>
      <c r="X62734" s="287"/>
      <c r="AA62734" s="289"/>
    </row>
    <row r="62735" spans="23:27">
      <c r="W62735" s="288"/>
      <c r="X62735" s="287"/>
      <c r="AA62735" s="289"/>
    </row>
    <row r="62736" spans="23:27">
      <c r="W62736" s="288"/>
      <c r="X62736" s="287"/>
      <c r="AA62736" s="289"/>
    </row>
    <row r="62737" spans="23:27">
      <c r="W62737" s="288"/>
      <c r="X62737" s="287"/>
      <c r="AA62737" s="289"/>
    </row>
    <row r="62738" spans="23:27">
      <c r="W62738" s="288"/>
      <c r="X62738" s="287"/>
      <c r="AA62738" s="289"/>
    </row>
    <row r="62739" spans="23:27">
      <c r="W62739" s="288"/>
      <c r="X62739" s="287"/>
      <c r="AA62739" s="289"/>
    </row>
    <row r="62740" spans="23:27">
      <c r="W62740" s="288"/>
      <c r="X62740" s="287"/>
      <c r="AA62740" s="289"/>
    </row>
    <row r="62741" spans="23:27">
      <c r="W62741" s="288"/>
      <c r="X62741" s="287"/>
      <c r="AA62741" s="289"/>
    </row>
    <row r="62742" spans="23:27">
      <c r="W62742" s="288"/>
      <c r="X62742" s="287"/>
      <c r="AA62742" s="289"/>
    </row>
    <row r="62743" spans="23:27">
      <c r="W62743" s="288"/>
      <c r="X62743" s="287"/>
      <c r="AA62743" s="289"/>
    </row>
    <row r="62744" spans="23:27">
      <c r="W62744" s="288"/>
      <c r="X62744" s="287"/>
      <c r="AA62744" s="289"/>
    </row>
    <row r="62745" spans="23:27">
      <c r="W62745" s="288"/>
      <c r="X62745" s="287"/>
      <c r="AA62745" s="289"/>
    </row>
    <row r="62746" spans="23:27">
      <c r="W62746" s="288"/>
      <c r="X62746" s="287"/>
      <c r="AA62746" s="289"/>
    </row>
    <row r="62747" spans="23:27">
      <c r="W62747" s="288"/>
      <c r="X62747" s="287"/>
      <c r="AA62747" s="289"/>
    </row>
    <row r="62748" spans="23:27">
      <c r="W62748" s="288"/>
      <c r="X62748" s="287"/>
      <c r="AA62748" s="289"/>
    </row>
    <row r="62749" spans="23:27">
      <c r="W62749" s="288"/>
      <c r="X62749" s="287"/>
      <c r="AA62749" s="289"/>
    </row>
    <row r="62750" spans="23:27">
      <c r="W62750" s="288"/>
      <c r="X62750" s="287"/>
      <c r="AA62750" s="289"/>
    </row>
    <row r="62751" spans="23:27">
      <c r="W62751" s="288"/>
      <c r="X62751" s="287"/>
      <c r="AA62751" s="289"/>
    </row>
    <row r="62752" spans="23:27">
      <c r="W62752" s="288"/>
      <c r="X62752" s="287"/>
      <c r="AA62752" s="289"/>
    </row>
    <row r="62753" spans="23:27">
      <c r="W62753" s="288"/>
      <c r="X62753" s="287"/>
      <c r="AA62753" s="289"/>
    </row>
    <row r="62754" spans="23:27">
      <c r="W62754" s="288"/>
      <c r="X62754" s="287"/>
      <c r="AA62754" s="289"/>
    </row>
    <row r="62755" spans="23:27">
      <c r="W62755" s="288"/>
      <c r="X62755" s="287"/>
      <c r="AA62755" s="289"/>
    </row>
    <row r="62756" spans="23:27">
      <c r="W62756" s="288"/>
      <c r="X62756" s="287"/>
      <c r="AA62756" s="289"/>
    </row>
    <row r="62757" spans="23:27">
      <c r="W62757" s="288"/>
      <c r="X62757" s="287"/>
      <c r="AA62757" s="289"/>
    </row>
    <row r="62758" spans="23:27">
      <c r="W62758" s="288"/>
      <c r="X62758" s="287"/>
      <c r="AA62758" s="289"/>
    </row>
    <row r="62759" spans="23:27">
      <c r="W62759" s="288"/>
      <c r="X62759" s="287"/>
      <c r="AA62759" s="289"/>
    </row>
    <row r="62760" spans="23:27">
      <c r="W62760" s="288"/>
      <c r="X62760" s="287"/>
      <c r="AA62760" s="289"/>
    </row>
    <row r="62761" spans="23:27">
      <c r="W62761" s="288"/>
      <c r="X62761" s="287"/>
      <c r="AA62761" s="289"/>
    </row>
    <row r="62762" spans="23:27">
      <c r="W62762" s="288"/>
      <c r="X62762" s="287"/>
      <c r="AA62762" s="289"/>
    </row>
    <row r="62763" spans="23:27">
      <c r="W62763" s="288"/>
      <c r="X62763" s="287"/>
      <c r="AA62763" s="289"/>
    </row>
    <row r="62764" spans="23:27">
      <c r="W62764" s="288"/>
      <c r="X62764" s="287"/>
      <c r="AA62764" s="289"/>
    </row>
    <row r="62765" spans="23:27">
      <c r="W62765" s="288"/>
      <c r="X62765" s="287"/>
      <c r="AA62765" s="289"/>
    </row>
    <row r="62766" spans="23:27">
      <c r="W62766" s="288"/>
      <c r="X62766" s="287"/>
      <c r="AA62766" s="289"/>
    </row>
    <row r="62767" spans="23:27">
      <c r="W62767" s="288"/>
      <c r="X62767" s="287"/>
      <c r="AA62767" s="289"/>
    </row>
    <row r="62768" spans="23:27">
      <c r="W62768" s="288"/>
      <c r="X62768" s="287"/>
      <c r="AA62768" s="289"/>
    </row>
    <row r="62769" spans="23:27">
      <c r="W62769" s="288"/>
      <c r="X62769" s="287"/>
      <c r="AA62769" s="289"/>
    </row>
    <row r="62770" spans="23:27">
      <c r="W62770" s="288"/>
      <c r="X62770" s="287"/>
      <c r="AA62770" s="289"/>
    </row>
    <row r="62771" spans="23:27">
      <c r="W62771" s="288"/>
      <c r="X62771" s="287"/>
      <c r="AA62771" s="289"/>
    </row>
    <row r="62772" spans="23:27">
      <c r="W62772" s="288"/>
      <c r="X62772" s="287"/>
      <c r="AA62772" s="289"/>
    </row>
    <row r="62773" spans="23:27">
      <c r="W62773" s="288"/>
      <c r="X62773" s="287"/>
      <c r="AA62773" s="289"/>
    </row>
    <row r="62774" spans="23:27">
      <c r="W62774" s="288"/>
      <c r="X62774" s="287"/>
      <c r="AA62774" s="289"/>
    </row>
    <row r="62775" spans="23:27">
      <c r="W62775" s="288"/>
      <c r="X62775" s="287"/>
      <c r="AA62775" s="289"/>
    </row>
    <row r="62776" spans="23:27">
      <c r="W62776" s="288"/>
      <c r="X62776" s="287"/>
      <c r="AA62776" s="289"/>
    </row>
    <row r="62777" spans="23:27">
      <c r="W62777" s="288"/>
      <c r="X62777" s="287"/>
      <c r="AA62777" s="289"/>
    </row>
    <row r="62778" spans="23:27">
      <c r="W62778" s="288"/>
      <c r="X62778" s="287"/>
      <c r="AA62778" s="289"/>
    </row>
    <row r="62779" spans="23:27">
      <c r="W62779" s="288"/>
      <c r="X62779" s="287"/>
      <c r="AA62779" s="289"/>
    </row>
    <row r="62780" spans="23:27">
      <c r="W62780" s="288"/>
      <c r="X62780" s="287"/>
      <c r="AA62780" s="289"/>
    </row>
    <row r="62781" spans="23:27">
      <c r="W62781" s="288"/>
      <c r="X62781" s="287"/>
      <c r="AA62781" s="289"/>
    </row>
    <row r="62782" spans="23:27">
      <c r="W62782" s="288"/>
      <c r="X62782" s="287"/>
      <c r="AA62782" s="289"/>
    </row>
    <row r="62783" spans="23:27">
      <c r="W62783" s="288"/>
      <c r="X62783" s="287"/>
      <c r="AA62783" s="289"/>
    </row>
    <row r="62784" spans="23:27">
      <c r="W62784" s="288"/>
      <c r="X62784" s="287"/>
      <c r="AA62784" s="289"/>
    </row>
    <row r="62785" spans="23:27">
      <c r="W62785" s="288"/>
      <c r="X62785" s="287"/>
      <c r="AA62785" s="289"/>
    </row>
    <row r="62786" spans="23:27">
      <c r="W62786" s="288"/>
      <c r="X62786" s="287"/>
      <c r="AA62786" s="289"/>
    </row>
    <row r="62787" spans="23:27">
      <c r="W62787" s="288"/>
      <c r="X62787" s="287"/>
      <c r="AA62787" s="289"/>
    </row>
    <row r="62788" spans="23:27">
      <c r="W62788" s="288"/>
      <c r="X62788" s="287"/>
      <c r="AA62788" s="289"/>
    </row>
    <row r="62789" spans="23:27">
      <c r="W62789" s="288"/>
      <c r="X62789" s="287"/>
      <c r="AA62789" s="289"/>
    </row>
    <row r="62790" spans="23:27">
      <c r="W62790" s="288"/>
      <c r="X62790" s="287"/>
      <c r="AA62790" s="289"/>
    </row>
    <row r="62791" spans="23:27">
      <c r="W62791" s="288"/>
      <c r="X62791" s="287"/>
      <c r="AA62791" s="289"/>
    </row>
    <row r="62792" spans="23:27">
      <c r="W62792" s="288"/>
      <c r="X62792" s="287"/>
      <c r="AA62792" s="289"/>
    </row>
    <row r="62793" spans="23:27">
      <c r="W62793" s="288"/>
      <c r="X62793" s="287"/>
      <c r="AA62793" s="289"/>
    </row>
    <row r="62794" spans="23:27">
      <c r="W62794" s="288"/>
      <c r="X62794" s="287"/>
      <c r="AA62794" s="289"/>
    </row>
    <row r="62795" spans="23:27">
      <c r="W62795" s="288"/>
      <c r="X62795" s="287"/>
      <c r="AA62795" s="289"/>
    </row>
    <row r="62796" spans="23:27">
      <c r="W62796" s="288"/>
      <c r="X62796" s="287"/>
      <c r="AA62796" s="289"/>
    </row>
    <row r="62797" spans="23:27">
      <c r="W62797" s="288"/>
      <c r="X62797" s="287"/>
      <c r="AA62797" s="289"/>
    </row>
    <row r="62798" spans="23:27">
      <c r="W62798" s="288"/>
      <c r="X62798" s="287"/>
      <c r="AA62798" s="289"/>
    </row>
    <row r="62799" spans="23:27">
      <c r="W62799" s="288"/>
      <c r="X62799" s="287"/>
      <c r="AA62799" s="289"/>
    </row>
    <row r="62800" spans="23:27">
      <c r="W62800" s="288"/>
      <c r="X62800" s="287"/>
      <c r="AA62800" s="289"/>
    </row>
    <row r="62801" spans="23:27">
      <c r="W62801" s="288"/>
      <c r="X62801" s="287"/>
      <c r="AA62801" s="289"/>
    </row>
    <row r="62802" spans="23:27">
      <c r="W62802" s="288"/>
      <c r="X62802" s="287"/>
      <c r="AA62802" s="289"/>
    </row>
    <row r="62803" spans="23:27">
      <c r="W62803" s="288"/>
      <c r="X62803" s="287"/>
      <c r="AA62803" s="289"/>
    </row>
    <row r="62804" spans="23:27">
      <c r="W62804" s="288"/>
      <c r="X62804" s="287"/>
      <c r="AA62804" s="289"/>
    </row>
    <row r="62805" spans="23:27">
      <c r="W62805" s="288"/>
      <c r="X62805" s="287"/>
      <c r="AA62805" s="289"/>
    </row>
    <row r="62806" spans="23:27">
      <c r="W62806" s="288"/>
      <c r="X62806" s="287"/>
      <c r="AA62806" s="289"/>
    </row>
    <row r="62807" spans="23:27">
      <c r="W62807" s="288"/>
      <c r="X62807" s="287"/>
      <c r="AA62807" s="289"/>
    </row>
    <row r="62808" spans="23:27">
      <c r="W62808" s="288"/>
      <c r="X62808" s="287"/>
      <c r="AA62808" s="289"/>
    </row>
    <row r="62809" spans="23:27">
      <c r="W62809" s="288"/>
      <c r="X62809" s="287"/>
      <c r="AA62809" s="289"/>
    </row>
    <row r="62810" spans="23:27">
      <c r="W62810" s="288"/>
      <c r="X62810" s="287"/>
      <c r="AA62810" s="289"/>
    </row>
    <row r="62811" spans="23:27">
      <c r="W62811" s="288"/>
      <c r="X62811" s="287"/>
      <c r="AA62811" s="289"/>
    </row>
    <row r="62812" spans="23:27">
      <c r="W62812" s="288"/>
      <c r="X62812" s="287"/>
      <c r="AA62812" s="289"/>
    </row>
    <row r="62813" spans="23:27">
      <c r="W62813" s="288"/>
      <c r="X62813" s="287"/>
      <c r="AA62813" s="289"/>
    </row>
    <row r="62814" spans="23:27">
      <c r="W62814" s="288"/>
      <c r="X62814" s="287"/>
      <c r="AA62814" s="289"/>
    </row>
    <row r="62815" spans="23:27">
      <c r="W62815" s="288"/>
      <c r="X62815" s="287"/>
      <c r="AA62815" s="289"/>
    </row>
    <row r="62816" spans="23:27">
      <c r="W62816" s="288"/>
      <c r="X62816" s="287"/>
      <c r="AA62816" s="289"/>
    </row>
    <row r="62817" spans="23:27">
      <c r="W62817" s="288"/>
      <c r="X62817" s="287"/>
      <c r="AA62817" s="289"/>
    </row>
    <row r="62818" spans="23:27">
      <c r="W62818" s="288"/>
      <c r="X62818" s="287"/>
      <c r="AA62818" s="289"/>
    </row>
    <row r="62819" spans="23:27">
      <c r="W62819" s="288"/>
      <c r="X62819" s="287"/>
      <c r="AA62819" s="289"/>
    </row>
    <row r="62820" spans="23:27">
      <c r="W62820" s="288"/>
      <c r="X62820" s="287"/>
      <c r="AA62820" s="289"/>
    </row>
    <row r="62821" spans="23:27">
      <c r="W62821" s="288"/>
      <c r="X62821" s="287"/>
      <c r="AA62821" s="289"/>
    </row>
    <row r="62822" spans="23:27">
      <c r="W62822" s="288"/>
      <c r="X62822" s="287"/>
      <c r="AA62822" s="289"/>
    </row>
    <row r="62823" spans="23:27">
      <c r="W62823" s="288"/>
      <c r="X62823" s="287"/>
      <c r="AA62823" s="289"/>
    </row>
    <row r="62824" spans="23:27">
      <c r="W62824" s="288"/>
      <c r="X62824" s="287"/>
      <c r="AA62824" s="289"/>
    </row>
    <row r="62825" spans="23:27">
      <c r="W62825" s="288"/>
      <c r="X62825" s="287"/>
      <c r="AA62825" s="289"/>
    </row>
    <row r="62826" spans="23:27">
      <c r="W62826" s="288"/>
      <c r="X62826" s="287"/>
      <c r="AA62826" s="289"/>
    </row>
    <row r="62827" spans="23:27">
      <c r="W62827" s="288"/>
      <c r="X62827" s="287"/>
      <c r="AA62827" s="289"/>
    </row>
    <row r="62828" spans="23:27">
      <c r="W62828" s="288"/>
      <c r="X62828" s="287"/>
      <c r="AA62828" s="289"/>
    </row>
    <row r="62829" spans="23:27">
      <c r="W62829" s="288"/>
      <c r="X62829" s="287"/>
      <c r="AA62829" s="289"/>
    </row>
    <row r="62830" spans="23:27">
      <c r="W62830" s="288"/>
      <c r="X62830" s="287"/>
      <c r="AA62830" s="289"/>
    </row>
    <row r="62831" spans="23:27">
      <c r="W62831" s="288"/>
      <c r="X62831" s="287"/>
      <c r="AA62831" s="289"/>
    </row>
    <row r="62832" spans="23:27">
      <c r="W62832" s="288"/>
      <c r="X62832" s="287"/>
      <c r="AA62832" s="289"/>
    </row>
    <row r="62833" spans="23:27">
      <c r="W62833" s="288"/>
      <c r="X62833" s="287"/>
      <c r="AA62833" s="289"/>
    </row>
    <row r="62834" spans="23:27">
      <c r="W62834" s="288"/>
      <c r="X62834" s="287"/>
      <c r="AA62834" s="289"/>
    </row>
    <row r="62835" spans="23:27">
      <c r="W62835" s="288"/>
      <c r="X62835" s="287"/>
      <c r="AA62835" s="289"/>
    </row>
    <row r="62836" spans="23:27">
      <c r="W62836" s="288"/>
      <c r="X62836" s="287"/>
      <c r="AA62836" s="289"/>
    </row>
    <row r="62837" spans="23:27">
      <c r="W62837" s="288"/>
      <c r="X62837" s="287"/>
      <c r="AA62837" s="289"/>
    </row>
    <row r="62838" spans="23:27">
      <c r="W62838" s="288"/>
      <c r="X62838" s="287"/>
      <c r="AA62838" s="289"/>
    </row>
    <row r="62839" spans="23:27">
      <c r="W62839" s="288"/>
      <c r="X62839" s="287"/>
      <c r="AA62839" s="289"/>
    </row>
    <row r="62840" spans="23:27">
      <c r="W62840" s="288"/>
      <c r="X62840" s="287"/>
      <c r="AA62840" s="289"/>
    </row>
    <row r="62841" spans="23:27">
      <c r="W62841" s="288"/>
      <c r="X62841" s="287"/>
      <c r="AA62841" s="289"/>
    </row>
    <row r="62842" spans="23:27">
      <c r="W62842" s="288"/>
      <c r="X62842" s="287"/>
      <c r="AA62842" s="289"/>
    </row>
    <row r="62843" spans="23:27">
      <c r="W62843" s="288"/>
      <c r="X62843" s="287"/>
      <c r="AA62843" s="289"/>
    </row>
    <row r="62844" spans="23:27">
      <c r="W62844" s="288"/>
      <c r="X62844" s="287"/>
      <c r="AA62844" s="289"/>
    </row>
    <row r="62845" spans="23:27">
      <c r="W62845" s="288"/>
      <c r="X62845" s="287"/>
      <c r="AA62845" s="289"/>
    </row>
    <row r="62846" spans="23:27">
      <c r="W62846" s="288"/>
      <c r="X62846" s="287"/>
      <c r="AA62846" s="289"/>
    </row>
    <row r="62847" spans="23:27">
      <c r="W62847" s="288"/>
      <c r="X62847" s="287"/>
      <c r="AA62847" s="289"/>
    </row>
    <row r="62848" spans="23:27">
      <c r="W62848" s="288"/>
      <c r="X62848" s="287"/>
      <c r="AA62848" s="289"/>
    </row>
    <row r="62849" spans="23:27">
      <c r="W62849" s="288"/>
      <c r="X62849" s="287"/>
      <c r="AA62849" s="289"/>
    </row>
    <row r="62850" spans="23:27">
      <c r="W62850" s="288"/>
      <c r="X62850" s="287"/>
      <c r="AA62850" s="289"/>
    </row>
    <row r="62851" spans="23:27">
      <c r="W62851" s="288"/>
      <c r="X62851" s="287"/>
      <c r="AA62851" s="289"/>
    </row>
    <row r="62852" spans="23:27">
      <c r="W62852" s="288"/>
      <c r="X62852" s="287"/>
      <c r="AA62852" s="289"/>
    </row>
    <row r="62853" spans="23:27">
      <c r="W62853" s="288"/>
      <c r="X62853" s="287"/>
      <c r="AA62853" s="289"/>
    </row>
    <row r="62854" spans="23:27">
      <c r="W62854" s="288"/>
      <c r="X62854" s="287"/>
      <c r="AA62854" s="289"/>
    </row>
    <row r="62855" spans="23:27">
      <c r="W62855" s="288"/>
      <c r="X62855" s="287"/>
      <c r="AA62855" s="289"/>
    </row>
    <row r="62856" spans="23:27">
      <c r="W62856" s="288"/>
      <c r="X62856" s="287"/>
      <c r="AA62856" s="289"/>
    </row>
    <row r="62857" spans="23:27">
      <c r="W62857" s="288"/>
      <c r="X62857" s="287"/>
      <c r="AA62857" s="289"/>
    </row>
    <row r="62858" spans="23:27">
      <c r="W62858" s="288"/>
      <c r="X62858" s="287"/>
      <c r="AA62858" s="289"/>
    </row>
    <row r="62859" spans="23:27">
      <c r="W62859" s="288"/>
      <c r="X62859" s="287"/>
      <c r="AA62859" s="289"/>
    </row>
    <row r="62860" spans="23:27">
      <c r="W62860" s="288"/>
      <c r="X62860" s="287"/>
      <c r="AA62860" s="289"/>
    </row>
    <row r="62861" spans="23:27">
      <c r="W62861" s="288"/>
      <c r="X62861" s="287"/>
      <c r="AA62861" s="289"/>
    </row>
    <row r="62862" spans="23:27">
      <c r="W62862" s="288"/>
      <c r="X62862" s="287"/>
      <c r="AA62862" s="289"/>
    </row>
    <row r="62863" spans="23:27">
      <c r="W62863" s="288"/>
      <c r="X62863" s="287"/>
      <c r="AA62863" s="289"/>
    </row>
    <row r="62864" spans="23:27">
      <c r="W62864" s="288"/>
      <c r="X62864" s="287"/>
      <c r="AA62864" s="289"/>
    </row>
    <row r="62865" spans="23:27">
      <c r="W62865" s="288"/>
      <c r="X62865" s="287"/>
      <c r="AA62865" s="289"/>
    </row>
    <row r="62866" spans="23:27">
      <c r="W62866" s="288"/>
      <c r="X62866" s="287"/>
      <c r="AA62866" s="289"/>
    </row>
    <row r="62867" spans="23:27">
      <c r="W62867" s="288"/>
      <c r="X62867" s="287"/>
      <c r="AA62867" s="289"/>
    </row>
    <row r="62868" spans="23:27">
      <c r="W62868" s="288"/>
      <c r="X62868" s="287"/>
      <c r="AA62868" s="289"/>
    </row>
    <row r="62869" spans="23:27">
      <c r="W62869" s="288"/>
      <c r="X62869" s="287"/>
      <c r="AA62869" s="289"/>
    </row>
    <row r="62870" spans="23:27">
      <c r="W62870" s="288"/>
      <c r="X62870" s="287"/>
      <c r="AA62870" s="289"/>
    </row>
    <row r="62871" spans="23:27">
      <c r="W62871" s="288"/>
      <c r="X62871" s="287"/>
      <c r="AA62871" s="289"/>
    </row>
    <row r="62872" spans="23:27">
      <c r="W62872" s="288"/>
      <c r="X62872" s="287"/>
      <c r="AA62872" s="289"/>
    </row>
    <row r="62873" spans="23:27">
      <c r="W62873" s="288"/>
      <c r="X62873" s="287"/>
      <c r="AA62873" s="289"/>
    </row>
    <row r="62874" spans="23:27">
      <c r="W62874" s="288"/>
      <c r="X62874" s="287"/>
      <c r="AA62874" s="289"/>
    </row>
    <row r="62875" spans="23:27">
      <c r="W62875" s="288"/>
      <c r="X62875" s="287"/>
      <c r="AA62875" s="289"/>
    </row>
    <row r="62876" spans="23:27">
      <c r="W62876" s="288"/>
      <c r="X62876" s="287"/>
      <c r="AA62876" s="289"/>
    </row>
    <row r="62877" spans="23:27">
      <c r="W62877" s="288"/>
      <c r="X62877" s="287"/>
      <c r="AA62877" s="289"/>
    </row>
    <row r="62878" spans="23:27">
      <c r="W62878" s="288"/>
      <c r="X62878" s="287"/>
      <c r="AA62878" s="289"/>
    </row>
    <row r="62879" spans="23:27">
      <c r="W62879" s="288"/>
      <c r="X62879" s="287"/>
      <c r="AA62879" s="289"/>
    </row>
    <row r="62880" spans="23:27">
      <c r="W62880" s="288"/>
      <c r="X62880" s="287"/>
      <c r="AA62880" s="289"/>
    </row>
    <row r="62881" spans="23:27">
      <c r="W62881" s="288"/>
      <c r="X62881" s="287"/>
      <c r="AA62881" s="289"/>
    </row>
    <row r="62882" spans="23:27">
      <c r="W62882" s="288"/>
      <c r="X62882" s="287"/>
      <c r="AA62882" s="289"/>
    </row>
    <row r="62883" spans="23:27">
      <c r="W62883" s="288"/>
      <c r="X62883" s="287"/>
      <c r="AA62883" s="289"/>
    </row>
    <row r="62884" spans="23:27">
      <c r="W62884" s="288"/>
      <c r="X62884" s="287"/>
      <c r="AA62884" s="289"/>
    </row>
    <row r="62885" spans="23:27">
      <c r="W62885" s="288"/>
      <c r="X62885" s="287"/>
      <c r="AA62885" s="289"/>
    </row>
    <row r="62886" spans="23:27">
      <c r="W62886" s="288"/>
      <c r="X62886" s="287"/>
      <c r="AA62886" s="289"/>
    </row>
    <row r="62887" spans="23:27">
      <c r="W62887" s="288"/>
      <c r="X62887" s="287"/>
      <c r="AA62887" s="289"/>
    </row>
    <row r="62888" spans="23:27">
      <c r="W62888" s="288"/>
      <c r="X62888" s="287"/>
      <c r="AA62888" s="289"/>
    </row>
    <row r="62889" spans="23:27">
      <c r="W62889" s="288"/>
      <c r="X62889" s="287"/>
      <c r="AA62889" s="289"/>
    </row>
    <row r="62890" spans="23:27">
      <c r="W62890" s="288"/>
      <c r="X62890" s="287"/>
      <c r="AA62890" s="289"/>
    </row>
    <row r="62891" spans="23:27">
      <c r="W62891" s="288"/>
      <c r="X62891" s="287"/>
      <c r="AA62891" s="289"/>
    </row>
    <row r="62892" spans="23:27">
      <c r="W62892" s="288"/>
      <c r="X62892" s="287"/>
      <c r="AA62892" s="289"/>
    </row>
    <row r="62893" spans="23:27">
      <c r="W62893" s="288"/>
      <c r="X62893" s="287"/>
      <c r="AA62893" s="289"/>
    </row>
    <row r="62894" spans="23:27">
      <c r="W62894" s="288"/>
      <c r="X62894" s="287"/>
      <c r="AA62894" s="289"/>
    </row>
    <row r="62895" spans="23:27">
      <c r="W62895" s="288"/>
      <c r="X62895" s="287"/>
      <c r="AA62895" s="289"/>
    </row>
    <row r="62896" spans="23:27">
      <c r="W62896" s="288"/>
      <c r="X62896" s="287"/>
      <c r="AA62896" s="289"/>
    </row>
    <row r="62897" spans="23:27">
      <c r="W62897" s="288"/>
      <c r="X62897" s="287"/>
      <c r="AA62897" s="289"/>
    </row>
    <row r="62898" spans="23:27">
      <c r="W62898" s="288"/>
      <c r="X62898" s="287"/>
      <c r="AA62898" s="289"/>
    </row>
    <row r="62899" spans="23:27">
      <c r="W62899" s="288"/>
      <c r="X62899" s="287"/>
      <c r="AA62899" s="289"/>
    </row>
    <row r="62900" spans="23:27">
      <c r="W62900" s="288"/>
      <c r="X62900" s="287"/>
      <c r="AA62900" s="289"/>
    </row>
    <row r="62901" spans="23:27">
      <c r="W62901" s="288"/>
      <c r="X62901" s="287"/>
      <c r="AA62901" s="289"/>
    </row>
    <row r="62902" spans="23:27">
      <c r="W62902" s="288"/>
      <c r="X62902" s="287"/>
      <c r="AA62902" s="289"/>
    </row>
    <row r="62903" spans="23:27">
      <c r="W62903" s="288"/>
      <c r="X62903" s="287"/>
      <c r="AA62903" s="289"/>
    </row>
    <row r="62904" spans="23:27">
      <c r="W62904" s="288"/>
      <c r="X62904" s="287"/>
      <c r="AA62904" s="289"/>
    </row>
    <row r="62905" spans="23:27">
      <c r="W62905" s="288"/>
      <c r="X62905" s="287"/>
      <c r="AA62905" s="289"/>
    </row>
    <row r="62906" spans="23:27">
      <c r="W62906" s="288"/>
      <c r="X62906" s="287"/>
      <c r="AA62906" s="289"/>
    </row>
    <row r="62907" spans="23:27">
      <c r="W62907" s="288"/>
      <c r="X62907" s="287"/>
      <c r="AA62907" s="289"/>
    </row>
    <row r="62908" spans="23:27">
      <c r="W62908" s="288"/>
      <c r="X62908" s="287"/>
      <c r="AA62908" s="289"/>
    </row>
    <row r="62909" spans="23:27">
      <c r="W62909" s="288"/>
      <c r="X62909" s="287"/>
      <c r="AA62909" s="289"/>
    </row>
    <row r="62910" spans="23:27">
      <c r="W62910" s="288"/>
      <c r="X62910" s="287"/>
      <c r="AA62910" s="289"/>
    </row>
    <row r="62911" spans="23:27">
      <c r="W62911" s="288"/>
      <c r="X62911" s="287"/>
      <c r="AA62911" s="289"/>
    </row>
    <row r="62912" spans="23:27">
      <c r="W62912" s="288"/>
      <c r="X62912" s="287"/>
      <c r="AA62912" s="289"/>
    </row>
    <row r="62913" spans="23:27">
      <c r="W62913" s="288"/>
      <c r="X62913" s="287"/>
      <c r="AA62913" s="289"/>
    </row>
    <row r="62914" spans="23:27">
      <c r="W62914" s="288"/>
      <c r="X62914" s="287"/>
      <c r="AA62914" s="289"/>
    </row>
    <row r="62915" spans="23:27">
      <c r="W62915" s="288"/>
      <c r="X62915" s="287"/>
      <c r="AA62915" s="289"/>
    </row>
    <row r="62916" spans="23:27">
      <c r="W62916" s="288"/>
      <c r="X62916" s="287"/>
      <c r="AA62916" s="289"/>
    </row>
    <row r="62917" spans="23:27">
      <c r="W62917" s="288"/>
      <c r="X62917" s="287"/>
      <c r="AA62917" s="289"/>
    </row>
    <row r="62918" spans="23:27">
      <c r="W62918" s="288"/>
      <c r="X62918" s="287"/>
      <c r="AA62918" s="289"/>
    </row>
    <row r="62919" spans="23:27">
      <c r="W62919" s="288"/>
      <c r="X62919" s="287"/>
      <c r="AA62919" s="289"/>
    </row>
    <row r="62920" spans="23:27">
      <c r="W62920" s="288"/>
      <c r="X62920" s="287"/>
      <c r="AA62920" s="289"/>
    </row>
    <row r="62921" spans="23:27">
      <c r="W62921" s="288"/>
      <c r="X62921" s="287"/>
      <c r="AA62921" s="289"/>
    </row>
    <row r="62922" spans="23:27">
      <c r="W62922" s="288"/>
      <c r="X62922" s="287"/>
      <c r="AA62922" s="289"/>
    </row>
    <row r="62923" spans="23:27">
      <c r="W62923" s="288"/>
      <c r="X62923" s="287"/>
      <c r="AA62923" s="289"/>
    </row>
    <row r="62924" spans="23:27">
      <c r="W62924" s="288"/>
      <c r="X62924" s="287"/>
      <c r="AA62924" s="289"/>
    </row>
    <row r="62925" spans="23:27">
      <c r="W62925" s="288"/>
      <c r="X62925" s="287"/>
      <c r="AA62925" s="289"/>
    </row>
    <row r="62926" spans="23:27">
      <c r="W62926" s="288"/>
      <c r="X62926" s="287"/>
      <c r="AA62926" s="289"/>
    </row>
    <row r="62927" spans="23:27">
      <c r="W62927" s="288"/>
      <c r="X62927" s="287"/>
      <c r="AA62927" s="289"/>
    </row>
    <row r="62928" spans="23:27">
      <c r="W62928" s="288"/>
      <c r="X62928" s="287"/>
      <c r="AA62928" s="289"/>
    </row>
    <row r="62929" spans="23:27">
      <c r="W62929" s="288"/>
      <c r="X62929" s="287"/>
      <c r="AA62929" s="289"/>
    </row>
    <row r="62930" spans="23:27">
      <c r="W62930" s="288"/>
      <c r="X62930" s="287"/>
      <c r="AA62930" s="289"/>
    </row>
    <row r="62931" spans="23:27">
      <c r="W62931" s="288"/>
      <c r="X62931" s="287"/>
      <c r="AA62931" s="289"/>
    </row>
    <row r="62932" spans="23:27">
      <c r="W62932" s="288"/>
      <c r="X62932" s="287"/>
      <c r="AA62932" s="289"/>
    </row>
    <row r="62933" spans="23:27">
      <c r="W62933" s="288"/>
      <c r="X62933" s="287"/>
      <c r="AA62933" s="289"/>
    </row>
    <row r="62934" spans="23:27">
      <c r="W62934" s="288"/>
      <c r="X62934" s="287"/>
      <c r="AA62934" s="289"/>
    </row>
    <row r="62935" spans="23:27">
      <c r="W62935" s="288"/>
      <c r="X62935" s="287"/>
      <c r="AA62935" s="289"/>
    </row>
    <row r="62936" spans="23:27">
      <c r="W62936" s="288"/>
      <c r="X62936" s="287"/>
      <c r="AA62936" s="289"/>
    </row>
    <row r="62937" spans="23:27">
      <c r="W62937" s="288"/>
      <c r="X62937" s="287"/>
      <c r="AA62937" s="289"/>
    </row>
    <row r="62938" spans="23:27">
      <c r="W62938" s="288"/>
      <c r="X62938" s="287"/>
      <c r="AA62938" s="289"/>
    </row>
    <row r="62939" spans="23:27">
      <c r="W62939" s="288"/>
      <c r="X62939" s="287"/>
      <c r="AA62939" s="289"/>
    </row>
    <row r="62940" spans="23:27">
      <c r="W62940" s="288"/>
      <c r="X62940" s="287"/>
      <c r="AA62940" s="289"/>
    </row>
    <row r="62941" spans="23:27">
      <c r="W62941" s="288"/>
      <c r="X62941" s="287"/>
      <c r="AA62941" s="289"/>
    </row>
    <row r="62942" spans="23:27">
      <c r="W62942" s="288"/>
      <c r="X62942" s="287"/>
      <c r="AA62942" s="289"/>
    </row>
    <row r="62943" spans="23:27">
      <c r="W62943" s="288"/>
      <c r="X62943" s="287"/>
      <c r="AA62943" s="289"/>
    </row>
    <row r="62944" spans="23:27">
      <c r="W62944" s="288"/>
      <c r="X62944" s="287"/>
      <c r="AA62944" s="289"/>
    </row>
    <row r="62945" spans="23:27">
      <c r="W62945" s="288"/>
      <c r="X62945" s="287"/>
      <c r="AA62945" s="289"/>
    </row>
    <row r="62946" spans="23:27">
      <c r="W62946" s="288"/>
      <c r="X62946" s="287"/>
      <c r="AA62946" s="289"/>
    </row>
    <row r="62947" spans="23:27">
      <c r="W62947" s="288"/>
      <c r="X62947" s="287"/>
      <c r="AA62947" s="289"/>
    </row>
    <row r="62948" spans="23:27">
      <c r="W62948" s="288"/>
      <c r="X62948" s="287"/>
      <c r="AA62948" s="289"/>
    </row>
    <row r="62949" spans="23:27">
      <c r="W62949" s="288"/>
      <c r="X62949" s="287"/>
      <c r="AA62949" s="289"/>
    </row>
    <row r="62950" spans="23:27">
      <c r="W62950" s="288"/>
      <c r="X62950" s="287"/>
      <c r="AA62950" s="289"/>
    </row>
    <row r="62951" spans="23:27">
      <c r="W62951" s="288"/>
      <c r="X62951" s="287"/>
      <c r="AA62951" s="289"/>
    </row>
    <row r="62952" spans="23:27">
      <c r="W62952" s="288"/>
      <c r="X62952" s="287"/>
      <c r="AA62952" s="289"/>
    </row>
    <row r="62953" spans="23:27">
      <c r="W62953" s="288"/>
      <c r="X62953" s="287"/>
      <c r="AA62953" s="289"/>
    </row>
    <row r="62954" spans="23:27">
      <c r="W62954" s="288"/>
      <c r="X62954" s="287"/>
      <c r="AA62954" s="289"/>
    </row>
    <row r="62955" spans="23:27">
      <c r="W62955" s="288"/>
      <c r="X62955" s="287"/>
      <c r="AA62955" s="289"/>
    </row>
    <row r="62956" spans="23:27">
      <c r="W62956" s="288"/>
      <c r="X62956" s="287"/>
      <c r="AA62956" s="289"/>
    </row>
    <row r="62957" spans="23:27">
      <c r="W62957" s="288"/>
      <c r="X62957" s="287"/>
      <c r="AA62957" s="289"/>
    </row>
    <row r="62958" spans="23:27">
      <c r="W62958" s="288"/>
      <c r="X62958" s="287"/>
      <c r="AA62958" s="289"/>
    </row>
    <row r="62959" spans="23:27">
      <c r="W62959" s="288"/>
      <c r="X62959" s="287"/>
      <c r="AA62959" s="289"/>
    </row>
    <row r="62960" spans="23:27">
      <c r="W62960" s="288"/>
      <c r="X62960" s="287"/>
      <c r="AA62960" s="289"/>
    </row>
    <row r="62961" spans="23:27">
      <c r="W62961" s="288"/>
      <c r="X62961" s="287"/>
      <c r="AA62961" s="289"/>
    </row>
    <row r="62962" spans="23:27">
      <c r="W62962" s="288"/>
      <c r="X62962" s="287"/>
      <c r="AA62962" s="289"/>
    </row>
    <row r="62963" spans="23:27">
      <c r="W62963" s="288"/>
      <c r="X62963" s="287"/>
      <c r="AA62963" s="289"/>
    </row>
    <row r="62964" spans="23:27">
      <c r="W62964" s="288"/>
      <c r="X62964" s="287"/>
      <c r="AA62964" s="289"/>
    </row>
    <row r="62965" spans="23:27">
      <c r="W62965" s="288"/>
      <c r="X62965" s="287"/>
      <c r="AA62965" s="289"/>
    </row>
    <row r="62966" spans="23:27">
      <c r="W62966" s="288"/>
      <c r="X62966" s="287"/>
      <c r="AA62966" s="289"/>
    </row>
    <row r="62967" spans="23:27">
      <c r="W62967" s="288"/>
      <c r="X62967" s="287"/>
      <c r="AA62967" s="289"/>
    </row>
    <row r="62968" spans="23:27">
      <c r="W62968" s="288"/>
      <c r="X62968" s="287"/>
      <c r="AA62968" s="289"/>
    </row>
    <row r="62969" spans="23:27">
      <c r="W62969" s="288"/>
      <c r="X62969" s="287"/>
      <c r="AA62969" s="289"/>
    </row>
    <row r="62970" spans="23:27">
      <c r="W62970" s="288"/>
      <c r="X62970" s="287"/>
      <c r="AA62970" s="289"/>
    </row>
    <row r="62971" spans="23:27">
      <c r="W62971" s="288"/>
      <c r="X62971" s="287"/>
      <c r="AA62971" s="289"/>
    </row>
    <row r="62972" spans="23:27">
      <c r="W62972" s="288"/>
      <c r="X62972" s="287"/>
      <c r="AA62972" s="289"/>
    </row>
    <row r="62973" spans="23:27">
      <c r="W62973" s="288"/>
      <c r="X62973" s="287"/>
      <c r="AA62973" s="289"/>
    </row>
    <row r="62974" spans="23:27">
      <c r="W62974" s="288"/>
      <c r="X62974" s="287"/>
      <c r="AA62974" s="289"/>
    </row>
    <row r="62975" spans="23:27">
      <c r="W62975" s="288"/>
      <c r="X62975" s="287"/>
      <c r="AA62975" s="289"/>
    </row>
    <row r="62976" spans="23:27">
      <c r="W62976" s="288"/>
      <c r="X62976" s="287"/>
      <c r="AA62976" s="289"/>
    </row>
    <row r="62977" spans="23:27">
      <c r="W62977" s="288"/>
      <c r="X62977" s="287"/>
      <c r="AA62977" s="289"/>
    </row>
    <row r="62978" spans="23:27">
      <c r="W62978" s="288"/>
      <c r="X62978" s="287"/>
      <c r="AA62978" s="289"/>
    </row>
    <row r="62979" spans="23:27">
      <c r="W62979" s="288"/>
      <c r="X62979" s="287"/>
      <c r="AA62979" s="289"/>
    </row>
    <row r="62980" spans="23:27">
      <c r="W62980" s="288"/>
      <c r="X62980" s="287"/>
      <c r="AA62980" s="289"/>
    </row>
    <row r="62981" spans="23:27">
      <c r="W62981" s="288"/>
      <c r="X62981" s="287"/>
      <c r="AA62981" s="289"/>
    </row>
    <row r="62982" spans="23:27">
      <c r="W62982" s="288"/>
      <c r="X62982" s="287"/>
      <c r="AA62982" s="289"/>
    </row>
    <row r="62983" spans="23:27">
      <c r="W62983" s="288"/>
      <c r="X62983" s="287"/>
      <c r="AA62983" s="289"/>
    </row>
    <row r="62984" spans="23:27">
      <c r="W62984" s="288"/>
      <c r="X62984" s="287"/>
      <c r="AA62984" s="289"/>
    </row>
    <row r="62985" spans="23:27">
      <c r="W62985" s="288"/>
      <c r="X62985" s="287"/>
      <c r="AA62985" s="289"/>
    </row>
    <row r="62986" spans="23:27">
      <c r="W62986" s="288"/>
      <c r="X62986" s="287"/>
      <c r="AA62986" s="289"/>
    </row>
    <row r="62987" spans="23:27">
      <c r="W62987" s="288"/>
      <c r="X62987" s="287"/>
      <c r="AA62987" s="289"/>
    </row>
    <row r="62988" spans="23:27">
      <c r="W62988" s="288"/>
      <c r="X62988" s="287"/>
      <c r="AA62988" s="289"/>
    </row>
    <row r="62989" spans="23:27">
      <c r="W62989" s="288"/>
      <c r="X62989" s="287"/>
      <c r="AA62989" s="289"/>
    </row>
    <row r="62990" spans="23:27">
      <c r="W62990" s="288"/>
      <c r="X62990" s="287"/>
      <c r="AA62990" s="289"/>
    </row>
    <row r="62991" spans="23:27">
      <c r="W62991" s="288"/>
      <c r="X62991" s="287"/>
      <c r="AA62991" s="289"/>
    </row>
    <row r="62992" spans="23:27">
      <c r="W62992" s="288"/>
      <c r="X62992" s="287"/>
      <c r="AA62992" s="289"/>
    </row>
    <row r="62993" spans="23:27">
      <c r="W62993" s="288"/>
      <c r="X62993" s="287"/>
      <c r="AA62993" s="289"/>
    </row>
    <row r="62994" spans="23:27">
      <c r="W62994" s="288"/>
      <c r="X62994" s="287"/>
      <c r="AA62994" s="289"/>
    </row>
    <row r="62995" spans="23:27">
      <c r="W62995" s="288"/>
      <c r="X62995" s="287"/>
      <c r="AA62995" s="289"/>
    </row>
    <row r="62996" spans="23:27">
      <c r="W62996" s="288"/>
      <c r="X62996" s="287"/>
      <c r="AA62996" s="289"/>
    </row>
    <row r="62997" spans="23:27">
      <c r="W62997" s="288"/>
      <c r="X62997" s="287"/>
      <c r="AA62997" s="289"/>
    </row>
    <row r="62998" spans="23:27">
      <c r="W62998" s="288"/>
      <c r="X62998" s="287"/>
      <c r="AA62998" s="289"/>
    </row>
    <row r="62999" spans="23:27">
      <c r="W62999" s="288"/>
      <c r="X62999" s="287"/>
      <c r="AA62999" s="289"/>
    </row>
    <row r="63000" spans="23:27">
      <c r="W63000" s="288"/>
      <c r="X63000" s="287"/>
      <c r="AA63000" s="289"/>
    </row>
    <row r="63001" spans="23:27">
      <c r="W63001" s="288"/>
      <c r="X63001" s="287"/>
      <c r="AA63001" s="289"/>
    </row>
    <row r="63002" spans="23:27">
      <c r="W63002" s="288"/>
      <c r="X63002" s="287"/>
      <c r="AA63002" s="289"/>
    </row>
    <row r="63003" spans="23:27">
      <c r="W63003" s="288"/>
      <c r="X63003" s="287"/>
      <c r="AA63003" s="289"/>
    </row>
    <row r="63004" spans="23:27">
      <c r="W63004" s="288"/>
      <c r="X63004" s="287"/>
      <c r="AA63004" s="289"/>
    </row>
    <row r="63005" spans="23:27">
      <c r="W63005" s="288"/>
      <c r="X63005" s="287"/>
      <c r="AA63005" s="289"/>
    </row>
    <row r="63006" spans="23:27">
      <c r="W63006" s="288"/>
      <c r="X63006" s="287"/>
      <c r="AA63006" s="289"/>
    </row>
    <row r="63007" spans="23:27">
      <c r="W63007" s="288"/>
      <c r="X63007" s="287"/>
      <c r="AA63007" s="289"/>
    </row>
    <row r="63008" spans="23:27">
      <c r="W63008" s="288"/>
      <c r="X63008" s="287"/>
      <c r="AA63008" s="289"/>
    </row>
    <row r="63009" spans="23:27">
      <c r="W63009" s="288"/>
      <c r="X63009" s="287"/>
      <c r="AA63009" s="289"/>
    </row>
    <row r="63010" spans="23:27">
      <c r="W63010" s="288"/>
      <c r="X63010" s="287"/>
      <c r="AA63010" s="289"/>
    </row>
    <row r="63011" spans="23:27">
      <c r="W63011" s="288"/>
      <c r="X63011" s="287"/>
      <c r="AA63011" s="289"/>
    </row>
    <row r="63012" spans="23:27">
      <c r="W63012" s="288"/>
      <c r="X63012" s="287"/>
      <c r="AA63012" s="289"/>
    </row>
    <row r="63013" spans="23:27">
      <c r="W63013" s="288"/>
      <c r="X63013" s="287"/>
      <c r="AA63013" s="289"/>
    </row>
    <row r="63014" spans="23:27">
      <c r="W63014" s="288"/>
      <c r="X63014" s="287"/>
      <c r="AA63014" s="289"/>
    </row>
    <row r="63015" spans="23:27">
      <c r="W63015" s="288"/>
      <c r="X63015" s="287"/>
      <c r="AA63015" s="289"/>
    </row>
    <row r="63016" spans="23:27">
      <c r="W63016" s="288"/>
      <c r="X63016" s="287"/>
      <c r="AA63016" s="289"/>
    </row>
    <row r="63017" spans="23:27">
      <c r="W63017" s="288"/>
      <c r="X63017" s="287"/>
      <c r="AA63017" s="289"/>
    </row>
    <row r="63018" spans="23:27">
      <c r="W63018" s="288"/>
      <c r="X63018" s="287"/>
      <c r="AA63018" s="289"/>
    </row>
    <row r="63019" spans="23:27">
      <c r="W63019" s="288"/>
      <c r="X63019" s="287"/>
      <c r="AA63019" s="289"/>
    </row>
    <row r="63020" spans="23:27">
      <c r="W63020" s="288"/>
      <c r="X63020" s="287"/>
      <c r="AA63020" s="289"/>
    </row>
    <row r="63021" spans="23:27">
      <c r="W63021" s="288"/>
      <c r="X63021" s="287"/>
      <c r="AA63021" s="289"/>
    </row>
    <row r="63022" spans="23:27">
      <c r="W63022" s="288"/>
      <c r="X63022" s="287"/>
      <c r="AA63022" s="289"/>
    </row>
    <row r="63023" spans="23:27">
      <c r="W63023" s="288"/>
      <c r="X63023" s="287"/>
      <c r="AA63023" s="289"/>
    </row>
    <row r="63024" spans="23:27">
      <c r="W63024" s="288"/>
      <c r="X63024" s="287"/>
      <c r="AA63024" s="289"/>
    </row>
    <row r="63025" spans="23:27">
      <c r="W63025" s="288"/>
      <c r="X63025" s="287"/>
      <c r="AA63025" s="289"/>
    </row>
    <row r="63026" spans="23:27">
      <c r="W63026" s="288"/>
      <c r="X63026" s="287"/>
      <c r="AA63026" s="289"/>
    </row>
    <row r="63027" spans="23:27">
      <c r="W63027" s="288"/>
      <c r="X63027" s="287"/>
      <c r="AA63027" s="289"/>
    </row>
    <row r="63028" spans="23:27">
      <c r="W63028" s="288"/>
      <c r="X63028" s="287"/>
      <c r="AA63028" s="289"/>
    </row>
    <row r="63029" spans="23:27">
      <c r="W63029" s="288"/>
      <c r="X63029" s="287"/>
      <c r="AA63029" s="289"/>
    </row>
    <row r="63030" spans="23:27">
      <c r="W63030" s="288"/>
      <c r="X63030" s="287"/>
      <c r="AA63030" s="289"/>
    </row>
    <row r="63031" spans="23:27">
      <c r="W63031" s="288"/>
      <c r="X63031" s="287"/>
      <c r="AA63031" s="289"/>
    </row>
    <row r="63032" spans="23:27">
      <c r="W63032" s="288"/>
      <c r="X63032" s="287"/>
      <c r="AA63032" s="289"/>
    </row>
    <row r="63033" spans="23:27">
      <c r="W63033" s="288"/>
      <c r="X63033" s="287"/>
      <c r="AA63033" s="289"/>
    </row>
    <row r="63034" spans="23:27">
      <c r="W63034" s="288"/>
      <c r="X63034" s="287"/>
      <c r="AA63034" s="289"/>
    </row>
    <row r="63035" spans="23:27">
      <c r="W63035" s="288"/>
      <c r="X63035" s="287"/>
      <c r="AA63035" s="289"/>
    </row>
    <row r="63036" spans="23:27">
      <c r="W63036" s="288"/>
      <c r="X63036" s="287"/>
      <c r="AA63036" s="289"/>
    </row>
    <row r="63037" spans="23:27">
      <c r="W63037" s="288"/>
      <c r="X63037" s="287"/>
      <c r="AA63037" s="289"/>
    </row>
    <row r="63038" spans="23:27">
      <c r="W63038" s="288"/>
      <c r="X63038" s="287"/>
      <c r="AA63038" s="289"/>
    </row>
    <row r="63039" spans="23:27">
      <c r="W63039" s="288"/>
      <c r="X63039" s="287"/>
      <c r="AA63039" s="289"/>
    </row>
    <row r="63040" spans="23:27">
      <c r="W63040" s="288"/>
      <c r="X63040" s="287"/>
      <c r="AA63040" s="289"/>
    </row>
    <row r="63041" spans="23:27">
      <c r="W63041" s="288"/>
      <c r="X63041" s="287"/>
      <c r="AA63041" s="289"/>
    </row>
    <row r="63042" spans="23:27">
      <c r="W63042" s="288"/>
      <c r="X63042" s="287"/>
      <c r="AA63042" s="289"/>
    </row>
    <row r="63043" spans="23:27">
      <c r="W63043" s="288"/>
      <c r="X63043" s="287"/>
      <c r="AA63043" s="289"/>
    </row>
    <row r="63044" spans="23:27">
      <c r="W63044" s="288"/>
      <c r="X63044" s="287"/>
      <c r="AA63044" s="289"/>
    </row>
    <row r="63045" spans="23:27">
      <c r="W63045" s="288"/>
      <c r="X63045" s="287"/>
      <c r="AA63045" s="289"/>
    </row>
    <row r="63046" spans="23:27">
      <c r="W63046" s="288"/>
      <c r="X63046" s="287"/>
      <c r="AA63046" s="289"/>
    </row>
    <row r="63047" spans="23:27">
      <c r="W63047" s="288"/>
      <c r="X63047" s="287"/>
      <c r="AA63047" s="289"/>
    </row>
    <row r="63048" spans="23:27">
      <c r="W63048" s="288"/>
      <c r="X63048" s="287"/>
      <c r="AA63048" s="289"/>
    </row>
    <row r="63049" spans="23:27">
      <c r="W63049" s="288"/>
      <c r="X63049" s="287"/>
      <c r="AA63049" s="289"/>
    </row>
    <row r="63050" spans="23:27">
      <c r="W63050" s="288"/>
      <c r="X63050" s="287"/>
      <c r="AA63050" s="289"/>
    </row>
    <row r="63051" spans="23:27">
      <c r="W63051" s="288"/>
      <c r="X63051" s="287"/>
      <c r="AA63051" s="289"/>
    </row>
    <row r="63052" spans="23:27">
      <c r="W63052" s="288"/>
      <c r="X63052" s="287"/>
      <c r="AA63052" s="289"/>
    </row>
    <row r="63053" spans="23:27">
      <c r="W63053" s="288"/>
      <c r="X63053" s="287"/>
      <c r="AA63053" s="289"/>
    </row>
    <row r="63054" spans="23:27">
      <c r="W63054" s="288"/>
      <c r="X63054" s="287"/>
      <c r="AA63054" s="289"/>
    </row>
    <row r="63055" spans="23:27">
      <c r="W63055" s="288"/>
      <c r="X63055" s="287"/>
      <c r="AA63055" s="289"/>
    </row>
    <row r="63056" spans="23:27">
      <c r="W63056" s="288"/>
      <c r="X63056" s="287"/>
      <c r="AA63056" s="289"/>
    </row>
    <row r="63057" spans="23:27">
      <c r="W63057" s="288"/>
      <c r="X63057" s="287"/>
      <c r="AA63057" s="289"/>
    </row>
    <row r="63058" spans="23:27">
      <c r="W63058" s="288"/>
      <c r="X63058" s="287"/>
      <c r="AA63058" s="289"/>
    </row>
    <row r="63059" spans="23:27">
      <c r="W63059" s="288"/>
      <c r="X63059" s="287"/>
      <c r="AA63059" s="289"/>
    </row>
    <row r="63060" spans="23:27">
      <c r="W63060" s="288"/>
      <c r="X63060" s="287"/>
      <c r="AA63060" s="289"/>
    </row>
    <row r="63061" spans="23:27">
      <c r="W63061" s="288"/>
      <c r="X63061" s="287"/>
      <c r="AA63061" s="289"/>
    </row>
    <row r="63062" spans="23:27">
      <c r="W63062" s="288"/>
      <c r="X63062" s="287"/>
      <c r="AA63062" s="289"/>
    </row>
    <row r="63063" spans="23:27">
      <c r="W63063" s="288"/>
      <c r="X63063" s="287"/>
      <c r="AA63063" s="289"/>
    </row>
    <row r="63064" spans="23:27">
      <c r="W63064" s="288"/>
      <c r="X63064" s="287"/>
      <c r="AA63064" s="289"/>
    </row>
    <row r="63065" spans="23:27">
      <c r="W63065" s="288"/>
      <c r="X63065" s="287"/>
      <c r="AA63065" s="289"/>
    </row>
    <row r="63066" spans="23:27">
      <c r="W63066" s="288"/>
      <c r="X63066" s="287"/>
      <c r="AA63066" s="289"/>
    </row>
    <row r="63067" spans="23:27">
      <c r="W63067" s="288"/>
      <c r="X63067" s="287"/>
      <c r="AA63067" s="289"/>
    </row>
    <row r="63068" spans="23:27">
      <c r="W63068" s="288"/>
      <c r="X63068" s="287"/>
      <c r="AA63068" s="289"/>
    </row>
    <row r="63069" spans="23:27">
      <c r="W63069" s="288"/>
      <c r="X63069" s="287"/>
      <c r="AA63069" s="289"/>
    </row>
    <row r="63070" spans="23:27">
      <c r="W63070" s="288"/>
      <c r="X63070" s="287"/>
      <c r="AA63070" s="289"/>
    </row>
    <row r="63071" spans="23:27">
      <c r="W63071" s="288"/>
      <c r="X63071" s="287"/>
      <c r="AA63071" s="289"/>
    </row>
    <row r="63072" spans="23:27">
      <c r="W63072" s="288"/>
      <c r="X63072" s="287"/>
      <c r="AA63072" s="289"/>
    </row>
    <row r="63073" spans="23:27">
      <c r="W63073" s="288"/>
      <c r="X63073" s="287"/>
      <c r="AA63073" s="289"/>
    </row>
    <row r="63074" spans="23:27">
      <c r="W63074" s="288"/>
      <c r="X63074" s="287"/>
      <c r="AA63074" s="289"/>
    </row>
    <row r="63075" spans="23:27">
      <c r="W63075" s="288"/>
      <c r="X63075" s="287"/>
      <c r="AA63075" s="289"/>
    </row>
    <row r="63076" spans="23:27">
      <c r="W63076" s="288"/>
      <c r="X63076" s="287"/>
      <c r="AA63076" s="289"/>
    </row>
    <row r="63077" spans="23:27">
      <c r="W63077" s="288"/>
      <c r="X63077" s="287"/>
      <c r="AA63077" s="289"/>
    </row>
    <row r="63078" spans="23:27">
      <c r="W63078" s="288"/>
      <c r="X63078" s="287"/>
      <c r="AA63078" s="289"/>
    </row>
    <row r="63079" spans="23:27">
      <c r="W63079" s="288"/>
      <c r="X63079" s="287"/>
      <c r="AA63079" s="289"/>
    </row>
    <row r="63080" spans="23:27">
      <c r="W63080" s="288"/>
      <c r="X63080" s="287"/>
      <c r="AA63080" s="289"/>
    </row>
    <row r="63081" spans="23:27">
      <c r="W63081" s="288"/>
      <c r="X63081" s="287"/>
      <c r="AA63081" s="289"/>
    </row>
    <row r="63082" spans="23:27">
      <c r="W63082" s="288"/>
      <c r="X63082" s="287"/>
      <c r="AA63082" s="289"/>
    </row>
    <row r="63083" spans="23:27">
      <c r="W63083" s="288"/>
      <c r="X63083" s="287"/>
      <c r="AA63083" s="289"/>
    </row>
    <row r="63084" spans="23:27">
      <c r="W63084" s="288"/>
      <c r="X63084" s="287"/>
      <c r="AA63084" s="289"/>
    </row>
    <row r="63085" spans="23:27">
      <c r="W63085" s="288"/>
      <c r="X63085" s="287"/>
      <c r="AA63085" s="289"/>
    </row>
    <row r="63086" spans="23:27">
      <c r="W63086" s="288"/>
      <c r="X63086" s="287"/>
      <c r="AA63086" s="289"/>
    </row>
    <row r="63087" spans="23:27">
      <c r="W63087" s="288"/>
      <c r="X63087" s="287"/>
      <c r="AA63087" s="289"/>
    </row>
    <row r="63088" spans="23:27">
      <c r="W63088" s="288"/>
      <c r="X63088" s="287"/>
      <c r="AA63088" s="289"/>
    </row>
    <row r="63089" spans="23:27">
      <c r="W63089" s="288"/>
      <c r="X63089" s="287"/>
      <c r="AA63089" s="289"/>
    </row>
    <row r="63090" spans="23:27">
      <c r="W63090" s="288"/>
      <c r="X63090" s="287"/>
      <c r="AA63090" s="289"/>
    </row>
    <row r="63091" spans="23:27">
      <c r="W63091" s="288"/>
      <c r="X63091" s="287"/>
      <c r="AA63091" s="289"/>
    </row>
    <row r="63092" spans="23:27">
      <c r="W63092" s="288"/>
      <c r="X63092" s="287"/>
      <c r="AA63092" s="289"/>
    </row>
    <row r="63093" spans="23:27">
      <c r="W63093" s="288"/>
      <c r="X63093" s="287"/>
      <c r="AA63093" s="289"/>
    </row>
    <row r="63094" spans="23:27">
      <c r="W63094" s="288"/>
      <c r="X63094" s="287"/>
      <c r="AA63094" s="289"/>
    </row>
    <row r="63095" spans="23:27">
      <c r="W63095" s="288"/>
      <c r="X63095" s="287"/>
      <c r="AA63095" s="289"/>
    </row>
    <row r="63096" spans="23:27">
      <c r="W63096" s="288"/>
      <c r="X63096" s="287"/>
      <c r="AA63096" s="289"/>
    </row>
    <row r="63097" spans="23:27">
      <c r="W63097" s="288"/>
      <c r="X63097" s="287"/>
      <c r="AA63097" s="289"/>
    </row>
    <row r="63098" spans="23:27">
      <c r="W63098" s="288"/>
      <c r="X63098" s="287"/>
      <c r="AA63098" s="289"/>
    </row>
    <row r="63099" spans="23:27">
      <c r="W63099" s="288"/>
      <c r="X63099" s="287"/>
      <c r="AA63099" s="289"/>
    </row>
    <row r="63100" spans="23:27">
      <c r="W63100" s="288"/>
      <c r="X63100" s="287"/>
      <c r="AA63100" s="289"/>
    </row>
    <row r="63101" spans="23:27">
      <c r="W63101" s="288"/>
      <c r="X63101" s="287"/>
      <c r="AA63101" s="289"/>
    </row>
    <row r="63102" spans="23:27">
      <c r="W63102" s="288"/>
      <c r="X63102" s="287"/>
      <c r="AA63102" s="289"/>
    </row>
    <row r="63103" spans="23:27">
      <c r="W63103" s="288"/>
      <c r="X63103" s="287"/>
      <c r="AA63103" s="289"/>
    </row>
    <row r="63104" spans="23:27">
      <c r="W63104" s="288"/>
      <c r="X63104" s="287"/>
      <c r="AA63104" s="289"/>
    </row>
    <row r="63105" spans="23:27">
      <c r="W63105" s="288"/>
      <c r="X63105" s="287"/>
      <c r="AA63105" s="289"/>
    </row>
    <row r="63106" spans="23:27">
      <c r="W63106" s="288"/>
      <c r="X63106" s="287"/>
      <c r="AA63106" s="289"/>
    </row>
    <row r="63107" spans="23:27">
      <c r="W63107" s="288"/>
      <c r="X63107" s="287"/>
      <c r="AA63107" s="289"/>
    </row>
    <row r="63108" spans="23:27">
      <c r="W63108" s="288"/>
      <c r="X63108" s="287"/>
      <c r="AA63108" s="289"/>
    </row>
    <row r="63109" spans="23:27">
      <c r="W63109" s="288"/>
      <c r="X63109" s="287"/>
      <c r="AA63109" s="289"/>
    </row>
    <row r="63110" spans="23:27">
      <c r="W63110" s="288"/>
      <c r="X63110" s="287"/>
      <c r="AA63110" s="289"/>
    </row>
    <row r="63111" spans="23:27">
      <c r="W63111" s="288"/>
      <c r="X63111" s="287"/>
      <c r="AA63111" s="289"/>
    </row>
    <row r="63112" spans="23:27">
      <c r="W63112" s="288"/>
      <c r="X63112" s="287"/>
      <c r="AA63112" s="289"/>
    </row>
    <row r="63113" spans="23:27">
      <c r="W63113" s="288"/>
      <c r="X63113" s="287"/>
      <c r="AA63113" s="289"/>
    </row>
    <row r="63114" spans="23:27">
      <c r="W63114" s="288"/>
      <c r="X63114" s="287"/>
      <c r="AA63114" s="289"/>
    </row>
    <row r="63115" spans="23:27">
      <c r="W63115" s="288"/>
      <c r="X63115" s="287"/>
      <c r="AA63115" s="289"/>
    </row>
    <row r="63116" spans="23:27">
      <c r="W63116" s="288"/>
      <c r="X63116" s="287"/>
      <c r="AA63116" s="289"/>
    </row>
    <row r="63117" spans="23:27">
      <c r="W63117" s="288"/>
      <c r="X63117" s="287"/>
      <c r="AA63117" s="289"/>
    </row>
    <row r="63118" spans="23:27">
      <c r="W63118" s="288"/>
      <c r="X63118" s="287"/>
      <c r="AA63118" s="289"/>
    </row>
    <row r="63119" spans="23:27">
      <c r="W63119" s="288"/>
      <c r="X63119" s="287"/>
      <c r="AA63119" s="289"/>
    </row>
    <row r="63120" spans="23:27">
      <c r="W63120" s="288"/>
      <c r="X63120" s="287"/>
      <c r="AA63120" s="289"/>
    </row>
    <row r="63121" spans="23:27">
      <c r="W63121" s="288"/>
      <c r="X63121" s="287"/>
      <c r="AA63121" s="289"/>
    </row>
    <row r="63122" spans="23:27">
      <c r="W63122" s="288"/>
      <c r="X63122" s="287"/>
      <c r="AA63122" s="289"/>
    </row>
    <row r="63123" spans="23:27">
      <c r="W63123" s="288"/>
      <c r="X63123" s="287"/>
      <c r="AA63123" s="289"/>
    </row>
    <row r="63124" spans="23:27">
      <c r="W63124" s="288"/>
      <c r="X63124" s="287"/>
      <c r="AA63124" s="289"/>
    </row>
    <row r="63125" spans="23:27">
      <c r="W63125" s="288"/>
      <c r="X63125" s="287"/>
      <c r="AA63125" s="289"/>
    </row>
    <row r="63126" spans="23:27">
      <c r="W63126" s="288"/>
      <c r="X63126" s="287"/>
      <c r="AA63126" s="289"/>
    </row>
    <row r="63127" spans="23:27">
      <c r="W63127" s="288"/>
      <c r="X63127" s="287"/>
      <c r="AA63127" s="289"/>
    </row>
    <row r="63128" spans="23:27">
      <c r="W63128" s="288"/>
      <c r="X63128" s="287"/>
      <c r="AA63128" s="289"/>
    </row>
    <row r="63129" spans="23:27">
      <c r="W63129" s="288"/>
      <c r="X63129" s="287"/>
      <c r="AA63129" s="289"/>
    </row>
    <row r="63130" spans="23:27">
      <c r="W63130" s="288"/>
      <c r="X63130" s="287"/>
      <c r="AA63130" s="289"/>
    </row>
    <row r="63131" spans="23:27">
      <c r="W63131" s="288"/>
      <c r="X63131" s="287"/>
      <c r="AA63131" s="289"/>
    </row>
    <row r="63132" spans="23:27">
      <c r="W63132" s="288"/>
      <c r="X63132" s="287"/>
      <c r="AA63132" s="289"/>
    </row>
    <row r="63133" spans="23:27">
      <c r="W63133" s="288"/>
      <c r="X63133" s="287"/>
      <c r="AA63133" s="289"/>
    </row>
    <row r="63134" spans="23:27">
      <c r="W63134" s="288"/>
      <c r="X63134" s="287"/>
      <c r="AA63134" s="289"/>
    </row>
    <row r="63135" spans="23:27">
      <c r="W63135" s="288"/>
      <c r="X63135" s="287"/>
      <c r="AA63135" s="289"/>
    </row>
    <row r="63136" spans="23:27">
      <c r="W63136" s="288"/>
      <c r="X63136" s="287"/>
      <c r="AA63136" s="289"/>
    </row>
    <row r="63137" spans="23:27">
      <c r="W63137" s="288"/>
      <c r="X63137" s="287"/>
      <c r="AA63137" s="289"/>
    </row>
    <row r="63138" spans="23:27">
      <c r="W63138" s="288"/>
      <c r="X63138" s="287"/>
      <c r="AA63138" s="289"/>
    </row>
    <row r="63139" spans="23:27">
      <c r="W63139" s="288"/>
      <c r="X63139" s="287"/>
      <c r="AA63139" s="289"/>
    </row>
    <row r="63140" spans="23:27">
      <c r="W63140" s="288"/>
      <c r="X63140" s="287"/>
      <c r="AA63140" s="289"/>
    </row>
    <row r="63141" spans="23:27">
      <c r="W63141" s="288"/>
      <c r="X63141" s="287"/>
      <c r="AA63141" s="289"/>
    </row>
    <row r="63142" spans="23:27">
      <c r="W63142" s="288"/>
      <c r="X63142" s="287"/>
      <c r="AA63142" s="289"/>
    </row>
    <row r="63143" spans="23:27">
      <c r="W63143" s="288"/>
      <c r="X63143" s="287"/>
      <c r="AA63143" s="289"/>
    </row>
    <row r="63144" spans="23:27">
      <c r="W63144" s="288"/>
      <c r="X63144" s="287"/>
      <c r="AA63144" s="289"/>
    </row>
    <row r="63145" spans="23:27">
      <c r="W63145" s="288"/>
      <c r="X63145" s="287"/>
      <c r="AA63145" s="289"/>
    </row>
    <row r="63146" spans="23:27">
      <c r="W63146" s="288"/>
      <c r="X63146" s="287"/>
      <c r="AA63146" s="289"/>
    </row>
    <row r="63147" spans="23:27">
      <c r="W63147" s="288"/>
      <c r="X63147" s="287"/>
      <c r="AA63147" s="289"/>
    </row>
    <row r="63148" spans="23:27">
      <c r="W63148" s="288"/>
      <c r="X63148" s="287"/>
      <c r="AA63148" s="289"/>
    </row>
    <row r="63149" spans="23:27">
      <c r="W63149" s="288"/>
      <c r="X63149" s="287"/>
      <c r="AA63149" s="289"/>
    </row>
    <row r="63150" spans="23:27">
      <c r="W63150" s="288"/>
      <c r="X63150" s="287"/>
      <c r="AA63150" s="289"/>
    </row>
    <row r="63151" spans="23:27">
      <c r="W63151" s="288"/>
      <c r="X63151" s="287"/>
      <c r="AA63151" s="289"/>
    </row>
    <row r="63152" spans="23:27">
      <c r="W63152" s="288"/>
      <c r="X63152" s="287"/>
      <c r="AA63152" s="289"/>
    </row>
    <row r="63153" spans="23:27">
      <c r="W63153" s="288"/>
      <c r="X63153" s="287"/>
      <c r="AA63153" s="289"/>
    </row>
    <row r="63154" spans="23:27">
      <c r="W63154" s="288"/>
      <c r="X63154" s="287"/>
      <c r="AA63154" s="289"/>
    </row>
    <row r="63155" spans="23:27">
      <c r="W63155" s="288"/>
      <c r="X63155" s="287"/>
      <c r="AA63155" s="289"/>
    </row>
    <row r="63156" spans="23:27">
      <c r="W63156" s="288"/>
      <c r="X63156" s="287"/>
      <c r="AA63156" s="289"/>
    </row>
    <row r="63157" spans="23:27">
      <c r="W63157" s="288"/>
      <c r="X63157" s="287"/>
      <c r="AA63157" s="289"/>
    </row>
    <row r="63158" spans="23:27">
      <c r="W63158" s="288"/>
      <c r="X63158" s="287"/>
      <c r="AA63158" s="289"/>
    </row>
    <row r="63159" spans="23:27">
      <c r="W63159" s="288"/>
      <c r="X63159" s="287"/>
      <c r="AA63159" s="289"/>
    </row>
    <row r="63160" spans="23:27">
      <c r="W63160" s="288"/>
      <c r="X63160" s="287"/>
      <c r="AA63160" s="289"/>
    </row>
    <row r="63161" spans="23:27">
      <c r="W63161" s="288"/>
      <c r="X63161" s="287"/>
      <c r="AA63161" s="289"/>
    </row>
    <row r="63162" spans="23:27">
      <c r="W63162" s="288"/>
      <c r="X63162" s="287"/>
      <c r="AA63162" s="289"/>
    </row>
    <row r="63163" spans="23:27">
      <c r="W63163" s="288"/>
      <c r="X63163" s="287"/>
      <c r="AA63163" s="289"/>
    </row>
    <row r="63164" spans="23:27">
      <c r="W63164" s="288"/>
      <c r="X63164" s="287"/>
      <c r="AA63164" s="289"/>
    </row>
    <row r="63165" spans="23:27">
      <c r="W63165" s="288"/>
      <c r="X63165" s="287"/>
      <c r="AA63165" s="289"/>
    </row>
    <row r="63166" spans="23:27">
      <c r="W63166" s="288"/>
      <c r="X63166" s="287"/>
      <c r="AA63166" s="289"/>
    </row>
    <row r="63167" spans="23:27">
      <c r="W63167" s="288"/>
      <c r="X63167" s="287"/>
      <c r="AA63167" s="289"/>
    </row>
    <row r="63168" spans="23:27">
      <c r="W63168" s="288"/>
      <c r="X63168" s="287"/>
      <c r="AA63168" s="289"/>
    </row>
    <row r="63169" spans="23:27">
      <c r="W63169" s="288"/>
      <c r="X63169" s="287"/>
      <c r="AA63169" s="289"/>
    </row>
    <row r="63170" spans="23:27">
      <c r="W63170" s="288"/>
      <c r="X63170" s="287"/>
      <c r="AA63170" s="289"/>
    </row>
    <row r="63171" spans="23:27">
      <c r="W63171" s="288"/>
      <c r="X63171" s="287"/>
      <c r="AA63171" s="289"/>
    </row>
    <row r="63172" spans="23:27">
      <c r="W63172" s="288"/>
      <c r="X63172" s="287"/>
      <c r="AA63172" s="289"/>
    </row>
    <row r="63173" spans="23:27">
      <c r="W63173" s="288"/>
      <c r="X63173" s="287"/>
      <c r="AA63173" s="289"/>
    </row>
    <row r="63174" spans="23:27">
      <c r="W63174" s="288"/>
      <c r="X63174" s="287"/>
      <c r="AA63174" s="289"/>
    </row>
    <row r="63175" spans="23:27">
      <c r="W63175" s="288"/>
      <c r="X63175" s="287"/>
      <c r="AA63175" s="289"/>
    </row>
    <row r="63176" spans="23:27">
      <c r="W63176" s="288"/>
      <c r="X63176" s="287"/>
      <c r="AA63176" s="289"/>
    </row>
    <row r="63177" spans="23:27">
      <c r="W63177" s="288"/>
      <c r="X63177" s="287"/>
      <c r="AA63177" s="289"/>
    </row>
    <row r="63178" spans="23:27">
      <c r="W63178" s="288"/>
      <c r="X63178" s="287"/>
      <c r="AA63178" s="289"/>
    </row>
    <row r="63179" spans="23:27">
      <c r="W63179" s="288"/>
      <c r="X63179" s="287"/>
      <c r="AA63179" s="289"/>
    </row>
    <row r="63180" spans="23:27">
      <c r="W63180" s="288"/>
      <c r="X63180" s="287"/>
      <c r="AA63180" s="289"/>
    </row>
    <row r="63181" spans="23:27">
      <c r="W63181" s="288"/>
      <c r="X63181" s="287"/>
      <c r="AA63181" s="289"/>
    </row>
    <row r="63182" spans="23:27">
      <c r="W63182" s="288"/>
      <c r="X63182" s="287"/>
      <c r="AA63182" s="289"/>
    </row>
    <row r="63183" spans="23:27">
      <c r="W63183" s="288"/>
      <c r="X63183" s="287"/>
      <c r="AA63183" s="289"/>
    </row>
    <row r="63184" spans="23:27">
      <c r="W63184" s="288"/>
      <c r="X63184" s="287"/>
      <c r="AA63184" s="289"/>
    </row>
    <row r="63185" spans="23:27">
      <c r="W63185" s="288"/>
      <c r="X63185" s="287"/>
      <c r="AA63185" s="289"/>
    </row>
    <row r="63186" spans="23:27">
      <c r="W63186" s="288"/>
      <c r="X63186" s="287"/>
      <c r="AA63186" s="289"/>
    </row>
    <row r="63187" spans="23:27">
      <c r="W63187" s="288"/>
      <c r="X63187" s="287"/>
      <c r="AA63187" s="289"/>
    </row>
    <row r="63188" spans="23:27">
      <c r="W63188" s="288"/>
      <c r="X63188" s="287"/>
      <c r="AA63188" s="289"/>
    </row>
    <row r="63189" spans="23:27">
      <c r="W63189" s="288"/>
      <c r="X63189" s="287"/>
      <c r="AA63189" s="289"/>
    </row>
    <row r="63190" spans="23:27">
      <c r="W63190" s="288"/>
      <c r="X63190" s="287"/>
      <c r="AA63190" s="289"/>
    </row>
    <row r="63191" spans="23:27">
      <c r="W63191" s="288"/>
      <c r="X63191" s="287"/>
      <c r="AA63191" s="289"/>
    </row>
    <row r="63192" spans="23:27">
      <c r="W63192" s="288"/>
      <c r="X63192" s="287"/>
      <c r="AA63192" s="289"/>
    </row>
    <row r="63193" spans="23:27">
      <c r="W63193" s="288"/>
      <c r="X63193" s="287"/>
      <c r="AA63193" s="289"/>
    </row>
    <row r="63194" spans="23:27">
      <c r="W63194" s="288"/>
      <c r="X63194" s="287"/>
      <c r="AA63194" s="289"/>
    </row>
    <row r="63195" spans="23:27">
      <c r="W63195" s="288"/>
      <c r="X63195" s="287"/>
      <c r="AA63195" s="289"/>
    </row>
    <row r="63196" spans="23:27">
      <c r="W63196" s="288"/>
      <c r="X63196" s="287"/>
      <c r="AA63196" s="289"/>
    </row>
    <row r="63197" spans="23:27">
      <c r="W63197" s="288"/>
      <c r="X63197" s="287"/>
      <c r="AA63197" s="289"/>
    </row>
    <row r="63198" spans="23:27">
      <c r="W63198" s="288"/>
      <c r="X63198" s="287"/>
      <c r="AA63198" s="289"/>
    </row>
    <row r="63199" spans="23:27">
      <c r="W63199" s="288"/>
      <c r="X63199" s="287"/>
      <c r="AA63199" s="289"/>
    </row>
    <row r="63200" spans="23:27">
      <c r="W63200" s="288"/>
      <c r="X63200" s="287"/>
      <c r="AA63200" s="289"/>
    </row>
    <row r="63201" spans="23:27">
      <c r="W63201" s="288"/>
      <c r="X63201" s="287"/>
      <c r="AA63201" s="289"/>
    </row>
    <row r="63202" spans="23:27">
      <c r="W63202" s="288"/>
      <c r="X63202" s="287"/>
      <c r="AA63202" s="289"/>
    </row>
    <row r="63203" spans="23:27">
      <c r="W63203" s="288"/>
      <c r="X63203" s="287"/>
      <c r="AA63203" s="289"/>
    </row>
    <row r="63204" spans="23:27">
      <c r="W63204" s="288"/>
      <c r="X63204" s="287"/>
      <c r="AA63204" s="289"/>
    </row>
    <row r="63205" spans="23:27">
      <c r="W63205" s="288"/>
      <c r="X63205" s="287"/>
      <c r="AA63205" s="289"/>
    </row>
    <row r="63206" spans="23:27">
      <c r="W63206" s="288"/>
      <c r="X63206" s="287"/>
      <c r="AA63206" s="289"/>
    </row>
    <row r="63207" spans="23:27">
      <c r="W63207" s="288"/>
      <c r="X63207" s="287"/>
      <c r="AA63207" s="289"/>
    </row>
    <row r="63208" spans="23:27">
      <c r="W63208" s="288"/>
      <c r="X63208" s="287"/>
      <c r="AA63208" s="289"/>
    </row>
    <row r="63209" spans="23:27">
      <c r="W63209" s="288"/>
      <c r="X63209" s="287"/>
      <c r="AA63209" s="289"/>
    </row>
    <row r="63210" spans="23:27">
      <c r="W63210" s="288"/>
      <c r="X63210" s="287"/>
      <c r="AA63210" s="289"/>
    </row>
    <row r="63211" spans="23:27">
      <c r="W63211" s="288"/>
      <c r="X63211" s="287"/>
      <c r="AA63211" s="289"/>
    </row>
    <row r="63212" spans="23:27">
      <c r="W63212" s="288"/>
      <c r="X63212" s="287"/>
      <c r="AA63212" s="289"/>
    </row>
    <row r="63213" spans="23:27">
      <c r="W63213" s="288"/>
      <c r="X63213" s="287"/>
      <c r="AA63213" s="289"/>
    </row>
    <row r="63214" spans="23:27">
      <c r="W63214" s="288"/>
      <c r="X63214" s="287"/>
      <c r="AA63214" s="289"/>
    </row>
    <row r="63215" spans="23:27">
      <c r="W63215" s="288"/>
      <c r="X63215" s="287"/>
      <c r="AA63215" s="289"/>
    </row>
    <row r="63216" spans="23:27">
      <c r="W63216" s="288"/>
      <c r="X63216" s="287"/>
      <c r="AA63216" s="289"/>
    </row>
    <row r="63217" spans="23:27">
      <c r="W63217" s="288"/>
      <c r="X63217" s="287"/>
      <c r="AA63217" s="289"/>
    </row>
    <row r="63218" spans="23:27">
      <c r="W63218" s="288"/>
      <c r="X63218" s="287"/>
      <c r="AA63218" s="289"/>
    </row>
    <row r="63219" spans="23:27">
      <c r="W63219" s="288"/>
      <c r="X63219" s="287"/>
      <c r="AA63219" s="289"/>
    </row>
    <row r="63220" spans="23:27">
      <c r="W63220" s="288"/>
      <c r="X63220" s="287"/>
      <c r="AA63220" s="289"/>
    </row>
    <row r="63221" spans="23:27">
      <c r="W63221" s="288"/>
      <c r="X63221" s="287"/>
      <c r="AA63221" s="289"/>
    </row>
    <row r="63222" spans="23:27">
      <c r="W63222" s="288"/>
      <c r="X63222" s="287"/>
      <c r="AA63222" s="289"/>
    </row>
    <row r="63223" spans="23:27">
      <c r="W63223" s="288"/>
      <c r="X63223" s="287"/>
      <c r="AA63223" s="289"/>
    </row>
    <row r="63224" spans="23:27">
      <c r="W63224" s="288"/>
      <c r="X63224" s="287"/>
      <c r="AA63224" s="289"/>
    </row>
    <row r="63225" spans="23:27">
      <c r="W63225" s="288"/>
      <c r="X63225" s="287"/>
      <c r="AA63225" s="289"/>
    </row>
    <row r="63226" spans="23:27">
      <c r="W63226" s="288"/>
      <c r="X63226" s="287"/>
      <c r="AA63226" s="289"/>
    </row>
    <row r="63227" spans="23:27">
      <c r="W63227" s="288"/>
      <c r="X63227" s="287"/>
      <c r="AA63227" s="289"/>
    </row>
    <row r="63228" spans="23:27">
      <c r="W63228" s="288"/>
      <c r="X63228" s="287"/>
      <c r="AA63228" s="289"/>
    </row>
    <row r="63229" spans="23:27">
      <c r="W63229" s="288"/>
      <c r="X63229" s="287"/>
      <c r="AA63229" s="289"/>
    </row>
    <row r="63230" spans="23:27">
      <c r="W63230" s="288"/>
      <c r="X63230" s="287"/>
      <c r="AA63230" s="289"/>
    </row>
    <row r="63231" spans="23:27">
      <c r="W63231" s="288"/>
      <c r="X63231" s="287"/>
      <c r="AA63231" s="289"/>
    </row>
    <row r="63232" spans="23:27">
      <c r="W63232" s="288"/>
      <c r="X63232" s="287"/>
      <c r="AA63232" s="289"/>
    </row>
    <row r="63233" spans="23:27">
      <c r="W63233" s="288"/>
      <c r="X63233" s="287"/>
      <c r="AA63233" s="289"/>
    </row>
    <row r="63234" spans="23:27">
      <c r="W63234" s="288"/>
      <c r="X63234" s="287"/>
      <c r="AA63234" s="289"/>
    </row>
    <row r="63235" spans="23:27">
      <c r="W63235" s="288"/>
      <c r="X63235" s="287"/>
      <c r="AA63235" s="289"/>
    </row>
    <row r="63236" spans="23:27">
      <c r="W63236" s="288"/>
      <c r="X63236" s="287"/>
      <c r="AA63236" s="289"/>
    </row>
    <row r="63237" spans="23:27">
      <c r="W63237" s="288"/>
      <c r="X63237" s="287"/>
      <c r="AA63237" s="289"/>
    </row>
    <row r="63238" spans="23:27">
      <c r="W63238" s="288"/>
      <c r="X63238" s="287"/>
      <c r="AA63238" s="289"/>
    </row>
    <row r="63239" spans="23:27">
      <c r="W63239" s="288"/>
      <c r="X63239" s="287"/>
      <c r="AA63239" s="289"/>
    </row>
    <row r="63240" spans="23:27">
      <c r="W63240" s="288"/>
      <c r="X63240" s="287"/>
      <c r="AA63240" s="289"/>
    </row>
    <row r="63241" spans="23:27">
      <c r="W63241" s="288"/>
      <c r="X63241" s="287"/>
      <c r="AA63241" s="289"/>
    </row>
    <row r="63242" spans="23:27">
      <c r="W63242" s="288"/>
      <c r="X63242" s="287"/>
      <c r="AA63242" s="289"/>
    </row>
    <row r="63243" spans="23:27">
      <c r="W63243" s="288"/>
      <c r="X63243" s="287"/>
      <c r="AA63243" s="289"/>
    </row>
    <row r="63244" spans="23:27">
      <c r="W63244" s="288"/>
      <c r="X63244" s="287"/>
      <c r="AA63244" s="289"/>
    </row>
    <row r="63245" spans="23:27">
      <c r="W63245" s="288"/>
      <c r="X63245" s="287"/>
      <c r="AA63245" s="289"/>
    </row>
    <row r="63246" spans="23:27">
      <c r="W63246" s="288"/>
      <c r="X63246" s="287"/>
      <c r="AA63246" s="289"/>
    </row>
    <row r="63247" spans="23:27">
      <c r="W63247" s="288"/>
      <c r="X63247" s="287"/>
      <c r="AA63247" s="289"/>
    </row>
    <row r="63248" spans="23:27">
      <c r="W63248" s="288"/>
      <c r="X63248" s="287"/>
      <c r="AA63248" s="289"/>
    </row>
    <row r="63249" spans="23:27">
      <c r="W63249" s="288"/>
      <c r="X63249" s="287"/>
      <c r="AA63249" s="289"/>
    </row>
    <row r="63250" spans="23:27">
      <c r="W63250" s="288"/>
      <c r="X63250" s="287"/>
      <c r="AA63250" s="289"/>
    </row>
    <row r="63251" spans="23:27">
      <c r="W63251" s="288"/>
      <c r="X63251" s="287"/>
      <c r="AA63251" s="289"/>
    </row>
    <row r="63252" spans="23:27">
      <c r="W63252" s="288"/>
      <c r="X63252" s="287"/>
      <c r="AA63252" s="289"/>
    </row>
    <row r="63253" spans="23:27">
      <c r="W63253" s="288"/>
      <c r="X63253" s="287"/>
      <c r="AA63253" s="289"/>
    </row>
    <row r="63254" spans="23:27">
      <c r="W63254" s="288"/>
      <c r="X63254" s="287"/>
      <c r="AA63254" s="289"/>
    </row>
    <row r="63255" spans="23:27">
      <c r="W63255" s="288"/>
      <c r="X63255" s="287"/>
      <c r="AA63255" s="289"/>
    </row>
    <row r="63256" spans="23:27">
      <c r="W63256" s="288"/>
      <c r="X63256" s="287"/>
      <c r="AA63256" s="289"/>
    </row>
    <row r="63257" spans="23:27">
      <c r="W63257" s="288"/>
      <c r="X63257" s="287"/>
      <c r="AA63257" s="289"/>
    </row>
    <row r="63258" spans="23:27">
      <c r="W63258" s="288"/>
      <c r="X63258" s="287"/>
      <c r="AA63258" s="289"/>
    </row>
    <row r="63259" spans="23:27">
      <c r="W63259" s="288"/>
      <c r="X63259" s="287"/>
      <c r="AA63259" s="289"/>
    </row>
    <row r="63260" spans="23:27">
      <c r="W63260" s="288"/>
      <c r="X63260" s="287"/>
      <c r="AA63260" s="289"/>
    </row>
    <row r="63261" spans="23:27">
      <c r="W63261" s="288"/>
      <c r="X63261" s="287"/>
      <c r="AA63261" s="289"/>
    </row>
    <row r="63262" spans="23:27">
      <c r="W63262" s="288"/>
      <c r="X63262" s="287"/>
      <c r="AA63262" s="289"/>
    </row>
    <row r="63263" spans="23:27">
      <c r="W63263" s="288"/>
      <c r="X63263" s="287"/>
      <c r="AA63263" s="289"/>
    </row>
    <row r="63264" spans="23:27">
      <c r="W63264" s="288"/>
      <c r="X63264" s="287"/>
      <c r="AA63264" s="289"/>
    </row>
    <row r="63265" spans="23:27">
      <c r="W63265" s="288"/>
      <c r="X63265" s="287"/>
      <c r="AA63265" s="289"/>
    </row>
    <row r="63266" spans="23:27">
      <c r="W63266" s="288"/>
      <c r="X63266" s="287"/>
      <c r="AA63266" s="289"/>
    </row>
    <row r="63267" spans="23:27">
      <c r="W63267" s="288"/>
      <c r="X63267" s="287"/>
      <c r="AA63267" s="289"/>
    </row>
    <row r="63268" spans="23:27">
      <c r="W63268" s="288"/>
      <c r="X63268" s="287"/>
      <c r="AA63268" s="289"/>
    </row>
    <row r="63269" spans="23:27">
      <c r="W63269" s="288"/>
      <c r="X63269" s="287"/>
      <c r="AA63269" s="289"/>
    </row>
    <row r="63270" spans="23:27">
      <c r="W63270" s="288"/>
      <c r="X63270" s="287"/>
      <c r="AA63270" s="289"/>
    </row>
    <row r="63271" spans="23:27">
      <c r="W63271" s="288"/>
      <c r="X63271" s="287"/>
      <c r="AA63271" s="289"/>
    </row>
    <row r="63272" spans="23:27">
      <c r="W63272" s="288"/>
      <c r="X63272" s="287"/>
      <c r="AA63272" s="289"/>
    </row>
    <row r="63273" spans="23:27">
      <c r="W63273" s="288"/>
      <c r="X63273" s="287"/>
      <c r="AA63273" s="289"/>
    </row>
    <row r="63274" spans="23:27">
      <c r="W63274" s="288"/>
      <c r="X63274" s="287"/>
      <c r="AA63274" s="289"/>
    </row>
    <row r="63275" spans="23:27">
      <c r="W63275" s="288"/>
      <c r="X63275" s="287"/>
      <c r="AA63275" s="289"/>
    </row>
    <row r="63276" spans="23:27">
      <c r="W63276" s="288"/>
      <c r="X63276" s="287"/>
      <c r="AA63276" s="289"/>
    </row>
    <row r="63277" spans="23:27">
      <c r="W63277" s="288"/>
      <c r="X63277" s="287"/>
      <c r="AA63277" s="289"/>
    </row>
    <row r="63278" spans="23:27">
      <c r="W63278" s="288"/>
      <c r="X63278" s="287"/>
      <c r="AA63278" s="289"/>
    </row>
    <row r="63279" spans="23:27">
      <c r="W63279" s="288"/>
      <c r="X63279" s="287"/>
      <c r="AA63279" s="289"/>
    </row>
    <row r="63280" spans="23:27">
      <c r="W63280" s="288"/>
      <c r="X63280" s="287"/>
      <c r="AA63280" s="289"/>
    </row>
    <row r="63281" spans="23:27">
      <c r="W63281" s="288"/>
      <c r="X63281" s="287"/>
      <c r="AA63281" s="289"/>
    </row>
    <row r="63282" spans="23:27">
      <c r="W63282" s="288"/>
      <c r="X63282" s="287"/>
      <c r="AA63282" s="289"/>
    </row>
    <row r="63283" spans="23:27">
      <c r="W63283" s="288"/>
      <c r="X63283" s="287"/>
      <c r="AA63283" s="289"/>
    </row>
    <row r="63284" spans="23:27">
      <c r="W63284" s="288"/>
      <c r="X63284" s="287"/>
      <c r="AA63284" s="289"/>
    </row>
    <row r="63285" spans="23:27">
      <c r="W63285" s="288"/>
      <c r="X63285" s="287"/>
      <c r="AA63285" s="289"/>
    </row>
    <row r="63286" spans="23:27">
      <c r="W63286" s="288"/>
      <c r="X63286" s="287"/>
      <c r="AA63286" s="289"/>
    </row>
    <row r="63287" spans="23:27">
      <c r="W63287" s="288"/>
      <c r="X63287" s="287"/>
      <c r="AA63287" s="289"/>
    </row>
    <row r="63288" spans="23:27">
      <c r="W63288" s="288"/>
      <c r="X63288" s="287"/>
      <c r="AA63288" s="289"/>
    </row>
    <row r="63289" spans="23:27">
      <c r="W63289" s="288"/>
      <c r="X63289" s="287"/>
      <c r="AA63289" s="289"/>
    </row>
    <row r="63290" spans="23:27">
      <c r="W63290" s="288"/>
      <c r="X63290" s="287"/>
      <c r="AA63290" s="289"/>
    </row>
    <row r="63291" spans="23:27">
      <c r="W63291" s="288"/>
      <c r="X63291" s="287"/>
      <c r="AA63291" s="289"/>
    </row>
    <row r="63292" spans="23:27">
      <c r="W63292" s="288"/>
      <c r="X63292" s="287"/>
      <c r="AA63292" s="289"/>
    </row>
    <row r="63293" spans="23:27">
      <c r="W63293" s="288"/>
      <c r="X63293" s="287"/>
      <c r="AA63293" s="289"/>
    </row>
    <row r="63294" spans="23:27">
      <c r="W63294" s="288"/>
      <c r="X63294" s="287"/>
      <c r="AA63294" s="289"/>
    </row>
    <row r="63295" spans="23:27">
      <c r="W63295" s="288"/>
      <c r="X63295" s="287"/>
      <c r="AA63295" s="289"/>
    </row>
    <row r="63296" spans="23:27">
      <c r="W63296" s="288"/>
      <c r="X63296" s="287"/>
      <c r="AA63296" s="289"/>
    </row>
    <row r="63297" spans="23:27">
      <c r="W63297" s="288"/>
      <c r="X63297" s="287"/>
      <c r="AA63297" s="289"/>
    </row>
    <row r="63298" spans="23:27">
      <c r="W63298" s="288"/>
      <c r="X63298" s="287"/>
      <c r="AA63298" s="289"/>
    </row>
    <row r="63299" spans="23:27">
      <c r="W63299" s="288"/>
      <c r="X63299" s="287"/>
      <c r="AA63299" s="289"/>
    </row>
    <row r="63300" spans="23:27">
      <c r="W63300" s="288"/>
      <c r="X63300" s="287"/>
      <c r="AA63300" s="289"/>
    </row>
    <row r="63301" spans="23:27">
      <c r="W63301" s="288"/>
      <c r="X63301" s="287"/>
      <c r="AA63301" s="289"/>
    </row>
    <row r="63302" spans="23:27">
      <c r="W63302" s="288"/>
      <c r="X63302" s="287"/>
      <c r="AA63302" s="289"/>
    </row>
    <row r="63303" spans="23:27">
      <c r="W63303" s="288"/>
      <c r="X63303" s="287"/>
      <c r="AA63303" s="289"/>
    </row>
    <row r="63304" spans="23:27">
      <c r="W63304" s="288"/>
      <c r="X63304" s="287"/>
      <c r="AA63304" s="289"/>
    </row>
    <row r="63305" spans="23:27">
      <c r="W63305" s="288"/>
      <c r="X63305" s="287"/>
      <c r="AA63305" s="289"/>
    </row>
    <row r="63306" spans="23:27">
      <c r="W63306" s="288"/>
      <c r="X63306" s="287"/>
      <c r="AA63306" s="289"/>
    </row>
    <row r="63307" spans="23:27">
      <c r="W63307" s="288"/>
      <c r="X63307" s="287"/>
      <c r="AA63307" s="289"/>
    </row>
    <row r="63308" spans="23:27">
      <c r="W63308" s="288"/>
      <c r="X63308" s="287"/>
      <c r="AA63308" s="289"/>
    </row>
    <row r="63309" spans="23:27">
      <c r="W63309" s="288"/>
      <c r="X63309" s="287"/>
      <c r="AA63309" s="289"/>
    </row>
    <row r="63310" spans="23:27">
      <c r="W63310" s="288"/>
      <c r="X63310" s="287"/>
      <c r="AA63310" s="289"/>
    </row>
    <row r="63311" spans="23:27">
      <c r="W63311" s="288"/>
      <c r="X63311" s="287"/>
      <c r="AA63311" s="289"/>
    </row>
    <row r="63312" spans="23:27">
      <c r="W63312" s="288"/>
      <c r="X63312" s="287"/>
      <c r="AA63312" s="289"/>
    </row>
    <row r="63313" spans="23:27">
      <c r="W63313" s="288"/>
      <c r="X63313" s="287"/>
      <c r="AA63313" s="289"/>
    </row>
    <row r="63314" spans="23:27">
      <c r="W63314" s="288"/>
      <c r="X63314" s="287"/>
      <c r="AA63314" s="289"/>
    </row>
    <row r="63315" spans="23:27">
      <c r="W63315" s="288"/>
      <c r="X63315" s="287"/>
      <c r="AA63315" s="289"/>
    </row>
    <row r="63316" spans="23:27">
      <c r="W63316" s="288"/>
      <c r="X63316" s="287"/>
      <c r="AA63316" s="289"/>
    </row>
    <row r="63317" spans="23:27">
      <c r="W63317" s="288"/>
      <c r="X63317" s="287"/>
      <c r="AA63317" s="289"/>
    </row>
    <row r="63318" spans="23:27">
      <c r="W63318" s="288"/>
      <c r="X63318" s="287"/>
      <c r="AA63318" s="289"/>
    </row>
    <row r="63319" spans="23:27">
      <c r="W63319" s="288"/>
      <c r="X63319" s="287"/>
      <c r="AA63319" s="289"/>
    </row>
    <row r="63320" spans="23:27">
      <c r="W63320" s="288"/>
      <c r="X63320" s="287"/>
      <c r="AA63320" s="289"/>
    </row>
    <row r="63321" spans="23:27">
      <c r="W63321" s="288"/>
      <c r="X63321" s="287"/>
      <c r="AA63321" s="289"/>
    </row>
    <row r="63322" spans="23:27">
      <c r="W63322" s="288"/>
      <c r="X63322" s="287"/>
      <c r="AA63322" s="289"/>
    </row>
    <row r="63323" spans="23:27">
      <c r="W63323" s="288"/>
      <c r="X63323" s="287"/>
      <c r="AA63323" s="289"/>
    </row>
    <row r="63324" spans="23:27">
      <c r="W63324" s="288"/>
      <c r="X63324" s="287"/>
      <c r="AA63324" s="289"/>
    </row>
    <row r="63325" spans="23:27">
      <c r="W63325" s="288"/>
      <c r="X63325" s="287"/>
      <c r="AA63325" s="289"/>
    </row>
    <row r="63326" spans="23:27">
      <c r="W63326" s="288"/>
      <c r="X63326" s="287"/>
      <c r="AA63326" s="289"/>
    </row>
    <row r="63327" spans="23:27">
      <c r="W63327" s="288"/>
      <c r="X63327" s="287"/>
      <c r="AA63327" s="289"/>
    </row>
    <row r="63328" spans="23:27">
      <c r="W63328" s="288"/>
      <c r="X63328" s="287"/>
      <c r="AA63328" s="289"/>
    </row>
    <row r="63329" spans="23:27">
      <c r="W63329" s="288"/>
      <c r="X63329" s="287"/>
      <c r="AA63329" s="289"/>
    </row>
    <row r="63330" spans="23:27">
      <c r="W63330" s="288"/>
      <c r="X63330" s="287"/>
      <c r="AA63330" s="289"/>
    </row>
    <row r="63331" spans="23:27">
      <c r="W63331" s="288"/>
      <c r="X63331" s="287"/>
      <c r="AA63331" s="289"/>
    </row>
    <row r="63332" spans="23:27">
      <c r="W63332" s="288"/>
      <c r="X63332" s="287"/>
      <c r="AA63332" s="289"/>
    </row>
    <row r="63333" spans="23:27">
      <c r="W63333" s="288"/>
      <c r="X63333" s="287"/>
      <c r="AA63333" s="289"/>
    </row>
    <row r="63334" spans="23:27">
      <c r="W63334" s="288"/>
      <c r="X63334" s="287"/>
      <c r="AA63334" s="289"/>
    </row>
    <row r="63335" spans="23:27">
      <c r="W63335" s="288"/>
      <c r="X63335" s="287"/>
      <c r="AA63335" s="289"/>
    </row>
    <row r="63336" spans="23:27">
      <c r="W63336" s="288"/>
      <c r="X63336" s="287"/>
      <c r="AA63336" s="289"/>
    </row>
    <row r="63337" spans="23:27">
      <c r="W63337" s="288"/>
      <c r="X63337" s="287"/>
      <c r="AA63337" s="289"/>
    </row>
    <row r="63338" spans="23:27">
      <c r="W63338" s="288"/>
      <c r="X63338" s="287"/>
      <c r="AA63338" s="289"/>
    </row>
    <row r="63339" spans="23:27">
      <c r="W63339" s="288"/>
      <c r="X63339" s="287"/>
      <c r="AA63339" s="289"/>
    </row>
    <row r="63340" spans="23:27">
      <c r="W63340" s="288"/>
      <c r="X63340" s="287"/>
      <c r="AA63340" s="289"/>
    </row>
    <row r="63341" spans="23:27">
      <c r="W63341" s="288"/>
      <c r="X63341" s="287"/>
      <c r="AA63341" s="289"/>
    </row>
    <row r="63342" spans="23:27">
      <c r="W63342" s="288"/>
      <c r="X63342" s="287"/>
      <c r="AA63342" s="289"/>
    </row>
    <row r="63343" spans="23:27">
      <c r="W63343" s="288"/>
      <c r="X63343" s="287"/>
      <c r="AA63343" s="289"/>
    </row>
    <row r="63344" spans="23:27">
      <c r="W63344" s="288"/>
      <c r="X63344" s="287"/>
      <c r="AA63344" s="289"/>
    </row>
    <row r="63345" spans="23:27">
      <c r="W63345" s="288"/>
      <c r="X63345" s="287"/>
      <c r="AA63345" s="289"/>
    </row>
    <row r="63346" spans="23:27">
      <c r="W63346" s="288"/>
      <c r="X63346" s="287"/>
      <c r="AA63346" s="289"/>
    </row>
    <row r="63347" spans="23:27">
      <c r="W63347" s="288"/>
      <c r="X63347" s="287"/>
      <c r="AA63347" s="289"/>
    </row>
    <row r="63348" spans="23:27">
      <c r="W63348" s="288"/>
      <c r="X63348" s="287"/>
      <c r="AA63348" s="289"/>
    </row>
    <row r="63349" spans="23:27">
      <c r="W63349" s="288"/>
      <c r="X63349" s="287"/>
      <c r="AA63349" s="289"/>
    </row>
    <row r="63350" spans="23:27">
      <c r="W63350" s="288"/>
      <c r="X63350" s="287"/>
      <c r="AA63350" s="289"/>
    </row>
    <row r="63351" spans="23:27">
      <c r="W63351" s="288"/>
      <c r="X63351" s="287"/>
      <c r="AA63351" s="289"/>
    </row>
    <row r="63352" spans="23:27">
      <c r="W63352" s="288"/>
      <c r="X63352" s="287"/>
      <c r="AA63352" s="289"/>
    </row>
    <row r="63353" spans="23:27">
      <c r="W63353" s="288"/>
      <c r="X63353" s="287"/>
      <c r="AA63353" s="289"/>
    </row>
    <row r="63354" spans="23:27">
      <c r="W63354" s="288"/>
      <c r="X63354" s="287"/>
      <c r="AA63354" s="289"/>
    </row>
    <row r="63355" spans="23:27">
      <c r="W63355" s="288"/>
      <c r="X63355" s="287"/>
      <c r="AA63355" s="289"/>
    </row>
    <row r="63356" spans="23:27">
      <c r="W63356" s="288"/>
      <c r="X63356" s="287"/>
      <c r="AA63356" s="289"/>
    </row>
    <row r="63357" spans="23:27">
      <c r="W63357" s="288"/>
      <c r="X63357" s="287"/>
      <c r="AA63357" s="289"/>
    </row>
    <row r="63358" spans="23:27">
      <c r="W63358" s="288"/>
      <c r="X63358" s="287"/>
      <c r="AA63358" s="289"/>
    </row>
    <row r="63359" spans="23:27">
      <c r="W63359" s="288"/>
      <c r="X63359" s="287"/>
      <c r="AA63359" s="289"/>
    </row>
    <row r="63360" spans="23:27">
      <c r="W63360" s="288"/>
      <c r="X63360" s="287"/>
      <c r="AA63360" s="289"/>
    </row>
    <row r="63361" spans="23:27">
      <c r="W63361" s="288"/>
      <c r="X63361" s="287"/>
      <c r="AA63361" s="289"/>
    </row>
    <row r="63362" spans="23:27">
      <c r="W63362" s="288"/>
      <c r="X63362" s="287"/>
      <c r="AA63362" s="289"/>
    </row>
    <row r="63363" spans="23:27">
      <c r="W63363" s="288"/>
      <c r="X63363" s="287"/>
      <c r="AA63363" s="289"/>
    </row>
    <row r="63364" spans="23:27">
      <c r="W63364" s="288"/>
      <c r="X63364" s="287"/>
      <c r="AA63364" s="289"/>
    </row>
    <row r="63365" spans="23:27">
      <c r="W63365" s="288"/>
      <c r="X63365" s="287"/>
      <c r="AA63365" s="289"/>
    </row>
    <row r="63366" spans="23:27">
      <c r="W63366" s="288"/>
      <c r="X63366" s="287"/>
      <c r="AA63366" s="289"/>
    </row>
    <row r="63367" spans="23:27">
      <c r="W63367" s="288"/>
      <c r="X63367" s="287"/>
      <c r="AA63367" s="289"/>
    </row>
    <row r="63368" spans="23:27">
      <c r="W63368" s="288"/>
      <c r="X63368" s="287"/>
      <c r="AA63368" s="289"/>
    </row>
    <row r="63369" spans="23:27">
      <c r="W63369" s="288"/>
      <c r="X63369" s="287"/>
      <c r="AA63369" s="289"/>
    </row>
    <row r="63370" spans="23:27">
      <c r="W63370" s="288"/>
      <c r="X63370" s="287"/>
      <c r="AA63370" s="289"/>
    </row>
    <row r="63371" spans="23:27">
      <c r="W63371" s="288"/>
      <c r="X63371" s="287"/>
      <c r="AA63371" s="289"/>
    </row>
    <row r="63372" spans="23:27">
      <c r="W63372" s="288"/>
      <c r="X63372" s="287"/>
      <c r="AA63372" s="289"/>
    </row>
    <row r="63373" spans="23:27">
      <c r="W63373" s="288"/>
      <c r="X63373" s="287"/>
      <c r="AA63373" s="289"/>
    </row>
    <row r="63374" spans="23:27">
      <c r="W63374" s="288"/>
      <c r="X63374" s="287"/>
      <c r="AA63374" s="289"/>
    </row>
    <row r="63375" spans="23:27">
      <c r="W63375" s="288"/>
      <c r="X63375" s="287"/>
      <c r="AA63375" s="289"/>
    </row>
    <row r="63376" spans="23:27">
      <c r="W63376" s="288"/>
      <c r="X63376" s="287"/>
      <c r="AA63376" s="289"/>
    </row>
    <row r="63377" spans="23:27">
      <c r="W63377" s="288"/>
      <c r="X63377" s="287"/>
      <c r="AA63377" s="289"/>
    </row>
    <row r="63378" spans="23:27">
      <c r="W63378" s="288"/>
      <c r="X63378" s="287"/>
      <c r="AA63378" s="289"/>
    </row>
    <row r="63379" spans="23:27">
      <c r="W63379" s="288"/>
      <c r="X63379" s="287"/>
      <c r="AA63379" s="289"/>
    </row>
    <row r="63380" spans="23:27">
      <c r="W63380" s="288"/>
      <c r="X63380" s="287"/>
      <c r="AA63380" s="289"/>
    </row>
    <row r="63381" spans="23:27">
      <c r="W63381" s="288"/>
      <c r="X63381" s="287"/>
      <c r="AA63381" s="289"/>
    </row>
    <row r="63382" spans="23:27">
      <c r="W63382" s="288"/>
      <c r="X63382" s="287"/>
      <c r="AA63382" s="289"/>
    </row>
    <row r="63383" spans="23:27">
      <c r="W63383" s="288"/>
      <c r="X63383" s="287"/>
      <c r="AA63383" s="289"/>
    </row>
    <row r="63384" spans="23:27">
      <c r="W63384" s="288"/>
      <c r="X63384" s="287"/>
      <c r="AA63384" s="289"/>
    </row>
    <row r="63385" spans="23:27">
      <c r="W63385" s="288"/>
      <c r="X63385" s="287"/>
      <c r="AA63385" s="289"/>
    </row>
    <row r="63386" spans="23:27">
      <c r="W63386" s="288"/>
      <c r="X63386" s="287"/>
      <c r="AA63386" s="289"/>
    </row>
    <row r="63387" spans="23:27">
      <c r="W63387" s="288"/>
      <c r="X63387" s="287"/>
      <c r="AA63387" s="289"/>
    </row>
    <row r="63388" spans="23:27">
      <c r="W63388" s="288"/>
      <c r="X63388" s="287"/>
      <c r="AA63388" s="289"/>
    </row>
    <row r="63389" spans="23:27">
      <c r="W63389" s="288"/>
      <c r="X63389" s="287"/>
      <c r="AA63389" s="289"/>
    </row>
    <row r="63390" spans="23:27">
      <c r="W63390" s="288"/>
      <c r="X63390" s="287"/>
      <c r="AA63390" s="289"/>
    </row>
    <row r="63391" spans="23:27">
      <c r="W63391" s="288"/>
      <c r="X63391" s="287"/>
      <c r="AA63391" s="289"/>
    </row>
    <row r="63392" spans="23:27">
      <c r="W63392" s="288"/>
      <c r="X63392" s="287"/>
      <c r="AA63392" s="289"/>
    </row>
    <row r="63393" spans="23:27">
      <c r="W63393" s="288"/>
      <c r="X63393" s="287"/>
      <c r="AA63393" s="289"/>
    </row>
    <row r="63394" spans="23:27">
      <c r="W63394" s="288"/>
      <c r="X63394" s="287"/>
      <c r="AA63394" s="289"/>
    </row>
    <row r="63395" spans="23:27">
      <c r="W63395" s="288"/>
      <c r="X63395" s="287"/>
      <c r="AA63395" s="289"/>
    </row>
    <row r="63396" spans="23:27">
      <c r="W63396" s="288"/>
      <c r="X63396" s="287"/>
      <c r="AA63396" s="289"/>
    </row>
    <row r="63397" spans="23:27">
      <c r="W63397" s="288"/>
      <c r="X63397" s="287"/>
      <c r="AA63397" s="289"/>
    </row>
    <row r="63398" spans="23:27">
      <c r="W63398" s="288"/>
      <c r="X63398" s="287"/>
      <c r="AA63398" s="289"/>
    </row>
    <row r="63399" spans="23:27">
      <c r="W63399" s="288"/>
      <c r="X63399" s="287"/>
      <c r="AA63399" s="289"/>
    </row>
    <row r="63400" spans="23:27">
      <c r="W63400" s="288"/>
      <c r="X63400" s="287"/>
      <c r="AA63400" s="289"/>
    </row>
    <row r="63401" spans="23:27">
      <c r="W63401" s="288"/>
      <c r="X63401" s="287"/>
      <c r="AA63401" s="289"/>
    </row>
    <row r="63402" spans="23:27">
      <c r="W63402" s="288"/>
      <c r="X63402" s="287"/>
      <c r="AA63402" s="289"/>
    </row>
    <row r="63403" spans="23:27">
      <c r="W63403" s="288"/>
      <c r="X63403" s="287"/>
      <c r="AA63403" s="289"/>
    </row>
    <row r="63404" spans="23:27">
      <c r="W63404" s="288"/>
      <c r="X63404" s="287"/>
      <c r="AA63404" s="289"/>
    </row>
    <row r="63405" spans="23:27">
      <c r="W63405" s="288"/>
      <c r="X63405" s="287"/>
      <c r="AA63405" s="289"/>
    </row>
    <row r="63406" spans="23:27">
      <c r="W63406" s="288"/>
      <c r="X63406" s="287"/>
      <c r="AA63406" s="289"/>
    </row>
    <row r="63407" spans="23:27">
      <c r="W63407" s="288"/>
      <c r="X63407" s="287"/>
      <c r="AA63407" s="289"/>
    </row>
    <row r="63408" spans="23:27">
      <c r="W63408" s="288"/>
      <c r="X63408" s="287"/>
      <c r="AA63408" s="289"/>
    </row>
    <row r="63409" spans="23:27">
      <c r="W63409" s="288"/>
      <c r="X63409" s="287"/>
      <c r="AA63409" s="289"/>
    </row>
    <row r="63410" spans="23:27">
      <c r="W63410" s="288"/>
      <c r="X63410" s="287"/>
      <c r="AA63410" s="289"/>
    </row>
    <row r="63411" spans="23:27">
      <c r="W63411" s="288"/>
      <c r="X63411" s="287"/>
      <c r="AA63411" s="289"/>
    </row>
    <row r="63412" spans="23:27">
      <c r="W63412" s="288"/>
      <c r="X63412" s="287"/>
      <c r="AA63412" s="289"/>
    </row>
    <row r="63413" spans="23:27">
      <c r="W63413" s="288"/>
      <c r="X63413" s="287"/>
      <c r="AA63413" s="289"/>
    </row>
    <row r="63414" spans="23:27">
      <c r="W63414" s="288"/>
      <c r="X63414" s="287"/>
      <c r="AA63414" s="289"/>
    </row>
    <row r="63415" spans="23:27">
      <c r="W63415" s="288"/>
      <c r="X63415" s="287"/>
      <c r="AA63415" s="289"/>
    </row>
    <row r="63416" spans="23:27">
      <c r="W63416" s="288"/>
      <c r="X63416" s="287"/>
      <c r="AA63416" s="289"/>
    </row>
    <row r="63417" spans="23:27">
      <c r="W63417" s="288"/>
      <c r="X63417" s="287"/>
      <c r="AA63417" s="289"/>
    </row>
    <row r="63418" spans="23:27">
      <c r="W63418" s="288"/>
      <c r="X63418" s="287"/>
      <c r="AA63418" s="289"/>
    </row>
    <row r="63419" spans="23:27">
      <c r="W63419" s="288"/>
      <c r="X63419" s="287"/>
      <c r="AA63419" s="289"/>
    </row>
    <row r="63420" spans="23:27">
      <c r="W63420" s="288"/>
      <c r="X63420" s="287"/>
      <c r="AA63420" s="289"/>
    </row>
    <row r="63421" spans="23:27">
      <c r="W63421" s="288"/>
      <c r="X63421" s="287"/>
      <c r="AA63421" s="289"/>
    </row>
    <row r="63422" spans="23:27">
      <c r="W63422" s="288"/>
      <c r="X63422" s="287"/>
      <c r="AA63422" s="289"/>
    </row>
    <row r="63423" spans="23:27">
      <c r="W63423" s="288"/>
      <c r="X63423" s="287"/>
      <c r="AA63423" s="289"/>
    </row>
    <row r="63424" spans="23:27">
      <c r="W63424" s="288"/>
      <c r="X63424" s="287"/>
      <c r="AA63424" s="289"/>
    </row>
    <row r="63425" spans="23:27">
      <c r="W63425" s="288"/>
      <c r="X63425" s="287"/>
      <c r="AA63425" s="289"/>
    </row>
    <row r="63426" spans="23:27">
      <c r="W63426" s="288"/>
      <c r="X63426" s="287"/>
      <c r="AA63426" s="289"/>
    </row>
    <row r="63427" spans="23:27">
      <c r="W63427" s="288"/>
      <c r="X63427" s="287"/>
      <c r="AA63427" s="289"/>
    </row>
    <row r="63428" spans="23:27">
      <c r="W63428" s="288"/>
      <c r="X63428" s="287"/>
      <c r="AA63428" s="289"/>
    </row>
    <row r="63429" spans="23:27">
      <c r="W63429" s="288"/>
      <c r="X63429" s="287"/>
      <c r="AA63429" s="289"/>
    </row>
    <row r="63430" spans="23:27">
      <c r="W63430" s="288"/>
      <c r="X63430" s="287"/>
      <c r="AA63430" s="289"/>
    </row>
    <row r="63431" spans="23:27">
      <c r="W63431" s="288"/>
      <c r="X63431" s="287"/>
      <c r="AA63431" s="289"/>
    </row>
    <row r="63432" spans="23:27">
      <c r="W63432" s="288"/>
      <c r="X63432" s="287"/>
      <c r="AA63432" s="289"/>
    </row>
    <row r="63433" spans="23:27">
      <c r="W63433" s="288"/>
      <c r="X63433" s="287"/>
      <c r="AA63433" s="289"/>
    </row>
    <row r="63434" spans="23:27">
      <c r="W63434" s="288"/>
      <c r="X63434" s="287"/>
      <c r="AA63434" s="289"/>
    </row>
    <row r="63435" spans="23:27">
      <c r="W63435" s="288"/>
      <c r="X63435" s="287"/>
      <c r="AA63435" s="289"/>
    </row>
    <row r="63436" spans="23:27">
      <c r="W63436" s="288"/>
      <c r="X63436" s="287"/>
      <c r="AA63436" s="289"/>
    </row>
    <row r="63437" spans="23:27">
      <c r="W63437" s="288"/>
      <c r="X63437" s="287"/>
      <c r="AA63437" s="289"/>
    </row>
    <row r="63438" spans="23:27">
      <c r="W63438" s="288"/>
      <c r="X63438" s="287"/>
      <c r="AA63438" s="289"/>
    </row>
    <row r="63439" spans="23:27">
      <c r="W63439" s="288"/>
      <c r="X63439" s="287"/>
      <c r="AA63439" s="289"/>
    </row>
    <row r="63440" spans="23:27">
      <c r="W63440" s="288"/>
      <c r="X63440" s="287"/>
      <c r="AA63440" s="289"/>
    </row>
    <row r="63441" spans="23:27">
      <c r="W63441" s="288"/>
      <c r="X63441" s="287"/>
      <c r="AA63441" s="289"/>
    </row>
    <row r="63442" spans="23:27">
      <c r="W63442" s="288"/>
      <c r="X63442" s="287"/>
      <c r="AA63442" s="289"/>
    </row>
    <row r="63443" spans="23:27">
      <c r="W63443" s="288"/>
      <c r="X63443" s="287"/>
      <c r="AA63443" s="289"/>
    </row>
    <row r="63444" spans="23:27">
      <c r="W63444" s="288"/>
      <c r="X63444" s="287"/>
      <c r="AA63444" s="289"/>
    </row>
    <row r="63445" spans="23:27">
      <c r="W63445" s="288"/>
      <c r="X63445" s="287"/>
      <c r="AA63445" s="289"/>
    </row>
    <row r="63446" spans="23:27">
      <c r="W63446" s="288"/>
      <c r="X63446" s="287"/>
      <c r="AA63446" s="289"/>
    </row>
    <row r="63447" spans="23:27">
      <c r="W63447" s="288"/>
      <c r="X63447" s="287"/>
      <c r="AA63447" s="289"/>
    </row>
    <row r="63448" spans="23:27">
      <c r="W63448" s="288"/>
      <c r="X63448" s="287"/>
      <c r="AA63448" s="289"/>
    </row>
    <row r="63449" spans="23:27">
      <c r="W63449" s="288"/>
      <c r="X63449" s="287"/>
      <c r="AA63449" s="289"/>
    </row>
    <row r="63450" spans="23:27">
      <c r="W63450" s="288"/>
      <c r="X63450" s="287"/>
      <c r="AA63450" s="289"/>
    </row>
    <row r="63451" spans="23:27">
      <c r="W63451" s="288"/>
      <c r="X63451" s="287"/>
      <c r="AA63451" s="289"/>
    </row>
    <row r="63452" spans="23:27">
      <c r="W63452" s="288"/>
      <c r="X63452" s="287"/>
      <c r="AA63452" s="289"/>
    </row>
    <row r="63453" spans="23:27">
      <c r="W63453" s="288"/>
      <c r="X63453" s="287"/>
      <c r="AA63453" s="289"/>
    </row>
    <row r="63454" spans="23:27">
      <c r="W63454" s="288"/>
      <c r="X63454" s="287"/>
      <c r="AA63454" s="289"/>
    </row>
    <row r="63455" spans="23:27">
      <c r="W63455" s="288"/>
      <c r="X63455" s="287"/>
      <c r="AA63455" s="289"/>
    </row>
    <row r="63456" spans="23:27">
      <c r="W63456" s="288"/>
      <c r="X63456" s="287"/>
      <c r="AA63456" s="289"/>
    </row>
    <row r="63457" spans="23:27">
      <c r="W63457" s="288"/>
      <c r="X63457" s="287"/>
      <c r="AA63457" s="289"/>
    </row>
    <row r="63458" spans="23:27">
      <c r="W63458" s="288"/>
      <c r="X63458" s="287"/>
      <c r="AA63458" s="289"/>
    </row>
    <row r="63459" spans="23:27">
      <c r="W63459" s="288"/>
      <c r="X63459" s="287"/>
      <c r="AA63459" s="289"/>
    </row>
    <row r="63460" spans="23:27">
      <c r="W63460" s="288"/>
      <c r="X63460" s="287"/>
      <c r="AA63460" s="289"/>
    </row>
    <row r="63461" spans="23:27">
      <c r="W63461" s="288"/>
      <c r="X63461" s="287"/>
      <c r="AA63461" s="289"/>
    </row>
    <row r="63462" spans="23:27">
      <c r="W63462" s="288"/>
      <c r="X63462" s="287"/>
      <c r="AA63462" s="289"/>
    </row>
    <row r="63463" spans="23:27">
      <c r="W63463" s="288"/>
      <c r="X63463" s="287"/>
      <c r="AA63463" s="289"/>
    </row>
    <row r="63464" spans="23:27">
      <c r="W63464" s="288"/>
      <c r="X63464" s="287"/>
      <c r="AA63464" s="289"/>
    </row>
    <row r="63465" spans="23:27">
      <c r="W63465" s="288"/>
      <c r="X63465" s="287"/>
      <c r="AA63465" s="289"/>
    </row>
    <row r="63466" spans="23:27">
      <c r="W63466" s="288"/>
      <c r="X63466" s="287"/>
      <c r="AA63466" s="289"/>
    </row>
    <row r="63467" spans="23:27">
      <c r="W63467" s="288"/>
      <c r="X63467" s="287"/>
      <c r="AA63467" s="289"/>
    </row>
    <row r="63468" spans="23:27">
      <c r="W63468" s="288"/>
      <c r="X63468" s="287"/>
      <c r="AA63468" s="289"/>
    </row>
    <row r="63469" spans="23:27">
      <c r="W63469" s="288"/>
      <c r="X63469" s="287"/>
      <c r="AA63469" s="289"/>
    </row>
    <row r="63470" spans="23:27">
      <c r="W63470" s="288"/>
      <c r="X63470" s="287"/>
      <c r="AA63470" s="289"/>
    </row>
    <row r="63471" spans="23:27">
      <c r="W63471" s="288"/>
      <c r="X63471" s="287"/>
      <c r="AA63471" s="289"/>
    </row>
    <row r="63472" spans="23:27">
      <c r="W63472" s="288"/>
      <c r="X63472" s="287"/>
      <c r="AA63472" s="289"/>
    </row>
    <row r="63473" spans="23:27">
      <c r="W63473" s="288"/>
      <c r="X63473" s="287"/>
      <c r="AA63473" s="289"/>
    </row>
    <row r="63474" spans="23:27">
      <c r="W63474" s="288"/>
      <c r="X63474" s="287"/>
      <c r="AA63474" s="289"/>
    </row>
    <row r="63475" spans="23:27">
      <c r="W63475" s="288"/>
      <c r="X63475" s="287"/>
      <c r="AA63475" s="289"/>
    </row>
    <row r="63476" spans="23:27">
      <c r="W63476" s="288"/>
      <c r="X63476" s="287"/>
      <c r="AA63476" s="289"/>
    </row>
    <row r="63477" spans="23:27">
      <c r="W63477" s="288"/>
      <c r="X63477" s="287"/>
      <c r="AA63477" s="289"/>
    </row>
    <row r="63478" spans="23:27">
      <c r="W63478" s="288"/>
      <c r="X63478" s="287"/>
      <c r="AA63478" s="289"/>
    </row>
    <row r="63479" spans="23:27">
      <c r="W63479" s="288"/>
      <c r="X63479" s="287"/>
      <c r="AA63479" s="289"/>
    </row>
    <row r="63480" spans="23:27">
      <c r="W63480" s="288"/>
      <c r="X63480" s="287"/>
      <c r="AA63480" s="289"/>
    </row>
    <row r="63481" spans="23:27">
      <c r="W63481" s="288"/>
      <c r="X63481" s="287"/>
      <c r="AA63481" s="289"/>
    </row>
    <row r="63482" spans="23:27">
      <c r="W63482" s="288"/>
      <c r="X63482" s="287"/>
      <c r="AA63482" s="289"/>
    </row>
    <row r="63483" spans="23:27">
      <c r="W63483" s="288"/>
      <c r="X63483" s="287"/>
      <c r="AA63483" s="289"/>
    </row>
    <row r="63484" spans="23:27">
      <c r="W63484" s="288"/>
      <c r="X63484" s="287"/>
      <c r="AA63484" s="289"/>
    </row>
    <row r="63485" spans="23:27">
      <c r="W63485" s="288"/>
      <c r="X63485" s="287"/>
      <c r="AA63485" s="289"/>
    </row>
    <row r="63486" spans="23:27">
      <c r="W63486" s="288"/>
      <c r="X63486" s="287"/>
      <c r="AA63486" s="289"/>
    </row>
    <row r="63487" spans="23:27">
      <c r="W63487" s="288"/>
      <c r="X63487" s="287"/>
      <c r="AA63487" s="289"/>
    </row>
    <row r="63488" spans="23:27">
      <c r="W63488" s="288"/>
      <c r="X63488" s="287"/>
      <c r="AA63488" s="289"/>
    </row>
    <row r="63489" spans="23:27">
      <c r="W63489" s="288"/>
      <c r="X63489" s="287"/>
      <c r="AA63489" s="289"/>
    </row>
    <row r="63490" spans="23:27">
      <c r="W63490" s="288"/>
      <c r="X63490" s="287"/>
      <c r="AA63490" s="289"/>
    </row>
    <row r="63491" spans="23:27">
      <c r="W63491" s="288"/>
      <c r="X63491" s="287"/>
      <c r="AA63491" s="289"/>
    </row>
    <row r="63492" spans="23:27">
      <c r="W63492" s="288"/>
      <c r="X63492" s="287"/>
      <c r="AA63492" s="289"/>
    </row>
    <row r="63493" spans="23:27">
      <c r="W63493" s="288"/>
      <c r="X63493" s="287"/>
      <c r="AA63493" s="289"/>
    </row>
    <row r="63494" spans="23:27">
      <c r="W63494" s="288"/>
      <c r="X63494" s="287"/>
      <c r="AA63494" s="289"/>
    </row>
    <row r="63495" spans="23:27">
      <c r="W63495" s="288"/>
      <c r="X63495" s="287"/>
      <c r="AA63495" s="289"/>
    </row>
    <row r="63496" spans="23:27">
      <c r="W63496" s="288"/>
      <c r="X63496" s="287"/>
      <c r="AA63496" s="289"/>
    </row>
    <row r="63497" spans="23:27">
      <c r="W63497" s="288"/>
      <c r="X63497" s="287"/>
      <c r="AA63497" s="289"/>
    </row>
    <row r="63498" spans="23:27">
      <c r="W63498" s="288"/>
      <c r="X63498" s="287"/>
      <c r="AA63498" s="289"/>
    </row>
    <row r="63499" spans="23:27">
      <c r="W63499" s="288"/>
      <c r="X63499" s="287"/>
      <c r="AA63499" s="289"/>
    </row>
    <row r="63500" spans="23:27">
      <c r="W63500" s="288"/>
      <c r="X63500" s="287"/>
      <c r="AA63500" s="289"/>
    </row>
    <row r="63501" spans="23:27">
      <c r="W63501" s="288"/>
      <c r="X63501" s="287"/>
      <c r="AA63501" s="289"/>
    </row>
    <row r="63502" spans="23:27">
      <c r="W63502" s="288"/>
      <c r="X63502" s="287"/>
      <c r="AA63502" s="289"/>
    </row>
    <row r="63503" spans="23:27">
      <c r="W63503" s="288"/>
      <c r="X63503" s="287"/>
      <c r="AA63503" s="289"/>
    </row>
    <row r="63504" spans="23:27">
      <c r="W63504" s="288"/>
      <c r="X63504" s="287"/>
      <c r="AA63504" s="289"/>
    </row>
    <row r="63505" spans="23:27">
      <c r="W63505" s="288"/>
      <c r="X63505" s="287"/>
      <c r="AA63505" s="289"/>
    </row>
    <row r="63506" spans="23:27">
      <c r="W63506" s="288"/>
      <c r="X63506" s="287"/>
      <c r="AA63506" s="289"/>
    </row>
    <row r="63507" spans="23:27">
      <c r="W63507" s="288"/>
      <c r="X63507" s="287"/>
      <c r="AA63507" s="289"/>
    </row>
    <row r="63508" spans="23:27">
      <c r="W63508" s="288"/>
      <c r="X63508" s="287"/>
      <c r="AA63508" s="289"/>
    </row>
    <row r="63509" spans="23:27">
      <c r="W63509" s="288"/>
      <c r="X63509" s="287"/>
      <c r="AA63509" s="289"/>
    </row>
    <row r="63510" spans="23:27">
      <c r="W63510" s="288"/>
      <c r="X63510" s="287"/>
      <c r="AA63510" s="289"/>
    </row>
    <row r="63511" spans="23:27">
      <c r="W63511" s="288"/>
      <c r="X63511" s="287"/>
      <c r="AA63511" s="289"/>
    </row>
    <row r="63512" spans="23:27">
      <c r="W63512" s="288"/>
      <c r="X63512" s="287"/>
      <c r="AA63512" s="289"/>
    </row>
    <row r="63513" spans="23:27">
      <c r="W63513" s="288"/>
      <c r="X63513" s="287"/>
      <c r="AA63513" s="289"/>
    </row>
    <row r="63514" spans="23:27">
      <c r="W63514" s="288"/>
      <c r="X63514" s="287"/>
      <c r="AA63514" s="289"/>
    </row>
    <row r="63515" spans="23:27">
      <c r="W63515" s="288"/>
      <c r="X63515" s="287"/>
      <c r="AA63515" s="289"/>
    </row>
    <row r="63516" spans="23:27">
      <c r="W63516" s="288"/>
      <c r="X63516" s="287"/>
      <c r="AA63516" s="289"/>
    </row>
    <row r="63517" spans="23:27">
      <c r="W63517" s="288"/>
      <c r="X63517" s="287"/>
      <c r="AA63517" s="289"/>
    </row>
    <row r="63518" spans="23:27">
      <c r="W63518" s="288"/>
      <c r="X63518" s="287"/>
      <c r="AA63518" s="289"/>
    </row>
    <row r="63519" spans="23:27">
      <c r="W63519" s="288"/>
      <c r="X63519" s="287"/>
      <c r="AA63519" s="289"/>
    </row>
    <row r="63520" spans="23:27">
      <c r="W63520" s="288"/>
      <c r="X63520" s="287"/>
      <c r="AA63520" s="289"/>
    </row>
    <row r="63521" spans="23:27">
      <c r="W63521" s="288"/>
      <c r="X63521" s="287"/>
      <c r="AA63521" s="289"/>
    </row>
    <row r="63522" spans="23:27">
      <c r="W63522" s="288"/>
      <c r="X63522" s="287"/>
      <c r="AA63522" s="289"/>
    </row>
    <row r="63523" spans="23:27">
      <c r="W63523" s="288"/>
      <c r="X63523" s="287"/>
      <c r="AA63523" s="289"/>
    </row>
    <row r="63524" spans="23:27">
      <c r="W63524" s="288"/>
      <c r="X63524" s="287"/>
      <c r="AA63524" s="289"/>
    </row>
    <row r="63525" spans="23:27">
      <c r="W63525" s="288"/>
      <c r="X63525" s="287"/>
      <c r="AA63525" s="289"/>
    </row>
    <row r="63526" spans="23:27">
      <c r="W63526" s="288"/>
      <c r="X63526" s="287"/>
      <c r="AA63526" s="289"/>
    </row>
    <row r="63527" spans="23:27">
      <c r="W63527" s="288"/>
      <c r="X63527" s="287"/>
      <c r="AA63527" s="289"/>
    </row>
    <row r="63528" spans="23:27">
      <c r="W63528" s="288"/>
      <c r="X63528" s="287"/>
      <c r="AA63528" s="289"/>
    </row>
    <row r="63529" spans="23:27">
      <c r="W63529" s="288"/>
      <c r="X63529" s="287"/>
      <c r="AA63529" s="289"/>
    </row>
    <row r="63530" spans="23:27">
      <c r="W63530" s="288"/>
      <c r="X63530" s="287"/>
      <c r="AA63530" s="289"/>
    </row>
    <row r="63531" spans="23:27">
      <c r="W63531" s="288"/>
      <c r="X63531" s="287"/>
      <c r="AA63531" s="289"/>
    </row>
    <row r="63532" spans="23:27">
      <c r="W63532" s="288"/>
      <c r="X63532" s="287"/>
      <c r="AA63532" s="289"/>
    </row>
    <row r="63533" spans="23:27">
      <c r="W63533" s="288"/>
      <c r="X63533" s="287"/>
      <c r="AA63533" s="289"/>
    </row>
    <row r="63534" spans="23:27">
      <c r="W63534" s="288"/>
      <c r="X63534" s="287"/>
      <c r="AA63534" s="289"/>
    </row>
    <row r="63535" spans="23:27">
      <c r="W63535" s="288"/>
      <c r="X63535" s="287"/>
      <c r="AA63535" s="289"/>
    </row>
    <row r="63536" spans="23:27">
      <c r="W63536" s="288"/>
      <c r="X63536" s="287"/>
      <c r="AA63536" s="289"/>
    </row>
    <row r="63537" spans="23:27">
      <c r="W63537" s="288"/>
      <c r="X63537" s="287"/>
      <c r="AA63537" s="289"/>
    </row>
    <row r="63538" spans="23:27">
      <c r="W63538" s="288"/>
      <c r="X63538" s="287"/>
      <c r="AA63538" s="289"/>
    </row>
    <row r="63539" spans="23:27">
      <c r="W63539" s="288"/>
      <c r="X63539" s="287"/>
      <c r="AA63539" s="289"/>
    </row>
    <row r="63540" spans="23:27">
      <c r="W63540" s="288"/>
      <c r="X63540" s="287"/>
      <c r="AA63540" s="289"/>
    </row>
    <row r="63541" spans="23:27">
      <c r="W63541" s="288"/>
      <c r="X63541" s="287"/>
      <c r="AA63541" s="289"/>
    </row>
    <row r="63542" spans="23:27">
      <c r="W63542" s="288"/>
      <c r="X63542" s="287"/>
      <c r="AA63542" s="289"/>
    </row>
    <row r="63543" spans="23:27">
      <c r="W63543" s="288"/>
      <c r="X63543" s="287"/>
      <c r="AA63543" s="289"/>
    </row>
    <row r="63544" spans="23:27">
      <c r="W63544" s="288"/>
      <c r="X63544" s="287"/>
      <c r="AA63544" s="289"/>
    </row>
    <row r="63545" spans="23:27">
      <c r="W63545" s="288"/>
      <c r="X63545" s="287"/>
      <c r="AA63545" s="289"/>
    </row>
    <row r="63546" spans="23:27">
      <c r="W63546" s="288"/>
      <c r="X63546" s="287"/>
      <c r="AA63546" s="289"/>
    </row>
    <row r="63547" spans="23:27">
      <c r="W63547" s="288"/>
      <c r="X63547" s="287"/>
      <c r="AA63547" s="289"/>
    </row>
    <row r="63548" spans="23:27">
      <c r="W63548" s="288"/>
      <c r="X63548" s="287"/>
      <c r="AA63548" s="289"/>
    </row>
    <row r="63549" spans="23:27">
      <c r="W63549" s="288"/>
      <c r="X63549" s="287"/>
      <c r="AA63549" s="289"/>
    </row>
    <row r="63550" spans="23:27">
      <c r="W63550" s="288"/>
      <c r="X63550" s="287"/>
      <c r="AA63550" s="289"/>
    </row>
    <row r="63551" spans="23:27">
      <c r="W63551" s="288"/>
      <c r="X63551" s="287"/>
      <c r="AA63551" s="289"/>
    </row>
    <row r="63552" spans="23:27">
      <c r="W63552" s="288"/>
      <c r="X63552" s="287"/>
      <c r="AA63552" s="289"/>
    </row>
    <row r="63553" spans="23:27">
      <c r="W63553" s="288"/>
      <c r="X63553" s="287"/>
      <c r="AA63553" s="289"/>
    </row>
    <row r="63554" spans="23:27">
      <c r="W63554" s="288"/>
      <c r="X63554" s="287"/>
      <c r="AA63554" s="289"/>
    </row>
    <row r="63555" spans="23:27">
      <c r="W63555" s="288"/>
      <c r="X63555" s="287"/>
      <c r="AA63555" s="289"/>
    </row>
    <row r="63556" spans="23:27">
      <c r="W63556" s="288"/>
      <c r="X63556" s="287"/>
      <c r="AA63556" s="289"/>
    </row>
    <row r="63557" spans="23:27">
      <c r="W63557" s="288"/>
      <c r="X63557" s="287"/>
      <c r="AA63557" s="289"/>
    </row>
    <row r="63558" spans="23:27">
      <c r="W63558" s="288"/>
      <c r="X63558" s="287"/>
      <c r="AA63558" s="289"/>
    </row>
    <row r="63559" spans="23:27">
      <c r="W63559" s="288"/>
      <c r="X63559" s="287"/>
      <c r="AA63559" s="289"/>
    </row>
    <row r="63560" spans="23:27">
      <c r="W63560" s="288"/>
      <c r="X63560" s="287"/>
      <c r="AA63560" s="289"/>
    </row>
    <row r="63561" spans="23:27">
      <c r="W63561" s="288"/>
      <c r="X63561" s="287"/>
      <c r="AA63561" s="289"/>
    </row>
    <row r="63562" spans="23:27">
      <c r="W63562" s="288"/>
      <c r="X63562" s="287"/>
      <c r="AA63562" s="289"/>
    </row>
    <row r="63563" spans="23:27">
      <c r="W63563" s="288"/>
      <c r="X63563" s="287"/>
      <c r="AA63563" s="289"/>
    </row>
    <row r="63564" spans="23:27">
      <c r="W63564" s="288"/>
      <c r="X63564" s="287"/>
      <c r="AA63564" s="289"/>
    </row>
    <row r="63565" spans="23:27">
      <c r="W63565" s="288"/>
      <c r="X63565" s="287"/>
      <c r="AA63565" s="289"/>
    </row>
    <row r="63566" spans="23:27">
      <c r="W63566" s="288"/>
      <c r="X63566" s="287"/>
      <c r="AA63566" s="289"/>
    </row>
    <row r="63567" spans="23:27">
      <c r="W63567" s="288"/>
      <c r="X63567" s="287"/>
      <c r="AA63567" s="289"/>
    </row>
    <row r="63568" spans="23:27">
      <c r="W63568" s="288"/>
      <c r="X63568" s="287"/>
      <c r="AA63568" s="289"/>
    </row>
    <row r="63569" spans="23:27">
      <c r="W63569" s="288"/>
      <c r="X63569" s="287"/>
      <c r="AA63569" s="289"/>
    </row>
    <row r="63570" spans="23:27">
      <c r="W63570" s="288"/>
      <c r="X63570" s="287"/>
      <c r="AA63570" s="289"/>
    </row>
    <row r="63571" spans="23:27">
      <c r="W63571" s="288"/>
      <c r="X63571" s="287"/>
      <c r="AA63571" s="289"/>
    </row>
    <row r="63572" spans="23:27">
      <c r="W63572" s="288"/>
      <c r="X63572" s="287"/>
      <c r="AA63572" s="289"/>
    </row>
    <row r="63573" spans="23:27">
      <c r="W63573" s="288"/>
      <c r="X63573" s="287"/>
      <c r="AA63573" s="289"/>
    </row>
    <row r="63574" spans="23:27">
      <c r="W63574" s="288"/>
      <c r="X63574" s="287"/>
      <c r="AA63574" s="289"/>
    </row>
    <row r="63575" spans="23:27">
      <c r="W63575" s="288"/>
      <c r="X63575" s="287"/>
      <c r="AA63575" s="289"/>
    </row>
    <row r="63576" spans="23:27">
      <c r="W63576" s="288"/>
      <c r="X63576" s="287"/>
      <c r="AA63576" s="289"/>
    </row>
    <row r="63577" spans="23:27">
      <c r="W63577" s="288"/>
      <c r="X63577" s="287"/>
      <c r="AA63577" s="289"/>
    </row>
    <row r="63578" spans="23:27">
      <c r="W63578" s="288"/>
      <c r="X63578" s="287"/>
      <c r="AA63578" s="289"/>
    </row>
    <row r="63579" spans="23:27">
      <c r="W63579" s="288"/>
      <c r="X63579" s="287"/>
      <c r="AA63579" s="289"/>
    </row>
    <row r="63580" spans="23:27">
      <c r="W63580" s="288"/>
      <c r="X63580" s="287"/>
      <c r="AA63580" s="289"/>
    </row>
    <row r="63581" spans="23:27">
      <c r="W63581" s="288"/>
      <c r="X63581" s="287"/>
      <c r="AA63581" s="289"/>
    </row>
    <row r="63582" spans="23:27">
      <c r="W63582" s="288"/>
      <c r="X63582" s="287"/>
      <c r="AA63582" s="289"/>
    </row>
    <row r="63583" spans="23:27">
      <c r="W63583" s="288"/>
      <c r="X63583" s="287"/>
      <c r="AA63583" s="289"/>
    </row>
    <row r="63584" spans="23:27">
      <c r="W63584" s="288"/>
      <c r="X63584" s="287"/>
      <c r="AA63584" s="289"/>
    </row>
    <row r="63585" spans="23:27">
      <c r="W63585" s="288"/>
      <c r="X63585" s="287"/>
      <c r="AA63585" s="289"/>
    </row>
    <row r="63586" spans="23:27">
      <c r="W63586" s="288"/>
      <c r="X63586" s="287"/>
      <c r="AA63586" s="289"/>
    </row>
    <row r="63587" spans="23:27">
      <c r="W63587" s="288"/>
      <c r="X63587" s="287"/>
      <c r="AA63587" s="289"/>
    </row>
    <row r="63588" spans="23:27">
      <c r="W63588" s="288"/>
      <c r="X63588" s="287"/>
      <c r="AA63588" s="289"/>
    </row>
    <row r="63589" spans="23:27">
      <c r="W63589" s="288"/>
      <c r="X63589" s="287"/>
      <c r="AA63589" s="289"/>
    </row>
    <row r="63590" spans="23:27">
      <c r="W63590" s="288"/>
      <c r="X63590" s="287"/>
      <c r="AA63590" s="289"/>
    </row>
    <row r="63591" spans="23:27">
      <c r="W63591" s="288"/>
      <c r="X63591" s="287"/>
      <c r="AA63591" s="289"/>
    </row>
    <row r="63592" spans="23:27">
      <c r="W63592" s="288"/>
      <c r="X63592" s="287"/>
      <c r="AA63592" s="289"/>
    </row>
    <row r="63593" spans="23:27">
      <c r="W63593" s="288"/>
      <c r="X63593" s="287"/>
      <c r="AA63593" s="289"/>
    </row>
    <row r="63594" spans="23:27">
      <c r="W63594" s="288"/>
      <c r="X63594" s="287"/>
      <c r="AA63594" s="289"/>
    </row>
    <row r="63595" spans="23:27">
      <c r="W63595" s="288"/>
      <c r="X63595" s="287"/>
      <c r="AA63595" s="289"/>
    </row>
    <row r="63596" spans="23:27">
      <c r="W63596" s="288"/>
      <c r="X63596" s="287"/>
      <c r="AA63596" s="289"/>
    </row>
    <row r="63597" spans="23:27">
      <c r="W63597" s="288"/>
      <c r="X63597" s="287"/>
      <c r="AA63597" s="289"/>
    </row>
    <row r="63598" spans="23:27">
      <c r="W63598" s="288"/>
      <c r="X63598" s="287"/>
      <c r="AA63598" s="289"/>
    </row>
    <row r="63599" spans="23:27">
      <c r="W63599" s="288"/>
      <c r="X63599" s="287"/>
      <c r="AA63599" s="289"/>
    </row>
    <row r="63600" spans="23:27">
      <c r="W63600" s="288"/>
      <c r="X63600" s="287"/>
      <c r="AA63600" s="289"/>
    </row>
    <row r="63601" spans="23:27">
      <c r="W63601" s="288"/>
      <c r="X63601" s="287"/>
      <c r="AA63601" s="289"/>
    </row>
    <row r="63602" spans="23:27">
      <c r="W63602" s="288"/>
      <c r="X63602" s="287"/>
      <c r="AA63602" s="289"/>
    </row>
    <row r="63603" spans="23:27">
      <c r="W63603" s="288"/>
      <c r="X63603" s="287"/>
      <c r="AA63603" s="289"/>
    </row>
    <row r="63604" spans="23:27">
      <c r="W63604" s="288"/>
      <c r="X63604" s="287"/>
      <c r="AA63604" s="289"/>
    </row>
    <row r="63605" spans="23:27">
      <c r="W63605" s="288"/>
      <c r="X63605" s="287"/>
      <c r="AA63605" s="289"/>
    </row>
    <row r="63606" spans="23:27">
      <c r="W63606" s="288"/>
      <c r="X63606" s="287"/>
      <c r="AA63606" s="289"/>
    </row>
    <row r="63607" spans="23:27">
      <c r="W63607" s="288"/>
      <c r="X63607" s="287"/>
      <c r="AA63607" s="289"/>
    </row>
    <row r="63608" spans="23:27">
      <c r="W63608" s="288"/>
      <c r="X63608" s="287"/>
      <c r="AA63608" s="289"/>
    </row>
    <row r="63609" spans="23:27">
      <c r="W63609" s="288"/>
      <c r="X63609" s="287"/>
      <c r="AA63609" s="289"/>
    </row>
    <row r="63610" spans="23:27">
      <c r="W63610" s="288"/>
      <c r="X63610" s="287"/>
      <c r="AA63610" s="289"/>
    </row>
    <row r="63611" spans="23:27">
      <c r="W63611" s="288"/>
      <c r="X63611" s="287"/>
      <c r="AA63611" s="289"/>
    </row>
    <row r="63612" spans="23:27">
      <c r="W63612" s="288"/>
      <c r="X63612" s="287"/>
      <c r="AA63612" s="289"/>
    </row>
    <row r="63613" spans="23:27">
      <c r="W63613" s="288"/>
      <c r="X63613" s="287"/>
      <c r="AA63613" s="289"/>
    </row>
    <row r="63614" spans="23:27">
      <c r="W63614" s="288"/>
      <c r="X63614" s="287"/>
      <c r="AA63614" s="289"/>
    </row>
    <row r="63615" spans="23:27">
      <c r="W63615" s="288"/>
      <c r="X63615" s="287"/>
      <c r="AA63615" s="289"/>
    </row>
    <row r="63616" spans="23:27">
      <c r="W63616" s="288"/>
      <c r="X63616" s="287"/>
      <c r="AA63616" s="289"/>
    </row>
    <row r="63617" spans="23:27">
      <c r="W63617" s="288"/>
      <c r="X63617" s="287"/>
      <c r="AA63617" s="289"/>
    </row>
    <row r="63618" spans="23:27">
      <c r="W63618" s="288"/>
      <c r="X63618" s="287"/>
      <c r="AA63618" s="289"/>
    </row>
    <row r="63619" spans="23:27">
      <c r="W63619" s="288"/>
      <c r="X63619" s="287"/>
      <c r="AA63619" s="289"/>
    </row>
    <row r="63620" spans="23:27">
      <c r="W63620" s="288"/>
      <c r="X63620" s="287"/>
      <c r="AA63620" s="289"/>
    </row>
    <row r="63621" spans="23:27">
      <c r="W63621" s="288"/>
      <c r="X63621" s="287"/>
      <c r="AA63621" s="289"/>
    </row>
    <row r="63622" spans="23:27">
      <c r="W63622" s="288"/>
      <c r="X63622" s="287"/>
      <c r="AA63622" s="289"/>
    </row>
    <row r="63623" spans="23:27">
      <c r="W63623" s="288"/>
      <c r="X63623" s="287"/>
      <c r="AA63623" s="289"/>
    </row>
    <row r="63624" spans="23:27">
      <c r="W63624" s="288"/>
      <c r="X63624" s="287"/>
      <c r="AA63624" s="289"/>
    </row>
    <row r="63625" spans="23:27">
      <c r="W63625" s="288"/>
      <c r="X63625" s="287"/>
      <c r="AA63625" s="289"/>
    </row>
    <row r="63626" spans="23:27">
      <c r="W63626" s="288"/>
      <c r="X63626" s="287"/>
      <c r="AA63626" s="289"/>
    </row>
    <row r="63627" spans="23:27">
      <c r="W63627" s="288"/>
      <c r="X63627" s="287"/>
      <c r="AA63627" s="289"/>
    </row>
    <row r="63628" spans="23:27">
      <c r="W63628" s="288"/>
      <c r="X63628" s="287"/>
      <c r="AA63628" s="289"/>
    </row>
    <row r="63629" spans="23:27">
      <c r="W63629" s="288"/>
      <c r="X63629" s="287"/>
      <c r="AA63629" s="289"/>
    </row>
    <row r="63630" spans="23:27">
      <c r="W63630" s="288"/>
      <c r="X63630" s="287"/>
      <c r="AA63630" s="289"/>
    </row>
    <row r="63631" spans="23:27">
      <c r="W63631" s="288"/>
      <c r="X63631" s="287"/>
      <c r="AA63631" s="289"/>
    </row>
    <row r="63632" spans="23:27">
      <c r="W63632" s="288"/>
      <c r="X63632" s="287"/>
      <c r="AA63632" s="289"/>
    </row>
    <row r="63633" spans="23:27">
      <c r="W63633" s="288"/>
      <c r="X63633" s="287"/>
      <c r="AA63633" s="289"/>
    </row>
    <row r="63634" spans="23:27">
      <c r="W63634" s="288"/>
      <c r="X63634" s="287"/>
      <c r="AA63634" s="289"/>
    </row>
    <row r="63635" spans="23:27">
      <c r="W63635" s="288"/>
      <c r="X63635" s="287"/>
      <c r="AA63635" s="289"/>
    </row>
    <row r="63636" spans="23:27">
      <c r="W63636" s="288"/>
      <c r="X63636" s="287"/>
      <c r="AA63636" s="289"/>
    </row>
    <row r="63637" spans="23:27">
      <c r="W63637" s="288"/>
      <c r="X63637" s="287"/>
      <c r="AA63637" s="289"/>
    </row>
    <row r="63638" spans="23:27">
      <c r="W63638" s="288"/>
      <c r="X63638" s="287"/>
      <c r="AA63638" s="289"/>
    </row>
    <row r="63639" spans="23:27">
      <c r="W63639" s="288"/>
      <c r="X63639" s="287"/>
      <c r="AA63639" s="289"/>
    </row>
    <row r="63640" spans="23:27">
      <c r="W63640" s="288"/>
      <c r="X63640" s="287"/>
      <c r="AA63640" s="289"/>
    </row>
    <row r="63641" spans="23:27">
      <c r="W63641" s="288"/>
      <c r="X63641" s="287"/>
      <c r="AA63641" s="289"/>
    </row>
    <row r="63642" spans="23:27">
      <c r="W63642" s="288"/>
      <c r="X63642" s="287"/>
      <c r="AA63642" s="289"/>
    </row>
    <row r="63643" spans="23:27">
      <c r="W63643" s="288"/>
      <c r="X63643" s="287"/>
      <c r="AA63643" s="289"/>
    </row>
    <row r="63644" spans="23:27">
      <c r="W63644" s="288"/>
      <c r="X63644" s="287"/>
      <c r="AA63644" s="289"/>
    </row>
    <row r="63645" spans="23:27">
      <c r="W63645" s="288"/>
      <c r="X63645" s="287"/>
      <c r="AA63645" s="289"/>
    </row>
    <row r="63646" spans="23:27">
      <c r="W63646" s="288"/>
      <c r="X63646" s="287"/>
      <c r="AA63646" s="289"/>
    </row>
    <row r="63647" spans="23:27">
      <c r="W63647" s="288"/>
      <c r="X63647" s="287"/>
      <c r="AA63647" s="289"/>
    </row>
    <row r="63648" spans="23:27">
      <c r="W63648" s="288"/>
      <c r="X63648" s="287"/>
      <c r="AA63648" s="289"/>
    </row>
    <row r="63649" spans="23:27">
      <c r="W63649" s="288"/>
      <c r="X63649" s="287"/>
      <c r="AA63649" s="289"/>
    </row>
    <row r="63650" spans="23:27">
      <c r="W63650" s="288"/>
      <c r="X63650" s="287"/>
      <c r="AA63650" s="289"/>
    </row>
    <row r="63651" spans="23:27">
      <c r="W63651" s="288"/>
      <c r="X63651" s="287"/>
      <c r="AA63651" s="289"/>
    </row>
    <row r="63652" spans="23:27">
      <c r="W63652" s="288"/>
      <c r="X63652" s="287"/>
      <c r="AA63652" s="289"/>
    </row>
    <row r="63653" spans="23:27">
      <c r="W63653" s="288"/>
      <c r="X63653" s="287"/>
      <c r="AA63653" s="289"/>
    </row>
    <row r="63654" spans="23:27">
      <c r="W63654" s="288"/>
      <c r="X63654" s="287"/>
      <c r="AA63654" s="289"/>
    </row>
    <row r="63655" spans="23:27">
      <c r="W63655" s="288"/>
      <c r="X63655" s="287"/>
      <c r="AA63655" s="289"/>
    </row>
    <row r="63656" spans="23:27">
      <c r="W63656" s="288"/>
      <c r="X63656" s="287"/>
      <c r="AA63656" s="289"/>
    </row>
    <row r="63657" spans="23:27">
      <c r="W63657" s="288"/>
      <c r="X63657" s="287"/>
      <c r="AA63657" s="289"/>
    </row>
    <row r="63658" spans="23:27">
      <c r="W63658" s="288"/>
      <c r="X63658" s="287"/>
      <c r="AA63658" s="289"/>
    </row>
    <row r="63659" spans="23:27">
      <c r="W63659" s="288"/>
      <c r="X63659" s="287"/>
      <c r="AA63659" s="289"/>
    </row>
    <row r="63660" spans="23:27">
      <c r="W63660" s="288"/>
      <c r="X63660" s="287"/>
      <c r="AA63660" s="289"/>
    </row>
    <row r="63661" spans="23:27">
      <c r="W63661" s="288"/>
      <c r="X63661" s="287"/>
      <c r="AA63661" s="289"/>
    </row>
    <row r="63662" spans="23:27">
      <c r="W63662" s="288"/>
      <c r="X63662" s="287"/>
      <c r="AA63662" s="289"/>
    </row>
    <row r="63663" spans="23:27">
      <c r="W63663" s="288"/>
      <c r="X63663" s="287"/>
      <c r="AA63663" s="289"/>
    </row>
    <row r="63664" spans="23:27">
      <c r="W63664" s="288"/>
      <c r="X63664" s="287"/>
      <c r="AA63664" s="289"/>
    </row>
    <row r="63665" spans="23:27">
      <c r="W63665" s="288"/>
      <c r="X63665" s="287"/>
      <c r="AA63665" s="289"/>
    </row>
    <row r="63666" spans="23:27">
      <c r="W63666" s="288"/>
      <c r="X63666" s="287"/>
      <c r="AA63666" s="289"/>
    </row>
    <row r="63667" spans="23:27">
      <c r="W63667" s="288"/>
      <c r="X63667" s="287"/>
      <c r="AA63667" s="289"/>
    </row>
    <row r="63668" spans="23:27">
      <c r="W63668" s="288"/>
      <c r="X63668" s="287"/>
      <c r="AA63668" s="289"/>
    </row>
    <row r="63669" spans="23:27">
      <c r="W63669" s="288"/>
      <c r="X63669" s="287"/>
      <c r="AA63669" s="289"/>
    </row>
    <row r="63670" spans="23:27">
      <c r="W63670" s="288"/>
      <c r="X63670" s="287"/>
      <c r="AA63670" s="289"/>
    </row>
    <row r="63671" spans="23:27">
      <c r="W63671" s="288"/>
      <c r="X63671" s="287"/>
      <c r="AA63671" s="289"/>
    </row>
    <row r="63672" spans="23:27">
      <c r="W63672" s="288"/>
      <c r="X63672" s="287"/>
      <c r="AA63672" s="289"/>
    </row>
    <row r="63673" spans="23:27">
      <c r="W63673" s="288"/>
      <c r="X63673" s="287"/>
      <c r="AA63673" s="289"/>
    </row>
    <row r="63674" spans="23:27">
      <c r="W63674" s="288"/>
      <c r="X63674" s="287"/>
      <c r="AA63674" s="289"/>
    </row>
    <row r="63675" spans="23:27">
      <c r="W63675" s="288"/>
      <c r="X63675" s="287"/>
      <c r="AA63675" s="289"/>
    </row>
    <row r="63676" spans="23:27">
      <c r="W63676" s="288"/>
      <c r="X63676" s="287"/>
      <c r="AA63676" s="289"/>
    </row>
    <row r="63677" spans="23:27">
      <c r="W63677" s="288"/>
      <c r="X63677" s="287"/>
      <c r="AA63677" s="289"/>
    </row>
    <row r="63678" spans="23:27">
      <c r="W63678" s="288"/>
      <c r="X63678" s="287"/>
      <c r="AA63678" s="289"/>
    </row>
    <row r="63679" spans="23:27">
      <c r="W63679" s="288"/>
      <c r="X63679" s="287"/>
      <c r="AA63679" s="289"/>
    </row>
    <row r="63680" spans="23:27">
      <c r="W63680" s="288"/>
      <c r="X63680" s="287"/>
      <c r="AA63680" s="289"/>
    </row>
    <row r="63681" spans="23:27">
      <c r="W63681" s="288"/>
      <c r="X63681" s="287"/>
      <c r="AA63681" s="289"/>
    </row>
    <row r="63682" spans="23:27">
      <c r="W63682" s="288"/>
      <c r="X63682" s="287"/>
      <c r="AA63682" s="289"/>
    </row>
    <row r="63683" spans="23:27">
      <c r="W63683" s="288"/>
      <c r="X63683" s="287"/>
      <c r="AA63683" s="289"/>
    </row>
    <row r="63684" spans="23:27">
      <c r="W63684" s="288"/>
      <c r="X63684" s="287"/>
      <c r="AA63684" s="289"/>
    </row>
    <row r="63685" spans="23:27">
      <c r="W63685" s="288"/>
      <c r="X63685" s="287"/>
      <c r="AA63685" s="289"/>
    </row>
    <row r="63686" spans="23:27">
      <c r="W63686" s="288"/>
      <c r="X63686" s="287"/>
      <c r="AA63686" s="289"/>
    </row>
    <row r="63687" spans="23:27">
      <c r="W63687" s="288"/>
      <c r="X63687" s="287"/>
      <c r="AA63687" s="289"/>
    </row>
    <row r="63688" spans="23:27">
      <c r="W63688" s="288"/>
      <c r="X63688" s="287"/>
      <c r="AA63688" s="289"/>
    </row>
    <row r="63689" spans="23:27">
      <c r="W63689" s="288"/>
      <c r="X63689" s="287"/>
      <c r="AA63689" s="289"/>
    </row>
    <row r="63690" spans="23:27">
      <c r="W63690" s="288"/>
      <c r="X63690" s="287"/>
      <c r="AA63690" s="289"/>
    </row>
    <row r="63691" spans="23:27">
      <c r="W63691" s="288"/>
      <c r="X63691" s="287"/>
      <c r="AA63691" s="289"/>
    </row>
    <row r="63692" spans="23:27">
      <c r="W63692" s="288"/>
      <c r="X63692" s="287"/>
      <c r="AA63692" s="289"/>
    </row>
    <row r="63693" spans="23:27">
      <c r="W63693" s="288"/>
      <c r="X63693" s="287"/>
      <c r="AA63693" s="289"/>
    </row>
    <row r="63694" spans="23:27">
      <c r="W63694" s="288"/>
      <c r="X63694" s="287"/>
      <c r="AA63694" s="289"/>
    </row>
    <row r="63695" spans="23:27">
      <c r="W63695" s="288"/>
      <c r="X63695" s="287"/>
      <c r="AA63695" s="289"/>
    </row>
    <row r="63696" spans="23:27">
      <c r="W63696" s="288"/>
      <c r="X63696" s="287"/>
      <c r="AA63696" s="289"/>
    </row>
    <row r="63697" spans="23:27">
      <c r="W63697" s="288"/>
      <c r="X63697" s="287"/>
      <c r="AA63697" s="289"/>
    </row>
    <row r="63698" spans="23:27">
      <c r="W63698" s="288"/>
      <c r="X63698" s="287"/>
      <c r="AA63698" s="289"/>
    </row>
    <row r="63699" spans="23:27">
      <c r="W63699" s="288"/>
      <c r="X63699" s="287"/>
      <c r="AA63699" s="289"/>
    </row>
    <row r="63700" spans="23:27">
      <c r="W63700" s="288"/>
      <c r="X63700" s="287"/>
      <c r="AA63700" s="289"/>
    </row>
    <row r="63701" spans="23:27">
      <c r="W63701" s="288"/>
      <c r="X63701" s="287"/>
      <c r="AA63701" s="289"/>
    </row>
    <row r="63702" spans="23:27">
      <c r="W63702" s="288"/>
      <c r="X63702" s="287"/>
      <c r="AA63702" s="289"/>
    </row>
    <row r="63703" spans="23:27">
      <c r="W63703" s="288"/>
      <c r="X63703" s="287"/>
      <c r="AA63703" s="289"/>
    </row>
    <row r="63704" spans="23:27">
      <c r="W63704" s="288"/>
      <c r="X63704" s="287"/>
      <c r="AA63704" s="289"/>
    </row>
    <row r="63705" spans="23:27">
      <c r="W63705" s="288"/>
      <c r="X63705" s="287"/>
      <c r="AA63705" s="289"/>
    </row>
    <row r="63706" spans="23:27">
      <c r="W63706" s="288"/>
      <c r="X63706" s="287"/>
      <c r="AA63706" s="289"/>
    </row>
    <row r="63707" spans="23:27">
      <c r="W63707" s="288"/>
      <c r="X63707" s="287"/>
      <c r="AA63707" s="289"/>
    </row>
    <row r="63708" spans="23:27">
      <c r="W63708" s="288"/>
      <c r="X63708" s="287"/>
      <c r="AA63708" s="289"/>
    </row>
    <row r="63709" spans="23:27">
      <c r="W63709" s="288"/>
      <c r="X63709" s="287"/>
      <c r="AA63709" s="289"/>
    </row>
    <row r="63710" spans="23:27">
      <c r="W63710" s="288"/>
      <c r="X63710" s="287"/>
      <c r="AA63710" s="289"/>
    </row>
    <row r="63711" spans="23:27">
      <c r="W63711" s="288"/>
      <c r="X63711" s="287"/>
      <c r="AA63711" s="289"/>
    </row>
    <row r="63712" spans="23:27">
      <c r="W63712" s="288"/>
      <c r="X63712" s="287"/>
      <c r="AA63712" s="289"/>
    </row>
    <row r="63713" spans="23:27">
      <c r="W63713" s="288"/>
      <c r="X63713" s="287"/>
      <c r="AA63713" s="289"/>
    </row>
    <row r="63714" spans="23:27">
      <c r="W63714" s="288"/>
      <c r="X63714" s="287"/>
      <c r="AA63714" s="289"/>
    </row>
    <row r="63715" spans="23:27">
      <c r="W63715" s="288"/>
      <c r="X63715" s="287"/>
      <c r="AA63715" s="289"/>
    </row>
    <row r="63716" spans="23:27">
      <c r="W63716" s="288"/>
      <c r="X63716" s="287"/>
      <c r="AA63716" s="289"/>
    </row>
    <row r="63717" spans="23:27">
      <c r="W63717" s="288"/>
      <c r="X63717" s="287"/>
      <c r="AA63717" s="289"/>
    </row>
    <row r="63718" spans="23:27">
      <c r="W63718" s="288"/>
      <c r="X63718" s="287"/>
      <c r="AA63718" s="289"/>
    </row>
    <row r="63719" spans="23:27">
      <c r="W63719" s="288"/>
      <c r="X63719" s="287"/>
      <c r="AA63719" s="289"/>
    </row>
    <row r="63720" spans="23:27">
      <c r="W63720" s="288"/>
      <c r="X63720" s="287"/>
      <c r="AA63720" s="289"/>
    </row>
    <row r="63721" spans="23:27">
      <c r="W63721" s="288"/>
      <c r="X63721" s="287"/>
      <c r="AA63721" s="289"/>
    </row>
    <row r="63722" spans="23:27">
      <c r="W63722" s="288"/>
      <c r="X63722" s="287"/>
      <c r="AA63722" s="289"/>
    </row>
    <row r="63723" spans="23:27">
      <c r="W63723" s="288"/>
      <c r="X63723" s="287"/>
      <c r="AA63723" s="289"/>
    </row>
    <row r="63724" spans="23:27">
      <c r="W63724" s="288"/>
      <c r="X63724" s="287"/>
      <c r="AA63724" s="289"/>
    </row>
    <row r="63725" spans="23:27">
      <c r="W63725" s="288"/>
      <c r="X63725" s="287"/>
      <c r="AA63725" s="289"/>
    </row>
    <row r="63726" spans="23:27">
      <c r="W63726" s="288"/>
      <c r="X63726" s="287"/>
      <c r="AA63726" s="289"/>
    </row>
    <row r="63727" spans="23:27">
      <c r="W63727" s="288"/>
      <c r="X63727" s="287"/>
      <c r="AA63727" s="289"/>
    </row>
    <row r="63728" spans="23:27">
      <c r="W63728" s="288"/>
      <c r="X63728" s="287"/>
      <c r="AA63728" s="289"/>
    </row>
    <row r="63729" spans="23:27">
      <c r="W63729" s="288"/>
      <c r="X63729" s="287"/>
      <c r="AA63729" s="289"/>
    </row>
    <row r="63730" spans="23:27">
      <c r="W63730" s="288"/>
      <c r="X63730" s="287"/>
      <c r="AA63730" s="289"/>
    </row>
    <row r="63731" spans="23:27">
      <c r="W63731" s="288"/>
      <c r="X63731" s="287"/>
      <c r="AA63731" s="289"/>
    </row>
    <row r="63732" spans="23:27">
      <c r="W63732" s="288"/>
      <c r="X63732" s="287"/>
      <c r="AA63732" s="289"/>
    </row>
    <row r="63733" spans="23:27">
      <c r="W63733" s="288"/>
      <c r="X63733" s="287"/>
      <c r="AA63733" s="289"/>
    </row>
    <row r="63734" spans="23:27">
      <c r="W63734" s="288"/>
      <c r="X63734" s="287"/>
      <c r="AA63734" s="289"/>
    </row>
    <row r="63735" spans="23:27">
      <c r="W63735" s="288"/>
      <c r="X63735" s="287"/>
      <c r="AA63735" s="289"/>
    </row>
    <row r="63736" spans="23:27">
      <c r="W63736" s="288"/>
      <c r="X63736" s="287"/>
      <c r="AA63736" s="289"/>
    </row>
    <row r="63737" spans="23:27">
      <c r="W63737" s="288"/>
      <c r="X63737" s="287"/>
      <c r="AA63737" s="289"/>
    </row>
    <row r="63738" spans="23:27">
      <c r="W63738" s="288"/>
      <c r="X63738" s="287"/>
      <c r="AA63738" s="289"/>
    </row>
    <row r="63739" spans="23:27">
      <c r="W63739" s="288"/>
      <c r="X63739" s="287"/>
      <c r="AA63739" s="289"/>
    </row>
    <row r="63740" spans="23:27">
      <c r="W63740" s="288"/>
      <c r="X63740" s="287"/>
      <c r="AA63740" s="289"/>
    </row>
    <row r="63741" spans="23:27">
      <c r="W63741" s="288"/>
      <c r="X63741" s="287"/>
      <c r="AA63741" s="289"/>
    </row>
    <row r="63742" spans="23:27">
      <c r="W63742" s="288"/>
      <c r="X63742" s="287"/>
      <c r="AA63742" s="289"/>
    </row>
    <row r="63743" spans="23:27">
      <c r="W63743" s="288"/>
      <c r="X63743" s="287"/>
      <c r="AA63743" s="289"/>
    </row>
    <row r="63744" spans="23:27">
      <c r="W63744" s="288"/>
      <c r="X63744" s="287"/>
      <c r="AA63744" s="289"/>
    </row>
    <row r="63745" spans="23:27">
      <c r="W63745" s="288"/>
      <c r="X63745" s="287"/>
      <c r="AA63745" s="289"/>
    </row>
    <row r="63746" spans="23:27">
      <c r="W63746" s="288"/>
      <c r="X63746" s="287"/>
      <c r="AA63746" s="289"/>
    </row>
    <row r="63747" spans="23:27">
      <c r="W63747" s="288"/>
      <c r="X63747" s="287"/>
      <c r="AA63747" s="289"/>
    </row>
    <row r="63748" spans="23:27">
      <c r="W63748" s="288"/>
      <c r="X63748" s="287"/>
      <c r="AA63748" s="289"/>
    </row>
    <row r="63749" spans="23:27">
      <c r="W63749" s="288"/>
      <c r="X63749" s="287"/>
      <c r="AA63749" s="289"/>
    </row>
    <row r="63750" spans="23:27">
      <c r="W63750" s="288"/>
      <c r="X63750" s="287"/>
      <c r="AA63750" s="289"/>
    </row>
    <row r="63751" spans="23:27">
      <c r="W63751" s="288"/>
      <c r="X63751" s="287"/>
      <c r="AA63751" s="289"/>
    </row>
    <row r="63752" spans="23:27">
      <c r="W63752" s="288"/>
      <c r="X63752" s="287"/>
      <c r="AA63752" s="289"/>
    </row>
    <row r="63753" spans="23:27">
      <c r="W63753" s="288"/>
      <c r="X63753" s="287"/>
      <c r="AA63753" s="289"/>
    </row>
    <row r="63754" spans="23:27">
      <c r="W63754" s="288"/>
      <c r="X63754" s="287"/>
      <c r="AA63754" s="289"/>
    </row>
    <row r="63755" spans="23:27">
      <c r="W63755" s="288"/>
      <c r="X63755" s="287"/>
      <c r="AA63755" s="289"/>
    </row>
    <row r="63756" spans="23:27">
      <c r="W63756" s="288"/>
      <c r="X63756" s="287"/>
      <c r="AA63756" s="289"/>
    </row>
    <row r="63757" spans="23:27">
      <c r="W63757" s="288"/>
      <c r="X63757" s="287"/>
      <c r="AA63757" s="289"/>
    </row>
    <row r="63758" spans="23:27">
      <c r="W63758" s="288"/>
      <c r="X63758" s="287"/>
      <c r="AA63758" s="289"/>
    </row>
    <row r="63759" spans="23:27">
      <c r="W63759" s="288"/>
      <c r="X63759" s="287"/>
      <c r="AA63759" s="289"/>
    </row>
    <row r="63760" spans="23:27">
      <c r="W63760" s="288"/>
      <c r="X63760" s="287"/>
      <c r="AA63760" s="289"/>
    </row>
    <row r="63761" spans="23:27">
      <c r="W63761" s="288"/>
      <c r="X63761" s="287"/>
      <c r="AA63761" s="289"/>
    </row>
    <row r="63762" spans="23:27">
      <c r="W63762" s="288"/>
      <c r="X63762" s="287"/>
      <c r="AA63762" s="289"/>
    </row>
    <row r="63763" spans="23:27">
      <c r="W63763" s="288"/>
      <c r="X63763" s="287"/>
      <c r="AA63763" s="289"/>
    </row>
    <row r="63764" spans="23:27">
      <c r="W63764" s="288"/>
      <c r="X63764" s="287"/>
      <c r="AA63764" s="289"/>
    </row>
    <row r="63765" spans="23:27">
      <c r="W63765" s="288"/>
      <c r="X63765" s="287"/>
      <c r="AA63765" s="289"/>
    </row>
    <row r="63766" spans="23:27">
      <c r="W63766" s="288"/>
      <c r="X63766" s="287"/>
      <c r="AA63766" s="289"/>
    </row>
    <row r="63767" spans="23:27">
      <c r="W63767" s="288"/>
      <c r="X63767" s="287"/>
      <c r="AA63767" s="289"/>
    </row>
    <row r="63768" spans="23:27">
      <c r="W63768" s="288"/>
      <c r="X63768" s="287"/>
      <c r="AA63768" s="289"/>
    </row>
    <row r="63769" spans="23:27">
      <c r="W63769" s="288"/>
      <c r="X63769" s="287"/>
      <c r="AA63769" s="289"/>
    </row>
    <row r="63770" spans="23:27">
      <c r="W63770" s="288"/>
      <c r="X63770" s="287"/>
      <c r="AA63770" s="289"/>
    </row>
    <row r="63771" spans="23:27">
      <c r="W63771" s="288"/>
      <c r="X63771" s="287"/>
      <c r="AA63771" s="289"/>
    </row>
    <row r="63772" spans="23:27">
      <c r="W63772" s="288"/>
      <c r="X63772" s="287"/>
      <c r="AA63772" s="289"/>
    </row>
    <row r="63773" spans="23:27">
      <c r="W63773" s="288"/>
      <c r="X63773" s="287"/>
      <c r="AA63773" s="289"/>
    </row>
    <row r="63774" spans="23:27">
      <c r="W63774" s="288"/>
      <c r="X63774" s="287"/>
      <c r="AA63774" s="289"/>
    </row>
    <row r="63775" spans="23:27">
      <c r="W63775" s="288"/>
      <c r="X63775" s="287"/>
      <c r="AA63775" s="289"/>
    </row>
    <row r="63776" spans="23:27">
      <c r="W63776" s="288"/>
      <c r="X63776" s="287"/>
      <c r="AA63776" s="289"/>
    </row>
    <row r="63777" spans="23:27">
      <c r="W63777" s="288"/>
      <c r="X63777" s="287"/>
      <c r="AA63777" s="289"/>
    </row>
    <row r="63778" spans="23:27">
      <c r="W63778" s="288"/>
      <c r="X63778" s="287"/>
      <c r="AA63778" s="289"/>
    </row>
    <row r="63779" spans="23:27">
      <c r="W63779" s="288"/>
      <c r="X63779" s="287"/>
      <c r="AA63779" s="289"/>
    </row>
    <row r="63780" spans="23:27">
      <c r="W63780" s="288"/>
      <c r="X63780" s="287"/>
      <c r="AA63780" s="289"/>
    </row>
    <row r="63781" spans="23:27">
      <c r="W63781" s="288"/>
      <c r="X63781" s="287"/>
      <c r="AA63781" s="289"/>
    </row>
    <row r="63782" spans="23:27">
      <c r="W63782" s="288"/>
      <c r="X63782" s="287"/>
      <c r="AA63782" s="289"/>
    </row>
    <row r="63783" spans="23:27">
      <c r="W63783" s="288"/>
      <c r="X63783" s="287"/>
      <c r="AA63783" s="289"/>
    </row>
    <row r="63784" spans="23:27">
      <c r="W63784" s="288"/>
      <c r="X63784" s="287"/>
      <c r="AA63784" s="289"/>
    </row>
    <row r="63785" spans="23:27">
      <c r="W63785" s="288"/>
      <c r="X63785" s="287"/>
      <c r="AA63785" s="289"/>
    </row>
    <row r="63786" spans="23:27">
      <c r="W63786" s="288"/>
      <c r="X63786" s="287"/>
      <c r="AA63786" s="289"/>
    </row>
    <row r="63787" spans="23:27">
      <c r="W63787" s="288"/>
      <c r="X63787" s="287"/>
      <c r="AA63787" s="289"/>
    </row>
    <row r="63788" spans="23:27">
      <c r="W63788" s="288"/>
      <c r="X63788" s="287"/>
      <c r="AA63788" s="289"/>
    </row>
    <row r="63789" spans="23:27">
      <c r="W63789" s="288"/>
      <c r="X63789" s="287"/>
      <c r="AA63789" s="289"/>
    </row>
    <row r="63790" spans="23:27">
      <c r="W63790" s="288"/>
      <c r="X63790" s="287"/>
      <c r="AA63790" s="289"/>
    </row>
    <row r="63791" spans="23:27">
      <c r="W63791" s="288"/>
      <c r="X63791" s="287"/>
      <c r="AA63791" s="289"/>
    </row>
    <row r="63792" spans="23:27">
      <c r="W63792" s="288"/>
      <c r="X63792" s="287"/>
      <c r="AA63792" s="289"/>
    </row>
    <row r="63793" spans="23:27">
      <c r="W63793" s="288"/>
      <c r="X63793" s="287"/>
      <c r="AA63793" s="289"/>
    </row>
    <row r="63794" spans="23:27">
      <c r="W63794" s="288"/>
      <c r="X63794" s="287"/>
      <c r="AA63794" s="289"/>
    </row>
    <row r="63795" spans="23:27">
      <c r="W63795" s="288"/>
      <c r="X63795" s="287"/>
      <c r="AA63795" s="289"/>
    </row>
    <row r="63796" spans="23:27">
      <c r="W63796" s="288"/>
      <c r="X63796" s="287"/>
      <c r="AA63796" s="289"/>
    </row>
    <row r="63797" spans="23:27">
      <c r="W63797" s="288"/>
      <c r="X63797" s="287"/>
      <c r="AA63797" s="289"/>
    </row>
    <row r="63798" spans="23:27">
      <c r="W63798" s="288"/>
      <c r="X63798" s="287"/>
      <c r="AA63798" s="289"/>
    </row>
    <row r="63799" spans="23:27">
      <c r="W63799" s="288"/>
      <c r="X63799" s="287"/>
      <c r="AA63799" s="289"/>
    </row>
    <row r="63800" spans="23:27">
      <c r="W63800" s="288"/>
      <c r="X63800" s="287"/>
      <c r="AA63800" s="289"/>
    </row>
    <row r="63801" spans="23:27">
      <c r="W63801" s="288"/>
      <c r="X63801" s="287"/>
      <c r="AA63801" s="289"/>
    </row>
    <row r="63802" spans="23:27">
      <c r="W63802" s="288"/>
      <c r="X63802" s="287"/>
      <c r="AA63802" s="289"/>
    </row>
    <row r="63803" spans="23:27">
      <c r="W63803" s="288"/>
      <c r="X63803" s="287"/>
      <c r="AA63803" s="289"/>
    </row>
    <row r="63804" spans="23:27">
      <c r="W63804" s="288"/>
      <c r="X63804" s="287"/>
      <c r="AA63804" s="289"/>
    </row>
    <row r="63805" spans="23:27">
      <c r="W63805" s="288"/>
      <c r="X63805" s="287"/>
      <c r="AA63805" s="289"/>
    </row>
    <row r="63806" spans="23:27">
      <c r="W63806" s="288"/>
      <c r="X63806" s="287"/>
      <c r="AA63806" s="289"/>
    </row>
    <row r="63807" spans="23:27">
      <c r="W63807" s="288"/>
      <c r="X63807" s="287"/>
      <c r="AA63807" s="289"/>
    </row>
    <row r="63808" spans="23:27">
      <c r="W63808" s="288"/>
      <c r="X63808" s="287"/>
      <c r="AA63808" s="289"/>
    </row>
    <row r="63809" spans="23:27">
      <c r="W63809" s="288"/>
      <c r="X63809" s="287"/>
      <c r="AA63809" s="289"/>
    </row>
    <row r="63810" spans="23:27">
      <c r="W63810" s="288"/>
      <c r="X63810" s="287"/>
      <c r="AA63810" s="289"/>
    </row>
    <row r="63811" spans="23:27">
      <c r="W63811" s="288"/>
      <c r="X63811" s="287"/>
      <c r="AA63811" s="289"/>
    </row>
    <row r="63812" spans="23:27">
      <c r="W63812" s="288"/>
      <c r="X63812" s="287"/>
      <c r="AA63812" s="289"/>
    </row>
    <row r="63813" spans="23:27">
      <c r="W63813" s="288"/>
      <c r="X63813" s="287"/>
      <c r="AA63813" s="289"/>
    </row>
    <row r="63814" spans="23:27">
      <c r="W63814" s="288"/>
      <c r="X63814" s="287"/>
      <c r="AA63814" s="289"/>
    </row>
    <row r="63815" spans="23:27">
      <c r="W63815" s="288"/>
      <c r="X63815" s="287"/>
      <c r="AA63815" s="289"/>
    </row>
    <row r="63816" spans="23:27">
      <c r="W63816" s="288"/>
      <c r="X63816" s="287"/>
      <c r="AA63816" s="289"/>
    </row>
    <row r="63817" spans="23:27">
      <c r="W63817" s="288"/>
      <c r="X63817" s="287"/>
      <c r="AA63817" s="289"/>
    </row>
    <row r="63818" spans="23:27">
      <c r="W63818" s="288"/>
      <c r="X63818" s="287"/>
      <c r="AA63818" s="289"/>
    </row>
    <row r="63819" spans="23:27">
      <c r="W63819" s="288"/>
      <c r="X63819" s="287"/>
      <c r="AA63819" s="289"/>
    </row>
    <row r="63820" spans="23:27">
      <c r="W63820" s="288"/>
      <c r="X63820" s="287"/>
      <c r="AA63820" s="289"/>
    </row>
    <row r="63821" spans="23:27">
      <c r="W63821" s="288"/>
      <c r="X63821" s="287"/>
      <c r="AA63821" s="289"/>
    </row>
    <row r="63822" spans="23:27">
      <c r="W63822" s="288"/>
      <c r="X63822" s="287"/>
      <c r="AA63822" s="289"/>
    </row>
    <row r="63823" spans="23:27">
      <c r="W63823" s="288"/>
      <c r="X63823" s="287"/>
      <c r="AA63823" s="289"/>
    </row>
    <row r="63824" spans="23:27">
      <c r="W63824" s="288"/>
      <c r="X63824" s="287"/>
      <c r="AA63824" s="289"/>
    </row>
    <row r="63825" spans="23:27">
      <c r="W63825" s="288"/>
      <c r="X63825" s="287"/>
      <c r="AA63825" s="289"/>
    </row>
    <row r="63826" spans="23:27">
      <c r="W63826" s="288"/>
      <c r="X63826" s="287"/>
      <c r="AA63826" s="289"/>
    </row>
    <row r="63827" spans="23:27">
      <c r="W63827" s="288"/>
      <c r="X63827" s="287"/>
      <c r="AA63827" s="289"/>
    </row>
    <row r="63828" spans="23:27">
      <c r="W63828" s="288"/>
      <c r="X63828" s="287"/>
      <c r="AA63828" s="289"/>
    </row>
    <row r="63829" spans="23:27">
      <c r="W63829" s="288"/>
      <c r="X63829" s="287"/>
      <c r="AA63829" s="289"/>
    </row>
    <row r="63830" spans="23:27">
      <c r="W63830" s="288"/>
      <c r="X63830" s="287"/>
      <c r="AA63830" s="289"/>
    </row>
    <row r="63831" spans="23:27">
      <c r="W63831" s="288"/>
      <c r="X63831" s="287"/>
      <c r="AA63831" s="289"/>
    </row>
    <row r="63832" spans="23:27">
      <c r="W63832" s="288"/>
      <c r="X63832" s="287"/>
      <c r="AA63832" s="289"/>
    </row>
    <row r="63833" spans="23:27">
      <c r="W63833" s="288"/>
      <c r="X63833" s="287"/>
      <c r="AA63833" s="289"/>
    </row>
    <row r="63834" spans="23:27">
      <c r="W63834" s="288"/>
      <c r="X63834" s="287"/>
      <c r="AA63834" s="289"/>
    </row>
    <row r="63835" spans="23:27">
      <c r="W63835" s="288"/>
      <c r="X63835" s="287"/>
      <c r="AA63835" s="289"/>
    </row>
    <row r="63836" spans="23:27">
      <c r="W63836" s="288"/>
      <c r="X63836" s="287"/>
      <c r="AA63836" s="289"/>
    </row>
    <row r="63837" spans="23:27">
      <c r="W63837" s="288"/>
      <c r="X63837" s="287"/>
      <c r="AA63837" s="289"/>
    </row>
    <row r="63838" spans="23:27">
      <c r="W63838" s="288"/>
      <c r="X63838" s="287"/>
      <c r="AA63838" s="289"/>
    </row>
    <row r="63839" spans="23:27">
      <c r="W63839" s="288"/>
      <c r="X63839" s="287"/>
      <c r="AA63839" s="289"/>
    </row>
    <row r="63840" spans="23:27">
      <c r="W63840" s="288"/>
      <c r="X63840" s="287"/>
      <c r="AA63840" s="289"/>
    </row>
    <row r="63841" spans="23:27">
      <c r="W63841" s="288"/>
      <c r="X63841" s="287"/>
      <c r="AA63841" s="289"/>
    </row>
    <row r="63842" spans="23:27">
      <c r="W63842" s="288"/>
      <c r="X63842" s="287"/>
      <c r="AA63842" s="289"/>
    </row>
    <row r="63843" spans="23:27">
      <c r="W63843" s="288"/>
      <c r="X63843" s="287"/>
      <c r="AA63843" s="289"/>
    </row>
    <row r="63844" spans="23:27">
      <c r="W63844" s="288"/>
      <c r="X63844" s="287"/>
      <c r="AA63844" s="289"/>
    </row>
    <row r="63845" spans="23:27">
      <c r="W63845" s="288"/>
      <c r="X63845" s="287"/>
      <c r="AA63845" s="289"/>
    </row>
    <row r="63846" spans="23:27">
      <c r="W63846" s="288"/>
      <c r="X63846" s="287"/>
      <c r="AA63846" s="289"/>
    </row>
    <row r="63847" spans="23:27">
      <c r="W63847" s="288"/>
      <c r="X63847" s="287"/>
      <c r="AA63847" s="289"/>
    </row>
    <row r="63848" spans="23:27">
      <c r="W63848" s="288"/>
      <c r="X63848" s="287"/>
      <c r="AA63848" s="289"/>
    </row>
    <row r="63849" spans="23:27">
      <c r="W63849" s="288"/>
      <c r="X63849" s="287"/>
      <c r="AA63849" s="289"/>
    </row>
    <row r="63850" spans="23:27">
      <c r="W63850" s="288"/>
      <c r="X63850" s="287"/>
      <c r="AA63850" s="289"/>
    </row>
    <row r="63851" spans="23:27">
      <c r="W63851" s="288"/>
      <c r="X63851" s="287"/>
      <c r="AA63851" s="289"/>
    </row>
    <row r="63852" spans="23:27">
      <c r="W63852" s="288"/>
      <c r="X63852" s="287"/>
      <c r="AA63852" s="289"/>
    </row>
    <row r="63853" spans="23:27">
      <c r="W63853" s="288"/>
      <c r="X63853" s="287"/>
      <c r="AA63853" s="289"/>
    </row>
    <row r="63854" spans="23:27">
      <c r="W63854" s="288"/>
      <c r="X63854" s="287"/>
      <c r="AA63854" s="289"/>
    </row>
    <row r="63855" spans="23:27">
      <c r="W63855" s="288"/>
      <c r="X63855" s="287"/>
      <c r="AA63855" s="289"/>
    </row>
    <row r="63856" spans="23:27">
      <c r="W63856" s="288"/>
      <c r="X63856" s="287"/>
      <c r="AA63856" s="289"/>
    </row>
    <row r="63857" spans="23:27">
      <c r="W63857" s="288"/>
      <c r="X63857" s="287"/>
      <c r="AA63857" s="289"/>
    </row>
    <row r="63858" spans="23:27">
      <c r="W63858" s="288"/>
      <c r="X63858" s="287"/>
      <c r="AA63858" s="289"/>
    </row>
    <row r="63859" spans="23:27">
      <c r="W63859" s="288"/>
      <c r="X63859" s="287"/>
      <c r="AA63859" s="289"/>
    </row>
    <row r="63860" spans="23:27">
      <c r="W63860" s="288"/>
      <c r="X63860" s="287"/>
      <c r="AA63860" s="289"/>
    </row>
    <row r="63861" spans="23:27">
      <c r="W63861" s="288"/>
      <c r="X63861" s="287"/>
      <c r="AA63861" s="289"/>
    </row>
    <row r="63862" spans="23:27">
      <c r="W63862" s="288"/>
      <c r="X63862" s="287"/>
      <c r="AA63862" s="289"/>
    </row>
    <row r="63863" spans="23:27">
      <c r="W63863" s="288"/>
      <c r="X63863" s="287"/>
      <c r="AA63863" s="289"/>
    </row>
    <row r="63864" spans="23:27">
      <c r="W63864" s="288"/>
      <c r="X63864" s="287"/>
      <c r="AA63864" s="289"/>
    </row>
    <row r="63865" spans="23:27">
      <c r="W63865" s="288"/>
      <c r="X63865" s="287"/>
      <c r="AA63865" s="289"/>
    </row>
    <row r="63866" spans="23:27">
      <c r="W63866" s="288"/>
      <c r="X63866" s="287"/>
      <c r="AA63866" s="289"/>
    </row>
    <row r="63867" spans="23:27">
      <c r="W63867" s="288"/>
      <c r="X63867" s="287"/>
      <c r="AA63867" s="289"/>
    </row>
    <row r="63868" spans="23:27">
      <c r="W63868" s="288"/>
      <c r="X63868" s="287"/>
      <c r="AA63868" s="289"/>
    </row>
    <row r="63869" spans="23:27">
      <c r="W63869" s="288"/>
      <c r="X63869" s="287"/>
      <c r="AA63869" s="289"/>
    </row>
    <row r="63870" spans="23:27">
      <c r="W63870" s="288"/>
      <c r="X63870" s="287"/>
      <c r="AA63870" s="289"/>
    </row>
    <row r="63871" spans="23:27">
      <c r="W63871" s="288"/>
      <c r="X63871" s="287"/>
      <c r="AA63871" s="289"/>
    </row>
    <row r="63872" spans="23:27">
      <c r="W63872" s="288"/>
      <c r="X63872" s="287"/>
      <c r="AA63872" s="289"/>
    </row>
    <row r="63873" spans="23:27">
      <c r="W63873" s="288"/>
      <c r="X63873" s="287"/>
      <c r="AA63873" s="289"/>
    </row>
    <row r="63874" spans="23:27">
      <c r="W63874" s="288"/>
      <c r="X63874" s="287"/>
      <c r="AA63874" s="289"/>
    </row>
    <row r="63875" spans="23:27">
      <c r="W63875" s="288"/>
      <c r="X63875" s="287"/>
      <c r="AA63875" s="289"/>
    </row>
    <row r="63876" spans="23:27">
      <c r="W63876" s="288"/>
      <c r="X63876" s="287"/>
      <c r="AA63876" s="289"/>
    </row>
    <row r="63877" spans="23:27">
      <c r="W63877" s="288"/>
      <c r="X63877" s="287"/>
      <c r="AA63877" s="289"/>
    </row>
    <row r="63878" spans="23:27">
      <c r="W63878" s="288"/>
      <c r="X63878" s="287"/>
      <c r="AA63878" s="289"/>
    </row>
    <row r="63879" spans="23:27">
      <c r="W63879" s="288"/>
      <c r="X63879" s="287"/>
      <c r="AA63879" s="289"/>
    </row>
    <row r="63880" spans="23:27">
      <c r="W63880" s="288"/>
      <c r="X63880" s="287"/>
      <c r="AA63880" s="289"/>
    </row>
    <row r="63881" spans="23:27">
      <c r="W63881" s="288"/>
      <c r="X63881" s="287"/>
      <c r="AA63881" s="289"/>
    </row>
    <row r="63882" spans="23:27">
      <c r="W63882" s="288"/>
      <c r="X63882" s="287"/>
      <c r="AA63882" s="289"/>
    </row>
    <row r="63883" spans="23:27">
      <c r="W63883" s="288"/>
      <c r="X63883" s="287"/>
      <c r="AA63883" s="289"/>
    </row>
    <row r="63884" spans="23:27">
      <c r="W63884" s="288"/>
      <c r="X63884" s="287"/>
      <c r="AA63884" s="289"/>
    </row>
    <row r="63885" spans="23:27">
      <c r="W63885" s="288"/>
      <c r="X63885" s="287"/>
      <c r="AA63885" s="289"/>
    </row>
    <row r="63886" spans="23:27">
      <c r="W63886" s="288"/>
      <c r="X63886" s="287"/>
      <c r="AA63886" s="289"/>
    </row>
    <row r="63887" spans="23:27">
      <c r="W63887" s="288"/>
      <c r="X63887" s="287"/>
      <c r="AA63887" s="289"/>
    </row>
    <row r="63888" spans="23:27">
      <c r="W63888" s="288"/>
      <c r="X63888" s="287"/>
      <c r="AA63888" s="289"/>
    </row>
    <row r="63889" spans="23:27">
      <c r="W63889" s="288"/>
      <c r="X63889" s="287"/>
      <c r="AA63889" s="289"/>
    </row>
    <row r="63890" spans="23:27">
      <c r="W63890" s="288"/>
      <c r="X63890" s="287"/>
      <c r="AA63890" s="289"/>
    </row>
    <row r="63891" spans="23:27">
      <c r="W63891" s="288"/>
      <c r="X63891" s="287"/>
      <c r="AA63891" s="289"/>
    </row>
    <row r="63892" spans="23:27">
      <c r="W63892" s="288"/>
      <c r="X63892" s="287"/>
      <c r="AA63892" s="289"/>
    </row>
    <row r="63893" spans="23:27">
      <c r="W63893" s="288"/>
      <c r="X63893" s="287"/>
      <c r="AA63893" s="289"/>
    </row>
    <row r="63894" spans="23:27">
      <c r="W63894" s="288"/>
      <c r="X63894" s="287"/>
      <c r="AA63894" s="289"/>
    </row>
    <row r="63895" spans="23:27">
      <c r="W63895" s="288"/>
      <c r="X63895" s="287"/>
      <c r="AA63895" s="289"/>
    </row>
    <row r="63896" spans="23:27">
      <c r="W63896" s="288"/>
      <c r="X63896" s="287"/>
      <c r="AA63896" s="289"/>
    </row>
    <row r="63897" spans="23:27">
      <c r="W63897" s="288"/>
      <c r="X63897" s="287"/>
      <c r="AA63897" s="289"/>
    </row>
    <row r="63898" spans="23:27">
      <c r="W63898" s="288"/>
      <c r="X63898" s="287"/>
      <c r="AA63898" s="289"/>
    </row>
    <row r="63899" spans="23:27">
      <c r="W63899" s="288"/>
      <c r="X63899" s="287"/>
      <c r="AA63899" s="289"/>
    </row>
    <row r="63900" spans="23:27">
      <c r="W63900" s="288"/>
      <c r="X63900" s="287"/>
      <c r="AA63900" s="289"/>
    </row>
    <row r="63901" spans="23:27">
      <c r="W63901" s="288"/>
      <c r="X63901" s="287"/>
      <c r="AA63901" s="289"/>
    </row>
    <row r="63902" spans="23:27">
      <c r="W63902" s="288"/>
      <c r="X63902" s="287"/>
      <c r="AA63902" s="289"/>
    </row>
    <row r="63903" spans="23:27">
      <c r="W63903" s="288"/>
      <c r="X63903" s="287"/>
      <c r="AA63903" s="289"/>
    </row>
    <row r="63904" spans="23:27">
      <c r="W63904" s="288"/>
      <c r="X63904" s="287"/>
      <c r="AA63904" s="289"/>
    </row>
    <row r="63905" spans="23:27">
      <c r="W63905" s="288"/>
      <c r="X63905" s="287"/>
      <c r="AA63905" s="289"/>
    </row>
    <row r="63906" spans="23:27">
      <c r="W63906" s="288"/>
      <c r="X63906" s="287"/>
      <c r="AA63906" s="289"/>
    </row>
    <row r="63907" spans="23:27">
      <c r="W63907" s="288"/>
      <c r="X63907" s="287"/>
      <c r="AA63907" s="289"/>
    </row>
    <row r="63908" spans="23:27">
      <c r="W63908" s="288"/>
      <c r="X63908" s="287"/>
      <c r="AA63908" s="289"/>
    </row>
    <row r="63909" spans="23:27">
      <c r="W63909" s="288"/>
      <c r="X63909" s="287"/>
      <c r="AA63909" s="289"/>
    </row>
    <row r="63910" spans="23:27">
      <c r="W63910" s="288"/>
      <c r="X63910" s="287"/>
      <c r="AA63910" s="289"/>
    </row>
    <row r="63911" spans="23:27">
      <c r="W63911" s="288"/>
      <c r="X63911" s="287"/>
      <c r="AA63911" s="289"/>
    </row>
    <row r="63912" spans="23:27">
      <c r="W63912" s="288"/>
      <c r="X63912" s="287"/>
      <c r="AA63912" s="289"/>
    </row>
    <row r="63913" spans="23:27">
      <c r="W63913" s="288"/>
      <c r="X63913" s="287"/>
      <c r="AA63913" s="289"/>
    </row>
    <row r="63914" spans="23:27">
      <c r="W63914" s="288"/>
      <c r="X63914" s="287"/>
      <c r="AA63914" s="289"/>
    </row>
    <row r="63915" spans="23:27">
      <c r="W63915" s="288"/>
      <c r="X63915" s="287"/>
      <c r="AA63915" s="289"/>
    </row>
    <row r="63916" spans="23:27">
      <c r="W63916" s="288"/>
      <c r="X63916" s="287"/>
      <c r="AA63916" s="289"/>
    </row>
    <row r="63917" spans="23:27">
      <c r="W63917" s="288"/>
      <c r="X63917" s="287"/>
      <c r="AA63917" s="289"/>
    </row>
    <row r="63918" spans="23:27">
      <c r="W63918" s="288"/>
      <c r="X63918" s="287"/>
      <c r="AA63918" s="289"/>
    </row>
    <row r="63919" spans="23:27">
      <c r="W63919" s="288"/>
      <c r="X63919" s="287"/>
      <c r="AA63919" s="289"/>
    </row>
    <row r="63920" spans="23:27">
      <c r="W63920" s="288"/>
      <c r="X63920" s="287"/>
      <c r="AA63920" s="289"/>
    </row>
    <row r="63921" spans="23:27">
      <c r="W63921" s="288"/>
      <c r="X63921" s="287"/>
      <c r="AA63921" s="289"/>
    </row>
    <row r="63922" spans="23:27">
      <c r="W63922" s="288"/>
      <c r="X63922" s="287"/>
      <c r="AA63922" s="289"/>
    </row>
    <row r="63923" spans="23:27">
      <c r="W63923" s="288"/>
      <c r="X63923" s="287"/>
      <c r="AA63923" s="289"/>
    </row>
    <row r="63924" spans="23:27">
      <c r="W63924" s="288"/>
      <c r="X63924" s="287"/>
      <c r="AA63924" s="289"/>
    </row>
    <row r="63925" spans="23:27">
      <c r="W63925" s="288"/>
      <c r="X63925" s="287"/>
      <c r="AA63925" s="289"/>
    </row>
    <row r="63926" spans="23:27">
      <c r="W63926" s="288"/>
      <c r="X63926" s="287"/>
      <c r="AA63926" s="289"/>
    </row>
    <row r="63927" spans="23:27">
      <c r="W63927" s="288"/>
      <c r="X63927" s="287"/>
      <c r="AA63927" s="289"/>
    </row>
    <row r="63928" spans="23:27">
      <c r="W63928" s="288"/>
      <c r="X63928" s="287"/>
      <c r="AA63928" s="289"/>
    </row>
    <row r="63929" spans="23:27">
      <c r="W63929" s="288"/>
      <c r="X63929" s="287"/>
      <c r="AA63929" s="289"/>
    </row>
    <row r="63930" spans="23:27">
      <c r="W63930" s="288"/>
      <c r="X63930" s="287"/>
      <c r="AA63930" s="289"/>
    </row>
    <row r="63931" spans="23:27">
      <c r="W63931" s="288"/>
      <c r="X63931" s="287"/>
      <c r="AA63931" s="289"/>
    </row>
    <row r="63932" spans="23:27">
      <c r="W63932" s="288"/>
      <c r="X63932" s="287"/>
      <c r="AA63932" s="289"/>
    </row>
    <row r="63933" spans="23:27">
      <c r="W63933" s="288"/>
      <c r="X63933" s="287"/>
      <c r="AA63933" s="289"/>
    </row>
    <row r="63934" spans="23:27">
      <c r="W63934" s="288"/>
      <c r="X63934" s="287"/>
      <c r="AA63934" s="289"/>
    </row>
    <row r="63935" spans="23:27">
      <c r="W63935" s="288"/>
      <c r="X63935" s="287"/>
      <c r="AA63935" s="289"/>
    </row>
    <row r="63936" spans="23:27">
      <c r="W63936" s="288"/>
      <c r="X63936" s="287"/>
      <c r="AA63936" s="289"/>
    </row>
    <row r="63937" spans="23:27">
      <c r="W63937" s="288"/>
      <c r="X63937" s="287"/>
      <c r="AA63937" s="289"/>
    </row>
    <row r="63938" spans="23:27">
      <c r="W63938" s="288"/>
      <c r="X63938" s="287"/>
      <c r="AA63938" s="289"/>
    </row>
    <row r="63939" spans="23:27">
      <c r="W63939" s="288"/>
      <c r="X63939" s="287"/>
      <c r="AA63939" s="289"/>
    </row>
    <row r="63940" spans="23:27">
      <c r="W63940" s="288"/>
      <c r="X63940" s="287"/>
      <c r="AA63940" s="289"/>
    </row>
    <row r="63941" spans="23:27">
      <c r="W63941" s="288"/>
      <c r="X63941" s="287"/>
      <c r="AA63941" s="289"/>
    </row>
    <row r="63942" spans="23:27">
      <c r="W63942" s="288"/>
      <c r="X63942" s="287"/>
      <c r="AA63942" s="289"/>
    </row>
    <row r="63943" spans="23:27">
      <c r="W63943" s="288"/>
      <c r="X63943" s="287"/>
      <c r="AA63943" s="289"/>
    </row>
    <row r="63944" spans="23:27">
      <c r="W63944" s="288"/>
      <c r="X63944" s="287"/>
      <c r="AA63944" s="289"/>
    </row>
    <row r="63945" spans="23:27">
      <c r="W63945" s="288"/>
      <c r="X63945" s="287"/>
      <c r="AA63945" s="289"/>
    </row>
    <row r="63946" spans="23:27">
      <c r="W63946" s="288"/>
      <c r="X63946" s="287"/>
      <c r="AA63946" s="289"/>
    </row>
    <row r="63947" spans="23:27">
      <c r="W63947" s="288"/>
      <c r="X63947" s="287"/>
      <c r="AA63947" s="289"/>
    </row>
    <row r="63948" spans="23:27">
      <c r="W63948" s="288"/>
      <c r="X63948" s="287"/>
      <c r="AA63948" s="289"/>
    </row>
    <row r="63949" spans="23:27">
      <c r="W63949" s="288"/>
      <c r="X63949" s="287"/>
      <c r="AA63949" s="289"/>
    </row>
    <row r="63950" spans="23:27">
      <c r="W63950" s="288"/>
      <c r="X63950" s="287"/>
      <c r="AA63950" s="289"/>
    </row>
    <row r="63951" spans="23:27">
      <c r="W63951" s="288"/>
      <c r="X63951" s="287"/>
      <c r="AA63951" s="289"/>
    </row>
    <row r="63952" spans="23:27">
      <c r="W63952" s="288"/>
      <c r="X63952" s="287"/>
      <c r="AA63952" s="289"/>
    </row>
    <row r="63953" spans="23:27">
      <c r="W63953" s="288"/>
      <c r="X63953" s="287"/>
      <c r="AA63953" s="289"/>
    </row>
    <row r="63954" spans="23:27">
      <c r="W63954" s="288"/>
      <c r="X63954" s="287"/>
      <c r="AA63954" s="289"/>
    </row>
    <row r="63955" spans="23:27">
      <c r="W63955" s="288"/>
      <c r="X63955" s="287"/>
      <c r="AA63955" s="289"/>
    </row>
    <row r="63956" spans="23:27">
      <c r="W63956" s="288"/>
      <c r="X63956" s="287"/>
      <c r="AA63956" s="289"/>
    </row>
    <row r="63957" spans="23:27">
      <c r="W63957" s="288"/>
      <c r="X63957" s="287"/>
      <c r="AA63957" s="289"/>
    </row>
    <row r="63958" spans="23:27">
      <c r="W63958" s="288"/>
      <c r="X63958" s="287"/>
      <c r="AA63958" s="289"/>
    </row>
    <row r="63959" spans="23:27">
      <c r="W63959" s="288"/>
      <c r="X63959" s="287"/>
      <c r="AA63959" s="289"/>
    </row>
    <row r="63960" spans="23:27">
      <c r="W63960" s="288"/>
      <c r="X63960" s="287"/>
      <c r="AA63960" s="289"/>
    </row>
    <row r="63961" spans="23:27">
      <c r="W63961" s="288"/>
      <c r="X63961" s="287"/>
      <c r="AA63961" s="289"/>
    </row>
    <row r="63962" spans="23:27">
      <c r="W63962" s="288"/>
      <c r="X63962" s="287"/>
      <c r="AA63962" s="289"/>
    </row>
    <row r="63963" spans="23:27">
      <c r="W63963" s="288"/>
      <c r="X63963" s="287"/>
      <c r="AA63963" s="289"/>
    </row>
    <row r="63964" spans="23:27">
      <c r="W63964" s="288"/>
      <c r="X63964" s="287"/>
      <c r="AA63964" s="289"/>
    </row>
    <row r="63965" spans="23:27">
      <c r="W63965" s="288"/>
      <c r="X63965" s="287"/>
      <c r="AA63965" s="289"/>
    </row>
    <row r="63966" spans="23:27">
      <c r="W63966" s="288"/>
      <c r="X63966" s="287"/>
      <c r="AA63966" s="289"/>
    </row>
    <row r="63967" spans="23:27">
      <c r="W63967" s="288"/>
      <c r="X63967" s="287"/>
      <c r="AA63967" s="289"/>
    </row>
    <row r="63968" spans="23:27">
      <c r="W63968" s="288"/>
      <c r="X63968" s="287"/>
      <c r="AA63968" s="289"/>
    </row>
    <row r="63969" spans="23:27">
      <c r="W63969" s="288"/>
      <c r="X63969" s="287"/>
      <c r="AA63969" s="289"/>
    </row>
    <row r="63970" spans="23:27">
      <c r="W63970" s="288"/>
      <c r="X63970" s="287"/>
      <c r="AA63970" s="289"/>
    </row>
    <row r="63971" spans="23:27">
      <c r="W63971" s="288"/>
      <c r="X63971" s="287"/>
      <c r="AA63971" s="289"/>
    </row>
    <row r="63972" spans="23:27">
      <c r="W63972" s="288"/>
      <c r="X63972" s="287"/>
      <c r="AA63972" s="289"/>
    </row>
    <row r="63973" spans="23:27">
      <c r="W63973" s="288"/>
      <c r="X63973" s="287"/>
      <c r="AA63973" s="289"/>
    </row>
    <row r="63974" spans="23:27">
      <c r="W63974" s="288"/>
      <c r="X63974" s="287"/>
      <c r="AA63974" s="289"/>
    </row>
    <row r="63975" spans="23:27">
      <c r="W63975" s="288"/>
      <c r="X63975" s="287"/>
      <c r="AA63975" s="289"/>
    </row>
    <row r="63976" spans="23:27">
      <c r="W63976" s="288"/>
      <c r="X63976" s="287"/>
      <c r="AA63976" s="289"/>
    </row>
    <row r="63977" spans="23:27">
      <c r="W63977" s="288"/>
      <c r="X63977" s="287"/>
      <c r="AA63977" s="289"/>
    </row>
    <row r="63978" spans="23:27">
      <c r="W63978" s="288"/>
      <c r="X63978" s="287"/>
      <c r="AA63978" s="289"/>
    </row>
    <row r="63979" spans="23:27">
      <c r="W63979" s="288"/>
      <c r="X63979" s="287"/>
      <c r="AA63979" s="289"/>
    </row>
    <row r="63980" spans="23:27">
      <c r="W63980" s="288"/>
      <c r="X63980" s="287"/>
      <c r="AA63980" s="289"/>
    </row>
    <row r="63981" spans="23:27">
      <c r="W63981" s="288"/>
      <c r="X63981" s="287"/>
      <c r="AA63981" s="289"/>
    </row>
    <row r="63982" spans="23:27">
      <c r="W63982" s="288"/>
      <c r="X63982" s="287"/>
      <c r="AA63982" s="289"/>
    </row>
    <row r="63983" spans="23:27">
      <c r="W63983" s="288"/>
      <c r="X63983" s="287"/>
      <c r="AA63983" s="289"/>
    </row>
    <row r="63984" spans="23:27">
      <c r="W63984" s="288"/>
      <c r="X63984" s="287"/>
      <c r="AA63984" s="289"/>
    </row>
    <row r="63985" spans="23:27">
      <c r="W63985" s="288"/>
      <c r="X63985" s="287"/>
      <c r="AA63985" s="289"/>
    </row>
    <row r="63986" spans="23:27">
      <c r="W63986" s="288"/>
      <c r="X63986" s="287"/>
      <c r="AA63986" s="289"/>
    </row>
    <row r="63987" spans="23:27">
      <c r="W63987" s="288"/>
      <c r="X63987" s="287"/>
      <c r="AA63987" s="289"/>
    </row>
    <row r="63988" spans="23:27">
      <c r="W63988" s="288"/>
      <c r="X63988" s="287"/>
      <c r="AA63988" s="289"/>
    </row>
    <row r="63989" spans="23:27">
      <c r="W63989" s="288"/>
      <c r="X63989" s="287"/>
      <c r="AA63989" s="289"/>
    </row>
    <row r="63990" spans="23:27">
      <c r="W63990" s="288"/>
      <c r="X63990" s="287"/>
      <c r="AA63990" s="289"/>
    </row>
    <row r="63991" spans="23:27">
      <c r="W63991" s="288"/>
      <c r="X63991" s="287"/>
      <c r="AA63991" s="289"/>
    </row>
    <row r="63992" spans="23:27">
      <c r="W63992" s="288"/>
      <c r="X63992" s="287"/>
      <c r="AA63992" s="289"/>
    </row>
    <row r="63993" spans="23:27">
      <c r="W63993" s="288"/>
      <c r="X63993" s="287"/>
      <c r="AA63993" s="289"/>
    </row>
    <row r="63994" spans="23:27">
      <c r="W63994" s="288"/>
      <c r="X63994" s="287"/>
      <c r="AA63994" s="289"/>
    </row>
    <row r="63995" spans="23:27">
      <c r="W63995" s="288"/>
      <c r="X63995" s="287"/>
      <c r="AA63995" s="289"/>
    </row>
    <row r="63996" spans="23:27">
      <c r="W63996" s="288"/>
      <c r="X63996" s="287"/>
      <c r="AA63996" s="289"/>
    </row>
    <row r="63997" spans="23:27">
      <c r="W63997" s="288"/>
      <c r="X63997" s="287"/>
      <c r="AA63997" s="289"/>
    </row>
    <row r="63998" spans="23:27">
      <c r="W63998" s="288"/>
      <c r="X63998" s="287"/>
      <c r="AA63998" s="289"/>
    </row>
    <row r="63999" spans="23:27">
      <c r="W63999" s="288"/>
      <c r="X63999" s="287"/>
      <c r="AA63999" s="289"/>
    </row>
    <row r="64000" spans="23:27">
      <c r="W64000" s="288"/>
      <c r="X64000" s="287"/>
      <c r="AA64000" s="289"/>
    </row>
    <row r="64001" spans="23:27">
      <c r="W64001" s="288"/>
      <c r="X64001" s="287"/>
      <c r="AA64001" s="289"/>
    </row>
    <row r="64002" spans="23:27">
      <c r="W64002" s="288"/>
      <c r="X64002" s="287"/>
      <c r="AA64002" s="289"/>
    </row>
    <row r="64003" spans="23:27">
      <c r="W64003" s="288"/>
      <c r="X64003" s="287"/>
      <c r="AA64003" s="289"/>
    </row>
    <row r="64004" spans="23:27">
      <c r="W64004" s="288"/>
      <c r="X64004" s="287"/>
      <c r="AA64004" s="289"/>
    </row>
    <row r="64005" spans="23:27">
      <c r="W64005" s="288"/>
      <c r="X64005" s="287"/>
      <c r="AA64005" s="289"/>
    </row>
    <row r="64006" spans="23:27">
      <c r="W64006" s="288"/>
      <c r="X64006" s="287"/>
      <c r="AA64006" s="289"/>
    </row>
    <row r="64007" spans="23:27">
      <c r="W64007" s="288"/>
      <c r="X64007" s="287"/>
      <c r="AA64007" s="289"/>
    </row>
    <row r="64008" spans="23:27">
      <c r="W64008" s="288"/>
      <c r="X64008" s="287"/>
      <c r="AA64008" s="289"/>
    </row>
    <row r="64009" spans="23:27">
      <c r="W64009" s="288"/>
      <c r="X64009" s="287"/>
      <c r="AA64009" s="289"/>
    </row>
    <row r="64010" spans="23:27">
      <c r="W64010" s="288"/>
      <c r="X64010" s="287"/>
      <c r="AA64010" s="289"/>
    </row>
    <row r="64011" spans="23:27">
      <c r="W64011" s="288"/>
      <c r="X64011" s="287"/>
      <c r="AA64011" s="289"/>
    </row>
    <row r="64012" spans="23:27">
      <c r="W64012" s="288"/>
      <c r="X64012" s="287"/>
      <c r="AA64012" s="289"/>
    </row>
    <row r="64013" spans="23:27">
      <c r="W64013" s="288"/>
      <c r="X64013" s="287"/>
      <c r="AA64013" s="289"/>
    </row>
    <row r="64014" spans="23:27">
      <c r="W64014" s="288"/>
      <c r="X64014" s="287"/>
      <c r="AA64014" s="289"/>
    </row>
    <row r="64015" spans="23:27">
      <c r="W64015" s="288"/>
      <c r="X64015" s="287"/>
      <c r="AA64015" s="289"/>
    </row>
    <row r="64016" spans="23:27">
      <c r="W64016" s="288"/>
      <c r="X64016" s="287"/>
      <c r="AA64016" s="289"/>
    </row>
    <row r="64017" spans="23:27">
      <c r="W64017" s="288"/>
      <c r="X64017" s="287"/>
      <c r="AA64017" s="289"/>
    </row>
    <row r="64018" spans="23:27">
      <c r="W64018" s="288"/>
      <c r="X64018" s="287"/>
      <c r="AA64018" s="289"/>
    </row>
    <row r="64019" spans="23:27">
      <c r="W64019" s="288"/>
      <c r="X64019" s="287"/>
      <c r="AA64019" s="289"/>
    </row>
    <row r="64020" spans="23:27">
      <c r="W64020" s="288"/>
      <c r="X64020" s="287"/>
      <c r="AA64020" s="289"/>
    </row>
    <row r="64021" spans="23:27">
      <c r="W64021" s="288"/>
      <c r="X64021" s="287"/>
      <c r="AA64021" s="289"/>
    </row>
    <row r="64022" spans="23:27">
      <c r="W64022" s="288"/>
      <c r="X64022" s="287"/>
      <c r="AA64022" s="289"/>
    </row>
    <row r="64023" spans="23:27">
      <c r="W64023" s="288"/>
      <c r="X64023" s="287"/>
      <c r="AA64023" s="289"/>
    </row>
    <row r="64024" spans="23:27">
      <c r="W64024" s="288"/>
      <c r="X64024" s="287"/>
      <c r="AA64024" s="289"/>
    </row>
    <row r="64025" spans="23:27">
      <c r="W64025" s="288"/>
      <c r="X64025" s="287"/>
      <c r="AA64025" s="289"/>
    </row>
    <row r="64026" spans="23:27">
      <c r="W64026" s="288"/>
      <c r="X64026" s="287"/>
      <c r="AA64026" s="289"/>
    </row>
    <row r="64027" spans="23:27">
      <c r="W64027" s="288"/>
      <c r="X64027" s="287"/>
      <c r="AA64027" s="289"/>
    </row>
    <row r="64028" spans="23:27">
      <c r="W64028" s="288"/>
      <c r="X64028" s="287"/>
      <c r="AA64028" s="289"/>
    </row>
    <row r="64029" spans="23:27">
      <c r="W64029" s="288"/>
      <c r="X64029" s="287"/>
      <c r="AA64029" s="289"/>
    </row>
    <row r="64030" spans="23:27">
      <c r="W64030" s="288"/>
      <c r="X64030" s="287"/>
      <c r="AA64030" s="289"/>
    </row>
    <row r="64031" spans="23:27">
      <c r="W64031" s="288"/>
      <c r="X64031" s="287"/>
      <c r="AA64031" s="289"/>
    </row>
    <row r="64032" spans="23:27">
      <c r="W64032" s="288"/>
      <c r="X64032" s="287"/>
      <c r="AA64032" s="289"/>
    </row>
    <row r="64033" spans="23:27">
      <c r="W64033" s="288"/>
      <c r="X64033" s="287"/>
      <c r="AA64033" s="289"/>
    </row>
    <row r="64034" spans="23:27">
      <c r="W64034" s="288"/>
      <c r="X64034" s="287"/>
      <c r="AA64034" s="289"/>
    </row>
    <row r="64035" spans="23:27">
      <c r="W64035" s="288"/>
      <c r="X64035" s="287"/>
      <c r="AA64035" s="289"/>
    </row>
    <row r="64036" spans="23:27">
      <c r="W64036" s="288"/>
      <c r="X64036" s="287"/>
      <c r="AA64036" s="289"/>
    </row>
    <row r="64037" spans="23:27">
      <c r="W64037" s="288"/>
      <c r="X64037" s="287"/>
      <c r="AA64037" s="289"/>
    </row>
    <row r="64038" spans="23:27">
      <c r="W64038" s="288"/>
      <c r="X64038" s="287"/>
      <c r="AA64038" s="289"/>
    </row>
    <row r="64039" spans="23:27">
      <c r="W64039" s="288"/>
      <c r="X64039" s="287"/>
      <c r="AA64039" s="289"/>
    </row>
    <row r="64040" spans="23:27">
      <c r="W64040" s="288"/>
      <c r="X64040" s="287"/>
      <c r="AA64040" s="289"/>
    </row>
    <row r="64041" spans="23:27">
      <c r="W64041" s="288"/>
      <c r="X64041" s="287"/>
      <c r="AA64041" s="289"/>
    </row>
    <row r="64042" spans="23:27">
      <c r="W64042" s="288"/>
      <c r="X64042" s="287"/>
      <c r="AA64042" s="289"/>
    </row>
    <row r="64043" spans="23:27">
      <c r="W64043" s="288"/>
      <c r="X64043" s="287"/>
      <c r="AA64043" s="289"/>
    </row>
    <row r="64044" spans="23:27">
      <c r="W64044" s="288"/>
      <c r="X64044" s="287"/>
      <c r="AA64044" s="289"/>
    </row>
    <row r="64045" spans="23:27">
      <c r="W64045" s="288"/>
      <c r="X64045" s="287"/>
      <c r="AA64045" s="289"/>
    </row>
    <row r="64046" spans="23:27">
      <c r="W64046" s="288"/>
      <c r="X64046" s="287"/>
      <c r="AA64046" s="289"/>
    </row>
    <row r="64047" spans="23:27">
      <c r="W64047" s="288"/>
      <c r="X64047" s="287"/>
      <c r="AA64047" s="289"/>
    </row>
    <row r="64048" spans="23:27">
      <c r="W64048" s="288"/>
      <c r="X64048" s="287"/>
      <c r="AA64048" s="289"/>
    </row>
    <row r="64049" spans="23:27">
      <c r="W64049" s="288"/>
      <c r="X64049" s="287"/>
      <c r="AA64049" s="289"/>
    </row>
    <row r="64050" spans="23:27">
      <c r="W64050" s="288"/>
      <c r="X64050" s="287"/>
      <c r="AA64050" s="289"/>
    </row>
    <row r="64051" spans="23:27">
      <c r="W64051" s="288"/>
      <c r="X64051" s="287"/>
      <c r="AA64051" s="289"/>
    </row>
    <row r="64052" spans="23:27">
      <c r="W64052" s="288"/>
      <c r="X64052" s="287"/>
      <c r="AA64052" s="289"/>
    </row>
    <row r="64053" spans="23:27">
      <c r="W64053" s="288"/>
      <c r="X64053" s="287"/>
      <c r="AA64053" s="289"/>
    </row>
    <row r="64054" spans="23:27">
      <c r="W64054" s="288"/>
      <c r="X64054" s="287"/>
      <c r="AA64054" s="289"/>
    </row>
    <row r="64055" spans="23:27">
      <c r="W64055" s="288"/>
      <c r="X64055" s="287"/>
      <c r="AA64055" s="289"/>
    </row>
    <row r="64056" spans="23:27">
      <c r="W64056" s="288"/>
      <c r="X64056" s="287"/>
      <c r="AA64056" s="289"/>
    </row>
    <row r="64057" spans="23:27">
      <c r="W64057" s="288"/>
      <c r="X64057" s="287"/>
      <c r="AA64057" s="289"/>
    </row>
    <row r="64058" spans="23:27">
      <c r="W64058" s="288"/>
      <c r="X64058" s="287"/>
      <c r="AA64058" s="289"/>
    </row>
    <row r="64059" spans="23:27">
      <c r="W64059" s="288"/>
      <c r="X64059" s="287"/>
      <c r="AA64059" s="289"/>
    </row>
    <row r="64060" spans="23:27">
      <c r="W64060" s="288"/>
      <c r="X64060" s="287"/>
      <c r="AA64060" s="289"/>
    </row>
    <row r="64061" spans="23:27">
      <c r="W64061" s="288"/>
      <c r="X64061" s="287"/>
      <c r="AA64061" s="289"/>
    </row>
    <row r="64062" spans="23:27">
      <c r="W64062" s="288"/>
      <c r="X64062" s="287"/>
      <c r="AA64062" s="289"/>
    </row>
    <row r="64063" spans="23:27">
      <c r="W64063" s="288"/>
      <c r="X64063" s="287"/>
      <c r="AA64063" s="289"/>
    </row>
    <row r="64064" spans="23:27">
      <c r="W64064" s="288"/>
      <c r="X64064" s="287"/>
      <c r="AA64064" s="289"/>
    </row>
    <row r="64065" spans="23:27">
      <c r="W64065" s="288"/>
      <c r="X64065" s="287"/>
      <c r="AA64065" s="289"/>
    </row>
    <row r="64066" spans="23:27">
      <c r="W64066" s="288"/>
      <c r="X64066" s="287"/>
      <c r="AA64066" s="289"/>
    </row>
    <row r="64067" spans="23:27">
      <c r="W64067" s="288"/>
      <c r="X64067" s="287"/>
      <c r="AA64067" s="289"/>
    </row>
    <row r="64068" spans="23:27">
      <c r="W64068" s="288"/>
      <c r="X64068" s="287"/>
      <c r="AA64068" s="289"/>
    </row>
    <row r="64069" spans="23:27">
      <c r="W64069" s="288"/>
      <c r="X64069" s="287"/>
      <c r="AA64069" s="289"/>
    </row>
    <row r="64070" spans="23:27">
      <c r="W64070" s="288"/>
      <c r="X64070" s="287"/>
      <c r="AA64070" s="289"/>
    </row>
    <row r="64071" spans="23:27">
      <c r="W64071" s="288"/>
      <c r="X64071" s="287"/>
      <c r="AA64071" s="289"/>
    </row>
    <row r="64072" spans="23:27">
      <c r="W64072" s="288"/>
      <c r="X64072" s="287"/>
      <c r="AA64072" s="289"/>
    </row>
    <row r="64073" spans="23:27">
      <c r="W64073" s="288"/>
      <c r="X64073" s="287"/>
      <c r="AA64073" s="289"/>
    </row>
    <row r="64074" spans="23:27">
      <c r="W64074" s="288"/>
      <c r="X64074" s="287"/>
      <c r="AA64074" s="289"/>
    </row>
    <row r="64075" spans="23:27">
      <c r="W64075" s="288"/>
      <c r="X64075" s="287"/>
      <c r="AA64075" s="289"/>
    </row>
    <row r="64076" spans="23:27">
      <c r="W64076" s="288"/>
      <c r="X64076" s="287"/>
      <c r="AA64076" s="289"/>
    </row>
    <row r="64077" spans="23:27">
      <c r="W64077" s="288"/>
      <c r="X64077" s="287"/>
      <c r="AA64077" s="289"/>
    </row>
    <row r="64078" spans="23:27">
      <c r="W64078" s="288"/>
      <c r="X64078" s="287"/>
      <c r="AA64078" s="289"/>
    </row>
    <row r="64079" spans="23:27">
      <c r="W64079" s="288"/>
      <c r="X64079" s="287"/>
      <c r="AA64079" s="289"/>
    </row>
    <row r="64080" spans="23:27">
      <c r="W64080" s="288"/>
      <c r="X64080" s="287"/>
      <c r="AA64080" s="289"/>
    </row>
    <row r="64081" spans="23:27">
      <c r="W64081" s="288"/>
      <c r="X64081" s="287"/>
      <c r="AA64081" s="289"/>
    </row>
    <row r="64082" spans="23:27">
      <c r="W64082" s="288"/>
      <c r="X64082" s="287"/>
      <c r="AA64082" s="289"/>
    </row>
    <row r="64083" spans="23:27">
      <c r="W64083" s="288"/>
      <c r="X64083" s="287"/>
      <c r="AA64083" s="289"/>
    </row>
    <row r="64084" spans="23:27">
      <c r="W64084" s="288"/>
      <c r="X64084" s="287"/>
      <c r="AA64084" s="289"/>
    </row>
    <row r="64085" spans="23:27">
      <c r="W64085" s="288"/>
      <c r="X64085" s="287"/>
      <c r="AA64085" s="289"/>
    </row>
    <row r="64086" spans="23:27">
      <c r="W64086" s="288"/>
      <c r="X64086" s="287"/>
      <c r="AA64086" s="289"/>
    </row>
    <row r="64087" spans="23:27">
      <c r="W64087" s="288"/>
      <c r="X64087" s="287"/>
      <c r="AA64087" s="289"/>
    </row>
    <row r="64088" spans="23:27">
      <c r="W64088" s="288"/>
      <c r="X64088" s="287"/>
      <c r="AA64088" s="289"/>
    </row>
    <row r="64089" spans="23:27">
      <c r="W64089" s="288"/>
      <c r="X64089" s="287"/>
      <c r="AA64089" s="289"/>
    </row>
    <row r="64090" spans="23:27">
      <c r="W64090" s="288"/>
      <c r="X64090" s="287"/>
      <c r="AA64090" s="289"/>
    </row>
    <row r="64091" spans="23:27">
      <c r="W64091" s="288"/>
      <c r="X64091" s="287"/>
      <c r="AA64091" s="289"/>
    </row>
    <row r="64092" spans="23:27">
      <c r="W64092" s="288"/>
      <c r="X64092" s="287"/>
      <c r="AA64092" s="289"/>
    </row>
    <row r="64093" spans="23:27">
      <c r="W64093" s="288"/>
      <c r="X64093" s="287"/>
      <c r="AA64093" s="289"/>
    </row>
    <row r="64094" spans="23:27">
      <c r="W64094" s="288"/>
      <c r="X64094" s="287"/>
      <c r="AA64094" s="289"/>
    </row>
    <row r="64095" spans="23:27">
      <c r="W64095" s="288"/>
      <c r="X64095" s="287"/>
      <c r="AA64095" s="289"/>
    </row>
    <row r="64096" spans="23:27">
      <c r="W64096" s="288"/>
      <c r="X64096" s="287"/>
      <c r="AA64096" s="289"/>
    </row>
    <row r="64097" spans="23:27">
      <c r="W64097" s="288"/>
      <c r="X64097" s="287"/>
      <c r="AA64097" s="289"/>
    </row>
    <row r="64098" spans="23:27">
      <c r="W64098" s="288"/>
      <c r="X64098" s="287"/>
      <c r="AA64098" s="289"/>
    </row>
    <row r="64099" spans="23:27">
      <c r="W64099" s="288"/>
      <c r="X64099" s="287"/>
      <c r="AA64099" s="289"/>
    </row>
    <row r="64100" spans="23:27">
      <c r="W64100" s="288"/>
      <c r="X64100" s="287"/>
      <c r="AA64100" s="289"/>
    </row>
    <row r="64101" spans="23:27">
      <c r="W64101" s="288"/>
      <c r="X64101" s="287"/>
      <c r="AA64101" s="289"/>
    </row>
    <row r="64102" spans="23:27">
      <c r="W64102" s="288"/>
      <c r="X64102" s="287"/>
      <c r="AA64102" s="289"/>
    </row>
    <row r="64103" spans="23:27">
      <c r="W64103" s="288"/>
      <c r="X64103" s="287"/>
      <c r="AA64103" s="289"/>
    </row>
    <row r="64104" spans="23:27">
      <c r="W64104" s="288"/>
      <c r="X64104" s="287"/>
      <c r="AA64104" s="289"/>
    </row>
    <row r="64105" spans="23:27">
      <c r="W64105" s="288"/>
      <c r="X64105" s="287"/>
      <c r="AA64105" s="289"/>
    </row>
    <row r="64106" spans="23:27">
      <c r="W64106" s="288"/>
      <c r="X64106" s="287"/>
      <c r="AA64106" s="289"/>
    </row>
    <row r="64107" spans="23:27">
      <c r="W64107" s="288"/>
      <c r="X64107" s="287"/>
      <c r="AA64107" s="289"/>
    </row>
    <row r="64108" spans="23:27">
      <c r="W64108" s="288"/>
      <c r="X64108" s="287"/>
      <c r="AA64108" s="289"/>
    </row>
    <row r="64109" spans="23:27">
      <c r="W64109" s="288"/>
      <c r="X64109" s="287"/>
      <c r="AA64109" s="289"/>
    </row>
    <row r="64110" spans="23:27">
      <c r="W64110" s="288"/>
      <c r="X64110" s="287"/>
      <c r="AA64110" s="289"/>
    </row>
    <row r="64111" spans="23:27">
      <c r="W64111" s="288"/>
      <c r="X64111" s="287"/>
      <c r="AA64111" s="289"/>
    </row>
    <row r="64112" spans="23:27">
      <c r="W64112" s="288"/>
      <c r="X64112" s="287"/>
      <c r="AA64112" s="289"/>
    </row>
    <row r="64113" spans="23:27">
      <c r="W64113" s="288"/>
      <c r="X64113" s="287"/>
      <c r="AA64113" s="289"/>
    </row>
    <row r="64114" spans="23:27">
      <c r="W64114" s="288"/>
      <c r="X64114" s="287"/>
      <c r="AA64114" s="289"/>
    </row>
    <row r="64115" spans="23:27">
      <c r="W64115" s="288"/>
      <c r="X64115" s="287"/>
      <c r="AA64115" s="289"/>
    </row>
    <row r="64116" spans="23:27">
      <c r="W64116" s="288"/>
      <c r="X64116" s="287"/>
      <c r="AA64116" s="289"/>
    </row>
    <row r="64117" spans="23:27">
      <c r="W64117" s="288"/>
      <c r="X64117" s="287"/>
      <c r="AA64117" s="289"/>
    </row>
    <row r="64118" spans="23:27">
      <c r="W64118" s="288"/>
      <c r="X64118" s="287"/>
      <c r="AA64118" s="289"/>
    </row>
    <row r="64119" spans="23:27">
      <c r="W64119" s="288"/>
      <c r="X64119" s="287"/>
      <c r="AA64119" s="289"/>
    </row>
    <row r="64120" spans="23:27">
      <c r="W64120" s="288"/>
      <c r="X64120" s="287"/>
      <c r="AA64120" s="289"/>
    </row>
    <row r="64121" spans="23:27">
      <c r="W64121" s="288"/>
      <c r="X64121" s="287"/>
      <c r="AA64121" s="289"/>
    </row>
    <row r="64122" spans="23:27">
      <c r="W64122" s="288"/>
      <c r="X64122" s="287"/>
      <c r="AA64122" s="289"/>
    </row>
    <row r="64123" spans="23:27">
      <c r="W64123" s="288"/>
      <c r="X64123" s="287"/>
      <c r="AA64123" s="289"/>
    </row>
    <row r="64124" spans="23:27">
      <c r="W64124" s="288"/>
      <c r="X64124" s="287"/>
      <c r="AA64124" s="289"/>
    </row>
    <row r="64125" spans="23:27">
      <c r="W64125" s="288"/>
      <c r="X64125" s="287"/>
      <c r="AA64125" s="289"/>
    </row>
    <row r="64126" spans="23:27">
      <c r="W64126" s="288"/>
      <c r="X64126" s="287"/>
      <c r="AA64126" s="289"/>
    </row>
    <row r="64127" spans="23:27">
      <c r="W64127" s="288"/>
      <c r="X64127" s="287"/>
      <c r="AA64127" s="289"/>
    </row>
    <row r="64128" spans="23:27">
      <c r="W64128" s="288"/>
      <c r="X64128" s="287"/>
      <c r="AA64128" s="289"/>
    </row>
    <row r="64129" spans="23:27">
      <c r="W64129" s="288"/>
      <c r="X64129" s="287"/>
      <c r="AA64129" s="289"/>
    </row>
    <row r="64130" spans="23:27">
      <c r="W64130" s="288"/>
      <c r="X64130" s="287"/>
      <c r="AA64130" s="289"/>
    </row>
    <row r="64131" spans="23:27">
      <c r="W64131" s="288"/>
      <c r="X64131" s="287"/>
      <c r="AA64131" s="289"/>
    </row>
    <row r="64132" spans="23:27">
      <c r="W64132" s="288"/>
      <c r="X64132" s="287"/>
      <c r="AA64132" s="289"/>
    </row>
    <row r="64133" spans="23:27">
      <c r="W64133" s="288"/>
      <c r="X64133" s="287"/>
      <c r="AA64133" s="289"/>
    </row>
    <row r="64134" spans="23:27">
      <c r="W64134" s="288"/>
      <c r="X64134" s="287"/>
      <c r="AA64134" s="289"/>
    </row>
    <row r="64135" spans="23:27">
      <c r="W64135" s="288"/>
      <c r="X64135" s="287"/>
      <c r="AA64135" s="289"/>
    </row>
    <row r="64136" spans="23:27">
      <c r="W64136" s="288"/>
      <c r="X64136" s="287"/>
      <c r="AA64136" s="289"/>
    </row>
    <row r="64137" spans="23:27">
      <c r="W64137" s="288"/>
      <c r="X64137" s="287"/>
      <c r="AA64137" s="289"/>
    </row>
    <row r="64138" spans="23:27">
      <c r="W64138" s="288"/>
      <c r="X64138" s="287"/>
      <c r="AA64138" s="289"/>
    </row>
    <row r="64139" spans="23:27">
      <c r="W64139" s="288"/>
      <c r="X64139" s="287"/>
      <c r="AA64139" s="289"/>
    </row>
    <row r="64140" spans="23:27">
      <c r="W64140" s="288"/>
      <c r="X64140" s="287"/>
      <c r="AA64140" s="289"/>
    </row>
    <row r="64141" spans="23:27">
      <c r="W64141" s="288"/>
      <c r="X64141" s="287"/>
      <c r="AA64141" s="289"/>
    </row>
    <row r="64142" spans="23:27">
      <c r="W64142" s="288"/>
      <c r="X64142" s="287"/>
      <c r="AA64142" s="289"/>
    </row>
    <row r="64143" spans="23:27">
      <c r="W64143" s="288"/>
      <c r="X64143" s="287"/>
      <c r="AA64143" s="289"/>
    </row>
    <row r="64144" spans="23:27">
      <c r="W64144" s="288"/>
      <c r="X64144" s="287"/>
      <c r="AA64144" s="289"/>
    </row>
    <row r="64145" spans="23:27">
      <c r="W64145" s="288"/>
      <c r="X64145" s="287"/>
      <c r="AA64145" s="289"/>
    </row>
    <row r="64146" spans="23:27">
      <c r="W64146" s="288"/>
      <c r="X64146" s="287"/>
      <c r="AA64146" s="289"/>
    </row>
    <row r="64147" spans="23:27">
      <c r="W64147" s="288"/>
      <c r="X64147" s="287"/>
      <c r="AA64147" s="289"/>
    </row>
    <row r="64148" spans="23:27">
      <c r="W64148" s="288"/>
      <c r="X64148" s="287"/>
      <c r="AA64148" s="289"/>
    </row>
    <row r="64149" spans="23:27">
      <c r="W64149" s="288"/>
      <c r="X64149" s="287"/>
      <c r="AA64149" s="289"/>
    </row>
    <row r="64150" spans="23:27">
      <c r="W64150" s="288"/>
      <c r="X64150" s="287"/>
      <c r="AA64150" s="289"/>
    </row>
    <row r="64151" spans="23:27">
      <c r="W64151" s="288"/>
      <c r="X64151" s="287"/>
      <c r="AA64151" s="289"/>
    </row>
    <row r="64152" spans="23:27">
      <c r="W64152" s="288"/>
      <c r="X64152" s="287"/>
      <c r="AA64152" s="289"/>
    </row>
    <row r="64153" spans="23:27">
      <c r="W64153" s="288"/>
      <c r="X64153" s="287"/>
      <c r="AA64153" s="289"/>
    </row>
    <row r="64154" spans="23:27">
      <c r="W64154" s="288"/>
      <c r="X64154" s="287"/>
      <c r="AA64154" s="289"/>
    </row>
    <row r="64155" spans="23:27">
      <c r="W64155" s="288"/>
      <c r="X64155" s="287"/>
      <c r="AA64155" s="289"/>
    </row>
    <row r="64156" spans="23:27">
      <c r="W64156" s="288"/>
      <c r="X64156" s="287"/>
      <c r="AA64156" s="289"/>
    </row>
    <row r="64157" spans="23:27">
      <c r="W64157" s="288"/>
      <c r="X64157" s="287"/>
      <c r="AA64157" s="289"/>
    </row>
    <row r="64158" spans="23:27">
      <c r="W64158" s="288"/>
      <c r="X64158" s="287"/>
      <c r="AA64158" s="289"/>
    </row>
    <row r="64159" spans="23:27">
      <c r="W64159" s="288"/>
      <c r="X64159" s="287"/>
      <c r="AA64159" s="289"/>
    </row>
    <row r="64160" spans="23:27">
      <c r="W64160" s="288"/>
      <c r="X64160" s="287"/>
      <c r="AA64160" s="289"/>
    </row>
    <row r="64161" spans="23:27">
      <c r="W64161" s="288"/>
      <c r="X64161" s="287"/>
      <c r="AA64161" s="289"/>
    </row>
    <row r="64162" spans="23:27">
      <c r="W64162" s="288"/>
      <c r="X64162" s="287"/>
      <c r="AA64162" s="289"/>
    </row>
    <row r="64163" spans="23:27">
      <c r="W64163" s="288"/>
      <c r="X64163" s="287"/>
      <c r="AA64163" s="289"/>
    </row>
    <row r="64164" spans="23:27">
      <c r="W64164" s="288"/>
      <c r="X64164" s="287"/>
      <c r="AA64164" s="289"/>
    </row>
    <row r="64165" spans="23:27">
      <c r="W64165" s="288"/>
      <c r="X64165" s="287"/>
      <c r="AA64165" s="289"/>
    </row>
    <row r="64166" spans="23:27">
      <c r="W64166" s="288"/>
      <c r="X64166" s="287"/>
      <c r="AA64166" s="289"/>
    </row>
    <row r="64167" spans="23:27">
      <c r="W64167" s="288"/>
      <c r="X64167" s="287"/>
      <c r="AA64167" s="289"/>
    </row>
    <row r="64168" spans="23:27">
      <c r="W64168" s="288"/>
      <c r="X64168" s="287"/>
      <c r="AA64168" s="289"/>
    </row>
    <row r="64169" spans="23:27">
      <c r="W64169" s="288"/>
      <c r="X64169" s="287"/>
      <c r="AA64169" s="289"/>
    </row>
    <row r="64170" spans="23:27">
      <c r="W64170" s="288"/>
      <c r="X64170" s="287"/>
      <c r="AA64170" s="289"/>
    </row>
    <row r="64171" spans="23:27">
      <c r="W64171" s="288"/>
      <c r="X64171" s="287"/>
      <c r="AA64171" s="289"/>
    </row>
    <row r="64172" spans="23:27">
      <c r="W64172" s="288"/>
      <c r="X64172" s="287"/>
      <c r="AA64172" s="289"/>
    </row>
    <row r="64173" spans="23:27">
      <c r="W64173" s="288"/>
      <c r="X64173" s="287"/>
      <c r="AA64173" s="289"/>
    </row>
    <row r="64174" spans="23:27">
      <c r="W64174" s="288"/>
      <c r="X64174" s="287"/>
      <c r="AA64174" s="289"/>
    </row>
    <row r="64175" spans="23:27">
      <c r="W64175" s="288"/>
      <c r="X64175" s="287"/>
      <c r="AA64175" s="289"/>
    </row>
    <row r="64176" spans="23:27">
      <c r="W64176" s="288"/>
      <c r="X64176" s="287"/>
      <c r="AA64176" s="289"/>
    </row>
    <row r="64177" spans="23:27">
      <c r="W64177" s="288"/>
      <c r="X64177" s="287"/>
      <c r="AA64177" s="289"/>
    </row>
    <row r="64178" spans="23:27">
      <c r="W64178" s="288"/>
      <c r="X64178" s="287"/>
      <c r="AA64178" s="289"/>
    </row>
    <row r="64179" spans="23:27">
      <c r="W64179" s="288"/>
      <c r="X64179" s="287"/>
      <c r="AA64179" s="289"/>
    </row>
    <row r="64180" spans="23:27">
      <c r="W64180" s="288"/>
      <c r="X64180" s="287"/>
      <c r="AA64180" s="289"/>
    </row>
    <row r="64181" spans="23:27">
      <c r="W64181" s="288"/>
      <c r="X64181" s="287"/>
      <c r="AA64181" s="289"/>
    </row>
    <row r="64182" spans="23:27">
      <c r="W64182" s="288"/>
      <c r="X64182" s="287"/>
      <c r="AA64182" s="289"/>
    </row>
    <row r="64183" spans="23:27">
      <c r="W64183" s="288"/>
      <c r="X64183" s="287"/>
      <c r="AA64183" s="289"/>
    </row>
    <row r="64184" spans="23:27">
      <c r="W64184" s="288"/>
      <c r="X64184" s="287"/>
      <c r="AA64184" s="289"/>
    </row>
    <row r="64185" spans="23:27">
      <c r="W64185" s="288"/>
      <c r="X64185" s="287"/>
      <c r="AA64185" s="289"/>
    </row>
    <row r="64186" spans="23:27">
      <c r="W64186" s="288"/>
      <c r="X64186" s="287"/>
      <c r="AA64186" s="289"/>
    </row>
    <row r="64187" spans="23:27">
      <c r="W64187" s="288"/>
      <c r="X64187" s="287"/>
      <c r="AA64187" s="289"/>
    </row>
    <row r="64188" spans="23:27">
      <c r="W64188" s="288"/>
      <c r="X64188" s="287"/>
      <c r="AA64188" s="289"/>
    </row>
    <row r="64189" spans="23:27">
      <c r="W64189" s="288"/>
      <c r="X64189" s="287"/>
      <c r="AA64189" s="289"/>
    </row>
    <row r="64190" spans="23:27">
      <c r="W64190" s="288"/>
      <c r="X64190" s="287"/>
      <c r="AA64190" s="289"/>
    </row>
    <row r="64191" spans="23:27">
      <c r="W64191" s="288"/>
      <c r="X64191" s="287"/>
      <c r="AA64191" s="289"/>
    </row>
    <row r="64192" spans="23:27">
      <c r="W64192" s="288"/>
      <c r="X64192" s="287"/>
      <c r="AA64192" s="289"/>
    </row>
    <row r="64193" spans="23:27">
      <c r="W64193" s="288"/>
      <c r="X64193" s="287"/>
      <c r="AA64193" s="289"/>
    </row>
    <row r="64194" spans="23:27">
      <c r="W64194" s="288"/>
      <c r="X64194" s="287"/>
      <c r="AA64194" s="289"/>
    </row>
    <row r="64195" spans="23:27">
      <c r="W64195" s="288"/>
      <c r="X64195" s="287"/>
      <c r="AA64195" s="289"/>
    </row>
    <row r="64196" spans="23:27">
      <c r="W64196" s="288"/>
      <c r="X64196" s="287"/>
      <c r="AA64196" s="289"/>
    </row>
    <row r="64197" spans="23:27">
      <c r="W64197" s="288"/>
      <c r="X64197" s="287"/>
      <c r="AA64197" s="289"/>
    </row>
    <row r="64198" spans="23:27">
      <c r="W64198" s="288"/>
      <c r="X64198" s="287"/>
      <c r="AA64198" s="289"/>
    </row>
    <row r="64199" spans="23:27">
      <c r="W64199" s="288"/>
      <c r="X64199" s="287"/>
      <c r="AA64199" s="289"/>
    </row>
    <row r="64200" spans="23:27">
      <c r="W64200" s="288"/>
      <c r="X64200" s="287"/>
      <c r="AA64200" s="289"/>
    </row>
    <row r="64201" spans="23:27">
      <c r="W64201" s="288"/>
      <c r="X64201" s="287"/>
      <c r="AA64201" s="289"/>
    </row>
    <row r="64202" spans="23:27">
      <c r="W64202" s="288"/>
      <c r="X64202" s="287"/>
      <c r="AA64202" s="289"/>
    </row>
    <row r="64203" spans="23:27">
      <c r="W64203" s="288"/>
      <c r="X64203" s="287"/>
      <c r="AA64203" s="289"/>
    </row>
    <row r="64204" spans="23:27">
      <c r="W64204" s="288"/>
      <c r="X64204" s="287"/>
      <c r="AA64204" s="289"/>
    </row>
    <row r="64205" spans="23:27">
      <c r="W64205" s="288"/>
      <c r="X64205" s="287"/>
      <c r="AA64205" s="289"/>
    </row>
    <row r="64206" spans="23:27">
      <c r="W64206" s="288"/>
      <c r="X64206" s="287"/>
      <c r="AA64206" s="289"/>
    </row>
    <row r="64207" spans="23:27">
      <c r="W64207" s="288"/>
      <c r="X64207" s="287"/>
      <c r="AA64207" s="289"/>
    </row>
    <row r="64208" spans="23:27">
      <c r="W64208" s="288"/>
      <c r="X64208" s="287"/>
      <c r="AA64208" s="289"/>
    </row>
    <row r="64209" spans="23:27">
      <c r="W64209" s="288"/>
      <c r="X64209" s="287"/>
      <c r="AA64209" s="289"/>
    </row>
    <row r="64210" spans="23:27">
      <c r="W64210" s="288"/>
      <c r="X64210" s="287"/>
      <c r="AA64210" s="289"/>
    </row>
    <row r="64211" spans="23:27">
      <c r="W64211" s="288"/>
      <c r="X64211" s="287"/>
      <c r="AA64211" s="289"/>
    </row>
    <row r="64212" spans="23:27">
      <c r="W64212" s="288"/>
      <c r="X64212" s="287"/>
      <c r="AA64212" s="289"/>
    </row>
    <row r="64213" spans="23:27">
      <c r="W64213" s="288"/>
      <c r="X64213" s="287"/>
      <c r="AA64213" s="289"/>
    </row>
    <row r="64214" spans="23:27">
      <c r="W64214" s="288"/>
      <c r="X64214" s="287"/>
      <c r="AA64214" s="289"/>
    </row>
    <row r="64215" spans="23:27">
      <c r="W64215" s="288"/>
      <c r="X64215" s="287"/>
      <c r="AA64215" s="289"/>
    </row>
    <row r="64216" spans="23:27">
      <c r="W64216" s="288"/>
      <c r="X64216" s="287"/>
      <c r="AA64216" s="289"/>
    </row>
    <row r="64217" spans="23:27">
      <c r="W64217" s="288"/>
      <c r="X64217" s="287"/>
      <c r="AA64217" s="289"/>
    </row>
    <row r="64218" spans="23:27">
      <c r="W64218" s="288"/>
      <c r="X64218" s="287"/>
      <c r="AA64218" s="289"/>
    </row>
    <row r="64219" spans="23:27">
      <c r="W64219" s="288"/>
      <c r="X64219" s="287"/>
      <c r="AA64219" s="289"/>
    </row>
    <row r="64220" spans="23:27">
      <c r="W64220" s="288"/>
      <c r="X64220" s="287"/>
      <c r="AA64220" s="289"/>
    </row>
    <row r="64221" spans="23:27">
      <c r="W64221" s="288"/>
      <c r="X64221" s="287"/>
      <c r="AA64221" s="289"/>
    </row>
    <row r="64222" spans="23:27">
      <c r="W64222" s="288"/>
      <c r="X64222" s="287"/>
      <c r="AA64222" s="289"/>
    </row>
    <row r="64223" spans="23:27">
      <c r="W64223" s="288"/>
      <c r="X64223" s="287"/>
      <c r="AA64223" s="289"/>
    </row>
    <row r="64224" spans="23:27">
      <c r="W64224" s="288"/>
      <c r="X64224" s="287"/>
      <c r="AA64224" s="289"/>
    </row>
    <row r="64225" spans="23:27">
      <c r="W64225" s="288"/>
      <c r="X64225" s="287"/>
      <c r="AA64225" s="289"/>
    </row>
    <row r="64226" spans="23:27">
      <c r="W64226" s="288"/>
      <c r="X64226" s="287"/>
      <c r="AA64226" s="289"/>
    </row>
    <row r="64227" spans="23:27">
      <c r="W64227" s="288"/>
      <c r="X64227" s="287"/>
      <c r="AA64227" s="289"/>
    </row>
    <row r="64228" spans="23:27">
      <c r="W64228" s="288"/>
      <c r="X64228" s="287"/>
      <c r="AA64228" s="289"/>
    </row>
    <row r="64229" spans="23:27">
      <c r="W64229" s="288"/>
      <c r="X64229" s="287"/>
      <c r="AA64229" s="289"/>
    </row>
    <row r="64230" spans="23:27">
      <c r="W64230" s="288"/>
      <c r="X64230" s="287"/>
      <c r="AA64230" s="289"/>
    </row>
    <row r="64231" spans="23:27">
      <c r="W64231" s="288"/>
      <c r="X64231" s="287"/>
      <c r="AA64231" s="289"/>
    </row>
    <row r="64232" spans="23:27">
      <c r="W64232" s="288"/>
      <c r="X64232" s="287"/>
      <c r="AA64232" s="289"/>
    </row>
    <row r="64233" spans="23:27">
      <c r="W64233" s="288"/>
      <c r="X64233" s="287"/>
      <c r="AA64233" s="289"/>
    </row>
    <row r="64234" spans="23:27">
      <c r="W64234" s="288"/>
      <c r="X64234" s="287"/>
      <c r="AA64234" s="289"/>
    </row>
    <row r="64235" spans="23:27">
      <c r="W64235" s="288"/>
      <c r="X64235" s="287"/>
      <c r="AA64235" s="289"/>
    </row>
    <row r="64236" spans="23:27">
      <c r="W64236" s="288"/>
      <c r="X64236" s="287"/>
      <c r="AA64236" s="289"/>
    </row>
    <row r="64237" spans="23:27">
      <c r="W64237" s="288"/>
      <c r="X64237" s="287"/>
      <c r="AA64237" s="289"/>
    </row>
    <row r="64238" spans="23:27">
      <c r="W64238" s="288"/>
      <c r="X64238" s="287"/>
      <c r="AA64238" s="289"/>
    </row>
    <row r="64239" spans="23:27">
      <c r="W64239" s="288"/>
      <c r="X64239" s="287"/>
      <c r="AA64239" s="289"/>
    </row>
    <row r="64240" spans="23:27">
      <c r="W64240" s="288"/>
      <c r="X64240" s="287"/>
      <c r="AA64240" s="289"/>
    </row>
    <row r="64241" spans="23:27">
      <c r="W64241" s="288"/>
      <c r="X64241" s="287"/>
      <c r="AA64241" s="289"/>
    </row>
    <row r="64242" spans="23:27">
      <c r="W64242" s="288"/>
      <c r="X64242" s="287"/>
      <c r="AA64242" s="289"/>
    </row>
    <row r="64243" spans="23:27">
      <c r="W64243" s="288"/>
      <c r="X64243" s="287"/>
      <c r="AA64243" s="289"/>
    </row>
    <row r="64244" spans="23:27">
      <c r="W64244" s="288"/>
      <c r="X64244" s="287"/>
      <c r="AA64244" s="289"/>
    </row>
    <row r="64245" spans="23:27">
      <c r="W64245" s="288"/>
      <c r="X64245" s="287"/>
      <c r="AA64245" s="289"/>
    </row>
    <row r="64246" spans="23:27">
      <c r="W64246" s="288"/>
      <c r="X64246" s="287"/>
      <c r="AA64246" s="289"/>
    </row>
    <row r="64247" spans="23:27">
      <c r="W64247" s="288"/>
      <c r="X64247" s="287"/>
      <c r="AA64247" s="289"/>
    </row>
    <row r="64248" spans="23:27">
      <c r="W64248" s="288"/>
      <c r="X64248" s="287"/>
      <c r="AA64248" s="289"/>
    </row>
    <row r="64249" spans="23:27">
      <c r="W64249" s="288"/>
      <c r="X64249" s="287"/>
      <c r="AA64249" s="289"/>
    </row>
    <row r="64250" spans="23:27">
      <c r="W64250" s="288"/>
      <c r="X64250" s="287"/>
      <c r="AA64250" s="289"/>
    </row>
    <row r="64251" spans="23:27">
      <c r="W64251" s="288"/>
      <c r="X64251" s="287"/>
      <c r="AA64251" s="289"/>
    </row>
    <row r="64252" spans="23:27">
      <c r="W64252" s="288"/>
      <c r="X64252" s="287"/>
      <c r="AA64252" s="289"/>
    </row>
    <row r="64253" spans="23:27">
      <c r="W64253" s="288"/>
      <c r="X64253" s="287"/>
      <c r="AA64253" s="289"/>
    </row>
    <row r="64254" spans="23:27">
      <c r="W64254" s="288"/>
      <c r="X64254" s="287"/>
      <c r="AA64254" s="289"/>
    </row>
    <row r="64255" spans="23:27">
      <c r="W64255" s="288"/>
      <c r="X64255" s="287"/>
      <c r="AA64255" s="289"/>
    </row>
    <row r="64256" spans="23:27">
      <c r="W64256" s="288"/>
      <c r="X64256" s="287"/>
      <c r="AA64256" s="289"/>
    </row>
    <row r="64257" spans="23:27">
      <c r="W64257" s="288"/>
      <c r="X64257" s="287"/>
      <c r="AA64257" s="289"/>
    </row>
    <row r="64258" spans="23:27">
      <c r="W64258" s="288"/>
      <c r="X64258" s="287"/>
      <c r="AA64258" s="289"/>
    </row>
    <row r="64259" spans="23:27">
      <c r="W64259" s="288"/>
      <c r="X64259" s="287"/>
      <c r="AA64259" s="289"/>
    </row>
    <row r="64260" spans="23:27">
      <c r="W64260" s="288"/>
      <c r="X64260" s="287"/>
      <c r="AA64260" s="289"/>
    </row>
    <row r="64261" spans="23:27">
      <c r="W64261" s="288"/>
      <c r="X64261" s="287"/>
      <c r="AA64261" s="289"/>
    </row>
    <row r="64262" spans="23:27">
      <c r="W64262" s="288"/>
      <c r="X64262" s="287"/>
      <c r="AA64262" s="289"/>
    </row>
    <row r="64263" spans="23:27">
      <c r="W64263" s="288"/>
      <c r="X64263" s="287"/>
      <c r="AA64263" s="289"/>
    </row>
    <row r="64264" spans="23:27">
      <c r="W64264" s="288"/>
      <c r="X64264" s="287"/>
      <c r="AA64264" s="289"/>
    </row>
    <row r="64265" spans="23:27">
      <c r="W64265" s="288"/>
      <c r="X64265" s="287"/>
      <c r="AA64265" s="289"/>
    </row>
    <row r="64266" spans="23:27">
      <c r="W64266" s="288"/>
      <c r="X64266" s="287"/>
      <c r="AA64266" s="289"/>
    </row>
    <row r="64267" spans="23:27">
      <c r="W64267" s="288"/>
      <c r="X64267" s="287"/>
      <c r="AA64267" s="289"/>
    </row>
    <row r="64268" spans="23:27">
      <c r="W64268" s="288"/>
      <c r="X64268" s="287"/>
      <c r="AA64268" s="289"/>
    </row>
    <row r="64269" spans="23:27">
      <c r="W64269" s="288"/>
      <c r="X64269" s="287"/>
      <c r="AA64269" s="289"/>
    </row>
    <row r="64270" spans="23:27">
      <c r="W64270" s="288"/>
      <c r="X64270" s="287"/>
      <c r="AA64270" s="289"/>
    </row>
    <row r="64271" spans="23:27">
      <c r="W64271" s="288"/>
      <c r="X64271" s="287"/>
      <c r="AA64271" s="289"/>
    </row>
    <row r="64272" spans="23:27">
      <c r="W64272" s="288"/>
      <c r="X64272" s="287"/>
      <c r="AA64272" s="289"/>
    </row>
    <row r="64273" spans="23:27">
      <c r="W64273" s="288"/>
      <c r="X64273" s="287"/>
      <c r="AA64273" s="289"/>
    </row>
    <row r="64274" spans="23:27">
      <c r="W64274" s="288"/>
      <c r="X64274" s="287"/>
      <c r="AA64274" s="289"/>
    </row>
    <row r="64275" spans="23:27">
      <c r="W64275" s="288"/>
      <c r="X64275" s="287"/>
      <c r="AA64275" s="289"/>
    </row>
    <row r="64276" spans="23:27">
      <c r="W64276" s="288"/>
      <c r="X64276" s="287"/>
      <c r="AA64276" s="289"/>
    </row>
    <row r="64277" spans="23:27">
      <c r="W64277" s="288"/>
      <c r="X64277" s="287"/>
      <c r="AA64277" s="289"/>
    </row>
    <row r="64278" spans="23:27">
      <c r="W64278" s="288"/>
      <c r="X64278" s="287"/>
      <c r="AA64278" s="289"/>
    </row>
    <row r="64279" spans="23:27">
      <c r="W64279" s="288"/>
      <c r="X64279" s="287"/>
      <c r="AA64279" s="289"/>
    </row>
    <row r="64280" spans="23:27">
      <c r="W64280" s="288"/>
      <c r="X64280" s="287"/>
      <c r="AA64280" s="289"/>
    </row>
    <row r="64281" spans="23:27">
      <c r="W64281" s="288"/>
      <c r="X64281" s="287"/>
      <c r="AA64281" s="289"/>
    </row>
    <row r="64282" spans="23:27">
      <c r="W64282" s="288"/>
      <c r="X64282" s="287"/>
      <c r="AA64282" s="289"/>
    </row>
    <row r="64283" spans="23:27">
      <c r="W64283" s="288"/>
      <c r="X64283" s="287"/>
      <c r="AA64283" s="289"/>
    </row>
    <row r="64284" spans="23:27">
      <c r="W64284" s="288"/>
      <c r="X64284" s="287"/>
      <c r="AA64284" s="289"/>
    </row>
    <row r="64285" spans="23:27">
      <c r="W64285" s="288"/>
      <c r="X64285" s="287"/>
      <c r="AA64285" s="289"/>
    </row>
    <row r="64286" spans="23:27">
      <c r="W64286" s="288"/>
      <c r="X64286" s="287"/>
      <c r="AA64286" s="289"/>
    </row>
    <row r="64287" spans="23:27">
      <c r="W64287" s="288"/>
      <c r="X64287" s="287"/>
      <c r="AA64287" s="289"/>
    </row>
    <row r="64288" spans="23:27">
      <c r="W64288" s="288"/>
      <c r="X64288" s="287"/>
      <c r="AA64288" s="289"/>
    </row>
    <row r="64289" spans="23:27">
      <c r="W64289" s="288"/>
      <c r="X64289" s="287"/>
      <c r="AA64289" s="289"/>
    </row>
    <row r="64290" spans="23:27">
      <c r="W64290" s="288"/>
      <c r="X64290" s="287"/>
      <c r="AA64290" s="289"/>
    </row>
    <row r="64291" spans="23:27">
      <c r="W64291" s="288"/>
      <c r="X64291" s="287"/>
      <c r="AA64291" s="289"/>
    </row>
    <row r="64292" spans="23:27">
      <c r="W64292" s="288"/>
      <c r="X64292" s="287"/>
      <c r="AA64292" s="289"/>
    </row>
    <row r="64293" spans="23:27">
      <c r="W64293" s="288"/>
      <c r="X64293" s="287"/>
      <c r="AA64293" s="289"/>
    </row>
    <row r="64294" spans="23:27">
      <c r="W64294" s="288"/>
      <c r="X64294" s="287"/>
      <c r="AA64294" s="289"/>
    </row>
    <row r="64295" spans="23:27">
      <c r="W64295" s="288"/>
      <c r="X64295" s="287"/>
      <c r="AA64295" s="289"/>
    </row>
    <row r="64296" spans="23:27">
      <c r="W64296" s="288"/>
      <c r="X64296" s="287"/>
      <c r="AA64296" s="289"/>
    </row>
    <row r="64297" spans="23:27">
      <c r="W64297" s="288"/>
      <c r="X64297" s="287"/>
      <c r="AA64297" s="289"/>
    </row>
    <row r="64298" spans="23:27">
      <c r="W64298" s="288"/>
      <c r="X64298" s="287"/>
      <c r="AA64298" s="289"/>
    </row>
    <row r="64299" spans="23:27">
      <c r="W64299" s="288"/>
      <c r="X64299" s="287"/>
      <c r="AA64299" s="289"/>
    </row>
    <row r="64300" spans="23:27">
      <c r="W64300" s="288"/>
      <c r="X64300" s="287"/>
      <c r="AA64300" s="289"/>
    </row>
    <row r="64301" spans="23:27">
      <c r="W64301" s="288"/>
      <c r="X64301" s="287"/>
      <c r="AA64301" s="289"/>
    </row>
    <row r="64302" spans="23:27">
      <c r="W64302" s="288"/>
      <c r="X64302" s="287"/>
      <c r="AA64302" s="289"/>
    </row>
    <row r="64303" spans="23:27">
      <c r="W64303" s="288"/>
      <c r="X64303" s="287"/>
      <c r="AA64303" s="289"/>
    </row>
    <row r="64304" spans="23:27">
      <c r="W64304" s="288"/>
      <c r="X64304" s="287"/>
      <c r="AA64304" s="289"/>
    </row>
    <row r="64305" spans="23:27">
      <c r="W64305" s="288"/>
      <c r="X64305" s="287"/>
      <c r="AA64305" s="289"/>
    </row>
    <row r="64306" spans="23:27">
      <c r="W64306" s="288"/>
      <c r="X64306" s="287"/>
      <c r="AA64306" s="289"/>
    </row>
    <row r="64307" spans="23:27">
      <c r="W64307" s="288"/>
      <c r="X64307" s="287"/>
      <c r="AA64307" s="289"/>
    </row>
    <row r="64308" spans="23:27">
      <c r="W64308" s="288"/>
      <c r="X64308" s="287"/>
      <c r="AA64308" s="289"/>
    </row>
    <row r="64309" spans="23:27">
      <c r="W64309" s="288"/>
      <c r="X64309" s="287"/>
      <c r="AA64309" s="289"/>
    </row>
    <row r="64310" spans="23:27">
      <c r="W64310" s="288"/>
      <c r="X64310" s="287"/>
      <c r="AA64310" s="289"/>
    </row>
    <row r="64311" spans="23:27">
      <c r="W64311" s="288"/>
      <c r="X64311" s="287"/>
      <c r="AA64311" s="289"/>
    </row>
    <row r="64312" spans="23:27">
      <c r="W64312" s="288"/>
      <c r="X64312" s="287"/>
      <c r="AA64312" s="289"/>
    </row>
    <row r="64313" spans="23:27">
      <c r="W64313" s="288"/>
      <c r="X64313" s="287"/>
      <c r="AA64313" s="289"/>
    </row>
    <row r="64314" spans="23:27">
      <c r="W64314" s="288"/>
      <c r="X64314" s="287"/>
      <c r="AA64314" s="289"/>
    </row>
    <row r="64315" spans="23:27">
      <c r="W64315" s="288"/>
      <c r="X64315" s="287"/>
      <c r="AA64315" s="289"/>
    </row>
    <row r="64316" spans="23:27">
      <c r="W64316" s="288"/>
      <c r="X64316" s="287"/>
      <c r="AA64316" s="289"/>
    </row>
    <row r="64317" spans="23:27">
      <c r="W64317" s="288"/>
      <c r="X64317" s="287"/>
      <c r="AA64317" s="289"/>
    </row>
    <row r="64318" spans="23:27">
      <c r="W64318" s="288"/>
      <c r="X64318" s="287"/>
      <c r="AA64318" s="289"/>
    </row>
    <row r="64319" spans="23:27">
      <c r="W64319" s="288"/>
      <c r="X64319" s="287"/>
      <c r="AA64319" s="289"/>
    </row>
    <row r="64320" spans="23:27">
      <c r="W64320" s="288"/>
      <c r="X64320" s="287"/>
      <c r="AA64320" s="289"/>
    </row>
    <row r="64321" spans="23:27">
      <c r="W64321" s="288"/>
      <c r="X64321" s="287"/>
      <c r="AA64321" s="289"/>
    </row>
    <row r="64322" spans="23:27">
      <c r="W64322" s="288"/>
      <c r="X64322" s="287"/>
      <c r="AA64322" s="289"/>
    </row>
    <row r="64323" spans="23:27">
      <c r="W64323" s="288"/>
      <c r="X64323" s="287"/>
      <c r="AA64323" s="289"/>
    </row>
    <row r="64324" spans="23:27">
      <c r="W64324" s="288"/>
      <c r="X64324" s="287"/>
      <c r="AA64324" s="289"/>
    </row>
    <row r="64325" spans="23:27">
      <c r="W64325" s="288"/>
      <c r="X64325" s="287"/>
      <c r="AA64325" s="289"/>
    </row>
    <row r="64326" spans="23:27">
      <c r="W64326" s="288"/>
      <c r="X64326" s="287"/>
      <c r="AA64326" s="289"/>
    </row>
    <row r="64327" spans="23:27">
      <c r="W64327" s="288"/>
      <c r="X64327" s="287"/>
      <c r="AA64327" s="289"/>
    </row>
    <row r="64328" spans="23:27">
      <c r="W64328" s="288"/>
      <c r="X64328" s="287"/>
      <c r="AA64328" s="289"/>
    </row>
    <row r="64329" spans="23:27">
      <c r="W64329" s="288"/>
      <c r="X64329" s="287"/>
      <c r="AA64329" s="289"/>
    </row>
    <row r="64330" spans="23:27">
      <c r="W64330" s="288"/>
      <c r="X64330" s="287"/>
      <c r="AA64330" s="289"/>
    </row>
    <row r="64331" spans="23:27">
      <c r="W64331" s="288"/>
      <c r="X64331" s="287"/>
      <c r="AA64331" s="289"/>
    </row>
    <row r="64332" spans="23:27">
      <c r="W64332" s="288"/>
      <c r="X64332" s="287"/>
      <c r="AA64332" s="289"/>
    </row>
    <row r="64333" spans="23:27">
      <c r="W64333" s="288"/>
      <c r="X64333" s="287"/>
      <c r="AA64333" s="289"/>
    </row>
    <row r="64334" spans="23:27">
      <c r="W64334" s="288"/>
      <c r="X64334" s="287"/>
      <c r="AA64334" s="289"/>
    </row>
    <row r="64335" spans="23:27">
      <c r="W64335" s="288"/>
      <c r="X64335" s="287"/>
      <c r="AA64335" s="289"/>
    </row>
    <row r="64336" spans="23:27">
      <c r="W64336" s="288"/>
      <c r="X64336" s="287"/>
      <c r="AA64336" s="289"/>
    </row>
    <row r="64337" spans="23:27">
      <c r="W64337" s="288"/>
      <c r="X64337" s="287"/>
      <c r="AA64337" s="289"/>
    </row>
    <row r="64338" spans="23:27">
      <c r="W64338" s="288"/>
      <c r="X64338" s="287"/>
      <c r="AA64338" s="289"/>
    </row>
    <row r="64339" spans="23:27">
      <c r="W64339" s="288"/>
      <c r="X64339" s="287"/>
      <c r="AA64339" s="289"/>
    </row>
    <row r="64340" spans="23:27">
      <c r="W64340" s="288"/>
      <c r="X64340" s="287"/>
      <c r="AA64340" s="289"/>
    </row>
    <row r="64341" spans="23:27">
      <c r="W64341" s="288"/>
      <c r="X64341" s="287"/>
      <c r="AA64341" s="289"/>
    </row>
    <row r="64342" spans="23:27">
      <c r="W64342" s="288"/>
      <c r="X64342" s="287"/>
      <c r="AA64342" s="289"/>
    </row>
    <row r="64343" spans="23:27">
      <c r="W64343" s="288"/>
      <c r="X64343" s="287"/>
      <c r="AA64343" s="289"/>
    </row>
    <row r="64344" spans="23:27">
      <c r="W64344" s="288"/>
      <c r="X64344" s="287"/>
      <c r="AA64344" s="289"/>
    </row>
    <row r="64345" spans="23:27">
      <c r="W64345" s="288"/>
      <c r="X64345" s="287"/>
      <c r="AA64345" s="289"/>
    </row>
    <row r="64346" spans="23:27">
      <c r="W64346" s="288"/>
      <c r="X64346" s="287"/>
      <c r="AA64346" s="289"/>
    </row>
    <row r="64347" spans="23:27">
      <c r="W64347" s="288"/>
      <c r="X64347" s="287"/>
      <c r="AA64347" s="289"/>
    </row>
    <row r="64348" spans="23:27">
      <c r="W64348" s="288"/>
      <c r="X64348" s="287"/>
      <c r="AA64348" s="289"/>
    </row>
    <row r="64349" spans="23:27">
      <c r="W64349" s="288"/>
      <c r="X64349" s="287"/>
      <c r="AA64349" s="289"/>
    </row>
    <row r="64350" spans="23:27">
      <c r="W64350" s="288"/>
      <c r="X64350" s="287"/>
      <c r="AA64350" s="289"/>
    </row>
    <row r="64351" spans="23:27">
      <c r="W64351" s="288"/>
      <c r="X64351" s="287"/>
      <c r="AA64351" s="289"/>
    </row>
    <row r="64352" spans="23:27">
      <c r="W64352" s="288"/>
      <c r="X64352" s="287"/>
      <c r="AA64352" s="289"/>
    </row>
    <row r="64353" spans="23:27">
      <c r="W64353" s="288"/>
      <c r="X64353" s="287"/>
      <c r="AA64353" s="289"/>
    </row>
    <row r="64354" spans="23:27">
      <c r="W64354" s="288"/>
      <c r="X64354" s="287"/>
      <c r="AA64354" s="289"/>
    </row>
    <row r="64355" spans="23:27">
      <c r="W64355" s="288"/>
      <c r="X64355" s="287"/>
      <c r="AA64355" s="289"/>
    </row>
    <row r="64356" spans="23:27">
      <c r="W64356" s="288"/>
      <c r="X64356" s="287"/>
      <c r="AA64356" s="289"/>
    </row>
    <row r="64357" spans="23:27">
      <c r="W64357" s="288"/>
      <c r="X64357" s="287"/>
      <c r="AA64357" s="289"/>
    </row>
    <row r="64358" spans="23:27">
      <c r="W64358" s="288"/>
      <c r="X64358" s="287"/>
      <c r="AA64358" s="289"/>
    </row>
    <row r="64359" spans="23:27">
      <c r="W64359" s="288"/>
      <c r="X64359" s="287"/>
      <c r="AA64359" s="289"/>
    </row>
    <row r="64360" spans="23:27">
      <c r="W64360" s="288"/>
      <c r="X64360" s="287"/>
      <c r="AA64360" s="289"/>
    </row>
    <row r="64361" spans="23:27">
      <c r="W64361" s="288"/>
      <c r="X64361" s="287"/>
      <c r="AA64361" s="289"/>
    </row>
    <row r="64362" spans="23:27">
      <c r="W64362" s="288"/>
      <c r="X64362" s="287"/>
      <c r="AA64362" s="289"/>
    </row>
    <row r="64363" spans="23:27">
      <c r="W64363" s="288"/>
      <c r="X64363" s="287"/>
      <c r="AA64363" s="289"/>
    </row>
    <row r="64364" spans="23:27">
      <c r="W64364" s="288"/>
      <c r="X64364" s="287"/>
      <c r="AA64364" s="289"/>
    </row>
    <row r="64365" spans="23:27">
      <c r="W64365" s="288"/>
      <c r="X64365" s="287"/>
      <c r="AA64365" s="289"/>
    </row>
    <row r="64366" spans="23:27">
      <c r="W64366" s="288"/>
      <c r="X64366" s="287"/>
      <c r="AA64366" s="289"/>
    </row>
    <row r="64367" spans="23:27">
      <c r="W64367" s="288"/>
      <c r="X64367" s="287"/>
      <c r="AA64367" s="289"/>
    </row>
    <row r="64368" spans="23:27">
      <c r="W64368" s="288"/>
      <c r="X64368" s="287"/>
      <c r="AA64368" s="289"/>
    </row>
    <row r="64369" spans="23:27">
      <c r="W64369" s="288"/>
      <c r="X64369" s="287"/>
      <c r="AA64369" s="289"/>
    </row>
    <row r="64370" spans="23:27">
      <c r="W64370" s="288"/>
      <c r="X64370" s="287"/>
      <c r="AA64370" s="289"/>
    </row>
    <row r="64371" spans="23:27">
      <c r="W64371" s="288"/>
      <c r="X64371" s="287"/>
      <c r="AA64371" s="289"/>
    </row>
    <row r="64372" spans="23:27">
      <c r="W64372" s="288"/>
      <c r="X64372" s="287"/>
      <c r="AA64372" s="289"/>
    </row>
    <row r="64373" spans="23:27">
      <c r="W64373" s="288"/>
      <c r="X64373" s="287"/>
      <c r="AA64373" s="289"/>
    </row>
    <row r="64374" spans="23:27">
      <c r="W64374" s="288"/>
      <c r="X64374" s="287"/>
      <c r="AA64374" s="289"/>
    </row>
    <row r="64375" spans="23:27">
      <c r="W64375" s="288"/>
      <c r="X64375" s="287"/>
      <c r="AA64375" s="289"/>
    </row>
    <row r="64376" spans="23:27">
      <c r="W64376" s="288"/>
      <c r="X64376" s="287"/>
      <c r="AA64376" s="289"/>
    </row>
    <row r="64377" spans="23:27">
      <c r="W64377" s="288"/>
      <c r="X64377" s="287"/>
      <c r="AA64377" s="289"/>
    </row>
    <row r="64378" spans="23:27">
      <c r="W64378" s="288"/>
      <c r="X64378" s="287"/>
      <c r="AA64378" s="289"/>
    </row>
    <row r="64379" spans="23:27">
      <c r="W64379" s="288"/>
      <c r="X64379" s="287"/>
      <c r="AA64379" s="289"/>
    </row>
    <row r="64380" spans="23:27">
      <c r="W64380" s="288"/>
      <c r="X64380" s="287"/>
      <c r="AA64380" s="289"/>
    </row>
    <row r="64381" spans="23:27">
      <c r="W64381" s="288"/>
      <c r="X64381" s="287"/>
      <c r="AA64381" s="289"/>
    </row>
    <row r="64382" spans="23:27">
      <c r="W64382" s="288"/>
      <c r="X64382" s="287"/>
      <c r="AA64382" s="289"/>
    </row>
    <row r="64383" spans="23:27">
      <c r="W64383" s="288"/>
      <c r="X64383" s="287"/>
      <c r="AA64383" s="289"/>
    </row>
    <row r="64384" spans="23:27">
      <c r="W64384" s="288"/>
      <c r="X64384" s="287"/>
      <c r="AA64384" s="289"/>
    </row>
    <row r="64385" spans="23:27">
      <c r="W64385" s="288"/>
      <c r="X64385" s="287"/>
      <c r="AA64385" s="289"/>
    </row>
    <row r="64386" spans="23:27">
      <c r="W64386" s="288"/>
      <c r="X64386" s="287"/>
      <c r="AA64386" s="289"/>
    </row>
    <row r="64387" spans="23:27">
      <c r="W64387" s="288"/>
      <c r="X64387" s="287"/>
      <c r="AA64387" s="289"/>
    </row>
    <row r="64388" spans="23:27">
      <c r="W64388" s="288"/>
      <c r="X64388" s="287"/>
      <c r="AA64388" s="289"/>
    </row>
    <row r="64389" spans="23:27">
      <c r="W64389" s="288"/>
      <c r="X64389" s="287"/>
      <c r="AA64389" s="289"/>
    </row>
    <row r="64390" spans="23:27">
      <c r="W64390" s="288"/>
      <c r="X64390" s="287"/>
      <c r="AA64390" s="289"/>
    </row>
    <row r="64391" spans="23:27">
      <c r="W64391" s="288"/>
      <c r="X64391" s="287"/>
      <c r="AA64391" s="289"/>
    </row>
    <row r="64392" spans="23:27">
      <c r="W64392" s="288"/>
      <c r="X64392" s="287"/>
      <c r="AA64392" s="289"/>
    </row>
    <row r="64393" spans="23:27">
      <c r="W64393" s="288"/>
      <c r="X64393" s="287"/>
      <c r="AA64393" s="289"/>
    </row>
    <row r="64394" spans="23:27">
      <c r="W64394" s="288"/>
      <c r="X64394" s="287"/>
      <c r="AA64394" s="289"/>
    </row>
    <row r="64395" spans="23:27">
      <c r="W64395" s="288"/>
      <c r="X64395" s="287"/>
      <c r="AA64395" s="289"/>
    </row>
    <row r="64396" spans="23:27">
      <c r="W64396" s="288"/>
      <c r="X64396" s="287"/>
      <c r="AA64396" s="289"/>
    </row>
    <row r="64397" spans="23:27">
      <c r="W64397" s="288"/>
      <c r="X64397" s="287"/>
      <c r="AA64397" s="289"/>
    </row>
    <row r="64398" spans="23:27">
      <c r="W64398" s="288"/>
      <c r="X64398" s="287"/>
      <c r="AA64398" s="289"/>
    </row>
    <row r="64399" spans="23:27">
      <c r="W64399" s="288"/>
      <c r="X64399" s="287"/>
      <c r="AA64399" s="289"/>
    </row>
    <row r="64400" spans="23:27">
      <c r="W64400" s="288"/>
      <c r="X64400" s="287"/>
      <c r="AA64400" s="289"/>
    </row>
    <row r="64401" spans="23:27">
      <c r="W64401" s="288"/>
      <c r="X64401" s="287"/>
      <c r="AA64401" s="289"/>
    </row>
    <row r="64402" spans="23:27">
      <c r="W64402" s="288"/>
      <c r="X64402" s="287"/>
      <c r="AA64402" s="289"/>
    </row>
    <row r="64403" spans="23:27">
      <c r="W64403" s="288"/>
      <c r="X64403" s="287"/>
      <c r="AA64403" s="289"/>
    </row>
    <row r="64404" spans="23:27">
      <c r="W64404" s="288"/>
      <c r="X64404" s="287"/>
      <c r="AA64404" s="289"/>
    </row>
    <row r="64405" spans="23:27">
      <c r="W64405" s="288"/>
      <c r="X64405" s="287"/>
      <c r="AA64405" s="289"/>
    </row>
    <row r="64406" spans="23:27">
      <c r="W64406" s="288"/>
      <c r="X64406" s="287"/>
      <c r="AA64406" s="289"/>
    </row>
    <row r="64407" spans="23:27">
      <c r="W64407" s="288"/>
      <c r="X64407" s="287"/>
      <c r="AA64407" s="289"/>
    </row>
    <row r="64408" spans="23:27">
      <c r="W64408" s="288"/>
      <c r="X64408" s="287"/>
      <c r="AA64408" s="289"/>
    </row>
    <row r="64409" spans="23:27">
      <c r="W64409" s="288"/>
      <c r="X64409" s="287"/>
      <c r="AA64409" s="289"/>
    </row>
    <row r="64410" spans="23:27">
      <c r="W64410" s="288"/>
      <c r="X64410" s="287"/>
      <c r="AA64410" s="289"/>
    </row>
    <row r="64411" spans="23:27">
      <c r="W64411" s="288"/>
      <c r="X64411" s="287"/>
      <c r="AA64411" s="289"/>
    </row>
    <row r="64412" spans="23:27">
      <c r="W64412" s="288"/>
      <c r="X64412" s="287"/>
      <c r="AA64412" s="289"/>
    </row>
    <row r="64413" spans="23:27">
      <c r="W64413" s="288"/>
      <c r="X64413" s="287"/>
      <c r="AA64413" s="289"/>
    </row>
    <row r="64414" spans="23:27">
      <c r="W64414" s="288"/>
      <c r="X64414" s="287"/>
      <c r="AA64414" s="289"/>
    </row>
    <row r="64415" spans="23:27">
      <c r="W64415" s="288"/>
      <c r="X64415" s="287"/>
      <c r="AA64415" s="289"/>
    </row>
    <row r="64416" spans="23:27">
      <c r="W64416" s="288"/>
      <c r="X64416" s="287"/>
      <c r="AA64416" s="289"/>
    </row>
    <row r="64417" spans="23:27">
      <c r="W64417" s="288"/>
      <c r="X64417" s="287"/>
      <c r="AA64417" s="289"/>
    </row>
    <row r="64418" spans="23:27">
      <c r="W64418" s="288"/>
      <c r="X64418" s="287"/>
      <c r="AA64418" s="289"/>
    </row>
    <row r="64419" spans="23:27">
      <c r="W64419" s="288"/>
      <c r="X64419" s="287"/>
      <c r="AA64419" s="289"/>
    </row>
    <row r="64420" spans="23:27">
      <c r="W64420" s="288"/>
      <c r="X64420" s="287"/>
      <c r="AA64420" s="289"/>
    </row>
    <row r="64421" spans="23:27">
      <c r="W64421" s="288"/>
      <c r="X64421" s="287"/>
      <c r="AA64421" s="289"/>
    </row>
    <row r="64422" spans="23:27">
      <c r="W64422" s="288"/>
      <c r="X64422" s="287"/>
      <c r="AA64422" s="289"/>
    </row>
    <row r="64423" spans="23:27">
      <c r="W64423" s="288"/>
      <c r="X64423" s="287"/>
      <c r="AA64423" s="289"/>
    </row>
    <row r="64424" spans="23:27">
      <c r="W64424" s="288"/>
      <c r="X64424" s="287"/>
      <c r="AA64424" s="289"/>
    </row>
    <row r="64425" spans="23:27">
      <c r="W64425" s="288"/>
      <c r="X64425" s="287"/>
      <c r="AA64425" s="289"/>
    </row>
    <row r="64426" spans="23:27">
      <c r="W64426" s="288"/>
      <c r="X64426" s="287"/>
      <c r="AA64426" s="289"/>
    </row>
    <row r="64427" spans="23:27">
      <c r="W64427" s="288"/>
      <c r="X64427" s="287"/>
      <c r="AA64427" s="289"/>
    </row>
    <row r="64428" spans="23:27">
      <c r="W64428" s="288"/>
      <c r="X64428" s="287"/>
      <c r="AA64428" s="289"/>
    </row>
    <row r="64429" spans="23:27">
      <c r="W64429" s="288"/>
      <c r="X64429" s="287"/>
      <c r="AA64429" s="289"/>
    </row>
    <row r="64430" spans="23:27">
      <c r="W64430" s="288"/>
      <c r="X64430" s="287"/>
      <c r="AA64430" s="289"/>
    </row>
    <row r="64431" spans="23:27">
      <c r="W64431" s="288"/>
      <c r="X64431" s="287"/>
      <c r="AA64431" s="289"/>
    </row>
    <row r="64432" spans="23:27">
      <c r="W64432" s="288"/>
      <c r="X64432" s="287"/>
      <c r="AA64432" s="289"/>
    </row>
    <row r="64433" spans="23:27">
      <c r="W64433" s="288"/>
      <c r="X64433" s="287"/>
      <c r="AA64433" s="289"/>
    </row>
    <row r="64434" spans="23:27">
      <c r="W64434" s="288"/>
      <c r="X64434" s="287"/>
      <c r="AA64434" s="289"/>
    </row>
    <row r="64435" spans="23:27">
      <c r="W64435" s="288"/>
      <c r="X64435" s="287"/>
      <c r="AA64435" s="289"/>
    </row>
    <row r="64436" spans="23:27">
      <c r="W64436" s="288"/>
      <c r="X64436" s="287"/>
      <c r="AA64436" s="289"/>
    </row>
    <row r="64437" spans="23:27">
      <c r="W64437" s="288"/>
      <c r="X64437" s="287"/>
      <c r="AA64437" s="289"/>
    </row>
    <row r="64438" spans="23:27">
      <c r="W64438" s="288"/>
      <c r="X64438" s="287"/>
      <c r="AA64438" s="289"/>
    </row>
    <row r="64439" spans="23:27">
      <c r="W64439" s="288"/>
      <c r="X64439" s="287"/>
      <c r="AA64439" s="289"/>
    </row>
    <row r="64440" spans="23:27">
      <c r="W64440" s="288"/>
      <c r="X64440" s="287"/>
      <c r="AA64440" s="289"/>
    </row>
    <row r="64441" spans="23:27">
      <c r="W64441" s="288"/>
      <c r="X64441" s="287"/>
      <c r="AA64441" s="289"/>
    </row>
    <row r="64442" spans="23:27">
      <c r="W64442" s="288"/>
      <c r="X64442" s="287"/>
      <c r="AA64442" s="289"/>
    </row>
    <row r="64443" spans="23:27">
      <c r="W64443" s="288"/>
      <c r="X64443" s="287"/>
      <c r="AA64443" s="289"/>
    </row>
    <row r="64444" spans="23:27">
      <c r="W64444" s="288"/>
      <c r="X64444" s="287"/>
      <c r="AA64444" s="289"/>
    </row>
    <row r="64445" spans="23:27">
      <c r="W64445" s="288"/>
      <c r="X64445" s="287"/>
      <c r="AA64445" s="289"/>
    </row>
    <row r="64446" spans="23:27">
      <c r="W64446" s="288"/>
      <c r="X64446" s="287"/>
      <c r="AA64446" s="289"/>
    </row>
    <row r="64447" spans="23:27">
      <c r="W64447" s="288"/>
      <c r="X64447" s="287"/>
      <c r="AA64447" s="289"/>
    </row>
    <row r="64448" spans="23:27">
      <c r="W64448" s="288"/>
      <c r="X64448" s="287"/>
      <c r="AA64448" s="289"/>
    </row>
    <row r="64449" spans="23:27">
      <c r="W64449" s="288"/>
      <c r="X64449" s="287"/>
      <c r="AA64449" s="289"/>
    </row>
    <row r="64450" spans="23:27">
      <c r="W64450" s="288"/>
      <c r="X64450" s="287"/>
      <c r="AA64450" s="289"/>
    </row>
    <row r="64451" spans="23:27">
      <c r="W64451" s="288"/>
      <c r="X64451" s="287"/>
      <c r="AA64451" s="289"/>
    </row>
    <row r="64452" spans="23:27">
      <c r="W64452" s="288"/>
      <c r="X64452" s="287"/>
      <c r="AA64452" s="289"/>
    </row>
    <row r="64453" spans="23:27">
      <c r="W64453" s="288"/>
      <c r="X64453" s="287"/>
      <c r="AA64453" s="289"/>
    </row>
    <row r="64454" spans="23:27">
      <c r="W64454" s="288"/>
      <c r="X64454" s="287"/>
      <c r="AA64454" s="289"/>
    </row>
    <row r="64455" spans="23:27">
      <c r="W64455" s="288"/>
      <c r="X64455" s="287"/>
      <c r="AA64455" s="289"/>
    </row>
    <row r="64456" spans="23:27">
      <c r="W64456" s="288"/>
      <c r="X64456" s="287"/>
      <c r="AA64456" s="289"/>
    </row>
    <row r="64457" spans="23:27">
      <c r="W64457" s="288"/>
      <c r="X64457" s="287"/>
      <c r="AA64457" s="289"/>
    </row>
    <row r="64458" spans="23:27">
      <c r="W64458" s="288"/>
      <c r="X64458" s="287"/>
      <c r="AA64458" s="289"/>
    </row>
    <row r="64459" spans="23:27">
      <c r="W64459" s="288"/>
      <c r="X64459" s="287"/>
      <c r="AA64459" s="289"/>
    </row>
    <row r="64460" spans="23:27">
      <c r="W64460" s="288"/>
      <c r="X64460" s="287"/>
      <c r="AA64460" s="289"/>
    </row>
    <row r="64461" spans="23:27">
      <c r="W64461" s="288"/>
      <c r="X64461" s="287"/>
      <c r="AA64461" s="289"/>
    </row>
    <row r="64462" spans="23:27">
      <c r="W64462" s="288"/>
      <c r="X64462" s="287"/>
      <c r="AA64462" s="289"/>
    </row>
    <row r="64463" spans="23:27">
      <c r="W64463" s="288"/>
      <c r="X64463" s="287"/>
      <c r="AA64463" s="289"/>
    </row>
    <row r="64464" spans="23:27">
      <c r="W64464" s="288"/>
      <c r="X64464" s="287"/>
      <c r="AA64464" s="289"/>
    </row>
    <row r="64465" spans="23:27">
      <c r="W64465" s="288"/>
      <c r="X64465" s="287"/>
      <c r="AA64465" s="289"/>
    </row>
    <row r="64466" spans="23:27">
      <c r="W64466" s="288"/>
      <c r="X64466" s="287"/>
      <c r="AA64466" s="289"/>
    </row>
    <row r="64467" spans="23:27">
      <c r="W64467" s="288"/>
      <c r="X64467" s="287"/>
      <c r="AA64467" s="289"/>
    </row>
    <row r="64468" spans="23:27">
      <c r="W64468" s="288"/>
      <c r="X64468" s="287"/>
      <c r="AA64468" s="289"/>
    </row>
    <row r="64469" spans="23:27">
      <c r="W64469" s="288"/>
      <c r="X64469" s="287"/>
      <c r="AA64469" s="289"/>
    </row>
    <row r="64470" spans="23:27">
      <c r="W64470" s="288"/>
      <c r="X64470" s="287"/>
      <c r="AA64470" s="289"/>
    </row>
    <row r="64471" spans="23:27">
      <c r="W64471" s="288"/>
      <c r="X64471" s="287"/>
      <c r="AA64471" s="289"/>
    </row>
    <row r="64472" spans="23:27">
      <c r="W64472" s="288"/>
      <c r="X64472" s="287"/>
      <c r="AA64472" s="289"/>
    </row>
    <row r="64473" spans="23:27">
      <c r="W64473" s="288"/>
      <c r="X64473" s="287"/>
      <c r="AA64473" s="289"/>
    </row>
    <row r="64474" spans="23:27">
      <c r="W64474" s="288"/>
      <c r="X64474" s="287"/>
      <c r="AA64474" s="289"/>
    </row>
    <row r="64475" spans="23:27">
      <c r="W64475" s="288"/>
      <c r="X64475" s="287"/>
      <c r="AA64475" s="289"/>
    </row>
    <row r="64476" spans="23:27">
      <c r="W64476" s="288"/>
      <c r="X64476" s="287"/>
      <c r="AA64476" s="289"/>
    </row>
    <row r="64477" spans="23:27">
      <c r="W64477" s="288"/>
      <c r="X64477" s="287"/>
      <c r="AA64477" s="289"/>
    </row>
    <row r="64478" spans="23:27">
      <c r="W64478" s="288"/>
      <c r="X64478" s="287"/>
      <c r="AA64478" s="289"/>
    </row>
    <row r="64479" spans="23:27">
      <c r="W64479" s="288"/>
      <c r="X64479" s="287"/>
      <c r="AA64479" s="289"/>
    </row>
    <row r="64480" spans="23:27">
      <c r="W64480" s="288"/>
      <c r="X64480" s="287"/>
      <c r="AA64480" s="289"/>
    </row>
    <row r="64481" spans="23:27">
      <c r="W64481" s="288"/>
      <c r="X64481" s="287"/>
      <c r="AA64481" s="289"/>
    </row>
    <row r="64482" spans="23:27">
      <c r="W64482" s="288"/>
      <c r="X64482" s="287"/>
      <c r="AA64482" s="289"/>
    </row>
    <row r="64483" spans="23:27">
      <c r="W64483" s="288"/>
      <c r="X64483" s="287"/>
      <c r="AA64483" s="289"/>
    </row>
    <row r="64484" spans="23:27">
      <c r="W64484" s="288"/>
      <c r="X64484" s="287"/>
      <c r="AA64484" s="289"/>
    </row>
    <row r="64485" spans="23:27">
      <c r="W64485" s="288"/>
      <c r="X64485" s="287"/>
      <c r="AA64485" s="289"/>
    </row>
    <row r="64486" spans="23:27">
      <c r="W64486" s="288"/>
      <c r="X64486" s="287"/>
      <c r="AA64486" s="289"/>
    </row>
    <row r="64487" spans="23:27">
      <c r="W64487" s="288"/>
      <c r="X64487" s="287"/>
      <c r="AA64487" s="289"/>
    </row>
    <row r="64488" spans="23:27">
      <c r="W64488" s="288"/>
      <c r="X64488" s="287"/>
      <c r="AA64488" s="289"/>
    </row>
    <row r="64489" spans="23:27">
      <c r="W64489" s="288"/>
      <c r="X64489" s="287"/>
      <c r="AA64489" s="289"/>
    </row>
    <row r="64490" spans="23:27">
      <c r="W64490" s="288"/>
      <c r="X64490" s="287"/>
      <c r="AA64490" s="289"/>
    </row>
    <row r="64491" spans="23:27">
      <c r="W64491" s="288"/>
      <c r="X64491" s="287"/>
      <c r="AA64491" s="289"/>
    </row>
    <row r="64492" spans="23:27">
      <c r="W64492" s="288"/>
      <c r="X64492" s="287"/>
      <c r="AA64492" s="289"/>
    </row>
    <row r="64493" spans="23:27">
      <c r="W64493" s="288"/>
      <c r="X64493" s="287"/>
      <c r="AA64493" s="289"/>
    </row>
    <row r="64494" spans="23:27">
      <c r="W64494" s="288"/>
      <c r="X64494" s="287"/>
      <c r="AA64494" s="289"/>
    </row>
    <row r="64495" spans="23:27">
      <c r="W64495" s="288"/>
      <c r="X64495" s="287"/>
      <c r="AA64495" s="289"/>
    </row>
    <row r="64496" spans="23:27">
      <c r="W64496" s="288"/>
      <c r="X64496" s="287"/>
      <c r="AA64496" s="289"/>
    </row>
    <row r="64497" spans="23:27">
      <c r="W64497" s="288"/>
      <c r="X64497" s="287"/>
      <c r="AA64497" s="289"/>
    </row>
    <row r="64498" spans="23:27">
      <c r="W64498" s="288"/>
      <c r="X64498" s="287"/>
      <c r="AA64498" s="289"/>
    </row>
    <row r="64499" spans="23:27">
      <c r="W64499" s="288"/>
      <c r="X64499" s="287"/>
      <c r="AA64499" s="289"/>
    </row>
    <row r="64500" spans="23:27">
      <c r="W64500" s="288"/>
      <c r="X64500" s="287"/>
      <c r="AA64500" s="289"/>
    </row>
    <row r="64501" spans="23:27">
      <c r="W64501" s="288"/>
      <c r="X64501" s="287"/>
      <c r="AA64501" s="289"/>
    </row>
    <row r="64502" spans="23:27">
      <c r="W64502" s="288"/>
      <c r="X64502" s="287"/>
      <c r="AA64502" s="289"/>
    </row>
    <row r="64503" spans="23:27">
      <c r="W64503" s="288"/>
      <c r="X64503" s="287"/>
      <c r="AA64503" s="289"/>
    </row>
    <row r="64504" spans="23:27">
      <c r="W64504" s="288"/>
      <c r="X64504" s="287"/>
      <c r="AA64504" s="289"/>
    </row>
    <row r="64505" spans="23:27">
      <c r="W64505" s="288"/>
      <c r="X64505" s="287"/>
      <c r="AA64505" s="289"/>
    </row>
    <row r="64506" spans="23:27">
      <c r="W64506" s="288"/>
      <c r="X64506" s="287"/>
      <c r="AA64506" s="289"/>
    </row>
    <row r="64507" spans="23:27">
      <c r="W64507" s="288"/>
      <c r="X64507" s="287"/>
      <c r="AA64507" s="289"/>
    </row>
    <row r="64508" spans="23:27">
      <c r="W64508" s="288"/>
      <c r="X64508" s="287"/>
      <c r="AA64508" s="289"/>
    </row>
    <row r="64509" spans="23:27">
      <c r="W64509" s="288"/>
      <c r="X64509" s="287"/>
      <c r="AA64509" s="289"/>
    </row>
    <row r="64510" spans="23:27">
      <c r="W64510" s="288"/>
      <c r="X64510" s="287"/>
      <c r="AA64510" s="289"/>
    </row>
    <row r="64511" spans="23:27">
      <c r="W64511" s="288"/>
      <c r="X64511" s="287"/>
      <c r="AA64511" s="289"/>
    </row>
    <row r="64512" spans="23:27">
      <c r="W64512" s="288"/>
      <c r="X64512" s="287"/>
      <c r="AA64512" s="289"/>
    </row>
    <row r="64513" spans="23:27">
      <c r="W64513" s="288"/>
      <c r="X64513" s="287"/>
      <c r="AA64513" s="289"/>
    </row>
    <row r="64514" spans="23:27">
      <c r="W64514" s="288"/>
      <c r="X64514" s="287"/>
      <c r="AA64514" s="289"/>
    </row>
    <row r="64515" spans="23:27">
      <c r="W64515" s="288"/>
      <c r="X64515" s="287"/>
      <c r="AA64515" s="289"/>
    </row>
    <row r="64516" spans="23:27">
      <c r="W64516" s="288"/>
      <c r="X64516" s="287"/>
      <c r="AA64516" s="289"/>
    </row>
    <row r="64517" spans="23:27">
      <c r="W64517" s="288"/>
      <c r="X64517" s="287"/>
      <c r="AA64517" s="289"/>
    </row>
    <row r="64518" spans="23:27">
      <c r="W64518" s="288"/>
      <c r="X64518" s="287"/>
      <c r="AA64518" s="289"/>
    </row>
    <row r="64519" spans="23:27">
      <c r="W64519" s="288"/>
      <c r="X64519" s="287"/>
      <c r="AA64519" s="289"/>
    </row>
    <row r="64520" spans="23:27">
      <c r="W64520" s="288"/>
      <c r="X64520" s="287"/>
      <c r="AA64520" s="289"/>
    </row>
    <row r="64521" spans="23:27">
      <c r="W64521" s="288"/>
      <c r="X64521" s="287"/>
      <c r="AA64521" s="289"/>
    </row>
    <row r="64522" spans="23:27">
      <c r="W64522" s="288"/>
      <c r="X64522" s="287"/>
      <c r="AA64522" s="289"/>
    </row>
    <row r="64523" spans="23:27">
      <c r="W64523" s="288"/>
      <c r="X64523" s="287"/>
      <c r="AA64523" s="289"/>
    </row>
    <row r="64524" spans="23:27">
      <c r="W64524" s="288"/>
      <c r="X64524" s="287"/>
      <c r="AA64524" s="289"/>
    </row>
    <row r="64525" spans="23:27">
      <c r="W64525" s="288"/>
      <c r="X64525" s="287"/>
      <c r="AA64525" s="289"/>
    </row>
    <row r="64526" spans="23:27">
      <c r="W64526" s="288"/>
      <c r="X64526" s="287"/>
      <c r="AA64526" s="289"/>
    </row>
    <row r="64527" spans="23:27">
      <c r="W64527" s="288"/>
      <c r="X64527" s="287"/>
      <c r="AA64527" s="289"/>
    </row>
    <row r="64528" spans="23:27">
      <c r="W64528" s="288"/>
      <c r="X64528" s="287"/>
      <c r="AA64528" s="289"/>
    </row>
    <row r="64529" spans="23:27">
      <c r="W64529" s="288"/>
      <c r="X64529" s="287"/>
      <c r="AA64529" s="289"/>
    </row>
    <row r="64530" spans="23:27">
      <c r="W64530" s="288"/>
      <c r="X64530" s="287"/>
      <c r="AA64530" s="289"/>
    </row>
    <row r="64531" spans="23:27">
      <c r="W64531" s="288"/>
      <c r="X64531" s="287"/>
      <c r="AA64531" s="289"/>
    </row>
    <row r="64532" spans="23:27">
      <c r="W64532" s="288"/>
      <c r="X64532" s="287"/>
      <c r="AA64532" s="289"/>
    </row>
    <row r="64533" spans="23:27">
      <c r="W64533" s="288"/>
      <c r="X64533" s="287"/>
      <c r="AA64533" s="289"/>
    </row>
    <row r="64534" spans="23:27">
      <c r="W64534" s="288"/>
      <c r="X64534" s="287"/>
      <c r="AA64534" s="289"/>
    </row>
    <row r="64535" spans="23:27">
      <c r="W64535" s="288"/>
      <c r="X64535" s="287"/>
      <c r="AA64535" s="289"/>
    </row>
    <row r="64536" spans="23:27">
      <c r="W64536" s="288"/>
      <c r="X64536" s="287"/>
      <c r="AA64536" s="289"/>
    </row>
    <row r="64537" spans="23:27">
      <c r="W64537" s="288"/>
      <c r="X64537" s="287"/>
      <c r="AA64537" s="289"/>
    </row>
    <row r="64538" spans="23:27">
      <c r="W64538" s="288"/>
      <c r="X64538" s="287"/>
      <c r="AA64538" s="289"/>
    </row>
    <row r="64539" spans="23:27">
      <c r="W64539" s="288"/>
      <c r="X64539" s="287"/>
      <c r="AA64539" s="289"/>
    </row>
    <row r="64540" spans="23:27">
      <c r="W64540" s="288"/>
      <c r="X64540" s="287"/>
      <c r="AA64540" s="289"/>
    </row>
    <row r="64541" spans="23:27">
      <c r="W64541" s="288"/>
      <c r="X64541" s="287"/>
      <c r="AA64541" s="289"/>
    </row>
    <row r="64542" spans="23:27">
      <c r="W64542" s="288"/>
      <c r="X64542" s="287"/>
      <c r="AA64542" s="289"/>
    </row>
    <row r="64543" spans="23:27">
      <c r="W64543" s="288"/>
      <c r="X64543" s="287"/>
      <c r="AA64543" s="289"/>
    </row>
    <row r="64544" spans="23:27">
      <c r="W64544" s="288"/>
      <c r="X64544" s="287"/>
      <c r="AA64544" s="289"/>
    </row>
    <row r="64545" spans="23:27">
      <c r="W64545" s="288"/>
      <c r="X64545" s="287"/>
      <c r="AA64545" s="289"/>
    </row>
    <row r="64546" spans="23:27">
      <c r="W64546" s="288"/>
      <c r="X64546" s="287"/>
      <c r="AA64546" s="289"/>
    </row>
    <row r="64547" spans="23:27">
      <c r="W64547" s="288"/>
      <c r="X64547" s="287"/>
      <c r="AA64547" s="289"/>
    </row>
    <row r="64548" spans="23:27">
      <c r="W64548" s="288"/>
      <c r="X64548" s="287"/>
      <c r="AA64548" s="289"/>
    </row>
    <row r="64549" spans="23:27">
      <c r="W64549" s="288"/>
      <c r="X64549" s="287"/>
      <c r="AA64549" s="289"/>
    </row>
    <row r="64550" spans="23:27">
      <c r="W64550" s="288"/>
      <c r="X64550" s="287"/>
      <c r="AA64550" s="289"/>
    </row>
    <row r="64551" spans="23:27">
      <c r="W64551" s="288"/>
      <c r="X64551" s="287"/>
      <c r="AA64551" s="289"/>
    </row>
    <row r="64552" spans="23:27">
      <c r="W64552" s="288"/>
      <c r="X64552" s="287"/>
      <c r="AA64552" s="289"/>
    </row>
    <row r="64553" spans="23:27">
      <c r="W64553" s="288"/>
      <c r="X64553" s="287"/>
      <c r="AA64553" s="289"/>
    </row>
    <row r="64554" spans="23:27">
      <c r="W64554" s="288"/>
      <c r="X64554" s="287"/>
      <c r="AA64554" s="289"/>
    </row>
    <row r="64555" spans="23:27">
      <c r="W64555" s="288"/>
      <c r="X64555" s="287"/>
      <c r="AA64555" s="289"/>
    </row>
    <row r="64556" spans="23:27">
      <c r="W64556" s="288"/>
      <c r="X64556" s="287"/>
      <c r="AA64556" s="289"/>
    </row>
    <row r="64557" spans="23:27">
      <c r="W64557" s="288"/>
      <c r="X64557" s="287"/>
      <c r="AA64557" s="289"/>
    </row>
    <row r="64558" spans="23:27">
      <c r="W64558" s="288"/>
      <c r="X64558" s="287"/>
      <c r="AA64558" s="289"/>
    </row>
    <row r="64559" spans="23:27">
      <c r="W64559" s="288"/>
      <c r="X64559" s="287"/>
      <c r="AA64559" s="289"/>
    </row>
    <row r="64560" spans="23:27">
      <c r="W64560" s="288"/>
      <c r="X64560" s="287"/>
      <c r="AA64560" s="289"/>
    </row>
    <row r="64561" spans="23:27">
      <c r="W64561" s="288"/>
      <c r="X64561" s="287"/>
      <c r="AA64561" s="289"/>
    </row>
    <row r="64562" spans="23:27">
      <c r="W64562" s="288"/>
      <c r="X64562" s="287"/>
      <c r="AA64562" s="289"/>
    </row>
    <row r="64563" spans="23:27">
      <c r="W64563" s="288"/>
      <c r="X64563" s="287"/>
      <c r="AA64563" s="289"/>
    </row>
    <row r="64564" spans="23:27">
      <c r="W64564" s="288"/>
      <c r="X64564" s="287"/>
      <c r="AA64564" s="289"/>
    </row>
    <row r="64565" spans="23:27">
      <c r="W64565" s="288"/>
      <c r="X64565" s="287"/>
      <c r="AA64565" s="289"/>
    </row>
    <row r="64566" spans="23:27">
      <c r="W64566" s="288"/>
      <c r="X64566" s="287"/>
      <c r="AA64566" s="289"/>
    </row>
    <row r="64567" spans="23:27">
      <c r="W64567" s="288"/>
      <c r="X64567" s="287"/>
      <c r="AA64567" s="289"/>
    </row>
    <row r="64568" spans="23:27">
      <c r="W64568" s="288"/>
      <c r="X64568" s="287"/>
      <c r="AA64568" s="289"/>
    </row>
    <row r="64569" spans="23:27">
      <c r="W64569" s="288"/>
      <c r="X64569" s="287"/>
      <c r="AA64569" s="289"/>
    </row>
    <row r="64570" spans="23:27">
      <c r="W64570" s="288"/>
      <c r="X64570" s="287"/>
      <c r="AA64570" s="289"/>
    </row>
    <row r="64571" spans="23:27">
      <c r="W64571" s="288"/>
      <c r="X64571" s="287"/>
      <c r="AA64571" s="289"/>
    </row>
    <row r="64572" spans="23:27">
      <c r="W64572" s="288"/>
      <c r="X64572" s="287"/>
      <c r="AA64572" s="289"/>
    </row>
    <row r="64573" spans="23:27">
      <c r="W64573" s="288"/>
      <c r="X64573" s="287"/>
      <c r="AA64573" s="289"/>
    </row>
    <row r="64574" spans="23:27">
      <c r="W64574" s="288"/>
      <c r="X64574" s="287"/>
      <c r="AA64574" s="289"/>
    </row>
    <row r="64575" spans="23:27">
      <c r="W64575" s="288"/>
      <c r="X64575" s="287"/>
      <c r="AA64575" s="289"/>
    </row>
    <row r="64576" spans="23:27">
      <c r="W64576" s="288"/>
      <c r="X64576" s="287"/>
      <c r="AA64576" s="289"/>
    </row>
    <row r="64577" spans="23:27">
      <c r="W64577" s="288"/>
      <c r="X64577" s="287"/>
      <c r="AA64577" s="289"/>
    </row>
    <row r="64578" spans="23:27">
      <c r="W64578" s="288"/>
      <c r="X64578" s="287"/>
      <c r="AA64578" s="289"/>
    </row>
    <row r="64579" spans="23:27">
      <c r="W64579" s="288"/>
      <c r="X64579" s="287"/>
      <c r="AA64579" s="289"/>
    </row>
    <row r="64580" spans="23:27">
      <c r="W64580" s="288"/>
      <c r="X64580" s="287"/>
      <c r="AA64580" s="289"/>
    </row>
    <row r="64581" spans="23:27">
      <c r="W64581" s="288"/>
      <c r="X64581" s="287"/>
      <c r="AA64581" s="289"/>
    </row>
    <row r="64582" spans="23:27">
      <c r="W64582" s="288"/>
      <c r="X64582" s="287"/>
      <c r="AA64582" s="289"/>
    </row>
    <row r="64583" spans="23:27">
      <c r="W64583" s="288"/>
      <c r="X64583" s="287"/>
      <c r="AA64583" s="289"/>
    </row>
    <row r="64584" spans="23:27">
      <c r="W64584" s="288"/>
      <c r="X64584" s="287"/>
      <c r="AA64584" s="289"/>
    </row>
    <row r="64585" spans="23:27">
      <c r="W64585" s="288"/>
      <c r="X64585" s="287"/>
      <c r="AA64585" s="289"/>
    </row>
    <row r="64586" spans="23:27">
      <c r="W64586" s="288"/>
      <c r="X64586" s="287"/>
      <c r="AA64586" s="289"/>
    </row>
    <row r="64587" spans="23:27">
      <c r="W64587" s="288"/>
      <c r="X64587" s="287"/>
      <c r="AA64587" s="289"/>
    </row>
    <row r="64588" spans="23:27">
      <c r="W64588" s="288"/>
      <c r="X64588" s="287"/>
      <c r="AA64588" s="289"/>
    </row>
    <row r="64589" spans="23:27">
      <c r="W64589" s="288"/>
      <c r="X64589" s="287"/>
      <c r="AA64589" s="289"/>
    </row>
    <row r="64590" spans="23:27">
      <c r="W64590" s="288"/>
      <c r="X64590" s="287"/>
      <c r="AA64590" s="289"/>
    </row>
    <row r="64591" spans="23:27">
      <c r="W64591" s="288"/>
      <c r="X64591" s="287"/>
      <c r="AA64591" s="289"/>
    </row>
    <row r="64592" spans="23:27">
      <c r="W64592" s="288"/>
      <c r="X64592" s="287"/>
      <c r="AA64592" s="289"/>
    </row>
    <row r="64593" spans="23:27">
      <c r="W64593" s="288"/>
      <c r="X64593" s="287"/>
      <c r="AA64593" s="289"/>
    </row>
    <row r="64594" spans="23:27">
      <c r="W64594" s="288"/>
      <c r="X64594" s="287"/>
      <c r="AA64594" s="289"/>
    </row>
    <row r="64595" spans="23:27">
      <c r="W64595" s="288"/>
      <c r="X64595" s="287"/>
      <c r="AA64595" s="289"/>
    </row>
    <row r="64596" spans="23:27">
      <c r="W64596" s="288"/>
      <c r="X64596" s="287"/>
      <c r="AA64596" s="289"/>
    </row>
    <row r="64597" spans="23:27">
      <c r="W64597" s="288"/>
      <c r="X64597" s="287"/>
      <c r="AA64597" s="289"/>
    </row>
    <row r="64598" spans="23:27">
      <c r="W64598" s="288"/>
      <c r="X64598" s="287"/>
      <c r="AA64598" s="289"/>
    </row>
    <row r="64599" spans="23:27">
      <c r="W64599" s="288"/>
      <c r="X64599" s="287"/>
      <c r="AA64599" s="289"/>
    </row>
    <row r="64600" spans="23:27">
      <c r="W64600" s="288"/>
      <c r="X64600" s="287"/>
      <c r="AA64600" s="289"/>
    </row>
    <row r="64601" spans="23:27">
      <c r="W64601" s="288"/>
      <c r="X64601" s="287"/>
      <c r="AA64601" s="289"/>
    </row>
    <row r="64602" spans="23:27">
      <c r="W64602" s="288"/>
      <c r="X64602" s="287"/>
      <c r="AA64602" s="289"/>
    </row>
    <row r="64603" spans="23:27">
      <c r="W64603" s="288"/>
      <c r="X64603" s="287"/>
      <c r="AA64603" s="289"/>
    </row>
    <row r="64604" spans="23:27">
      <c r="W64604" s="288"/>
      <c r="X64604" s="287"/>
      <c r="AA64604" s="289"/>
    </row>
    <row r="64605" spans="23:27">
      <c r="W64605" s="288"/>
      <c r="X64605" s="287"/>
      <c r="AA64605" s="289"/>
    </row>
    <row r="64606" spans="23:27">
      <c r="W64606" s="288"/>
      <c r="X64606" s="287"/>
      <c r="AA64606" s="289"/>
    </row>
    <row r="64607" spans="23:27">
      <c r="W64607" s="288"/>
      <c r="X64607" s="287"/>
      <c r="AA64607" s="289"/>
    </row>
    <row r="64608" spans="23:27">
      <c r="W64608" s="288"/>
      <c r="X64608" s="287"/>
      <c r="AA64608" s="289"/>
    </row>
    <row r="64609" spans="23:27">
      <c r="W64609" s="288"/>
      <c r="X64609" s="287"/>
      <c r="AA64609" s="289"/>
    </row>
    <row r="64610" spans="23:27">
      <c r="W64610" s="288"/>
      <c r="X64610" s="287"/>
      <c r="AA64610" s="289"/>
    </row>
    <row r="64611" spans="23:27">
      <c r="W64611" s="288"/>
      <c r="X64611" s="287"/>
      <c r="AA64611" s="289"/>
    </row>
    <row r="64612" spans="23:27">
      <c r="W64612" s="288"/>
      <c r="X64612" s="287"/>
      <c r="AA64612" s="289"/>
    </row>
    <row r="64613" spans="23:27">
      <c r="W64613" s="288"/>
      <c r="X64613" s="287"/>
      <c r="AA64613" s="289"/>
    </row>
    <row r="64614" spans="23:27">
      <c r="W64614" s="288"/>
      <c r="X64614" s="287"/>
      <c r="AA64614" s="289"/>
    </row>
    <row r="64615" spans="23:27">
      <c r="W64615" s="288"/>
      <c r="X64615" s="287"/>
      <c r="AA64615" s="289"/>
    </row>
    <row r="64616" spans="23:27">
      <c r="W64616" s="288"/>
      <c r="X64616" s="287"/>
      <c r="AA64616" s="289"/>
    </row>
    <row r="64617" spans="23:27">
      <c r="W64617" s="288"/>
      <c r="X64617" s="287"/>
      <c r="AA64617" s="289"/>
    </row>
    <row r="64618" spans="23:27">
      <c r="W64618" s="288"/>
      <c r="X64618" s="287"/>
      <c r="AA64618" s="289"/>
    </row>
    <row r="64619" spans="23:27">
      <c r="W64619" s="288"/>
      <c r="X64619" s="287"/>
      <c r="AA64619" s="289"/>
    </row>
    <row r="64620" spans="23:27">
      <c r="W64620" s="288"/>
      <c r="X64620" s="287"/>
      <c r="AA64620" s="289"/>
    </row>
    <row r="64621" spans="23:27">
      <c r="W64621" s="288"/>
      <c r="X64621" s="287"/>
      <c r="AA64621" s="289"/>
    </row>
    <row r="64622" spans="23:27">
      <c r="W64622" s="288"/>
      <c r="X64622" s="287"/>
      <c r="AA64622" s="289"/>
    </row>
    <row r="64623" spans="23:27">
      <c r="W64623" s="288"/>
      <c r="X64623" s="287"/>
      <c r="AA64623" s="289"/>
    </row>
    <row r="64624" spans="23:27">
      <c r="W64624" s="288"/>
      <c r="X64624" s="287"/>
      <c r="AA64624" s="289"/>
    </row>
    <row r="64625" spans="23:27">
      <c r="W64625" s="288"/>
      <c r="X64625" s="287"/>
      <c r="AA64625" s="289"/>
    </row>
    <row r="64626" spans="23:27">
      <c r="W64626" s="288"/>
      <c r="X64626" s="287"/>
      <c r="AA64626" s="289"/>
    </row>
    <row r="64627" spans="23:27">
      <c r="W64627" s="288"/>
      <c r="X64627" s="287"/>
      <c r="AA64627" s="289"/>
    </row>
    <row r="64628" spans="23:27">
      <c r="W64628" s="288"/>
      <c r="X64628" s="287"/>
      <c r="AA64628" s="289"/>
    </row>
    <row r="64629" spans="23:27">
      <c r="W64629" s="288"/>
      <c r="X64629" s="287"/>
      <c r="AA64629" s="289"/>
    </row>
    <row r="64630" spans="23:27">
      <c r="W64630" s="288"/>
      <c r="X64630" s="287"/>
      <c r="AA64630" s="289"/>
    </row>
    <row r="64631" spans="23:27">
      <c r="W64631" s="288"/>
      <c r="X64631" s="287"/>
      <c r="AA64631" s="289"/>
    </row>
    <row r="64632" spans="23:27">
      <c r="W64632" s="288"/>
      <c r="X64632" s="287"/>
      <c r="AA64632" s="289"/>
    </row>
    <row r="64633" spans="23:27">
      <c r="W64633" s="288"/>
      <c r="X64633" s="287"/>
      <c r="AA64633" s="289"/>
    </row>
    <row r="64634" spans="23:27">
      <c r="W64634" s="288"/>
      <c r="X64634" s="287"/>
      <c r="AA64634" s="289"/>
    </row>
    <row r="64635" spans="23:27">
      <c r="W64635" s="288"/>
      <c r="X64635" s="287"/>
      <c r="AA64635" s="289"/>
    </row>
    <row r="64636" spans="23:27">
      <c r="W64636" s="288"/>
      <c r="X64636" s="287"/>
      <c r="AA64636" s="289"/>
    </row>
    <row r="64637" spans="23:27">
      <c r="W64637" s="288"/>
      <c r="X64637" s="287"/>
      <c r="AA64637" s="289"/>
    </row>
    <row r="64638" spans="23:27">
      <c r="W64638" s="288"/>
      <c r="X64638" s="287"/>
      <c r="AA64638" s="289"/>
    </row>
    <row r="64639" spans="23:27">
      <c r="W64639" s="288"/>
      <c r="X64639" s="287"/>
      <c r="AA64639" s="289"/>
    </row>
    <row r="64640" spans="23:27">
      <c r="W64640" s="288"/>
      <c r="X64640" s="287"/>
      <c r="AA64640" s="289"/>
    </row>
    <row r="64641" spans="23:27">
      <c r="W64641" s="288"/>
      <c r="X64641" s="287"/>
      <c r="AA64641" s="289"/>
    </row>
    <row r="64642" spans="23:27">
      <c r="W64642" s="288"/>
      <c r="X64642" s="287"/>
      <c r="AA64642" s="289"/>
    </row>
    <row r="64643" spans="23:27">
      <c r="W64643" s="288"/>
      <c r="X64643" s="287"/>
      <c r="AA64643" s="289"/>
    </row>
    <row r="64644" spans="23:27">
      <c r="W64644" s="288"/>
      <c r="X64644" s="287"/>
      <c r="AA64644" s="289"/>
    </row>
    <row r="64645" spans="23:27">
      <c r="W64645" s="288"/>
      <c r="X64645" s="287"/>
      <c r="AA64645" s="289"/>
    </row>
    <row r="64646" spans="23:27">
      <c r="W64646" s="288"/>
      <c r="X64646" s="287"/>
      <c r="AA64646" s="289"/>
    </row>
    <row r="64647" spans="23:27">
      <c r="W64647" s="288"/>
      <c r="X64647" s="287"/>
      <c r="AA64647" s="289"/>
    </row>
    <row r="64648" spans="23:27">
      <c r="W64648" s="288"/>
      <c r="X64648" s="287"/>
      <c r="AA64648" s="289"/>
    </row>
    <row r="64649" spans="23:27">
      <c r="W64649" s="288"/>
      <c r="X64649" s="287"/>
      <c r="AA64649" s="289"/>
    </row>
    <row r="64650" spans="23:27">
      <c r="W64650" s="288"/>
      <c r="X64650" s="287"/>
      <c r="AA64650" s="289"/>
    </row>
    <row r="64651" spans="23:27">
      <c r="W64651" s="288"/>
      <c r="X64651" s="287"/>
      <c r="AA64651" s="289"/>
    </row>
    <row r="64652" spans="23:27">
      <c r="W64652" s="288"/>
      <c r="X64652" s="287"/>
      <c r="AA64652" s="289"/>
    </row>
    <row r="64653" spans="23:27">
      <c r="W64653" s="288"/>
      <c r="X64653" s="287"/>
      <c r="AA64653" s="289"/>
    </row>
    <row r="64654" spans="23:27">
      <c r="W64654" s="288"/>
      <c r="X64654" s="287"/>
      <c r="AA64654" s="289"/>
    </row>
    <row r="64655" spans="23:27">
      <c r="W64655" s="288"/>
      <c r="X64655" s="287"/>
      <c r="AA64655" s="289"/>
    </row>
    <row r="64656" spans="23:27">
      <c r="W64656" s="288"/>
      <c r="X64656" s="287"/>
      <c r="AA64656" s="289"/>
    </row>
    <row r="64657" spans="23:27">
      <c r="W64657" s="288"/>
      <c r="X64657" s="287"/>
      <c r="AA64657" s="289"/>
    </row>
    <row r="64658" spans="23:27">
      <c r="W64658" s="288"/>
      <c r="X64658" s="287"/>
      <c r="AA64658" s="289"/>
    </row>
    <row r="64659" spans="23:27">
      <c r="W64659" s="288"/>
      <c r="X64659" s="287"/>
      <c r="AA64659" s="289"/>
    </row>
    <row r="64660" spans="23:27">
      <c r="W64660" s="288"/>
      <c r="X64660" s="287"/>
      <c r="AA64660" s="289"/>
    </row>
    <row r="64661" spans="23:27">
      <c r="W64661" s="288"/>
      <c r="X64661" s="287"/>
      <c r="AA64661" s="289"/>
    </row>
    <row r="64662" spans="23:27">
      <c r="W64662" s="288"/>
      <c r="X64662" s="287"/>
      <c r="AA64662" s="289"/>
    </row>
    <row r="64663" spans="23:27">
      <c r="W64663" s="288"/>
      <c r="X64663" s="287"/>
      <c r="AA64663" s="289"/>
    </row>
    <row r="64664" spans="23:27">
      <c r="W64664" s="288"/>
      <c r="X64664" s="287"/>
      <c r="AA64664" s="289"/>
    </row>
    <row r="64665" spans="23:27">
      <c r="W64665" s="288"/>
      <c r="X64665" s="287"/>
      <c r="AA64665" s="289"/>
    </row>
    <row r="64666" spans="23:27">
      <c r="W64666" s="288"/>
      <c r="X64666" s="287"/>
      <c r="AA64666" s="289"/>
    </row>
    <row r="64667" spans="23:27">
      <c r="W64667" s="288"/>
      <c r="X64667" s="287"/>
      <c r="AA64667" s="289"/>
    </row>
    <row r="64668" spans="23:27">
      <c r="W64668" s="288"/>
      <c r="X64668" s="287"/>
      <c r="AA64668" s="289"/>
    </row>
    <row r="64669" spans="23:27">
      <c r="W64669" s="288"/>
      <c r="X64669" s="287"/>
      <c r="AA64669" s="289"/>
    </row>
    <row r="64670" spans="23:27">
      <c r="W64670" s="288"/>
      <c r="X64670" s="287"/>
      <c r="AA64670" s="289"/>
    </row>
    <row r="64671" spans="23:27">
      <c r="W64671" s="288"/>
      <c r="X64671" s="287"/>
      <c r="AA64671" s="289"/>
    </row>
    <row r="64672" spans="23:27">
      <c r="W64672" s="288"/>
      <c r="X64672" s="287"/>
      <c r="AA64672" s="289"/>
    </row>
    <row r="64673" spans="23:27">
      <c r="W64673" s="288"/>
      <c r="X64673" s="287"/>
      <c r="AA64673" s="289"/>
    </row>
    <row r="64674" spans="23:27">
      <c r="W64674" s="288"/>
      <c r="X64674" s="287"/>
      <c r="AA64674" s="289"/>
    </row>
    <row r="64675" spans="23:27">
      <c r="W64675" s="288"/>
      <c r="X64675" s="287"/>
      <c r="AA64675" s="289"/>
    </row>
    <row r="64676" spans="23:27">
      <c r="W64676" s="288"/>
      <c r="X64676" s="287"/>
      <c r="AA64676" s="289"/>
    </row>
    <row r="64677" spans="23:27">
      <c r="W64677" s="288"/>
      <c r="X64677" s="287"/>
      <c r="AA64677" s="289"/>
    </row>
    <row r="64678" spans="23:27">
      <c r="W64678" s="288"/>
      <c r="X64678" s="287"/>
      <c r="AA64678" s="289"/>
    </row>
    <row r="64679" spans="23:27">
      <c r="W64679" s="288"/>
      <c r="X64679" s="287"/>
      <c r="AA64679" s="289"/>
    </row>
    <row r="64680" spans="23:27">
      <c r="W64680" s="288"/>
      <c r="X64680" s="287"/>
      <c r="AA64680" s="289"/>
    </row>
    <row r="64681" spans="23:27">
      <c r="W64681" s="288"/>
      <c r="X64681" s="287"/>
      <c r="AA64681" s="289"/>
    </row>
    <row r="64682" spans="23:27">
      <c r="W64682" s="288"/>
      <c r="X64682" s="287"/>
      <c r="AA64682" s="289"/>
    </row>
    <row r="64683" spans="23:27">
      <c r="W64683" s="288"/>
      <c r="X64683" s="287"/>
      <c r="AA64683" s="289"/>
    </row>
    <row r="64684" spans="23:27">
      <c r="W64684" s="288"/>
      <c r="X64684" s="287"/>
      <c r="AA64684" s="289"/>
    </row>
    <row r="64685" spans="23:27">
      <c r="W64685" s="288"/>
      <c r="X64685" s="287"/>
      <c r="AA64685" s="289"/>
    </row>
    <row r="64686" spans="23:27">
      <c r="W64686" s="288"/>
      <c r="X64686" s="287"/>
      <c r="AA64686" s="289"/>
    </row>
    <row r="64687" spans="23:27">
      <c r="W64687" s="288"/>
      <c r="X64687" s="287"/>
      <c r="AA64687" s="289"/>
    </row>
    <row r="64688" spans="23:27">
      <c r="W64688" s="288"/>
      <c r="X64688" s="287"/>
      <c r="AA64688" s="289"/>
    </row>
    <row r="64689" spans="23:27">
      <c r="W64689" s="288"/>
      <c r="X64689" s="287"/>
      <c r="AA64689" s="289"/>
    </row>
    <row r="64690" spans="23:27">
      <c r="W64690" s="288"/>
      <c r="X64690" s="287"/>
      <c r="AA64690" s="289"/>
    </row>
    <row r="64691" spans="23:27">
      <c r="W64691" s="288"/>
      <c r="X64691" s="287"/>
      <c r="AA64691" s="289"/>
    </row>
    <row r="64692" spans="23:27">
      <c r="W64692" s="288"/>
      <c r="X64692" s="287"/>
      <c r="AA64692" s="289"/>
    </row>
    <row r="64693" spans="23:27">
      <c r="W64693" s="288"/>
      <c r="X64693" s="287"/>
      <c r="AA64693" s="289"/>
    </row>
    <row r="64694" spans="23:27">
      <c r="W64694" s="288"/>
      <c r="X64694" s="287"/>
      <c r="AA64694" s="289"/>
    </row>
    <row r="64695" spans="23:27">
      <c r="W64695" s="288"/>
      <c r="X64695" s="287"/>
      <c r="AA64695" s="289"/>
    </row>
    <row r="64696" spans="23:27">
      <c r="W64696" s="288"/>
      <c r="X64696" s="287"/>
      <c r="AA64696" s="289"/>
    </row>
    <row r="64697" spans="23:27">
      <c r="W64697" s="288"/>
      <c r="X64697" s="287"/>
      <c r="AA64697" s="289"/>
    </row>
    <row r="64698" spans="23:27">
      <c r="W64698" s="288"/>
      <c r="X64698" s="287"/>
      <c r="AA64698" s="289"/>
    </row>
    <row r="64699" spans="23:27">
      <c r="W64699" s="288"/>
      <c r="X64699" s="287"/>
      <c r="AA64699" s="289"/>
    </row>
    <row r="64700" spans="23:27">
      <c r="W64700" s="288"/>
      <c r="X64700" s="287"/>
      <c r="AA64700" s="289"/>
    </row>
    <row r="64701" spans="23:27">
      <c r="W64701" s="288"/>
      <c r="X64701" s="287"/>
      <c r="AA64701" s="289"/>
    </row>
    <row r="64702" spans="23:27">
      <c r="W64702" s="288"/>
      <c r="X64702" s="287"/>
      <c r="AA64702" s="289"/>
    </row>
    <row r="64703" spans="23:27">
      <c r="W64703" s="288"/>
      <c r="X64703" s="287"/>
      <c r="AA64703" s="289"/>
    </row>
    <row r="64704" spans="23:27">
      <c r="W64704" s="288"/>
      <c r="X64704" s="287"/>
      <c r="AA64704" s="289"/>
    </row>
    <row r="64705" spans="23:27">
      <c r="W64705" s="288"/>
      <c r="X64705" s="287"/>
      <c r="AA64705" s="289"/>
    </row>
    <row r="64706" spans="23:27">
      <c r="W64706" s="288"/>
      <c r="X64706" s="287"/>
      <c r="AA64706" s="289"/>
    </row>
    <row r="64707" spans="23:27">
      <c r="W64707" s="288"/>
      <c r="X64707" s="287"/>
      <c r="AA64707" s="289"/>
    </row>
    <row r="64708" spans="23:27">
      <c r="W64708" s="288"/>
      <c r="X64708" s="287"/>
      <c r="AA64708" s="289"/>
    </row>
    <row r="64709" spans="23:27">
      <c r="W64709" s="288"/>
      <c r="X64709" s="287"/>
      <c r="AA64709" s="289"/>
    </row>
    <row r="64710" spans="23:27">
      <c r="W64710" s="288"/>
      <c r="X64710" s="287"/>
      <c r="AA64710" s="289"/>
    </row>
    <row r="64711" spans="23:27">
      <c r="W64711" s="288"/>
      <c r="X64711" s="287"/>
      <c r="AA64711" s="289"/>
    </row>
    <row r="64712" spans="23:27">
      <c r="W64712" s="288"/>
      <c r="X64712" s="287"/>
      <c r="AA64712" s="289"/>
    </row>
    <row r="64713" spans="23:27">
      <c r="W64713" s="288"/>
      <c r="X64713" s="287"/>
      <c r="AA64713" s="289"/>
    </row>
    <row r="64714" spans="23:27">
      <c r="W64714" s="288"/>
      <c r="X64714" s="287"/>
      <c r="AA64714" s="289"/>
    </row>
    <row r="64715" spans="23:27">
      <c r="W64715" s="288"/>
      <c r="X64715" s="287"/>
      <c r="AA64715" s="289"/>
    </row>
    <row r="64716" spans="23:27">
      <c r="W64716" s="288"/>
      <c r="X64716" s="287"/>
      <c r="AA64716" s="289"/>
    </row>
    <row r="64717" spans="23:27">
      <c r="W64717" s="288"/>
      <c r="X64717" s="287"/>
      <c r="AA64717" s="289"/>
    </row>
    <row r="64718" spans="23:27">
      <c r="W64718" s="288"/>
      <c r="X64718" s="287"/>
      <c r="AA64718" s="289"/>
    </row>
    <row r="64719" spans="23:27">
      <c r="W64719" s="288"/>
      <c r="X64719" s="287"/>
      <c r="AA64719" s="289"/>
    </row>
    <row r="64720" spans="23:27">
      <c r="W64720" s="288"/>
      <c r="X64720" s="287"/>
      <c r="AA64720" s="289"/>
    </row>
    <row r="64721" spans="23:27">
      <c r="W64721" s="288"/>
      <c r="X64721" s="287"/>
      <c r="AA64721" s="289"/>
    </row>
    <row r="64722" spans="23:27">
      <c r="W64722" s="288"/>
      <c r="X64722" s="287"/>
      <c r="AA64722" s="289"/>
    </row>
    <row r="64723" spans="23:27">
      <c r="W64723" s="288"/>
      <c r="X64723" s="287"/>
      <c r="AA64723" s="289"/>
    </row>
    <row r="64724" spans="23:27">
      <c r="W64724" s="288"/>
      <c r="X64724" s="287"/>
      <c r="AA64724" s="289"/>
    </row>
    <row r="64725" spans="23:27">
      <c r="W64725" s="288"/>
      <c r="X64725" s="287"/>
      <c r="AA64725" s="289"/>
    </row>
    <row r="64726" spans="23:27">
      <c r="W64726" s="288"/>
      <c r="X64726" s="287"/>
      <c r="AA64726" s="289"/>
    </row>
    <row r="64727" spans="23:27">
      <c r="W64727" s="288"/>
      <c r="X64727" s="287"/>
      <c r="AA64727" s="289"/>
    </row>
    <row r="64728" spans="23:27">
      <c r="W64728" s="288"/>
      <c r="X64728" s="287"/>
      <c r="AA64728" s="289"/>
    </row>
    <row r="64729" spans="23:27">
      <c r="W64729" s="288"/>
      <c r="X64729" s="287"/>
      <c r="AA64729" s="289"/>
    </row>
    <row r="64730" spans="23:27">
      <c r="W64730" s="288"/>
      <c r="X64730" s="287"/>
      <c r="AA64730" s="289"/>
    </row>
    <row r="64731" spans="23:27">
      <c r="W64731" s="288"/>
      <c r="X64731" s="287"/>
      <c r="AA64731" s="289"/>
    </row>
    <row r="64732" spans="23:27">
      <c r="W64732" s="288"/>
      <c r="X64732" s="287"/>
      <c r="AA64732" s="289"/>
    </row>
    <row r="64733" spans="23:27">
      <c r="W64733" s="288"/>
      <c r="X64733" s="287"/>
      <c r="AA64733" s="289"/>
    </row>
    <row r="64734" spans="23:27">
      <c r="W64734" s="288"/>
      <c r="X64734" s="287"/>
      <c r="AA64734" s="289"/>
    </row>
    <row r="64735" spans="23:27">
      <c r="W64735" s="288"/>
      <c r="X64735" s="287"/>
      <c r="AA64735" s="289"/>
    </row>
    <row r="64736" spans="23:27">
      <c r="W64736" s="288"/>
      <c r="X64736" s="287"/>
      <c r="AA64736" s="289"/>
    </row>
    <row r="64737" spans="23:27">
      <c r="W64737" s="288"/>
      <c r="X64737" s="287"/>
      <c r="AA64737" s="289"/>
    </row>
    <row r="64738" spans="23:27">
      <c r="W64738" s="288"/>
      <c r="X64738" s="287"/>
      <c r="AA64738" s="289"/>
    </row>
    <row r="64739" spans="23:27">
      <c r="W64739" s="288"/>
      <c r="X64739" s="287"/>
      <c r="AA64739" s="289"/>
    </row>
    <row r="64740" spans="23:27">
      <c r="W64740" s="288"/>
      <c r="X64740" s="287"/>
      <c r="AA64740" s="289"/>
    </row>
    <row r="64741" spans="23:27">
      <c r="W64741" s="288"/>
      <c r="X64741" s="287"/>
      <c r="AA64741" s="289"/>
    </row>
    <row r="64742" spans="23:27">
      <c r="W64742" s="288"/>
      <c r="X64742" s="287"/>
      <c r="AA64742" s="289"/>
    </row>
    <row r="64743" spans="23:27">
      <c r="W64743" s="288"/>
      <c r="X64743" s="287"/>
      <c r="AA64743" s="289"/>
    </row>
    <row r="64744" spans="23:27">
      <c r="W64744" s="288"/>
      <c r="X64744" s="287"/>
      <c r="AA64744" s="289"/>
    </row>
    <row r="64745" spans="23:27">
      <c r="W64745" s="288"/>
      <c r="X64745" s="287"/>
      <c r="AA64745" s="289"/>
    </row>
    <row r="64746" spans="23:27">
      <c r="W64746" s="288"/>
      <c r="X64746" s="287"/>
      <c r="AA64746" s="289"/>
    </row>
    <row r="64747" spans="23:27">
      <c r="W64747" s="288"/>
      <c r="X64747" s="287"/>
      <c r="AA64747" s="289"/>
    </row>
    <row r="64748" spans="23:27">
      <c r="W64748" s="288"/>
      <c r="X64748" s="287"/>
      <c r="AA64748" s="289"/>
    </row>
    <row r="64749" spans="23:27">
      <c r="W64749" s="288"/>
      <c r="X64749" s="287"/>
      <c r="AA64749" s="289"/>
    </row>
    <row r="64750" spans="23:27">
      <c r="W64750" s="288"/>
      <c r="X64750" s="287"/>
      <c r="AA64750" s="289"/>
    </row>
    <row r="64751" spans="23:27">
      <c r="W64751" s="288"/>
      <c r="X64751" s="287"/>
      <c r="AA64751" s="289"/>
    </row>
    <row r="64752" spans="23:27">
      <c r="W64752" s="288"/>
      <c r="X64752" s="287"/>
      <c r="AA64752" s="289"/>
    </row>
    <row r="64753" spans="23:27">
      <c r="W64753" s="288"/>
      <c r="X64753" s="287"/>
      <c r="AA64753" s="289"/>
    </row>
    <row r="64754" spans="23:27">
      <c r="W64754" s="288"/>
      <c r="X64754" s="287"/>
      <c r="AA64754" s="289"/>
    </row>
    <row r="64755" spans="23:27">
      <c r="W64755" s="288"/>
      <c r="X64755" s="287"/>
      <c r="AA64755" s="289"/>
    </row>
    <row r="64756" spans="23:27">
      <c r="W64756" s="288"/>
      <c r="X64756" s="287"/>
      <c r="AA64756" s="289"/>
    </row>
    <row r="64757" spans="23:27">
      <c r="W64757" s="288"/>
      <c r="X64757" s="287"/>
      <c r="AA64757" s="289"/>
    </row>
    <row r="64758" spans="23:27">
      <c r="W64758" s="288"/>
      <c r="X64758" s="287"/>
      <c r="AA64758" s="289"/>
    </row>
    <row r="64759" spans="23:27">
      <c r="W64759" s="288"/>
      <c r="X64759" s="287"/>
      <c r="AA64759" s="289"/>
    </row>
    <row r="64760" spans="23:27">
      <c r="W64760" s="288"/>
      <c r="X64760" s="287"/>
      <c r="AA64760" s="289"/>
    </row>
    <row r="64761" spans="23:27">
      <c r="W64761" s="288"/>
      <c r="X64761" s="287"/>
      <c r="AA64761" s="289"/>
    </row>
    <row r="64762" spans="23:27">
      <c r="W64762" s="288"/>
      <c r="X64762" s="287"/>
      <c r="AA64762" s="289"/>
    </row>
    <row r="64763" spans="23:27">
      <c r="W64763" s="288"/>
      <c r="X64763" s="287"/>
      <c r="AA64763" s="289"/>
    </row>
    <row r="64764" spans="23:27">
      <c r="W64764" s="288"/>
      <c r="X64764" s="287"/>
      <c r="AA64764" s="289"/>
    </row>
    <row r="64765" spans="23:27">
      <c r="W64765" s="288"/>
      <c r="X64765" s="287"/>
      <c r="AA64765" s="289"/>
    </row>
    <row r="64766" spans="23:27">
      <c r="W64766" s="288"/>
      <c r="X64766" s="287"/>
      <c r="AA64766" s="289"/>
    </row>
    <row r="64767" spans="23:27">
      <c r="W64767" s="288"/>
      <c r="X64767" s="287"/>
      <c r="AA64767" s="289"/>
    </row>
    <row r="64768" spans="23:27">
      <c r="W64768" s="288"/>
      <c r="X64768" s="287"/>
      <c r="AA64768" s="289"/>
    </row>
    <row r="64769" spans="23:27">
      <c r="W64769" s="288"/>
      <c r="X64769" s="287"/>
      <c r="AA64769" s="289"/>
    </row>
    <row r="64770" spans="23:27">
      <c r="W64770" s="288"/>
      <c r="X64770" s="287"/>
      <c r="AA64770" s="289"/>
    </row>
    <row r="64771" spans="23:27">
      <c r="W64771" s="288"/>
      <c r="X64771" s="287"/>
      <c r="AA64771" s="289"/>
    </row>
    <row r="64772" spans="23:27">
      <c r="W64772" s="288"/>
      <c r="X64772" s="287"/>
      <c r="AA64772" s="289"/>
    </row>
    <row r="64773" spans="23:27">
      <c r="W64773" s="288"/>
      <c r="X64773" s="287"/>
      <c r="AA64773" s="289"/>
    </row>
    <row r="64774" spans="23:27">
      <c r="W64774" s="288"/>
      <c r="X64774" s="287"/>
      <c r="AA64774" s="289"/>
    </row>
    <row r="64775" spans="23:27">
      <c r="W64775" s="288"/>
      <c r="X64775" s="287"/>
      <c r="AA64775" s="289"/>
    </row>
    <row r="64776" spans="23:27">
      <c r="W64776" s="288"/>
      <c r="X64776" s="287"/>
      <c r="AA64776" s="289"/>
    </row>
    <row r="64777" spans="23:27">
      <c r="W64777" s="288"/>
      <c r="X64777" s="287"/>
      <c r="AA64777" s="289"/>
    </row>
    <row r="64778" spans="23:27">
      <c r="W64778" s="288"/>
      <c r="X64778" s="287"/>
      <c r="AA64778" s="289"/>
    </row>
    <row r="64779" spans="23:27">
      <c r="W64779" s="288"/>
      <c r="X64779" s="287"/>
      <c r="AA64779" s="289"/>
    </row>
    <row r="64780" spans="23:27">
      <c r="W64780" s="288"/>
      <c r="X64780" s="287"/>
      <c r="AA64780" s="289"/>
    </row>
    <row r="64781" spans="23:27">
      <c r="W64781" s="288"/>
      <c r="X64781" s="287"/>
      <c r="AA64781" s="289"/>
    </row>
    <row r="64782" spans="23:27">
      <c r="W64782" s="288"/>
      <c r="X64782" s="287"/>
      <c r="AA64782" s="289"/>
    </row>
    <row r="64783" spans="23:27">
      <c r="W64783" s="288"/>
      <c r="X64783" s="287"/>
      <c r="AA64783" s="289"/>
    </row>
    <row r="64784" spans="23:27">
      <c r="W64784" s="288"/>
      <c r="X64784" s="287"/>
      <c r="AA64784" s="289"/>
    </row>
    <row r="64785" spans="23:27">
      <c r="W64785" s="288"/>
      <c r="X64785" s="287"/>
      <c r="AA64785" s="289"/>
    </row>
    <row r="64786" spans="23:27">
      <c r="W64786" s="288"/>
      <c r="X64786" s="287"/>
      <c r="AA64786" s="289"/>
    </row>
    <row r="64787" spans="23:27">
      <c r="W64787" s="288"/>
      <c r="X64787" s="287"/>
      <c r="AA64787" s="289"/>
    </row>
    <row r="64788" spans="23:27">
      <c r="W64788" s="288"/>
      <c r="X64788" s="287"/>
      <c r="AA64788" s="289"/>
    </row>
    <row r="64789" spans="23:27">
      <c r="W64789" s="288"/>
      <c r="X64789" s="287"/>
      <c r="AA64789" s="289"/>
    </row>
    <row r="64790" spans="23:27">
      <c r="W64790" s="288"/>
      <c r="X64790" s="287"/>
      <c r="AA64790" s="289"/>
    </row>
    <row r="64791" spans="23:27">
      <c r="W64791" s="288"/>
      <c r="X64791" s="287"/>
      <c r="AA64791" s="289"/>
    </row>
    <row r="64792" spans="23:27">
      <c r="W64792" s="288"/>
      <c r="X64792" s="287"/>
      <c r="AA64792" s="289"/>
    </row>
    <row r="64793" spans="23:27">
      <c r="W64793" s="288"/>
      <c r="X64793" s="287"/>
      <c r="AA64793" s="289"/>
    </row>
    <row r="64794" spans="23:27">
      <c r="W64794" s="288"/>
      <c r="X64794" s="287"/>
      <c r="AA64794" s="289"/>
    </row>
    <row r="64795" spans="23:27">
      <c r="W64795" s="288"/>
      <c r="X64795" s="287"/>
      <c r="AA64795" s="289"/>
    </row>
    <row r="64796" spans="23:27">
      <c r="W64796" s="288"/>
      <c r="X64796" s="287"/>
      <c r="AA64796" s="289"/>
    </row>
    <row r="64797" spans="23:27">
      <c r="W64797" s="288"/>
      <c r="X64797" s="287"/>
      <c r="AA64797" s="289"/>
    </row>
    <row r="64798" spans="23:27">
      <c r="W64798" s="288"/>
      <c r="X64798" s="287"/>
      <c r="AA64798" s="289"/>
    </row>
    <row r="64799" spans="23:27">
      <c r="W64799" s="288"/>
      <c r="X64799" s="287"/>
      <c r="AA64799" s="289"/>
    </row>
    <row r="64800" spans="23:27">
      <c r="W64800" s="288"/>
      <c r="X64800" s="287"/>
      <c r="AA64800" s="289"/>
    </row>
    <row r="64801" spans="23:27">
      <c r="W64801" s="288"/>
      <c r="X64801" s="287"/>
      <c r="AA64801" s="289"/>
    </row>
    <row r="64802" spans="23:27">
      <c r="W64802" s="288"/>
      <c r="X64802" s="287"/>
      <c r="AA64802" s="289"/>
    </row>
    <row r="64803" spans="23:27">
      <c r="W64803" s="288"/>
      <c r="X64803" s="287"/>
      <c r="AA64803" s="289"/>
    </row>
    <row r="64804" spans="23:27">
      <c r="W64804" s="288"/>
      <c r="X64804" s="287"/>
      <c r="AA64804" s="289"/>
    </row>
    <row r="64805" spans="23:27">
      <c r="W64805" s="288"/>
      <c r="X64805" s="287"/>
      <c r="AA64805" s="289"/>
    </row>
    <row r="64806" spans="23:27">
      <c r="W64806" s="288"/>
      <c r="X64806" s="287"/>
      <c r="AA64806" s="289"/>
    </row>
    <row r="64807" spans="23:27">
      <c r="W64807" s="288"/>
      <c r="X64807" s="287"/>
      <c r="AA64807" s="289"/>
    </row>
    <row r="64808" spans="23:27">
      <c r="W64808" s="288"/>
      <c r="X64808" s="287"/>
      <c r="AA64808" s="289"/>
    </row>
    <row r="64809" spans="23:27">
      <c r="W64809" s="288"/>
      <c r="X64809" s="287"/>
      <c r="AA64809" s="289"/>
    </row>
    <row r="64810" spans="23:27">
      <c r="W64810" s="288"/>
      <c r="X64810" s="287"/>
      <c r="AA64810" s="289"/>
    </row>
    <row r="64811" spans="23:27">
      <c r="W64811" s="288"/>
      <c r="X64811" s="287"/>
      <c r="AA64811" s="289"/>
    </row>
    <row r="64812" spans="23:27">
      <c r="W64812" s="288"/>
      <c r="X64812" s="287"/>
      <c r="AA64812" s="289"/>
    </row>
    <row r="64813" spans="23:27">
      <c r="W64813" s="288"/>
      <c r="X64813" s="287"/>
      <c r="AA64813" s="289"/>
    </row>
    <row r="64814" spans="23:27">
      <c r="W64814" s="288"/>
      <c r="X64814" s="287"/>
      <c r="AA64814" s="289"/>
    </row>
    <row r="64815" spans="23:27">
      <c r="W64815" s="288"/>
      <c r="X64815" s="287"/>
      <c r="AA64815" s="289"/>
    </row>
    <row r="64816" spans="23:27">
      <c r="W64816" s="288"/>
      <c r="X64816" s="287"/>
      <c r="AA64816" s="289"/>
    </row>
    <row r="64817" spans="23:27">
      <c r="W64817" s="288"/>
      <c r="X64817" s="287"/>
      <c r="AA64817" s="289"/>
    </row>
    <row r="64818" spans="23:27">
      <c r="W64818" s="288"/>
      <c r="X64818" s="287"/>
      <c r="AA64818" s="289"/>
    </row>
    <row r="64819" spans="23:27">
      <c r="W64819" s="288"/>
      <c r="X64819" s="287"/>
      <c r="AA64819" s="289"/>
    </row>
    <row r="64820" spans="23:27">
      <c r="W64820" s="288"/>
      <c r="X64820" s="287"/>
      <c r="AA64820" s="289"/>
    </row>
    <row r="64821" spans="23:27">
      <c r="W64821" s="288"/>
      <c r="X64821" s="287"/>
      <c r="AA64821" s="289"/>
    </row>
    <row r="64822" spans="23:27">
      <c r="W64822" s="288"/>
      <c r="X64822" s="287"/>
      <c r="AA64822" s="289"/>
    </row>
    <row r="64823" spans="23:27">
      <c r="W64823" s="288"/>
      <c r="X64823" s="287"/>
      <c r="AA64823" s="289"/>
    </row>
    <row r="64824" spans="23:27">
      <c r="W64824" s="288"/>
      <c r="X64824" s="287"/>
      <c r="AA64824" s="289"/>
    </row>
    <row r="64825" spans="23:27">
      <c r="W64825" s="288"/>
      <c r="X64825" s="287"/>
      <c r="AA64825" s="289"/>
    </row>
    <row r="64826" spans="23:27">
      <c r="W64826" s="288"/>
      <c r="X64826" s="287"/>
      <c r="AA64826" s="289"/>
    </row>
    <row r="64827" spans="23:27">
      <c r="W64827" s="288"/>
      <c r="X64827" s="287"/>
      <c r="AA64827" s="289"/>
    </row>
    <row r="64828" spans="23:27">
      <c r="W64828" s="288"/>
      <c r="X64828" s="287"/>
      <c r="AA64828" s="289"/>
    </row>
    <row r="64829" spans="23:27">
      <c r="W64829" s="288"/>
      <c r="X64829" s="287"/>
      <c r="AA64829" s="289"/>
    </row>
    <row r="64830" spans="23:27">
      <c r="W64830" s="288"/>
      <c r="X64830" s="287"/>
      <c r="AA64830" s="289"/>
    </row>
    <row r="64831" spans="23:27">
      <c r="W64831" s="288"/>
      <c r="X64831" s="287"/>
      <c r="AA64831" s="289"/>
    </row>
    <row r="64832" spans="23:27">
      <c r="W64832" s="288"/>
      <c r="X64832" s="287"/>
      <c r="AA64832" s="289"/>
    </row>
    <row r="64833" spans="23:27">
      <c r="W64833" s="288"/>
      <c r="X64833" s="287"/>
      <c r="AA64833" s="289"/>
    </row>
    <row r="64834" spans="23:27">
      <c r="W64834" s="288"/>
      <c r="X64834" s="287"/>
      <c r="AA64834" s="289"/>
    </row>
    <row r="64835" spans="23:27">
      <c r="W64835" s="288"/>
      <c r="X64835" s="287"/>
      <c r="AA64835" s="289"/>
    </row>
    <row r="64836" spans="23:27">
      <c r="W64836" s="288"/>
      <c r="X64836" s="287"/>
      <c r="AA64836" s="289"/>
    </row>
    <row r="64837" spans="23:27">
      <c r="W64837" s="288"/>
      <c r="X64837" s="287"/>
      <c r="AA64837" s="289"/>
    </row>
    <row r="64838" spans="23:27">
      <c r="W64838" s="288"/>
      <c r="X64838" s="287"/>
      <c r="AA64838" s="289"/>
    </row>
    <row r="64839" spans="23:27">
      <c r="W64839" s="288"/>
      <c r="X64839" s="287"/>
      <c r="AA64839" s="289"/>
    </row>
    <row r="64840" spans="23:27">
      <c r="W64840" s="288"/>
      <c r="X64840" s="287"/>
      <c r="AA64840" s="289"/>
    </row>
    <row r="64841" spans="23:27">
      <c r="W64841" s="288"/>
      <c r="X64841" s="287"/>
      <c r="AA64841" s="289"/>
    </row>
    <row r="64842" spans="23:27">
      <c r="W64842" s="288"/>
      <c r="X64842" s="287"/>
      <c r="AA64842" s="289"/>
    </row>
    <row r="64843" spans="23:27">
      <c r="W64843" s="288"/>
      <c r="X64843" s="287"/>
      <c r="AA64843" s="289"/>
    </row>
    <row r="64844" spans="23:27">
      <c r="W64844" s="288"/>
      <c r="X64844" s="287"/>
      <c r="AA64844" s="289"/>
    </row>
    <row r="64845" spans="23:27">
      <c r="W64845" s="288"/>
      <c r="X64845" s="287"/>
      <c r="AA64845" s="289"/>
    </row>
    <row r="64846" spans="23:27">
      <c r="W64846" s="288"/>
      <c r="X64846" s="287"/>
      <c r="AA64846" s="289"/>
    </row>
    <row r="64847" spans="23:27">
      <c r="W64847" s="288"/>
      <c r="X64847" s="287"/>
      <c r="AA64847" s="289"/>
    </row>
    <row r="64848" spans="23:27">
      <c r="W64848" s="288"/>
      <c r="X64848" s="287"/>
      <c r="AA64848" s="289"/>
    </row>
    <row r="64849" spans="23:27">
      <c r="W64849" s="288"/>
      <c r="X64849" s="287"/>
      <c r="AA64849" s="289"/>
    </row>
    <row r="64850" spans="23:27">
      <c r="W64850" s="288"/>
      <c r="X64850" s="287"/>
      <c r="AA64850" s="289"/>
    </row>
    <row r="64851" spans="23:27">
      <c r="W64851" s="288"/>
      <c r="X64851" s="287"/>
      <c r="AA64851" s="289"/>
    </row>
    <row r="64852" spans="23:27">
      <c r="W64852" s="288"/>
      <c r="X64852" s="287"/>
      <c r="AA64852" s="289"/>
    </row>
    <row r="64853" spans="23:27">
      <c r="W64853" s="288"/>
      <c r="X64853" s="287"/>
      <c r="AA64853" s="289"/>
    </row>
    <row r="64854" spans="23:27">
      <c r="W64854" s="288"/>
      <c r="X64854" s="287"/>
      <c r="AA64854" s="289"/>
    </row>
    <row r="64855" spans="23:27">
      <c r="W64855" s="288"/>
      <c r="X64855" s="287"/>
      <c r="AA64855" s="289"/>
    </row>
    <row r="64856" spans="23:27">
      <c r="W64856" s="288"/>
      <c r="X64856" s="287"/>
      <c r="AA64856" s="289"/>
    </row>
    <row r="64857" spans="23:27">
      <c r="W64857" s="288"/>
      <c r="X64857" s="287"/>
      <c r="AA64857" s="289"/>
    </row>
    <row r="64858" spans="23:27">
      <c r="W64858" s="288"/>
      <c r="X64858" s="287"/>
      <c r="AA64858" s="289"/>
    </row>
    <row r="64859" spans="23:27">
      <c r="W64859" s="288"/>
      <c r="X64859" s="287"/>
      <c r="AA64859" s="289"/>
    </row>
    <row r="64860" spans="23:27">
      <c r="W64860" s="288"/>
      <c r="X64860" s="287"/>
      <c r="AA64860" s="289"/>
    </row>
    <row r="64861" spans="23:27">
      <c r="W64861" s="288"/>
      <c r="X64861" s="287"/>
      <c r="AA64861" s="289"/>
    </row>
    <row r="64862" spans="23:27">
      <c r="W64862" s="288"/>
      <c r="X64862" s="287"/>
      <c r="AA64862" s="289"/>
    </row>
    <row r="64863" spans="23:27">
      <c r="W64863" s="288"/>
      <c r="X64863" s="287"/>
      <c r="AA64863" s="289"/>
    </row>
    <row r="64864" spans="23:27">
      <c r="W64864" s="288"/>
      <c r="X64864" s="287"/>
      <c r="AA64864" s="289"/>
    </row>
    <row r="64865" spans="23:27">
      <c r="W64865" s="288"/>
      <c r="X64865" s="287"/>
      <c r="AA64865" s="289"/>
    </row>
    <row r="64866" spans="23:27">
      <c r="W64866" s="288"/>
      <c r="X64866" s="287"/>
      <c r="AA64866" s="289"/>
    </row>
    <row r="64867" spans="23:27">
      <c r="W64867" s="288"/>
      <c r="X64867" s="287"/>
      <c r="AA64867" s="289"/>
    </row>
    <row r="64868" spans="23:27">
      <c r="W64868" s="288"/>
      <c r="X64868" s="287"/>
      <c r="AA64868" s="289"/>
    </row>
    <row r="64869" spans="23:27">
      <c r="W64869" s="288"/>
      <c r="X64869" s="287"/>
      <c r="AA64869" s="289"/>
    </row>
    <row r="64870" spans="23:27">
      <c r="W64870" s="288"/>
      <c r="X64870" s="287"/>
      <c r="AA64870" s="289"/>
    </row>
    <row r="64871" spans="23:27">
      <c r="W64871" s="288"/>
      <c r="X64871" s="287"/>
      <c r="AA64871" s="289"/>
    </row>
    <row r="64872" spans="23:27">
      <c r="W64872" s="288"/>
      <c r="X64872" s="287"/>
      <c r="AA64872" s="289"/>
    </row>
    <row r="64873" spans="23:27">
      <c r="W64873" s="288"/>
      <c r="X64873" s="287"/>
      <c r="AA64873" s="289"/>
    </row>
    <row r="64874" spans="23:27">
      <c r="W64874" s="288"/>
      <c r="X64874" s="287"/>
      <c r="AA64874" s="289"/>
    </row>
    <row r="64875" spans="23:27">
      <c r="W64875" s="288"/>
      <c r="X64875" s="287"/>
      <c r="AA64875" s="289"/>
    </row>
    <row r="64876" spans="23:27">
      <c r="W64876" s="288"/>
      <c r="X64876" s="287"/>
      <c r="AA64876" s="289"/>
    </row>
    <row r="64877" spans="23:27">
      <c r="W64877" s="288"/>
      <c r="X64877" s="287"/>
      <c r="AA64877" s="289"/>
    </row>
    <row r="64878" spans="23:27">
      <c r="W64878" s="288"/>
      <c r="X64878" s="287"/>
      <c r="AA64878" s="289"/>
    </row>
    <row r="64879" spans="23:27">
      <c r="W64879" s="288"/>
      <c r="X64879" s="287"/>
      <c r="AA64879" s="289"/>
    </row>
    <row r="64880" spans="23:27">
      <c r="W64880" s="288"/>
      <c r="X64880" s="287"/>
      <c r="AA64880" s="289"/>
    </row>
    <row r="64881" spans="23:27">
      <c r="W64881" s="288"/>
      <c r="X64881" s="287"/>
      <c r="AA64881" s="289"/>
    </row>
    <row r="64882" spans="23:27">
      <c r="W64882" s="288"/>
      <c r="X64882" s="287"/>
      <c r="AA64882" s="289"/>
    </row>
    <row r="64883" spans="23:27">
      <c r="W64883" s="288"/>
      <c r="X64883" s="287"/>
      <c r="AA64883" s="289"/>
    </row>
    <row r="64884" spans="23:27">
      <c r="W64884" s="288"/>
      <c r="X64884" s="287"/>
      <c r="AA64884" s="289"/>
    </row>
    <row r="64885" spans="23:27">
      <c r="W64885" s="288"/>
      <c r="X64885" s="287"/>
      <c r="AA64885" s="289"/>
    </row>
    <row r="64886" spans="23:27">
      <c r="W64886" s="288"/>
      <c r="X64886" s="287"/>
      <c r="AA64886" s="289"/>
    </row>
    <row r="64887" spans="23:27">
      <c r="W64887" s="288"/>
      <c r="X64887" s="287"/>
      <c r="AA64887" s="289"/>
    </row>
    <row r="64888" spans="23:27">
      <c r="W64888" s="288"/>
      <c r="X64888" s="287"/>
      <c r="AA64888" s="289"/>
    </row>
    <row r="64889" spans="23:27">
      <c r="W64889" s="288"/>
      <c r="X64889" s="287"/>
      <c r="AA64889" s="289"/>
    </row>
    <row r="64890" spans="23:27">
      <c r="W64890" s="288"/>
      <c r="X64890" s="287"/>
      <c r="AA64890" s="289"/>
    </row>
    <row r="64891" spans="23:27">
      <c r="W64891" s="288"/>
      <c r="X64891" s="287"/>
      <c r="AA64891" s="289"/>
    </row>
    <row r="64892" spans="23:27">
      <c r="W64892" s="288"/>
      <c r="X64892" s="287"/>
      <c r="AA64892" s="289"/>
    </row>
    <row r="64893" spans="23:27">
      <c r="W64893" s="288"/>
      <c r="X64893" s="287"/>
      <c r="AA64893" s="289"/>
    </row>
    <row r="64894" spans="23:27">
      <c r="W64894" s="288"/>
      <c r="X64894" s="287"/>
      <c r="AA64894" s="289"/>
    </row>
    <row r="64895" spans="23:27">
      <c r="W64895" s="288"/>
      <c r="X64895" s="287"/>
      <c r="AA64895" s="289"/>
    </row>
    <row r="64896" spans="23:27">
      <c r="W64896" s="288"/>
      <c r="X64896" s="287"/>
      <c r="AA64896" s="289"/>
    </row>
    <row r="64897" spans="23:27">
      <c r="W64897" s="288"/>
      <c r="X64897" s="287"/>
      <c r="AA64897" s="289"/>
    </row>
    <row r="64898" spans="23:27">
      <c r="W64898" s="288"/>
      <c r="X64898" s="287"/>
      <c r="AA64898" s="289"/>
    </row>
    <row r="64899" spans="23:27">
      <c r="W64899" s="288"/>
      <c r="X64899" s="287"/>
      <c r="AA64899" s="289"/>
    </row>
    <row r="64900" spans="23:27">
      <c r="W64900" s="288"/>
      <c r="X64900" s="287"/>
      <c r="AA64900" s="289"/>
    </row>
    <row r="64901" spans="23:27">
      <c r="W64901" s="288"/>
      <c r="X64901" s="287"/>
      <c r="AA64901" s="289"/>
    </row>
    <row r="64902" spans="23:27">
      <c r="W64902" s="288"/>
      <c r="X64902" s="287"/>
      <c r="AA64902" s="289"/>
    </row>
    <row r="64903" spans="23:27">
      <c r="W64903" s="288"/>
      <c r="X64903" s="287"/>
      <c r="AA64903" s="289"/>
    </row>
    <row r="64904" spans="23:27">
      <c r="W64904" s="288"/>
      <c r="X64904" s="287"/>
      <c r="AA64904" s="289"/>
    </row>
    <row r="64905" spans="23:27">
      <c r="W64905" s="288"/>
      <c r="X64905" s="287"/>
      <c r="AA64905" s="289"/>
    </row>
    <row r="64906" spans="23:27">
      <c r="W64906" s="288"/>
      <c r="X64906" s="287"/>
      <c r="AA64906" s="289"/>
    </row>
    <row r="64907" spans="23:27">
      <c r="W64907" s="288"/>
      <c r="X64907" s="287"/>
      <c r="AA64907" s="289"/>
    </row>
    <row r="64908" spans="23:27">
      <c r="W64908" s="288"/>
      <c r="X64908" s="287"/>
      <c r="AA64908" s="289"/>
    </row>
    <row r="64909" spans="23:27">
      <c r="W64909" s="288"/>
      <c r="X64909" s="287"/>
      <c r="AA64909" s="289"/>
    </row>
    <row r="64910" spans="23:27">
      <c r="W64910" s="288"/>
      <c r="X64910" s="287"/>
      <c r="AA64910" s="289"/>
    </row>
    <row r="64911" spans="23:27">
      <c r="W64911" s="288"/>
      <c r="X64911" s="287"/>
      <c r="AA64911" s="289"/>
    </row>
    <row r="64912" spans="23:27">
      <c r="W64912" s="288"/>
      <c r="X64912" s="287"/>
      <c r="AA64912" s="289"/>
    </row>
    <row r="64913" spans="23:27">
      <c r="W64913" s="288"/>
      <c r="X64913" s="287"/>
      <c r="AA64913" s="289"/>
    </row>
    <row r="64914" spans="23:27">
      <c r="W64914" s="288"/>
      <c r="X64914" s="287"/>
      <c r="AA64914" s="289"/>
    </row>
    <row r="64915" spans="23:27">
      <c r="W64915" s="288"/>
      <c r="X64915" s="287"/>
      <c r="AA64915" s="289"/>
    </row>
    <row r="64916" spans="23:27">
      <c r="W64916" s="288"/>
      <c r="X64916" s="287"/>
      <c r="AA64916" s="289"/>
    </row>
    <row r="64917" spans="23:27">
      <c r="W64917" s="288"/>
      <c r="X64917" s="287"/>
      <c r="AA64917" s="289"/>
    </row>
    <row r="64918" spans="23:27">
      <c r="W64918" s="288"/>
      <c r="X64918" s="287"/>
      <c r="AA64918" s="289"/>
    </row>
    <row r="64919" spans="23:27">
      <c r="W64919" s="288"/>
      <c r="X64919" s="287"/>
      <c r="AA64919" s="289"/>
    </row>
    <row r="64920" spans="23:27">
      <c r="W64920" s="288"/>
      <c r="X64920" s="287"/>
      <c r="AA64920" s="289"/>
    </row>
    <row r="64921" spans="23:27">
      <c r="W64921" s="288"/>
      <c r="X64921" s="287"/>
      <c r="AA64921" s="289"/>
    </row>
    <row r="64922" spans="23:27">
      <c r="W64922" s="288"/>
      <c r="X64922" s="287"/>
      <c r="AA64922" s="289"/>
    </row>
    <row r="64923" spans="23:27">
      <c r="W64923" s="288"/>
      <c r="X64923" s="287"/>
      <c r="AA64923" s="289"/>
    </row>
    <row r="64924" spans="23:27">
      <c r="W64924" s="288"/>
      <c r="X64924" s="287"/>
      <c r="AA64924" s="289"/>
    </row>
    <row r="64925" spans="23:27">
      <c r="W64925" s="288"/>
      <c r="X64925" s="287"/>
      <c r="AA64925" s="289"/>
    </row>
    <row r="64926" spans="23:27">
      <c r="W64926" s="288"/>
      <c r="X64926" s="287"/>
      <c r="AA64926" s="289"/>
    </row>
    <row r="64927" spans="23:27">
      <c r="W64927" s="288"/>
      <c r="X64927" s="287"/>
      <c r="AA64927" s="289"/>
    </row>
    <row r="64928" spans="23:27">
      <c r="W64928" s="288"/>
      <c r="X64928" s="287"/>
      <c r="AA64928" s="289"/>
    </row>
    <row r="64929" spans="23:27">
      <c r="W64929" s="288"/>
      <c r="X64929" s="287"/>
      <c r="AA64929" s="289"/>
    </row>
    <row r="64930" spans="23:27">
      <c r="W64930" s="288"/>
      <c r="X64930" s="287"/>
      <c r="AA64930" s="289"/>
    </row>
    <row r="64931" spans="23:27">
      <c r="W64931" s="288"/>
      <c r="X64931" s="287"/>
      <c r="AA64931" s="289"/>
    </row>
    <row r="64932" spans="23:27">
      <c r="W64932" s="288"/>
      <c r="X64932" s="287"/>
      <c r="AA64932" s="289"/>
    </row>
    <row r="64933" spans="23:27">
      <c r="W64933" s="288"/>
      <c r="X64933" s="287"/>
      <c r="AA64933" s="289"/>
    </row>
    <row r="64934" spans="23:27">
      <c r="W64934" s="288"/>
      <c r="X64934" s="287"/>
      <c r="AA64934" s="289"/>
    </row>
    <row r="64935" spans="23:27">
      <c r="W64935" s="288"/>
      <c r="X64935" s="287"/>
      <c r="AA64935" s="289"/>
    </row>
    <row r="64936" spans="23:27">
      <c r="W64936" s="288"/>
      <c r="X64936" s="287"/>
      <c r="AA64936" s="289"/>
    </row>
    <row r="64937" spans="23:27">
      <c r="W64937" s="288"/>
      <c r="X64937" s="287"/>
      <c r="AA64937" s="289"/>
    </row>
    <row r="64938" spans="23:27">
      <c r="W64938" s="288"/>
      <c r="X64938" s="287"/>
      <c r="AA64938" s="289"/>
    </row>
    <row r="64939" spans="23:27">
      <c r="W64939" s="288"/>
      <c r="X64939" s="287"/>
      <c r="AA64939" s="289"/>
    </row>
    <row r="64940" spans="23:27">
      <c r="W64940" s="288"/>
      <c r="X64940" s="287"/>
      <c r="AA64940" s="289"/>
    </row>
    <row r="64941" spans="23:27">
      <c r="W64941" s="288"/>
      <c r="X64941" s="287"/>
      <c r="AA64941" s="289"/>
    </row>
    <row r="64942" spans="23:27">
      <c r="W64942" s="288"/>
      <c r="X64942" s="287"/>
      <c r="AA64942" s="289"/>
    </row>
    <row r="64943" spans="23:27">
      <c r="W64943" s="288"/>
      <c r="X64943" s="287"/>
      <c r="AA64943" s="289"/>
    </row>
    <row r="64944" spans="23:27">
      <c r="W64944" s="288"/>
      <c r="X64944" s="287"/>
      <c r="AA64944" s="289"/>
    </row>
    <row r="64945" spans="23:27">
      <c r="W64945" s="288"/>
      <c r="X64945" s="287"/>
      <c r="AA64945" s="289"/>
    </row>
    <row r="64946" spans="23:27">
      <c r="W64946" s="288"/>
      <c r="X64946" s="287"/>
      <c r="AA64946" s="289"/>
    </row>
    <row r="64947" spans="23:27">
      <c r="W64947" s="288"/>
      <c r="X64947" s="287"/>
      <c r="AA64947" s="289"/>
    </row>
    <row r="64948" spans="23:27">
      <c r="W64948" s="288"/>
      <c r="X64948" s="287"/>
      <c r="AA64948" s="289"/>
    </row>
    <row r="64949" spans="23:27">
      <c r="W64949" s="288"/>
      <c r="X64949" s="287"/>
      <c r="AA64949" s="289"/>
    </row>
    <row r="64950" spans="23:27">
      <c r="W64950" s="288"/>
      <c r="X64950" s="287"/>
      <c r="AA64950" s="289"/>
    </row>
    <row r="64951" spans="23:27">
      <c r="W64951" s="288"/>
      <c r="X64951" s="287"/>
      <c r="AA64951" s="289"/>
    </row>
    <row r="64952" spans="23:27">
      <c r="W64952" s="288"/>
      <c r="X64952" s="287"/>
      <c r="AA64952" s="289"/>
    </row>
    <row r="64953" spans="23:27">
      <c r="W64953" s="288"/>
      <c r="X64953" s="287"/>
      <c r="AA64953" s="289"/>
    </row>
    <row r="64954" spans="23:27">
      <c r="W64954" s="288"/>
      <c r="X64954" s="287"/>
      <c r="AA64954" s="289"/>
    </row>
    <row r="64955" spans="23:27">
      <c r="W64955" s="288"/>
      <c r="X64955" s="287"/>
      <c r="AA64955" s="289"/>
    </row>
    <row r="64956" spans="23:27">
      <c r="W64956" s="288"/>
      <c r="X64956" s="287"/>
      <c r="AA64956" s="289"/>
    </row>
    <row r="64957" spans="23:27">
      <c r="W64957" s="288"/>
      <c r="X64957" s="287"/>
      <c r="AA64957" s="289"/>
    </row>
    <row r="64958" spans="23:27">
      <c r="W64958" s="288"/>
      <c r="X64958" s="287"/>
      <c r="AA64958" s="289"/>
    </row>
    <row r="64959" spans="23:27">
      <c r="W64959" s="288"/>
      <c r="X64959" s="287"/>
      <c r="AA64959" s="289"/>
    </row>
    <row r="64960" spans="23:27">
      <c r="W64960" s="288"/>
      <c r="X64960" s="287"/>
      <c r="AA64960" s="289"/>
    </row>
    <row r="64961" spans="23:27">
      <c r="W64961" s="288"/>
      <c r="X64961" s="287"/>
      <c r="AA64961" s="289"/>
    </row>
    <row r="64962" spans="23:27">
      <c r="W64962" s="288"/>
      <c r="X64962" s="287"/>
      <c r="AA64962" s="289"/>
    </row>
    <row r="64963" spans="23:27">
      <c r="W64963" s="288"/>
      <c r="X64963" s="287"/>
      <c r="AA64963" s="289"/>
    </row>
    <row r="64964" spans="23:27">
      <c r="W64964" s="288"/>
      <c r="X64964" s="287"/>
      <c r="AA64964" s="289"/>
    </row>
    <row r="64965" spans="23:27">
      <c r="W64965" s="288"/>
      <c r="X64965" s="287"/>
      <c r="AA64965" s="289"/>
    </row>
    <row r="64966" spans="23:27">
      <c r="W64966" s="288"/>
      <c r="X64966" s="287"/>
      <c r="AA64966" s="289"/>
    </row>
    <row r="64967" spans="23:27">
      <c r="W64967" s="288"/>
      <c r="X64967" s="287"/>
      <c r="AA64967" s="289"/>
    </row>
    <row r="64968" spans="23:27">
      <c r="W64968" s="288"/>
      <c r="X64968" s="287"/>
      <c r="AA64968" s="289"/>
    </row>
    <row r="64969" spans="23:27">
      <c r="W64969" s="288"/>
      <c r="X64969" s="287"/>
      <c r="AA64969" s="289"/>
    </row>
    <row r="64970" spans="23:27">
      <c r="W64970" s="288"/>
      <c r="X64970" s="287"/>
      <c r="AA64970" s="289"/>
    </row>
    <row r="64971" spans="23:27">
      <c r="W64971" s="288"/>
      <c r="X64971" s="287"/>
      <c r="AA64971" s="289"/>
    </row>
    <row r="64972" spans="23:27">
      <c r="W64972" s="288"/>
      <c r="X64972" s="287"/>
      <c r="AA64972" s="289"/>
    </row>
    <row r="64973" spans="23:27">
      <c r="W64973" s="288"/>
      <c r="X64973" s="287"/>
      <c r="AA64973" s="289"/>
    </row>
    <row r="64974" spans="23:27">
      <c r="W64974" s="288"/>
      <c r="X64974" s="287"/>
      <c r="AA64974" s="289"/>
    </row>
    <row r="64975" spans="23:27">
      <c r="W64975" s="288"/>
      <c r="X64975" s="287"/>
      <c r="AA64975" s="289"/>
    </row>
    <row r="64976" spans="23:27">
      <c r="W64976" s="288"/>
      <c r="X64976" s="287"/>
      <c r="AA64976" s="289"/>
    </row>
    <row r="64977" spans="23:27">
      <c r="W64977" s="288"/>
      <c r="X64977" s="287"/>
      <c r="AA64977" s="289"/>
    </row>
    <row r="64978" spans="23:27">
      <c r="W64978" s="288"/>
      <c r="X64978" s="287"/>
      <c r="AA64978" s="289"/>
    </row>
    <row r="64979" spans="23:27">
      <c r="W64979" s="288"/>
      <c r="X64979" s="287"/>
      <c r="AA64979" s="289"/>
    </row>
    <row r="64980" spans="23:27">
      <c r="W64980" s="288"/>
      <c r="X64980" s="287"/>
      <c r="AA64980" s="289"/>
    </row>
    <row r="64981" spans="23:27">
      <c r="W64981" s="288"/>
      <c r="X64981" s="287"/>
      <c r="AA64981" s="289"/>
    </row>
    <row r="64982" spans="23:27">
      <c r="W64982" s="288"/>
      <c r="X64982" s="287"/>
      <c r="AA64982" s="289"/>
    </row>
    <row r="64983" spans="23:27">
      <c r="W64983" s="288"/>
      <c r="X64983" s="287"/>
      <c r="AA64983" s="289"/>
    </row>
    <row r="64984" spans="23:27">
      <c r="W64984" s="288"/>
      <c r="X64984" s="287"/>
      <c r="AA64984" s="289"/>
    </row>
    <row r="64985" spans="23:27">
      <c r="W64985" s="288"/>
      <c r="X64985" s="287"/>
      <c r="AA64985" s="289"/>
    </row>
    <row r="64986" spans="23:27">
      <c r="W64986" s="288"/>
      <c r="X64986" s="287"/>
      <c r="AA64986" s="289"/>
    </row>
    <row r="64987" spans="23:27">
      <c r="W64987" s="288"/>
      <c r="X64987" s="287"/>
      <c r="AA64987" s="289"/>
    </row>
    <row r="64988" spans="23:27">
      <c r="W64988" s="288"/>
      <c r="X64988" s="287"/>
      <c r="AA64988" s="289"/>
    </row>
    <row r="64989" spans="23:27">
      <c r="W64989" s="288"/>
      <c r="X64989" s="287"/>
      <c r="AA64989" s="289"/>
    </row>
    <row r="64990" spans="23:27">
      <c r="W64990" s="288"/>
      <c r="X64990" s="287"/>
      <c r="AA64990" s="289"/>
    </row>
    <row r="64991" spans="23:27">
      <c r="W64991" s="288"/>
      <c r="X64991" s="287"/>
      <c r="AA64991" s="289"/>
    </row>
    <row r="64992" spans="23:27">
      <c r="W64992" s="288"/>
      <c r="X64992" s="287"/>
      <c r="AA64992" s="289"/>
    </row>
    <row r="64993" spans="23:27">
      <c r="W64993" s="288"/>
      <c r="X64993" s="287"/>
      <c r="AA64993" s="289"/>
    </row>
    <row r="64994" spans="23:27">
      <c r="W64994" s="288"/>
      <c r="X64994" s="287"/>
      <c r="AA64994" s="289"/>
    </row>
    <row r="64995" spans="23:27">
      <c r="W64995" s="288"/>
      <c r="X64995" s="287"/>
      <c r="AA64995" s="289"/>
    </row>
    <row r="64996" spans="23:27">
      <c r="W64996" s="288"/>
      <c r="X64996" s="287"/>
      <c r="AA64996" s="289"/>
    </row>
    <row r="64997" spans="23:27">
      <c r="W64997" s="288"/>
      <c r="X64997" s="287"/>
      <c r="AA64997" s="289"/>
    </row>
    <row r="64998" spans="23:27">
      <c r="W64998" s="288"/>
      <c r="X64998" s="287"/>
      <c r="AA64998" s="289"/>
    </row>
    <row r="64999" spans="23:27">
      <c r="W64999" s="288"/>
      <c r="X64999" s="287"/>
      <c r="AA64999" s="289"/>
    </row>
    <row r="65000" spans="23:27">
      <c r="W65000" s="288"/>
      <c r="X65000" s="287"/>
      <c r="AA65000" s="289"/>
    </row>
    <row r="65001" spans="23:27">
      <c r="W65001" s="288"/>
      <c r="X65001" s="287"/>
      <c r="AA65001" s="289"/>
    </row>
    <row r="65002" spans="23:27">
      <c r="W65002" s="288"/>
      <c r="X65002" s="287"/>
      <c r="AA65002" s="289"/>
    </row>
    <row r="65003" spans="23:27">
      <c r="W65003" s="288"/>
      <c r="X65003" s="287"/>
      <c r="AA65003" s="289"/>
    </row>
    <row r="65004" spans="23:27">
      <c r="W65004" s="288"/>
      <c r="X65004" s="287"/>
      <c r="AA65004" s="289"/>
    </row>
    <row r="65005" spans="23:27">
      <c r="W65005" s="288"/>
      <c r="X65005" s="287"/>
      <c r="AA65005" s="289"/>
    </row>
    <row r="65006" spans="23:27">
      <c r="W65006" s="288"/>
      <c r="X65006" s="287"/>
      <c r="AA65006" s="289"/>
    </row>
    <row r="65007" spans="23:27">
      <c r="W65007" s="288"/>
      <c r="X65007" s="287"/>
      <c r="AA65007" s="289"/>
    </row>
    <row r="65008" spans="23:27">
      <c r="W65008" s="288"/>
      <c r="X65008" s="287"/>
      <c r="AA65008" s="289"/>
    </row>
    <row r="65009" spans="23:27">
      <c r="W65009" s="288"/>
      <c r="X65009" s="287"/>
      <c r="AA65009" s="289"/>
    </row>
    <row r="65010" spans="23:27">
      <c r="W65010" s="288"/>
      <c r="X65010" s="287"/>
      <c r="AA65010" s="289"/>
    </row>
    <row r="65011" spans="23:27">
      <c r="W65011" s="288"/>
      <c r="X65011" s="287"/>
      <c r="AA65011" s="289"/>
    </row>
    <row r="65012" spans="23:27">
      <c r="W65012" s="288"/>
      <c r="X65012" s="287"/>
      <c r="AA65012" s="289"/>
    </row>
    <row r="65013" spans="23:27">
      <c r="W65013" s="288"/>
      <c r="X65013" s="287"/>
      <c r="AA65013" s="289"/>
    </row>
    <row r="65014" spans="23:27">
      <c r="W65014" s="288"/>
      <c r="X65014" s="287"/>
      <c r="AA65014" s="289"/>
    </row>
    <row r="65015" spans="23:27">
      <c r="W65015" s="288"/>
      <c r="X65015" s="287"/>
      <c r="AA65015" s="289"/>
    </row>
    <row r="65016" spans="23:27">
      <c r="W65016" s="288"/>
      <c r="X65016" s="287"/>
      <c r="AA65016" s="289"/>
    </row>
    <row r="65017" spans="23:27">
      <c r="W65017" s="288"/>
      <c r="X65017" s="287"/>
      <c r="AA65017" s="289"/>
    </row>
    <row r="65018" spans="23:27">
      <c r="W65018" s="288"/>
      <c r="X65018" s="287"/>
      <c r="AA65018" s="289"/>
    </row>
    <row r="65019" spans="23:27">
      <c r="W65019" s="288"/>
      <c r="X65019" s="287"/>
      <c r="AA65019" s="289"/>
    </row>
    <row r="65020" spans="23:27">
      <c r="W65020" s="288"/>
      <c r="X65020" s="287"/>
      <c r="AA65020" s="289"/>
    </row>
    <row r="65021" spans="23:27">
      <c r="W65021" s="288"/>
      <c r="X65021" s="287"/>
      <c r="AA65021" s="289"/>
    </row>
    <row r="65022" spans="23:27">
      <c r="W65022" s="288"/>
      <c r="X65022" s="287"/>
      <c r="AA65022" s="289"/>
    </row>
    <row r="65023" spans="23:27">
      <c r="W65023" s="288"/>
      <c r="X65023" s="287"/>
      <c r="AA65023" s="289"/>
    </row>
    <row r="65024" spans="23:27">
      <c r="W65024" s="288"/>
      <c r="X65024" s="287"/>
      <c r="AA65024" s="289"/>
    </row>
    <row r="65025" spans="23:27">
      <c r="W65025" s="288"/>
      <c r="X65025" s="287"/>
      <c r="AA65025" s="289"/>
    </row>
    <row r="65026" spans="23:27">
      <c r="W65026" s="288"/>
      <c r="X65026" s="287"/>
      <c r="AA65026" s="289"/>
    </row>
    <row r="65027" spans="23:27">
      <c r="W65027" s="288"/>
      <c r="X65027" s="287"/>
      <c r="AA65027" s="289"/>
    </row>
    <row r="65028" spans="23:27">
      <c r="W65028" s="288"/>
      <c r="X65028" s="287"/>
      <c r="AA65028" s="289"/>
    </row>
    <row r="65029" spans="23:27">
      <c r="W65029" s="288"/>
      <c r="X65029" s="287"/>
      <c r="AA65029" s="289"/>
    </row>
    <row r="65030" spans="23:27">
      <c r="W65030" s="288"/>
      <c r="X65030" s="287"/>
      <c r="AA65030" s="289"/>
    </row>
    <row r="65031" spans="23:27">
      <c r="W65031" s="288"/>
      <c r="X65031" s="287"/>
      <c r="AA65031" s="289"/>
    </row>
    <row r="65032" spans="23:27">
      <c r="W65032" s="288"/>
      <c r="X65032" s="287"/>
      <c r="AA65032" s="289"/>
    </row>
    <row r="65033" spans="23:27">
      <c r="W65033" s="288"/>
      <c r="X65033" s="287"/>
      <c r="AA65033" s="289"/>
    </row>
    <row r="65034" spans="23:27">
      <c r="W65034" s="288"/>
      <c r="X65034" s="287"/>
      <c r="AA65034" s="289"/>
    </row>
    <row r="65035" spans="23:27">
      <c r="W65035" s="288"/>
      <c r="X65035" s="287"/>
      <c r="AA65035" s="289"/>
    </row>
    <row r="65036" spans="23:27">
      <c r="W65036" s="288"/>
      <c r="X65036" s="287"/>
      <c r="AA65036" s="289"/>
    </row>
    <row r="65037" spans="23:27">
      <c r="W65037" s="288"/>
      <c r="X65037" s="287"/>
      <c r="AA65037" s="289"/>
    </row>
    <row r="65038" spans="23:27">
      <c r="W65038" s="288"/>
      <c r="X65038" s="287"/>
      <c r="AA65038" s="289"/>
    </row>
    <row r="65039" spans="23:27">
      <c r="W65039" s="288"/>
      <c r="X65039" s="287"/>
      <c r="AA65039" s="289"/>
    </row>
    <row r="65040" spans="23:27">
      <c r="W65040" s="288"/>
      <c r="X65040" s="287"/>
      <c r="AA65040" s="289"/>
    </row>
    <row r="65041" spans="23:27">
      <c r="W65041" s="288"/>
      <c r="X65041" s="287"/>
      <c r="AA65041" s="289"/>
    </row>
    <row r="65042" spans="23:27">
      <c r="W65042" s="288"/>
      <c r="X65042" s="287"/>
      <c r="AA65042" s="289"/>
    </row>
    <row r="65043" spans="23:27">
      <c r="W65043" s="288"/>
      <c r="X65043" s="287"/>
      <c r="AA65043" s="289"/>
    </row>
    <row r="65044" spans="23:27">
      <c r="W65044" s="288"/>
      <c r="X65044" s="287"/>
      <c r="AA65044" s="289"/>
    </row>
    <row r="65045" spans="23:27">
      <c r="W65045" s="288"/>
      <c r="X65045" s="287"/>
      <c r="AA65045" s="289"/>
    </row>
    <row r="65046" spans="23:27">
      <c r="W65046" s="288"/>
      <c r="X65046" s="287"/>
      <c r="AA65046" s="289"/>
    </row>
    <row r="65047" spans="23:27">
      <c r="W65047" s="288"/>
      <c r="X65047" s="287"/>
      <c r="AA65047" s="289"/>
    </row>
    <row r="65048" spans="23:27">
      <c r="W65048" s="288"/>
      <c r="X65048" s="287"/>
      <c r="AA65048" s="289"/>
    </row>
    <row r="65049" spans="23:27">
      <c r="W65049" s="288"/>
      <c r="X65049" s="287"/>
      <c r="AA65049" s="289"/>
    </row>
    <row r="65050" spans="23:27">
      <c r="W65050" s="288"/>
      <c r="X65050" s="287"/>
      <c r="AA65050" s="289"/>
    </row>
    <row r="65051" spans="23:27">
      <c r="W65051" s="288"/>
      <c r="X65051" s="287"/>
      <c r="AA65051" s="289"/>
    </row>
    <row r="65052" spans="23:27">
      <c r="W65052" s="288"/>
      <c r="X65052" s="287"/>
      <c r="AA65052" s="289"/>
    </row>
    <row r="65053" spans="23:27">
      <c r="W65053" s="288"/>
      <c r="X65053" s="287"/>
      <c r="AA65053" s="289"/>
    </row>
    <row r="65054" spans="23:27">
      <c r="W65054" s="288"/>
      <c r="X65054" s="287"/>
      <c r="AA65054" s="289"/>
    </row>
    <row r="65055" spans="23:27">
      <c r="W65055" s="288"/>
      <c r="X65055" s="287"/>
      <c r="AA65055" s="289"/>
    </row>
    <row r="65056" spans="23:27">
      <c r="W65056" s="288"/>
      <c r="X65056" s="287"/>
      <c r="AA65056" s="289"/>
    </row>
    <row r="65057" spans="23:27">
      <c r="W65057" s="288"/>
      <c r="X65057" s="287"/>
      <c r="AA65057" s="289"/>
    </row>
    <row r="65058" spans="23:27">
      <c r="W65058" s="288"/>
      <c r="X65058" s="287"/>
      <c r="AA65058" s="289"/>
    </row>
    <row r="65059" spans="23:27">
      <c r="W65059" s="288"/>
      <c r="X65059" s="287"/>
      <c r="AA65059" s="289"/>
    </row>
    <row r="65060" spans="23:27">
      <c r="W65060" s="288"/>
      <c r="X65060" s="287"/>
      <c r="AA65060" s="289"/>
    </row>
    <row r="65061" spans="23:27">
      <c r="W65061" s="288"/>
      <c r="X65061" s="287"/>
      <c r="AA65061" s="289"/>
    </row>
    <row r="65062" spans="23:27">
      <c r="W65062" s="288"/>
      <c r="X65062" s="287"/>
      <c r="AA65062" s="289"/>
    </row>
    <row r="65063" spans="23:27">
      <c r="W65063" s="288"/>
      <c r="X65063" s="287"/>
      <c r="AA65063" s="289"/>
    </row>
    <row r="65064" spans="23:27">
      <c r="W65064" s="288"/>
      <c r="X65064" s="287"/>
      <c r="AA65064" s="289"/>
    </row>
    <row r="65065" spans="23:27">
      <c r="W65065" s="288"/>
      <c r="X65065" s="287"/>
      <c r="AA65065" s="289"/>
    </row>
    <row r="65066" spans="23:27">
      <c r="W65066" s="288"/>
      <c r="X65066" s="287"/>
      <c r="AA65066" s="289"/>
    </row>
    <row r="65067" spans="23:27">
      <c r="W65067" s="288"/>
      <c r="X65067" s="287"/>
      <c r="AA65067" s="289"/>
    </row>
    <row r="65068" spans="23:27">
      <c r="W65068" s="288"/>
      <c r="X65068" s="287"/>
      <c r="AA65068" s="289"/>
    </row>
    <row r="65069" spans="23:27">
      <c r="W65069" s="288"/>
      <c r="X65069" s="287"/>
      <c r="AA65069" s="289"/>
    </row>
    <row r="65070" spans="23:27">
      <c r="W65070" s="288"/>
      <c r="X65070" s="287"/>
      <c r="AA65070" s="289"/>
    </row>
    <row r="65071" spans="23:27">
      <c r="W65071" s="288"/>
      <c r="X65071" s="287"/>
      <c r="AA65071" s="289"/>
    </row>
    <row r="65072" spans="23:27">
      <c r="W65072" s="288"/>
      <c r="X65072" s="287"/>
      <c r="AA65072" s="289"/>
    </row>
    <row r="65073" spans="23:27">
      <c r="W65073" s="288"/>
      <c r="X65073" s="287"/>
      <c r="AA65073" s="289"/>
    </row>
    <row r="65074" spans="23:27">
      <c r="W65074" s="288"/>
      <c r="X65074" s="287"/>
      <c r="AA65074" s="289"/>
    </row>
    <row r="65075" spans="23:27">
      <c r="W65075" s="288"/>
      <c r="X65075" s="287"/>
      <c r="AA65075" s="289"/>
    </row>
    <row r="65076" spans="23:27">
      <c r="W65076" s="288"/>
      <c r="X65076" s="287"/>
      <c r="AA65076" s="289"/>
    </row>
    <row r="65077" spans="23:27">
      <c r="W65077" s="288"/>
      <c r="X65077" s="287"/>
      <c r="AA65077" s="289"/>
    </row>
    <row r="65078" spans="23:27">
      <c r="W65078" s="288"/>
      <c r="X65078" s="287"/>
      <c r="AA65078" s="289"/>
    </row>
    <row r="65079" spans="23:27">
      <c r="W65079" s="288"/>
      <c r="X65079" s="287"/>
      <c r="AA65079" s="289"/>
    </row>
    <row r="65080" spans="23:27">
      <c r="W65080" s="288"/>
      <c r="X65080" s="287"/>
      <c r="AA65080" s="289"/>
    </row>
    <row r="65081" spans="23:27">
      <c r="W65081" s="288"/>
      <c r="X65081" s="287"/>
      <c r="AA65081" s="289"/>
    </row>
    <row r="65082" spans="23:27">
      <c r="W65082" s="288"/>
      <c r="X65082" s="287"/>
      <c r="AA65082" s="289"/>
    </row>
    <row r="65083" spans="23:27">
      <c r="W65083" s="288"/>
      <c r="X65083" s="287"/>
      <c r="AA65083" s="289"/>
    </row>
    <row r="65084" spans="23:27">
      <c r="W65084" s="288"/>
      <c r="X65084" s="287"/>
      <c r="AA65084" s="289"/>
    </row>
    <row r="65085" spans="23:27">
      <c r="W65085" s="288"/>
      <c r="X65085" s="287"/>
      <c r="AA65085" s="289"/>
    </row>
    <row r="65086" spans="23:27">
      <c r="W65086" s="288"/>
      <c r="X65086" s="287"/>
      <c r="AA65086" s="289"/>
    </row>
    <row r="65087" spans="23:27">
      <c r="W65087" s="288"/>
      <c r="X65087" s="287"/>
      <c r="AA65087" s="289"/>
    </row>
    <row r="65088" spans="23:27">
      <c r="W65088" s="288"/>
      <c r="X65088" s="287"/>
      <c r="AA65088" s="289"/>
    </row>
    <row r="65089" spans="23:27">
      <c r="W65089" s="288"/>
      <c r="X65089" s="287"/>
      <c r="AA65089" s="289"/>
    </row>
    <row r="65090" spans="23:27">
      <c r="W65090" s="288"/>
      <c r="X65090" s="287"/>
      <c r="AA65090" s="289"/>
    </row>
    <row r="65091" spans="23:27">
      <c r="W65091" s="288"/>
      <c r="X65091" s="287"/>
      <c r="AA65091" s="289"/>
    </row>
    <row r="65092" spans="23:27">
      <c r="W65092" s="288"/>
      <c r="X65092" s="287"/>
      <c r="AA65092" s="289"/>
    </row>
    <row r="65093" spans="23:27">
      <c r="W65093" s="288"/>
      <c r="X65093" s="287"/>
      <c r="AA65093" s="289"/>
    </row>
    <row r="65094" spans="23:27">
      <c r="W65094" s="288"/>
      <c r="X65094" s="287"/>
      <c r="AA65094" s="289"/>
    </row>
    <row r="65095" spans="23:27">
      <c r="W65095" s="288"/>
      <c r="X65095" s="287"/>
      <c r="AA65095" s="289"/>
    </row>
    <row r="65096" spans="23:27">
      <c r="W65096" s="288"/>
      <c r="X65096" s="287"/>
      <c r="AA65096" s="289"/>
    </row>
    <row r="65097" spans="23:27">
      <c r="W65097" s="288"/>
      <c r="X65097" s="287"/>
      <c r="AA65097" s="289"/>
    </row>
    <row r="65098" spans="23:27">
      <c r="W65098" s="288"/>
      <c r="X65098" s="287"/>
      <c r="AA65098" s="289"/>
    </row>
    <row r="65099" spans="23:27">
      <c r="W65099" s="288"/>
      <c r="X65099" s="287"/>
      <c r="AA65099" s="289"/>
    </row>
    <row r="65100" spans="23:27">
      <c r="W65100" s="288"/>
      <c r="X65100" s="287"/>
      <c r="AA65100" s="289"/>
    </row>
    <row r="65101" spans="23:27">
      <c r="W65101" s="288"/>
      <c r="X65101" s="287"/>
      <c r="AA65101" s="289"/>
    </row>
    <row r="65102" spans="23:27">
      <c r="W65102" s="288"/>
      <c r="X65102" s="287"/>
      <c r="AA65102" s="289"/>
    </row>
    <row r="65103" spans="23:27">
      <c r="W65103" s="288"/>
      <c r="X65103" s="287"/>
      <c r="AA65103" s="289"/>
    </row>
    <row r="65104" spans="23:27">
      <c r="W65104" s="288"/>
      <c r="X65104" s="287"/>
      <c r="AA65104" s="289"/>
    </row>
    <row r="65105" spans="23:27">
      <c r="W65105" s="288"/>
      <c r="X65105" s="287"/>
      <c r="AA65105" s="289"/>
    </row>
    <row r="65106" spans="23:27">
      <c r="W65106" s="288"/>
      <c r="X65106" s="287"/>
      <c r="AA65106" s="289"/>
    </row>
    <row r="65107" spans="23:27">
      <c r="W65107" s="288"/>
      <c r="X65107" s="287"/>
      <c r="AA65107" s="289"/>
    </row>
    <row r="65108" spans="23:27">
      <c r="W65108" s="288"/>
      <c r="X65108" s="287"/>
      <c r="AA65108" s="289"/>
    </row>
    <row r="65109" spans="23:27">
      <c r="W65109" s="288"/>
      <c r="X65109" s="287"/>
      <c r="AA65109" s="289"/>
    </row>
    <row r="65110" spans="23:27">
      <c r="W65110" s="288"/>
      <c r="X65110" s="287"/>
      <c r="AA65110" s="289"/>
    </row>
    <row r="65111" spans="23:27">
      <c r="W65111" s="288"/>
      <c r="X65111" s="287"/>
      <c r="AA65111" s="289"/>
    </row>
    <row r="65112" spans="23:27">
      <c r="W65112" s="288"/>
      <c r="X65112" s="287"/>
      <c r="AA65112" s="289"/>
    </row>
    <row r="65113" spans="23:27">
      <c r="W65113" s="288"/>
      <c r="X65113" s="287"/>
      <c r="AA65113" s="289"/>
    </row>
    <row r="65114" spans="23:27">
      <c r="W65114" s="288"/>
      <c r="X65114" s="287"/>
      <c r="AA65114" s="289"/>
    </row>
    <row r="65115" spans="23:27">
      <c r="W65115" s="288"/>
      <c r="X65115" s="287"/>
      <c r="AA65115" s="289"/>
    </row>
    <row r="65116" spans="23:27">
      <c r="W65116" s="288"/>
      <c r="X65116" s="287"/>
      <c r="AA65116" s="289"/>
    </row>
    <row r="65117" spans="23:27">
      <c r="W65117" s="288"/>
      <c r="X65117" s="287"/>
      <c r="AA65117" s="289"/>
    </row>
    <row r="65118" spans="23:27">
      <c r="W65118" s="288"/>
      <c r="X65118" s="287"/>
      <c r="AA65118" s="289"/>
    </row>
    <row r="65119" spans="23:27">
      <c r="W65119" s="288"/>
      <c r="X65119" s="287"/>
      <c r="AA65119" s="289"/>
    </row>
    <row r="65120" spans="23:27">
      <c r="W65120" s="288"/>
      <c r="X65120" s="287"/>
      <c r="AA65120" s="289"/>
    </row>
    <row r="65121" spans="23:27">
      <c r="W65121" s="288"/>
      <c r="X65121" s="287"/>
      <c r="AA65121" s="289"/>
    </row>
    <row r="65122" spans="23:27">
      <c r="W65122" s="288"/>
      <c r="X65122" s="287"/>
      <c r="AA65122" s="289"/>
    </row>
    <row r="65123" spans="23:27">
      <c r="W65123" s="288"/>
      <c r="X65123" s="287"/>
      <c r="AA65123" s="289"/>
    </row>
    <row r="65124" spans="23:27">
      <c r="W65124" s="288"/>
      <c r="X65124" s="287"/>
      <c r="AA65124" s="289"/>
    </row>
    <row r="65125" spans="23:27">
      <c r="W65125" s="288"/>
      <c r="X65125" s="287"/>
      <c r="AA65125" s="289"/>
    </row>
    <row r="65126" spans="23:27">
      <c r="W65126" s="288"/>
      <c r="X65126" s="287"/>
      <c r="AA65126" s="289"/>
    </row>
    <row r="65127" spans="23:27">
      <c r="W65127" s="288"/>
      <c r="X65127" s="287"/>
      <c r="AA65127" s="289"/>
    </row>
    <row r="65128" spans="23:27">
      <c r="W65128" s="288"/>
      <c r="X65128" s="287"/>
      <c r="AA65128" s="289"/>
    </row>
    <row r="65129" spans="23:27">
      <c r="W65129" s="288"/>
      <c r="X65129" s="287"/>
      <c r="AA65129" s="289"/>
    </row>
    <row r="65130" spans="23:27">
      <c r="W65130" s="288"/>
      <c r="X65130" s="287"/>
      <c r="AA65130" s="289"/>
    </row>
    <row r="65131" spans="23:27">
      <c r="W65131" s="288"/>
      <c r="X65131" s="287"/>
      <c r="AA65131" s="289"/>
    </row>
    <row r="65132" spans="23:27">
      <c r="W65132" s="288"/>
      <c r="X65132" s="287"/>
      <c r="AA65132" s="289"/>
    </row>
    <row r="65133" spans="23:27">
      <c r="W65133" s="288"/>
      <c r="X65133" s="287"/>
      <c r="AA65133" s="289"/>
    </row>
    <row r="65134" spans="23:27">
      <c r="W65134" s="288"/>
      <c r="X65134" s="287"/>
      <c r="AA65134" s="289"/>
    </row>
    <row r="65135" spans="23:27">
      <c r="W65135" s="288"/>
      <c r="X65135" s="287"/>
      <c r="AA65135" s="289"/>
    </row>
    <row r="65136" spans="23:27">
      <c r="W65136" s="288"/>
      <c r="X65136" s="287"/>
      <c r="AA65136" s="289"/>
    </row>
    <row r="65137" spans="23:27">
      <c r="W65137" s="288"/>
      <c r="X65137" s="287"/>
      <c r="AA65137" s="289"/>
    </row>
    <row r="65138" spans="23:27">
      <c r="W65138" s="288"/>
      <c r="X65138" s="287"/>
      <c r="AA65138" s="289"/>
    </row>
    <row r="65139" spans="23:27">
      <c r="W65139" s="288"/>
      <c r="X65139" s="287"/>
      <c r="AA65139" s="289"/>
    </row>
    <row r="65140" spans="23:27">
      <c r="W65140" s="288"/>
      <c r="X65140" s="287"/>
      <c r="AA65140" s="289"/>
    </row>
    <row r="65141" spans="23:27">
      <c r="W65141" s="288"/>
      <c r="X65141" s="287"/>
      <c r="AA65141" s="289"/>
    </row>
    <row r="65142" spans="23:27">
      <c r="W65142" s="288"/>
      <c r="X65142" s="287"/>
      <c r="AA65142" s="289"/>
    </row>
    <row r="65143" spans="23:27">
      <c r="W65143" s="288"/>
      <c r="X65143" s="287"/>
      <c r="AA65143" s="289"/>
    </row>
    <row r="65144" spans="23:27">
      <c r="W65144" s="288"/>
      <c r="X65144" s="287"/>
      <c r="AA65144" s="289"/>
    </row>
    <row r="65145" spans="23:27">
      <c r="W65145" s="288"/>
      <c r="X65145" s="287"/>
      <c r="AA65145" s="289"/>
    </row>
    <row r="65146" spans="23:27">
      <c r="W65146" s="288"/>
      <c r="X65146" s="287"/>
      <c r="AA65146" s="289"/>
    </row>
    <row r="65147" spans="23:27">
      <c r="W65147" s="288"/>
      <c r="X65147" s="287"/>
      <c r="AA65147" s="289"/>
    </row>
    <row r="65148" spans="23:27">
      <c r="W65148" s="288"/>
      <c r="X65148" s="287"/>
      <c r="AA65148" s="289"/>
    </row>
    <row r="65149" spans="23:27">
      <c r="W65149" s="288"/>
      <c r="X65149" s="287"/>
      <c r="AA65149" s="289"/>
    </row>
    <row r="65150" spans="23:27">
      <c r="W65150" s="288"/>
      <c r="X65150" s="287"/>
      <c r="AA65150" s="289"/>
    </row>
    <row r="65151" spans="23:27">
      <c r="W65151" s="288"/>
      <c r="X65151" s="287"/>
      <c r="AA65151" s="289"/>
    </row>
    <row r="65152" spans="23:27">
      <c r="W65152" s="288"/>
      <c r="X65152" s="287"/>
      <c r="AA65152" s="289"/>
    </row>
    <row r="65153" spans="23:27">
      <c r="W65153" s="288"/>
      <c r="X65153" s="287"/>
      <c r="AA65153" s="289"/>
    </row>
    <row r="65154" spans="23:27">
      <c r="W65154" s="288"/>
      <c r="X65154" s="287"/>
      <c r="AA65154" s="289"/>
    </row>
    <row r="65155" spans="23:27">
      <c r="W65155" s="288"/>
      <c r="X65155" s="287"/>
      <c r="AA65155" s="289"/>
    </row>
    <row r="65156" spans="23:27">
      <c r="W65156" s="288"/>
      <c r="X65156" s="287"/>
      <c r="AA65156" s="289"/>
    </row>
    <row r="65157" spans="23:27">
      <c r="W65157" s="288"/>
      <c r="X65157" s="287"/>
      <c r="AA65157" s="289"/>
    </row>
    <row r="65158" spans="23:27">
      <c r="W65158" s="288"/>
      <c r="X65158" s="287"/>
      <c r="AA65158" s="289"/>
    </row>
    <row r="65159" spans="23:27">
      <c r="W65159" s="288"/>
      <c r="X65159" s="287"/>
      <c r="AA65159" s="289"/>
    </row>
    <row r="65160" spans="23:27">
      <c r="W65160" s="288"/>
      <c r="X65160" s="287"/>
      <c r="AA65160" s="289"/>
    </row>
    <row r="65161" spans="23:27">
      <c r="W65161" s="288"/>
      <c r="X65161" s="287"/>
      <c r="AA65161" s="289"/>
    </row>
    <row r="65162" spans="23:27">
      <c r="W65162" s="288"/>
      <c r="X65162" s="287"/>
      <c r="AA65162" s="289"/>
    </row>
    <row r="65163" spans="23:27">
      <c r="W65163" s="288"/>
      <c r="X65163" s="287"/>
      <c r="AA65163" s="289"/>
    </row>
    <row r="65164" spans="23:27">
      <c r="W65164" s="288"/>
      <c r="X65164" s="287"/>
      <c r="AA65164" s="289"/>
    </row>
    <row r="65165" spans="23:27">
      <c r="W65165" s="288"/>
      <c r="X65165" s="287"/>
      <c r="AA65165" s="289"/>
    </row>
    <row r="65166" spans="23:27">
      <c r="W65166" s="288"/>
      <c r="X65166" s="287"/>
      <c r="AA65166" s="289"/>
    </row>
    <row r="65167" spans="23:27">
      <c r="W65167" s="288"/>
      <c r="X65167" s="287"/>
      <c r="AA65167" s="289"/>
    </row>
    <row r="65168" spans="23:27">
      <c r="W65168" s="288"/>
      <c r="X65168" s="287"/>
      <c r="AA65168" s="289"/>
    </row>
    <row r="65169" spans="23:27">
      <c r="W65169" s="288"/>
      <c r="X65169" s="287"/>
      <c r="AA65169" s="289"/>
    </row>
    <row r="65170" spans="23:27">
      <c r="W65170" s="288"/>
      <c r="X65170" s="287"/>
      <c r="AA65170" s="289"/>
    </row>
    <row r="65171" spans="23:27">
      <c r="W65171" s="288"/>
      <c r="X65171" s="287"/>
      <c r="AA65171" s="289"/>
    </row>
    <row r="65172" spans="23:27">
      <c r="W65172" s="288"/>
      <c r="X65172" s="287"/>
      <c r="AA65172" s="289"/>
    </row>
    <row r="65173" spans="23:27">
      <c r="W65173" s="288"/>
      <c r="X65173" s="287"/>
      <c r="AA65173" s="289"/>
    </row>
    <row r="65174" spans="23:27">
      <c r="W65174" s="288"/>
      <c r="X65174" s="287"/>
      <c r="AA65174" s="289"/>
    </row>
    <row r="65175" spans="23:27">
      <c r="W65175" s="288"/>
      <c r="X65175" s="287"/>
      <c r="AA65175" s="289"/>
    </row>
    <row r="65176" spans="23:27">
      <c r="W65176" s="288"/>
      <c r="X65176" s="287"/>
      <c r="AA65176" s="289"/>
    </row>
    <row r="65177" spans="23:27">
      <c r="W65177" s="288"/>
      <c r="X65177" s="287"/>
      <c r="AA65177" s="289"/>
    </row>
    <row r="65178" spans="23:27">
      <c r="W65178" s="288"/>
      <c r="X65178" s="287"/>
      <c r="AA65178" s="289"/>
    </row>
    <row r="65179" spans="23:27">
      <c r="W65179" s="288"/>
      <c r="X65179" s="287"/>
      <c r="AA65179" s="289"/>
    </row>
    <row r="65180" spans="23:27">
      <c r="W65180" s="288"/>
      <c r="X65180" s="287"/>
      <c r="AA65180" s="289"/>
    </row>
    <row r="65181" spans="23:27">
      <c r="W65181" s="288"/>
      <c r="X65181" s="287"/>
      <c r="AA65181" s="289"/>
    </row>
    <row r="65182" spans="23:27">
      <c r="W65182" s="288"/>
      <c r="X65182" s="287"/>
      <c r="AA65182" s="289"/>
    </row>
    <row r="65183" spans="23:27">
      <c r="W65183" s="288"/>
      <c r="X65183" s="287"/>
      <c r="AA65183" s="289"/>
    </row>
    <row r="65184" spans="23:27">
      <c r="W65184" s="288"/>
      <c r="X65184" s="287"/>
      <c r="AA65184" s="289"/>
    </row>
    <row r="65185" spans="23:27">
      <c r="W65185" s="288"/>
      <c r="X65185" s="287"/>
      <c r="AA65185" s="289"/>
    </row>
    <row r="65186" spans="23:27">
      <c r="W65186" s="288"/>
      <c r="X65186" s="287"/>
      <c r="AA65186" s="289"/>
    </row>
    <row r="65187" spans="23:27">
      <c r="W65187" s="288"/>
      <c r="X65187" s="287"/>
      <c r="AA65187" s="289"/>
    </row>
    <row r="65188" spans="23:27">
      <c r="W65188" s="288"/>
      <c r="X65188" s="287"/>
      <c r="AA65188" s="289"/>
    </row>
    <row r="65189" spans="23:27">
      <c r="W65189" s="288"/>
      <c r="X65189" s="287"/>
      <c r="AA65189" s="289"/>
    </row>
    <row r="65190" spans="23:27">
      <c r="W65190" s="288"/>
      <c r="X65190" s="287"/>
      <c r="AA65190" s="289"/>
    </row>
    <row r="65191" spans="23:27">
      <c r="W65191" s="288"/>
      <c r="X65191" s="287"/>
      <c r="AA65191" s="289"/>
    </row>
    <row r="65192" spans="23:27">
      <c r="W65192" s="288"/>
      <c r="X65192" s="287"/>
      <c r="AA65192" s="289"/>
    </row>
    <row r="65193" spans="23:27">
      <c r="W65193" s="288"/>
      <c r="X65193" s="287"/>
      <c r="AA65193" s="289"/>
    </row>
    <row r="65194" spans="23:27">
      <c r="W65194" s="288"/>
      <c r="X65194" s="287"/>
      <c r="AA65194" s="289"/>
    </row>
    <row r="65195" spans="23:27">
      <c r="W65195" s="288"/>
      <c r="X65195" s="287"/>
      <c r="AA65195" s="289"/>
    </row>
    <row r="65196" spans="23:27">
      <c r="W65196" s="288"/>
      <c r="X65196" s="287"/>
      <c r="AA65196" s="289"/>
    </row>
    <row r="65197" spans="23:27">
      <c r="W65197" s="288"/>
      <c r="X65197" s="287"/>
      <c r="AA65197" s="289"/>
    </row>
    <row r="65198" spans="23:27">
      <c r="W65198" s="288"/>
      <c r="X65198" s="287"/>
      <c r="AA65198" s="289"/>
    </row>
    <row r="65199" spans="23:27">
      <c r="W65199" s="288"/>
      <c r="X65199" s="287"/>
      <c r="AA65199" s="289"/>
    </row>
    <row r="65200" spans="23:27">
      <c r="W65200" s="288"/>
      <c r="X65200" s="287"/>
      <c r="AA65200" s="289"/>
    </row>
    <row r="65201" spans="23:27">
      <c r="W65201" s="288"/>
      <c r="X65201" s="287"/>
      <c r="AA65201" s="289"/>
    </row>
    <row r="65202" spans="23:27">
      <c r="W65202" s="288"/>
      <c r="X65202" s="287"/>
      <c r="AA65202" s="289"/>
    </row>
    <row r="65203" spans="23:27">
      <c r="W65203" s="288"/>
      <c r="X65203" s="287"/>
      <c r="AA65203" s="289"/>
    </row>
    <row r="65204" spans="23:27">
      <c r="W65204" s="288"/>
      <c r="X65204" s="287"/>
      <c r="AA65204" s="289"/>
    </row>
    <row r="65205" spans="23:27">
      <c r="W65205" s="288"/>
      <c r="X65205" s="287"/>
      <c r="AA65205" s="289"/>
    </row>
    <row r="65206" spans="23:27">
      <c r="W65206" s="288"/>
      <c r="X65206" s="287"/>
      <c r="AA65206" s="289"/>
    </row>
    <row r="65207" spans="23:27">
      <c r="W65207" s="288"/>
      <c r="X65207" s="287"/>
      <c r="AA65207" s="289"/>
    </row>
    <row r="65208" spans="23:27">
      <c r="W65208" s="288"/>
      <c r="X65208" s="287"/>
      <c r="AA65208" s="289"/>
    </row>
    <row r="65209" spans="23:27">
      <c r="W65209" s="288"/>
      <c r="X65209" s="287"/>
      <c r="AA65209" s="289"/>
    </row>
    <row r="65210" spans="23:27">
      <c r="W65210" s="288"/>
      <c r="X65210" s="287"/>
      <c r="AA65210" s="289"/>
    </row>
    <row r="65211" spans="23:27">
      <c r="W65211" s="288"/>
      <c r="X65211" s="287"/>
      <c r="AA65211" s="289"/>
    </row>
    <row r="65212" spans="23:27">
      <c r="W65212" s="288"/>
      <c r="X65212" s="287"/>
      <c r="AA65212" s="289"/>
    </row>
    <row r="65213" spans="23:27">
      <c r="W65213" s="288"/>
      <c r="X65213" s="287"/>
      <c r="AA65213" s="289"/>
    </row>
    <row r="65214" spans="23:27">
      <c r="W65214" s="288"/>
      <c r="X65214" s="287"/>
      <c r="AA65214" s="289"/>
    </row>
    <row r="65215" spans="23:27">
      <c r="W65215" s="288"/>
      <c r="X65215" s="287"/>
      <c r="AA65215" s="289"/>
    </row>
    <row r="65216" spans="23:27">
      <c r="W65216" s="288"/>
      <c r="X65216" s="287"/>
      <c r="AA65216" s="289"/>
    </row>
    <row r="65217" spans="23:27">
      <c r="W65217" s="288"/>
      <c r="X65217" s="287"/>
      <c r="AA65217" s="289"/>
    </row>
    <row r="65218" spans="23:27">
      <c r="W65218" s="288"/>
      <c r="X65218" s="287"/>
      <c r="AA65218" s="289"/>
    </row>
    <row r="65219" spans="23:27">
      <c r="W65219" s="288"/>
      <c r="X65219" s="287"/>
      <c r="AA65219" s="289"/>
    </row>
    <row r="65220" spans="23:27">
      <c r="W65220" s="288"/>
      <c r="X65220" s="287"/>
      <c r="AA65220" s="289"/>
    </row>
    <row r="65221" spans="23:27">
      <c r="W65221" s="288"/>
      <c r="X65221" s="287"/>
      <c r="AA65221" s="289"/>
    </row>
    <row r="65222" spans="23:27">
      <c r="W65222" s="288"/>
      <c r="X65222" s="287"/>
      <c r="AA65222" s="289"/>
    </row>
    <row r="65223" spans="23:27">
      <c r="W65223" s="288"/>
      <c r="X65223" s="287"/>
      <c r="AA65223" s="289"/>
    </row>
    <row r="65224" spans="23:27">
      <c r="W65224" s="288"/>
      <c r="X65224" s="287"/>
      <c r="AA65224" s="289"/>
    </row>
    <row r="65225" spans="23:27">
      <c r="W65225" s="288"/>
      <c r="X65225" s="287"/>
      <c r="AA65225" s="289"/>
    </row>
    <row r="65226" spans="23:27">
      <c r="W65226" s="288"/>
      <c r="X65226" s="287"/>
      <c r="AA65226" s="289"/>
    </row>
    <row r="65227" spans="23:27">
      <c r="W65227" s="288"/>
      <c r="X65227" s="287"/>
      <c r="AA65227" s="289"/>
    </row>
    <row r="65228" spans="23:27">
      <c r="W65228" s="288"/>
      <c r="X65228" s="287"/>
      <c r="AA65228" s="289"/>
    </row>
    <row r="65229" spans="23:27">
      <c r="W65229" s="288"/>
      <c r="X65229" s="287"/>
      <c r="AA65229" s="289"/>
    </row>
    <row r="65230" spans="23:27">
      <c r="W65230" s="288"/>
      <c r="X65230" s="287"/>
      <c r="AA65230" s="289"/>
    </row>
    <row r="65231" spans="23:27">
      <c r="W65231" s="288"/>
      <c r="X65231" s="287"/>
      <c r="AA65231" s="289"/>
    </row>
    <row r="65232" spans="23:27">
      <c r="W65232" s="288"/>
      <c r="X65232" s="287"/>
      <c r="AA65232" s="289"/>
    </row>
    <row r="65233" spans="23:27">
      <c r="W65233" s="288"/>
      <c r="X65233" s="287"/>
      <c r="AA65233" s="289"/>
    </row>
    <row r="65234" spans="23:27">
      <c r="W65234" s="288"/>
      <c r="X65234" s="287"/>
      <c r="AA65234" s="289"/>
    </row>
    <row r="65235" spans="23:27">
      <c r="W65235" s="288"/>
      <c r="X65235" s="287"/>
      <c r="AA65235" s="289"/>
    </row>
    <row r="65236" spans="23:27">
      <c r="W65236" s="288"/>
      <c r="X65236" s="287"/>
      <c r="AA65236" s="289"/>
    </row>
    <row r="65237" spans="23:27">
      <c r="W65237" s="288"/>
      <c r="X65237" s="287"/>
      <c r="AA65237" s="289"/>
    </row>
    <row r="65238" spans="23:27">
      <c r="W65238" s="288"/>
      <c r="X65238" s="287"/>
      <c r="AA65238" s="289"/>
    </row>
    <row r="65239" spans="23:27">
      <c r="W65239" s="288"/>
      <c r="X65239" s="287"/>
      <c r="AA65239" s="289"/>
    </row>
    <row r="65240" spans="23:27">
      <c r="W65240" s="288"/>
      <c r="X65240" s="287"/>
      <c r="AA65240" s="289"/>
    </row>
    <row r="65241" spans="23:27">
      <c r="W65241" s="288"/>
      <c r="X65241" s="287"/>
      <c r="AA65241" s="289"/>
    </row>
    <row r="65242" spans="23:27">
      <c r="W65242" s="288"/>
      <c r="X65242" s="287"/>
      <c r="AA65242" s="289"/>
    </row>
    <row r="65243" spans="23:27">
      <c r="W65243" s="288"/>
      <c r="X65243" s="287"/>
      <c r="AA65243" s="289"/>
    </row>
    <row r="65244" spans="23:27">
      <c r="W65244" s="288"/>
      <c r="X65244" s="287"/>
      <c r="AA65244" s="289"/>
    </row>
    <row r="65245" spans="23:27">
      <c r="W65245" s="288"/>
      <c r="X65245" s="287"/>
      <c r="AA65245" s="289"/>
    </row>
    <row r="65246" spans="23:27">
      <c r="W65246" s="288"/>
      <c r="X65246" s="287"/>
      <c r="AA65246" s="289"/>
    </row>
    <row r="65247" spans="23:27">
      <c r="W65247" s="288"/>
      <c r="X65247" s="287"/>
      <c r="AA65247" s="289"/>
    </row>
    <row r="65248" spans="23:27">
      <c r="W65248" s="288"/>
      <c r="X65248" s="287"/>
      <c r="AA65248" s="289"/>
    </row>
    <row r="65249" spans="23:27">
      <c r="W65249" s="288"/>
      <c r="X65249" s="287"/>
      <c r="AA65249" s="289"/>
    </row>
    <row r="65250" spans="23:27">
      <c r="W65250" s="288"/>
      <c r="X65250" s="287"/>
      <c r="AA65250" s="289"/>
    </row>
    <row r="65251" spans="23:27">
      <c r="W65251" s="288"/>
      <c r="X65251" s="287"/>
      <c r="AA65251" s="289"/>
    </row>
    <row r="65252" spans="23:27">
      <c r="W65252" s="288"/>
      <c r="X65252" s="287"/>
      <c r="AA65252" s="289"/>
    </row>
    <row r="65253" spans="23:27">
      <c r="W65253" s="288"/>
      <c r="X65253" s="287"/>
      <c r="AA65253" s="289"/>
    </row>
    <row r="65254" spans="23:27">
      <c r="W65254" s="288"/>
      <c r="X65254" s="287"/>
      <c r="AA65254" s="289"/>
    </row>
    <row r="65255" spans="23:27">
      <c r="W65255" s="288"/>
      <c r="X65255" s="287"/>
      <c r="AA65255" s="289"/>
    </row>
    <row r="65256" spans="23:27">
      <c r="W65256" s="288"/>
      <c r="X65256" s="287"/>
      <c r="AA65256" s="289"/>
    </row>
    <row r="65257" spans="23:27">
      <c r="W65257" s="288"/>
      <c r="X65257" s="287"/>
      <c r="AA65257" s="289"/>
    </row>
    <row r="65258" spans="23:27">
      <c r="W65258" s="288"/>
      <c r="X65258" s="287"/>
      <c r="AA65258" s="289"/>
    </row>
    <row r="65259" spans="23:27">
      <c r="W65259" s="288"/>
      <c r="X65259" s="287"/>
      <c r="AA65259" s="289"/>
    </row>
    <row r="65260" spans="23:27">
      <c r="W65260" s="288"/>
      <c r="X65260" s="287"/>
      <c r="AA65260" s="289"/>
    </row>
    <row r="65261" spans="23:27">
      <c r="W65261" s="288"/>
      <c r="X65261" s="287"/>
      <c r="AA65261" s="289"/>
    </row>
    <row r="65262" spans="23:27">
      <c r="W65262" s="288"/>
      <c r="X65262" s="287"/>
      <c r="AA65262" s="289"/>
    </row>
    <row r="65263" spans="23:27">
      <c r="W65263" s="288"/>
      <c r="X65263" s="287"/>
      <c r="AA65263" s="289"/>
    </row>
    <row r="65264" spans="23:27">
      <c r="W65264" s="288"/>
      <c r="X65264" s="287"/>
      <c r="AA65264" s="289"/>
    </row>
    <row r="65265" spans="23:27">
      <c r="W65265" s="288"/>
      <c r="X65265" s="287"/>
      <c r="AA65265" s="289"/>
    </row>
    <row r="65266" spans="23:27">
      <c r="W65266" s="288"/>
      <c r="X65266" s="287"/>
      <c r="AA65266" s="289"/>
    </row>
    <row r="65267" spans="23:27">
      <c r="W65267" s="288"/>
      <c r="X65267" s="287"/>
      <c r="AA65267" s="289"/>
    </row>
    <row r="65268" spans="23:27">
      <c r="W65268" s="288"/>
      <c r="X65268" s="287"/>
      <c r="AA65268" s="289"/>
    </row>
    <row r="65269" spans="23:27">
      <c r="W65269" s="288"/>
      <c r="X65269" s="287"/>
      <c r="AA65269" s="289"/>
    </row>
    <row r="65270" spans="23:27">
      <c r="W65270" s="288"/>
      <c r="X65270" s="287"/>
      <c r="AA65270" s="289"/>
    </row>
    <row r="65271" spans="23:27">
      <c r="W65271" s="288"/>
      <c r="X65271" s="287"/>
      <c r="AA65271" s="289"/>
    </row>
    <row r="65272" spans="23:27">
      <c r="W65272" s="288"/>
      <c r="X65272" s="287"/>
      <c r="AA65272" s="289"/>
    </row>
    <row r="65273" spans="23:27">
      <c r="W65273" s="288"/>
      <c r="X65273" s="287"/>
      <c r="AA65273" s="289"/>
    </row>
    <row r="65274" spans="23:27">
      <c r="W65274" s="288"/>
      <c r="X65274" s="287"/>
      <c r="AA65274" s="289"/>
    </row>
    <row r="65275" spans="23:27">
      <c r="W65275" s="288"/>
      <c r="X65275" s="287"/>
      <c r="AA65275" s="289"/>
    </row>
    <row r="65276" spans="23:27">
      <c r="W65276" s="288"/>
      <c r="X65276" s="287"/>
      <c r="AA65276" s="289"/>
    </row>
    <row r="65277" spans="23:27">
      <c r="W65277" s="288"/>
      <c r="X65277" s="287"/>
      <c r="AA65277" s="289"/>
    </row>
    <row r="65278" spans="23:27">
      <c r="W65278" s="288"/>
      <c r="X65278" s="287"/>
      <c r="AA65278" s="289"/>
    </row>
    <row r="65279" spans="23:27">
      <c r="W65279" s="288"/>
      <c r="X65279" s="287"/>
      <c r="AA65279" s="289"/>
    </row>
    <row r="65280" spans="23:27">
      <c r="W65280" s="288"/>
      <c r="X65280" s="287"/>
      <c r="AA65280" s="289"/>
    </row>
    <row r="65281" spans="23:27">
      <c r="W65281" s="288"/>
      <c r="X65281" s="287"/>
      <c r="AA65281" s="289"/>
    </row>
    <row r="65282" spans="23:27">
      <c r="W65282" s="288"/>
      <c r="X65282" s="287"/>
      <c r="AA65282" s="289"/>
    </row>
    <row r="65283" spans="23:27">
      <c r="W65283" s="288"/>
      <c r="X65283" s="287"/>
      <c r="AA65283" s="289"/>
    </row>
    <row r="65284" spans="23:27">
      <c r="W65284" s="288"/>
      <c r="X65284" s="287"/>
      <c r="AA65284" s="289"/>
    </row>
    <row r="65285" spans="23:27">
      <c r="W65285" s="288"/>
      <c r="X65285" s="287"/>
      <c r="AA65285" s="289"/>
    </row>
    <row r="65286" spans="23:27">
      <c r="W65286" s="288"/>
      <c r="X65286" s="287"/>
      <c r="AA65286" s="289"/>
    </row>
    <row r="65287" spans="23:27">
      <c r="W65287" s="288"/>
      <c r="X65287" s="287"/>
      <c r="AA65287" s="289"/>
    </row>
    <row r="65288" spans="23:27">
      <c r="W65288" s="288"/>
      <c r="X65288" s="287"/>
      <c r="AA65288" s="289"/>
    </row>
    <row r="65289" spans="23:27">
      <c r="W65289" s="288"/>
      <c r="X65289" s="287"/>
      <c r="AA65289" s="289"/>
    </row>
    <row r="65290" spans="23:27">
      <c r="W65290" s="288"/>
      <c r="X65290" s="287"/>
      <c r="AA65290" s="289"/>
    </row>
    <row r="65291" spans="23:27">
      <c r="W65291" s="288"/>
      <c r="X65291" s="287"/>
      <c r="AA65291" s="289"/>
    </row>
    <row r="65292" spans="23:27">
      <c r="W65292" s="288"/>
      <c r="X65292" s="287"/>
      <c r="AA65292" s="289"/>
    </row>
    <row r="65293" spans="23:27">
      <c r="W65293" s="288"/>
      <c r="X65293" s="287"/>
      <c r="AA65293" s="289"/>
    </row>
    <row r="65294" spans="23:27">
      <c r="W65294" s="288"/>
      <c r="X65294" s="287"/>
      <c r="AA65294" s="289"/>
    </row>
    <row r="65295" spans="23:27">
      <c r="W65295" s="288"/>
      <c r="X65295" s="287"/>
      <c r="AA65295" s="289"/>
    </row>
    <row r="65296" spans="23:27">
      <c r="W65296" s="288"/>
      <c r="X65296" s="287"/>
      <c r="AA65296" s="289"/>
    </row>
    <row r="65297" spans="23:27">
      <c r="W65297" s="288"/>
      <c r="X65297" s="287"/>
      <c r="AA65297" s="289"/>
    </row>
    <row r="65298" spans="23:27">
      <c r="W65298" s="288"/>
      <c r="X65298" s="287"/>
      <c r="AA65298" s="289"/>
    </row>
    <row r="65299" spans="23:27">
      <c r="W65299" s="288"/>
      <c r="X65299" s="287"/>
      <c r="AA65299" s="289"/>
    </row>
    <row r="65300" spans="23:27">
      <c r="W65300" s="288"/>
      <c r="X65300" s="287"/>
      <c r="AA65300" s="289"/>
    </row>
    <row r="65301" spans="23:27">
      <c r="W65301" s="288"/>
      <c r="X65301" s="287"/>
      <c r="AA65301" s="289"/>
    </row>
    <row r="65302" spans="23:27">
      <c r="W65302" s="288"/>
      <c r="X65302" s="287"/>
      <c r="AA65302" s="289"/>
    </row>
    <row r="65303" spans="23:27">
      <c r="W65303" s="288"/>
      <c r="X65303" s="287"/>
      <c r="AA65303" s="289"/>
    </row>
    <row r="65304" spans="23:27">
      <c r="W65304" s="288"/>
      <c r="X65304" s="287"/>
      <c r="AA65304" s="289"/>
    </row>
    <row r="65305" spans="23:27">
      <c r="W65305" s="288"/>
      <c r="X65305" s="287"/>
      <c r="AA65305" s="289"/>
    </row>
    <row r="65306" spans="23:27">
      <c r="W65306" s="288"/>
      <c r="X65306" s="287"/>
      <c r="AA65306" s="289"/>
    </row>
    <row r="65307" spans="23:27">
      <c r="W65307" s="288"/>
      <c r="X65307" s="287"/>
      <c r="AA65307" s="289"/>
    </row>
    <row r="65308" spans="23:27">
      <c r="W65308" s="288"/>
      <c r="X65308" s="287"/>
      <c r="AA65308" s="289"/>
    </row>
    <row r="65309" spans="23:27">
      <c r="W65309" s="288"/>
      <c r="X65309" s="287"/>
      <c r="AA65309" s="289"/>
    </row>
    <row r="65310" spans="23:27">
      <c r="W65310" s="288"/>
      <c r="X65310" s="287"/>
      <c r="AA65310" s="289"/>
    </row>
    <row r="65311" spans="23:27">
      <c r="W65311" s="288"/>
      <c r="X65311" s="287"/>
      <c r="AA65311" s="289"/>
    </row>
    <row r="65312" spans="23:27">
      <c r="W65312" s="288"/>
      <c r="X65312" s="287"/>
      <c r="AA65312" s="289"/>
    </row>
    <row r="65313" spans="23:27">
      <c r="W65313" s="288"/>
      <c r="X65313" s="287"/>
      <c r="AA65313" s="289"/>
    </row>
    <row r="65314" spans="23:27">
      <c r="W65314" s="288"/>
      <c r="X65314" s="287"/>
      <c r="AA65314" s="289"/>
    </row>
    <row r="65315" spans="23:27">
      <c r="W65315" s="288"/>
      <c r="X65315" s="287"/>
      <c r="AA65315" s="289"/>
    </row>
    <row r="65316" spans="23:27">
      <c r="W65316" s="288"/>
      <c r="X65316" s="287"/>
      <c r="AA65316" s="289"/>
    </row>
    <row r="65317" spans="23:27">
      <c r="W65317" s="288"/>
      <c r="X65317" s="287"/>
      <c r="AA65317" s="289"/>
    </row>
    <row r="65318" spans="23:27">
      <c r="W65318" s="288"/>
      <c r="X65318" s="287"/>
      <c r="AA65318" s="289"/>
    </row>
    <row r="65319" spans="23:27">
      <c r="W65319" s="288"/>
      <c r="X65319" s="287"/>
      <c r="AA65319" s="289"/>
    </row>
    <row r="65320" spans="23:27">
      <c r="W65320" s="288"/>
      <c r="X65320" s="287"/>
      <c r="AA65320" s="289"/>
    </row>
    <row r="65321" spans="23:27">
      <c r="W65321" s="288"/>
      <c r="X65321" s="287"/>
      <c r="AA65321" s="289"/>
    </row>
    <row r="65322" spans="23:27">
      <c r="W65322" s="288"/>
      <c r="X65322" s="287"/>
      <c r="AA65322" s="289"/>
    </row>
    <row r="65323" spans="23:27">
      <c r="W65323" s="288"/>
      <c r="X65323" s="287"/>
      <c r="AA65323" s="289"/>
    </row>
    <row r="65324" spans="23:27">
      <c r="W65324" s="288"/>
      <c r="X65324" s="287"/>
      <c r="AA65324" s="289"/>
    </row>
    <row r="65325" spans="23:27">
      <c r="W65325" s="288"/>
      <c r="X65325" s="287"/>
      <c r="AA65325" s="289"/>
    </row>
    <row r="65326" spans="23:27">
      <c r="W65326" s="288"/>
      <c r="X65326" s="287"/>
      <c r="AA65326" s="289"/>
    </row>
    <row r="65327" spans="23:27">
      <c r="W65327" s="288"/>
      <c r="X65327" s="287"/>
      <c r="AA65327" s="289"/>
    </row>
    <row r="65328" spans="23:27">
      <c r="W65328" s="288"/>
      <c r="X65328" s="287"/>
      <c r="AA65328" s="289"/>
    </row>
    <row r="65329" spans="23:27">
      <c r="W65329" s="288"/>
      <c r="X65329" s="287"/>
      <c r="AA65329" s="289"/>
    </row>
    <row r="65330" spans="23:27">
      <c r="W65330" s="288"/>
      <c r="X65330" s="287"/>
      <c r="AA65330" s="289"/>
    </row>
    <row r="65331" spans="23:27">
      <c r="W65331" s="288"/>
      <c r="X65331" s="287"/>
      <c r="AA65331" s="289"/>
    </row>
    <row r="65332" spans="23:27">
      <c r="W65332" s="288"/>
      <c r="X65332" s="287"/>
      <c r="AA65332" s="289"/>
    </row>
    <row r="65333" spans="23:27">
      <c r="W65333" s="288"/>
      <c r="X65333" s="287"/>
      <c r="AA65333" s="289"/>
    </row>
    <row r="65334" spans="23:27">
      <c r="W65334" s="288"/>
      <c r="X65334" s="287"/>
      <c r="AA65334" s="289"/>
    </row>
    <row r="65335" spans="23:27">
      <c r="W65335" s="288"/>
      <c r="X65335" s="287"/>
      <c r="AA65335" s="289"/>
    </row>
    <row r="65336" spans="23:27">
      <c r="W65336" s="288"/>
      <c r="X65336" s="287"/>
      <c r="AA65336" s="289"/>
    </row>
    <row r="65337" spans="23:27">
      <c r="W65337" s="288"/>
      <c r="X65337" s="287"/>
      <c r="AA65337" s="289"/>
    </row>
    <row r="65338" spans="23:27">
      <c r="W65338" s="288"/>
      <c r="X65338" s="287"/>
      <c r="AA65338" s="289"/>
    </row>
    <row r="65339" spans="23:27">
      <c r="W65339" s="288"/>
      <c r="X65339" s="287"/>
      <c r="AA65339" s="289"/>
    </row>
    <row r="65340" spans="23:27">
      <c r="W65340" s="288"/>
      <c r="X65340" s="287"/>
      <c r="AA65340" s="289"/>
    </row>
    <row r="65341" spans="23:27">
      <c r="W65341" s="288"/>
      <c r="X65341" s="287"/>
      <c r="AA65341" s="289"/>
    </row>
    <row r="65342" spans="23:27">
      <c r="W65342" s="288"/>
      <c r="X65342" s="287"/>
      <c r="AA65342" s="289"/>
    </row>
    <row r="65343" spans="23:27">
      <c r="W65343" s="288"/>
      <c r="X65343" s="287"/>
      <c r="AA65343" s="289"/>
    </row>
    <row r="65344" spans="23:27">
      <c r="W65344" s="288"/>
      <c r="X65344" s="287"/>
      <c r="AA65344" s="289"/>
    </row>
    <row r="65345" spans="23:27">
      <c r="W65345" s="288"/>
      <c r="X65345" s="287"/>
      <c r="AA65345" s="289"/>
    </row>
    <row r="65346" spans="23:27">
      <c r="W65346" s="288"/>
      <c r="X65346" s="287"/>
      <c r="AA65346" s="289"/>
    </row>
    <row r="65347" spans="23:27">
      <c r="W65347" s="288"/>
      <c r="X65347" s="287"/>
      <c r="AA65347" s="289"/>
    </row>
    <row r="65348" spans="23:27">
      <c r="W65348" s="288"/>
      <c r="X65348" s="287"/>
      <c r="AA65348" s="289"/>
    </row>
    <row r="65349" spans="23:27">
      <c r="W65349" s="288"/>
      <c r="X65349" s="287"/>
      <c r="AA65349" s="289"/>
    </row>
    <row r="65350" spans="23:27">
      <c r="W65350" s="288"/>
      <c r="X65350" s="287"/>
      <c r="AA65350" s="289"/>
    </row>
    <row r="65351" spans="23:27">
      <c r="W65351" s="288"/>
      <c r="X65351" s="287"/>
      <c r="AA65351" s="289"/>
    </row>
    <row r="65352" spans="23:27">
      <c r="W65352" s="288"/>
      <c r="X65352" s="287"/>
      <c r="AA65352" s="289"/>
    </row>
    <row r="65353" spans="23:27">
      <c r="W65353" s="288"/>
      <c r="X65353" s="287"/>
      <c r="AA65353" s="289"/>
    </row>
    <row r="65354" spans="23:27">
      <c r="W65354" s="288"/>
      <c r="X65354" s="287"/>
      <c r="AA65354" s="289"/>
    </row>
    <row r="65355" spans="23:27">
      <c r="W65355" s="288"/>
      <c r="X65355" s="287"/>
      <c r="AA65355" s="289"/>
    </row>
    <row r="65356" spans="23:27">
      <c r="W65356" s="288"/>
      <c r="X65356" s="287"/>
      <c r="AA65356" s="289"/>
    </row>
    <row r="65357" spans="23:27">
      <c r="W65357" s="288"/>
      <c r="X65357" s="287"/>
      <c r="AA65357" s="289"/>
    </row>
    <row r="65358" spans="23:27">
      <c r="W65358" s="288"/>
      <c r="X65358" s="287"/>
      <c r="AA65358" s="289"/>
    </row>
    <row r="65359" spans="23:27">
      <c r="W65359" s="288"/>
      <c r="X65359" s="287"/>
      <c r="AA65359" s="289"/>
    </row>
    <row r="65360" spans="23:27">
      <c r="W65360" s="288"/>
      <c r="X65360" s="287"/>
      <c r="AA65360" s="289"/>
    </row>
    <row r="65361" spans="23:27">
      <c r="W65361" s="288"/>
      <c r="X65361" s="287"/>
      <c r="AA65361" s="289"/>
    </row>
    <row r="65362" spans="23:27">
      <c r="W65362" s="288"/>
      <c r="X65362" s="287"/>
      <c r="AA65362" s="289"/>
    </row>
    <row r="65363" spans="23:27">
      <c r="W65363" s="288"/>
      <c r="X65363" s="287"/>
      <c r="AA65363" s="289"/>
    </row>
    <row r="65364" spans="23:27">
      <c r="W65364" s="288"/>
      <c r="X65364" s="287"/>
      <c r="AA65364" s="289"/>
    </row>
    <row r="65365" spans="23:27">
      <c r="W65365" s="288"/>
      <c r="X65365" s="287"/>
      <c r="AA65365" s="289"/>
    </row>
    <row r="65366" spans="23:27">
      <c r="W65366" s="288"/>
      <c r="X65366" s="287"/>
      <c r="AA65366" s="289"/>
    </row>
    <row r="65367" spans="23:27">
      <c r="W65367" s="288"/>
      <c r="X65367" s="287"/>
      <c r="AA65367" s="289"/>
    </row>
    <row r="65368" spans="23:27">
      <c r="W65368" s="288"/>
      <c r="X65368" s="287"/>
      <c r="AA65368" s="289"/>
    </row>
    <row r="65369" spans="23:27">
      <c r="W65369" s="288"/>
      <c r="X65369" s="287"/>
      <c r="AA65369" s="289"/>
    </row>
    <row r="65370" spans="23:27">
      <c r="W65370" s="288"/>
      <c r="X65370" s="287"/>
      <c r="AA65370" s="289"/>
    </row>
    <row r="65371" spans="23:27">
      <c r="W65371" s="288"/>
      <c r="X65371" s="287"/>
      <c r="AA65371" s="289"/>
    </row>
    <row r="65372" spans="23:27">
      <c r="W65372" s="288"/>
      <c r="X65372" s="287"/>
      <c r="AA65372" s="289"/>
    </row>
    <row r="65373" spans="23:27">
      <c r="W65373" s="288"/>
      <c r="X65373" s="287"/>
      <c r="AA65373" s="289"/>
    </row>
    <row r="65374" spans="23:27">
      <c r="W65374" s="288"/>
      <c r="X65374" s="287"/>
      <c r="AA65374" s="289"/>
    </row>
    <row r="65375" spans="23:27">
      <c r="W65375" s="288"/>
      <c r="X65375" s="287"/>
      <c r="AA65375" s="289"/>
    </row>
    <row r="65376" spans="23:27">
      <c r="W65376" s="288"/>
      <c r="X65376" s="287"/>
      <c r="AA65376" s="289"/>
    </row>
    <row r="65377" spans="23:27">
      <c r="W65377" s="288"/>
      <c r="X65377" s="287"/>
      <c r="AA65377" s="289"/>
    </row>
    <row r="65378" spans="23:27">
      <c r="W65378" s="288"/>
      <c r="X65378" s="287"/>
      <c r="AA65378" s="289"/>
    </row>
    <row r="65379" spans="23:27">
      <c r="W65379" s="288"/>
      <c r="X65379" s="287"/>
      <c r="AA65379" s="289"/>
    </row>
    <row r="65380" spans="23:27">
      <c r="W65380" s="288"/>
      <c r="X65380" s="287"/>
      <c r="AA65380" s="289"/>
    </row>
    <row r="65381" spans="23:27">
      <c r="W65381" s="288"/>
      <c r="X65381" s="287"/>
      <c r="AA65381" s="289"/>
    </row>
    <row r="65382" spans="23:27">
      <c r="W65382" s="288"/>
      <c r="X65382" s="287"/>
      <c r="AA65382" s="289"/>
    </row>
    <row r="65383" spans="23:27">
      <c r="W65383" s="288"/>
      <c r="X65383" s="287"/>
      <c r="AA65383" s="289"/>
    </row>
    <row r="65384" spans="23:27">
      <c r="W65384" s="288"/>
      <c r="X65384" s="287"/>
      <c r="AA65384" s="289"/>
    </row>
    <row r="65385" spans="23:27">
      <c r="W65385" s="288"/>
      <c r="X65385" s="287"/>
      <c r="AA65385" s="289"/>
    </row>
    <row r="65386" spans="23:27">
      <c r="W65386" s="288"/>
      <c r="X65386" s="287"/>
      <c r="AA65386" s="289"/>
    </row>
    <row r="65387" spans="23:27">
      <c r="W65387" s="288"/>
      <c r="X65387" s="287"/>
      <c r="AA65387" s="289"/>
    </row>
    <row r="65388" spans="23:27">
      <c r="W65388" s="288"/>
      <c r="X65388" s="287"/>
      <c r="AA65388" s="289"/>
    </row>
    <row r="65389" spans="23:27">
      <c r="W65389" s="288"/>
      <c r="X65389" s="287"/>
      <c r="AA65389" s="289"/>
    </row>
    <row r="65390" spans="23:27">
      <c r="W65390" s="288"/>
      <c r="X65390" s="287"/>
      <c r="AA65390" s="289"/>
    </row>
    <row r="65391" spans="23:27">
      <c r="W65391" s="288"/>
      <c r="X65391" s="287"/>
      <c r="AA65391" s="289"/>
    </row>
    <row r="65392" spans="23:27">
      <c r="W65392" s="288"/>
      <c r="X65392" s="287"/>
      <c r="AA65392" s="289"/>
    </row>
    <row r="65393" spans="23:27">
      <c r="W65393" s="288"/>
      <c r="X65393" s="287"/>
      <c r="AA65393" s="289"/>
    </row>
    <row r="65394" spans="23:27">
      <c r="W65394" s="288"/>
      <c r="X65394" s="287"/>
      <c r="AA65394" s="289"/>
    </row>
    <row r="65395" spans="23:27">
      <c r="W65395" s="288"/>
      <c r="X65395" s="287"/>
      <c r="AA65395" s="289"/>
    </row>
    <row r="65396" spans="23:27">
      <c r="W65396" s="288"/>
      <c r="X65396" s="287"/>
      <c r="AA65396" s="289"/>
    </row>
    <row r="65397" spans="23:27">
      <c r="W65397" s="288"/>
      <c r="X65397" s="287"/>
      <c r="AA65397" s="289"/>
    </row>
    <row r="65398" spans="23:27">
      <c r="W65398" s="288"/>
      <c r="X65398" s="287"/>
      <c r="AA65398" s="289"/>
    </row>
    <row r="65399" spans="23:27">
      <c r="W65399" s="288"/>
      <c r="X65399" s="287"/>
      <c r="AA65399" s="289"/>
    </row>
    <row r="65400" spans="23:27">
      <c r="W65400" s="288"/>
      <c r="X65400" s="287"/>
      <c r="AA65400" s="289"/>
    </row>
    <row r="65401" spans="23:27">
      <c r="W65401" s="288"/>
      <c r="X65401" s="287"/>
      <c r="AA65401" s="289"/>
    </row>
    <row r="65402" spans="23:27">
      <c r="W65402" s="288"/>
      <c r="X65402" s="287"/>
      <c r="AA65402" s="289"/>
    </row>
    <row r="65403" spans="23:27">
      <c r="W65403" s="288"/>
      <c r="X65403" s="287"/>
      <c r="AA65403" s="289"/>
    </row>
    <row r="65404" spans="23:27">
      <c r="W65404" s="288"/>
      <c r="X65404" s="287"/>
      <c r="AA65404" s="289"/>
    </row>
    <row r="65405" spans="23:27">
      <c r="W65405" s="288"/>
      <c r="X65405" s="287"/>
      <c r="AA65405" s="289"/>
    </row>
    <row r="65406" spans="23:27">
      <c r="W65406" s="288"/>
      <c r="X65406" s="287"/>
      <c r="AA65406" s="289"/>
    </row>
    <row r="65407" spans="23:27">
      <c r="W65407" s="288"/>
      <c r="X65407" s="287"/>
      <c r="AA65407" s="289"/>
    </row>
    <row r="65408" spans="23:27">
      <c r="W65408" s="288"/>
      <c r="X65408" s="287"/>
      <c r="AA65408" s="289"/>
    </row>
    <row r="65409" spans="23:27">
      <c r="W65409" s="288"/>
      <c r="X65409" s="287"/>
      <c r="AA65409" s="289"/>
    </row>
    <row r="65410" spans="23:27">
      <c r="W65410" s="288"/>
      <c r="X65410" s="287"/>
      <c r="AA65410" s="289"/>
    </row>
    <row r="65411" spans="23:27">
      <c r="W65411" s="288"/>
      <c r="X65411" s="287"/>
      <c r="AA65411" s="289"/>
    </row>
    <row r="65412" spans="23:27">
      <c r="W65412" s="288"/>
      <c r="X65412" s="287"/>
      <c r="AA65412" s="289"/>
    </row>
    <row r="65413" spans="23:27">
      <c r="W65413" s="288"/>
      <c r="X65413" s="287"/>
      <c r="AA65413" s="289"/>
    </row>
    <row r="65414" spans="23:27">
      <c r="W65414" s="288"/>
      <c r="X65414" s="287"/>
      <c r="AA65414" s="289"/>
    </row>
    <row r="65415" spans="23:27">
      <c r="W65415" s="288"/>
      <c r="X65415" s="287"/>
      <c r="AA65415" s="289"/>
    </row>
    <row r="65416" spans="23:27">
      <c r="W65416" s="288"/>
      <c r="X65416" s="287"/>
      <c r="AA65416" s="289"/>
    </row>
    <row r="65417" spans="23:27">
      <c r="W65417" s="288"/>
      <c r="X65417" s="287"/>
      <c r="AA65417" s="289"/>
    </row>
    <row r="65418" spans="23:27">
      <c r="W65418" s="288"/>
      <c r="X65418" s="287"/>
      <c r="AA65418" s="289"/>
    </row>
    <row r="65419" spans="23:27">
      <c r="W65419" s="288"/>
      <c r="X65419" s="287"/>
      <c r="AA65419" s="289"/>
    </row>
    <row r="65420" spans="23:27">
      <c r="W65420" s="288"/>
      <c r="X65420" s="287"/>
      <c r="AA65420" s="289"/>
    </row>
    <row r="65421" spans="23:27">
      <c r="W65421" s="288"/>
      <c r="X65421" s="287"/>
      <c r="AA65421" s="289"/>
    </row>
    <row r="65422" spans="23:27">
      <c r="W65422" s="288"/>
      <c r="X65422" s="287"/>
      <c r="AA65422" s="289"/>
    </row>
    <row r="65423" spans="23:27">
      <c r="W65423" s="288"/>
      <c r="X65423" s="287"/>
      <c r="AA65423" s="289"/>
    </row>
    <row r="65424" spans="23:27">
      <c r="W65424" s="288"/>
      <c r="X65424" s="287"/>
      <c r="AA65424" s="289"/>
    </row>
    <row r="65425" spans="23:27">
      <c r="W65425" s="288"/>
      <c r="X65425" s="287"/>
      <c r="AA65425" s="289"/>
    </row>
    <row r="65426" spans="23:27">
      <c r="W65426" s="288"/>
      <c r="X65426" s="287"/>
      <c r="AA65426" s="289"/>
    </row>
    <row r="65427" spans="23:27">
      <c r="W65427" s="288"/>
      <c r="X65427" s="287"/>
      <c r="AA65427" s="289"/>
    </row>
    <row r="65428" spans="23:27">
      <c r="W65428" s="288"/>
      <c r="X65428" s="287"/>
      <c r="AA65428" s="289"/>
    </row>
    <row r="65429" spans="23:27">
      <c r="W65429" s="288"/>
      <c r="X65429" s="287"/>
      <c r="AA65429" s="289"/>
    </row>
    <row r="65430" spans="23:27">
      <c r="W65430" s="288"/>
      <c r="X65430" s="287"/>
      <c r="AA65430" s="289"/>
    </row>
    <row r="65431" spans="23:27">
      <c r="W65431" s="288"/>
      <c r="X65431" s="287"/>
      <c r="AA65431" s="289"/>
    </row>
    <row r="65432" spans="23:27">
      <c r="W65432" s="288"/>
      <c r="X65432" s="287"/>
      <c r="AA65432" s="289"/>
    </row>
    <row r="65433" spans="23:27">
      <c r="W65433" s="288"/>
      <c r="X65433" s="287"/>
      <c r="AA65433" s="289"/>
    </row>
    <row r="65434" spans="23:27">
      <c r="W65434" s="288"/>
      <c r="X65434" s="287"/>
      <c r="AA65434" s="289"/>
    </row>
    <row r="65435" spans="23:27">
      <c r="W65435" s="288"/>
      <c r="X65435" s="287"/>
      <c r="AA65435" s="289"/>
    </row>
    <row r="65436" spans="23:27">
      <c r="W65436" s="288"/>
      <c r="X65436" s="287"/>
      <c r="AA65436" s="289"/>
    </row>
    <row r="65437" spans="23:27">
      <c r="W65437" s="288"/>
      <c r="X65437" s="287"/>
      <c r="AA65437" s="289"/>
    </row>
    <row r="65438" spans="23:27">
      <c r="W65438" s="288"/>
      <c r="X65438" s="287"/>
      <c r="AA65438" s="289"/>
    </row>
    <row r="65439" spans="23:27">
      <c r="W65439" s="288"/>
      <c r="X65439" s="287"/>
      <c r="AA65439" s="289"/>
    </row>
    <row r="65440" spans="23:27">
      <c r="W65440" s="288"/>
      <c r="X65440" s="287"/>
      <c r="AA65440" s="289"/>
    </row>
    <row r="65441" spans="23:27">
      <c r="W65441" s="288"/>
      <c r="X65441" s="287"/>
      <c r="AA65441" s="289"/>
    </row>
    <row r="65442" spans="23:27">
      <c r="W65442" s="288"/>
      <c r="X65442" s="287"/>
      <c r="AA65442" s="289"/>
    </row>
    <row r="65443" spans="23:27">
      <c r="W65443" s="288"/>
      <c r="X65443" s="287"/>
      <c r="AA65443" s="289"/>
    </row>
    <row r="65444" spans="23:27">
      <c r="W65444" s="288"/>
      <c r="X65444" s="287"/>
      <c r="AA65444" s="289"/>
    </row>
    <row r="65445" spans="23:27">
      <c r="W65445" s="288"/>
      <c r="X65445" s="287"/>
      <c r="AA65445" s="289"/>
    </row>
    <row r="65446" spans="23:27">
      <c r="W65446" s="288"/>
      <c r="X65446" s="287"/>
      <c r="AA65446" s="289"/>
    </row>
    <row r="65447" spans="23:27">
      <c r="W65447" s="288"/>
      <c r="X65447" s="287"/>
      <c r="AA65447" s="289"/>
    </row>
    <row r="65448" spans="23:27">
      <c r="W65448" s="288"/>
      <c r="X65448" s="287"/>
      <c r="AA65448" s="289"/>
    </row>
    <row r="65449" spans="23:27">
      <c r="W65449" s="288"/>
      <c r="X65449" s="287"/>
      <c r="AA65449" s="289"/>
    </row>
    <row r="65450" spans="23:27">
      <c r="W65450" s="288"/>
      <c r="X65450" s="287"/>
      <c r="AA65450" s="289"/>
    </row>
    <row r="65451" spans="23:27">
      <c r="W65451" s="288"/>
      <c r="X65451" s="287"/>
      <c r="AA65451" s="289"/>
    </row>
    <row r="65452" spans="23:27">
      <c r="W65452" s="288"/>
      <c r="X65452" s="287"/>
      <c r="AA65452" s="289"/>
    </row>
    <row r="65453" spans="23:27">
      <c r="W65453" s="288"/>
      <c r="X65453" s="287"/>
      <c r="AA65453" s="289"/>
    </row>
    <row r="65454" spans="23:27">
      <c r="W65454" s="288"/>
      <c r="X65454" s="287"/>
      <c r="AA65454" s="289"/>
    </row>
    <row r="65455" spans="23:27">
      <c r="W65455" s="288"/>
      <c r="X65455" s="287"/>
      <c r="AA65455" s="289"/>
    </row>
    <row r="65456" spans="23:27">
      <c r="W65456" s="288"/>
      <c r="X65456" s="287"/>
      <c r="AA65456" s="289"/>
    </row>
    <row r="65457" spans="23:27">
      <c r="W65457" s="288"/>
      <c r="X65457" s="287"/>
      <c r="AA65457" s="289"/>
    </row>
    <row r="65458" spans="23:27">
      <c r="W65458" s="288"/>
      <c r="X65458" s="287"/>
      <c r="AA65458" s="289"/>
    </row>
    <row r="65459" spans="23:27">
      <c r="W65459" s="288"/>
      <c r="X65459" s="287"/>
      <c r="AA65459" s="289"/>
    </row>
    <row r="65460" spans="23:27">
      <c r="W65460" s="288"/>
      <c r="X65460" s="287"/>
      <c r="AA65460" s="289"/>
    </row>
    <row r="65461" spans="23:27">
      <c r="W65461" s="288"/>
      <c r="X65461" s="287"/>
      <c r="AA65461" s="289"/>
    </row>
    <row r="65462" spans="23:27">
      <c r="W65462" s="288"/>
      <c r="X65462" s="287"/>
      <c r="AA65462" s="289"/>
    </row>
    <row r="65463" spans="23:27">
      <c r="W65463" s="288"/>
      <c r="X65463" s="287"/>
      <c r="AA65463" s="289"/>
    </row>
    <row r="65464" spans="23:27">
      <c r="W65464" s="288"/>
      <c r="X65464" s="287"/>
      <c r="AA65464" s="289"/>
    </row>
    <row r="65465" spans="23:27">
      <c r="W65465" s="288"/>
      <c r="X65465" s="287"/>
      <c r="AA65465" s="289"/>
    </row>
    <row r="65466" spans="23:27">
      <c r="W65466" s="288"/>
      <c r="X65466" s="287"/>
      <c r="AA65466" s="289"/>
    </row>
    <row r="65467" spans="23:27">
      <c r="W65467" s="288"/>
      <c r="X65467" s="287"/>
      <c r="AA65467" s="289"/>
    </row>
    <row r="65468" spans="23:27">
      <c r="W65468" s="288"/>
      <c r="X65468" s="287"/>
      <c r="AA65468" s="289"/>
    </row>
    <row r="65469" spans="23:27">
      <c r="W65469" s="288"/>
      <c r="X65469" s="287"/>
      <c r="AA65469" s="289"/>
    </row>
    <row r="65470" spans="23:27">
      <c r="W65470" s="288"/>
      <c r="X65470" s="287"/>
      <c r="AA65470" s="289"/>
    </row>
    <row r="65471" spans="23:27">
      <c r="W65471" s="288"/>
      <c r="X65471" s="287"/>
      <c r="AA65471" s="289"/>
    </row>
    <row r="65472" spans="23:27">
      <c r="W65472" s="288"/>
      <c r="X65472" s="287"/>
      <c r="AA65472" s="289"/>
    </row>
    <row r="65473" spans="23:27">
      <c r="W65473" s="288"/>
      <c r="X65473" s="287"/>
      <c r="AA65473" s="289"/>
    </row>
    <row r="65474" spans="23:27">
      <c r="W65474" s="288"/>
      <c r="X65474" s="287"/>
      <c r="AA65474" s="289"/>
    </row>
    <row r="65475" spans="23:27">
      <c r="W65475" s="288"/>
      <c r="X65475" s="287"/>
      <c r="AA65475" s="289"/>
    </row>
    <row r="65476" spans="23:27">
      <c r="W65476" s="288"/>
      <c r="X65476" s="287"/>
      <c r="AA65476" s="289"/>
    </row>
    <row r="65477" spans="23:27">
      <c r="W65477" s="288"/>
      <c r="X65477" s="287"/>
      <c r="AA65477" s="289"/>
    </row>
    <row r="65478" spans="23:27">
      <c r="W65478" s="288"/>
      <c r="X65478" s="287"/>
      <c r="AA65478" s="289"/>
    </row>
    <row r="65479" spans="23:27">
      <c r="W65479" s="288"/>
      <c r="X65479" s="287"/>
      <c r="AA65479" s="289"/>
    </row>
    <row r="65480" spans="23:27">
      <c r="W65480" s="288"/>
      <c r="X65480" s="287"/>
      <c r="AA65480" s="289"/>
    </row>
    <row r="65481" spans="23:27">
      <c r="W65481" s="288"/>
      <c r="X65481" s="287"/>
      <c r="AA65481" s="289"/>
    </row>
    <row r="65482" spans="23:27">
      <c r="W65482" s="288"/>
      <c r="X65482" s="287"/>
      <c r="AA65482" s="289"/>
    </row>
    <row r="65483" spans="23:27">
      <c r="W65483" s="288"/>
      <c r="X65483" s="287"/>
      <c r="AA65483" s="289"/>
    </row>
    <row r="65484" spans="23:27">
      <c r="W65484" s="288"/>
      <c r="X65484" s="287"/>
      <c r="AA65484" s="289"/>
    </row>
    <row r="65485" spans="23:27">
      <c r="W65485" s="288"/>
      <c r="X65485" s="287"/>
      <c r="AA65485" s="289"/>
    </row>
    <row r="65486" spans="23:27">
      <c r="W65486" s="288"/>
      <c r="X65486" s="287"/>
      <c r="AA65486" s="289"/>
    </row>
    <row r="65487" spans="23:27">
      <c r="W65487" s="288"/>
      <c r="X65487" s="287"/>
      <c r="AA65487" s="289"/>
    </row>
    <row r="65488" spans="23:27">
      <c r="W65488" s="288"/>
      <c r="X65488" s="287"/>
      <c r="AA65488" s="289"/>
    </row>
    <row r="65489" spans="23:27">
      <c r="W65489" s="288"/>
      <c r="X65489" s="287"/>
      <c r="AA65489" s="289"/>
    </row>
    <row r="65490" spans="23:27">
      <c r="W65490" s="288"/>
      <c r="X65490" s="287"/>
      <c r="AA65490" s="289"/>
    </row>
    <row r="65491" spans="23:27">
      <c r="W65491" s="288"/>
      <c r="X65491" s="287"/>
      <c r="AA65491" s="289"/>
    </row>
    <row r="65492" spans="23:27">
      <c r="W65492" s="288"/>
      <c r="X65492" s="287"/>
      <c r="AA65492" s="289"/>
    </row>
    <row r="65493" spans="23:27">
      <c r="W65493" s="288"/>
      <c r="X65493" s="287"/>
      <c r="AA65493" s="289"/>
    </row>
    <row r="65494" spans="23:27">
      <c r="W65494" s="288"/>
      <c r="X65494" s="287"/>
      <c r="AA65494" s="289"/>
    </row>
    <row r="65495" spans="23:27">
      <c r="W65495" s="288"/>
      <c r="X65495" s="287"/>
      <c r="AA65495" s="289"/>
    </row>
    <row r="65496" spans="23:27">
      <c r="W65496" s="288"/>
      <c r="X65496" s="287"/>
      <c r="AA65496" s="289"/>
    </row>
    <row r="65497" spans="23:27">
      <c r="W65497" s="288"/>
      <c r="X65497" s="287"/>
      <c r="AA65497" s="289"/>
    </row>
    <row r="65498" spans="23:27">
      <c r="W65498" s="288"/>
      <c r="X65498" s="287"/>
      <c r="AA65498" s="289"/>
    </row>
    <row r="65499" spans="23:27">
      <c r="W65499" s="288"/>
      <c r="X65499" s="287"/>
      <c r="AA65499" s="289"/>
    </row>
    <row r="65500" spans="23:27">
      <c r="W65500" s="288"/>
      <c r="X65500" s="287"/>
      <c r="AA65500" s="289"/>
    </row>
    <row r="65501" spans="23:27">
      <c r="W65501" s="288"/>
      <c r="X65501" s="287"/>
      <c r="AA65501" s="289"/>
    </row>
    <row r="65502" spans="23:27">
      <c r="W65502" s="288"/>
      <c r="X65502" s="287"/>
      <c r="AA65502" s="289"/>
    </row>
    <row r="65503" spans="23:27">
      <c r="W65503" s="288"/>
      <c r="X65503" s="287"/>
      <c r="AA65503" s="289"/>
    </row>
    <row r="65504" spans="23:27">
      <c r="W65504" s="288"/>
      <c r="X65504" s="287"/>
      <c r="AA65504" s="289"/>
    </row>
    <row r="65505" spans="23:27">
      <c r="W65505" s="288"/>
      <c r="X65505" s="287"/>
      <c r="AA65505" s="289"/>
    </row>
    <row r="65506" spans="23:27">
      <c r="W65506" s="288"/>
      <c r="X65506" s="287"/>
      <c r="AA65506" s="289"/>
    </row>
    <row r="65507" spans="23:27">
      <c r="W65507" s="288"/>
      <c r="X65507" s="287"/>
      <c r="AA65507" s="289"/>
    </row>
    <row r="65508" spans="23:27">
      <c r="W65508" s="288"/>
      <c r="X65508" s="287"/>
      <c r="AA65508" s="289"/>
    </row>
    <row r="65509" spans="23:27">
      <c r="W65509" s="288"/>
      <c r="X65509" s="287"/>
      <c r="AA65509" s="289"/>
    </row>
    <row r="65510" spans="23:27">
      <c r="W65510" s="288"/>
      <c r="X65510" s="287"/>
      <c r="AA65510" s="289"/>
    </row>
    <row r="65511" spans="23:27">
      <c r="W65511" s="288"/>
      <c r="X65511" s="287"/>
      <c r="AA65511" s="289"/>
    </row>
    <row r="65512" spans="23:27">
      <c r="W65512" s="288"/>
      <c r="X65512" s="287"/>
      <c r="AA65512" s="289"/>
    </row>
    <row r="65513" spans="23:27">
      <c r="W65513" s="288"/>
      <c r="X65513" s="287"/>
      <c r="AA65513" s="289"/>
    </row>
    <row r="65514" spans="23:27">
      <c r="W65514" s="288"/>
      <c r="X65514" s="287"/>
      <c r="AA65514" s="289"/>
    </row>
    <row r="65515" spans="23:27">
      <c r="W65515" s="288"/>
      <c r="X65515" s="287"/>
      <c r="AA65515" s="289"/>
    </row>
    <row r="65516" spans="23:27">
      <c r="W65516" s="288"/>
      <c r="X65516" s="287"/>
      <c r="AA65516" s="289"/>
    </row>
    <row r="65517" spans="23:27">
      <c r="W65517" s="288"/>
      <c r="X65517" s="287"/>
      <c r="AA65517" s="289"/>
    </row>
    <row r="65518" spans="23:27">
      <c r="W65518" s="288"/>
      <c r="X65518" s="287"/>
      <c r="AA65518" s="289"/>
    </row>
    <row r="65519" spans="23:27">
      <c r="W65519" s="288"/>
      <c r="X65519" s="287"/>
      <c r="AA65519" s="289"/>
    </row>
    <row r="65520" spans="23:27">
      <c r="W65520" s="288"/>
      <c r="X65520" s="287"/>
      <c r="AA65520" s="289"/>
    </row>
    <row r="65521" spans="23:27">
      <c r="W65521" s="288"/>
      <c r="X65521" s="287"/>
      <c r="AA65521" s="289"/>
    </row>
    <row r="65522" spans="23:27">
      <c r="W65522" s="288"/>
      <c r="X65522" s="287"/>
      <c r="AA65522" s="289"/>
    </row>
    <row r="65523" spans="23:27">
      <c r="W65523" s="288"/>
      <c r="X65523" s="287"/>
      <c r="AA65523" s="289"/>
    </row>
    <row r="65524" spans="23:27">
      <c r="W65524" s="288"/>
      <c r="X65524" s="287"/>
      <c r="AA65524" s="289"/>
    </row>
    <row r="65525" spans="23:27">
      <c r="W65525" s="288"/>
      <c r="X65525" s="287"/>
      <c r="AA65525" s="289"/>
    </row>
    <row r="65526" spans="23:27">
      <c r="W65526" s="288"/>
      <c r="X65526" s="287"/>
      <c r="AA65526" s="289"/>
    </row>
    <row r="65527" spans="23:27">
      <c r="W65527" s="288"/>
      <c r="X65527" s="287"/>
      <c r="AA65527" s="289"/>
    </row>
  </sheetData>
  <pageMargins left="0.5" right="0.18" top="1" bottom="1" header="0.5" footer="0.5"/>
  <pageSetup firstPageNumber="2" orientation="portrait" useFirstPageNumber="1" horizontalDpi="4294967292" verticalDpi="300" r:id="rId1"/>
  <headerFooter alignWithMargins="0">
    <oddFooter>&amp;C3 of 31</oddFooter>
  </headerFooter>
  <ignoredErrors>
    <ignoredError sqref="O16 K16 H16:J16 L16 T13:AD13" formula="1"/>
    <ignoredError sqref="O6 G13:S13 B13" formula="1" formulaRange="1"/>
    <ignoredError sqref="H6:N6 P6:S6 F13 E6 C13:D13" formulaRange="1"/>
    <ignoredError sqref="AH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0"/>
  <sheetViews>
    <sheetView showGridLines="0" zoomScaleNormal="100" workbookViewId="0">
      <pane xSplit="1" ySplit="7" topLeftCell="B33" activePane="bottomRight" state="frozen"/>
      <selection pane="topRight" activeCell="C1" sqref="C1"/>
      <selection pane="bottomLeft" activeCell="A8" sqref="A8"/>
      <selection pane="bottomRight" activeCell="M41" sqref="M41"/>
    </sheetView>
  </sheetViews>
  <sheetFormatPr defaultColWidth="11.88671875" defaultRowHeight="10.199999999999999"/>
  <cols>
    <col min="1" max="1" width="30.109375" style="74" customWidth="1"/>
    <col min="2" max="2" width="7.88671875" style="73" customWidth="1"/>
    <col min="3" max="3" width="7.33203125" style="73" customWidth="1"/>
    <col min="4" max="4" width="6.88671875" style="73" customWidth="1"/>
    <col min="5" max="5" width="8" style="73" customWidth="1"/>
    <col min="6" max="6" width="7" style="73" customWidth="1"/>
    <col min="7" max="7" width="9.33203125" style="73" customWidth="1"/>
    <col min="8" max="8" width="8.109375" style="73" customWidth="1"/>
    <col min="9" max="9" width="7" style="73" customWidth="1"/>
    <col min="10" max="10" width="8.109375" style="73" customWidth="1"/>
    <col min="11" max="11" width="7" style="73" customWidth="1"/>
    <col min="12" max="12" width="5.88671875" style="73" customWidth="1"/>
    <col min="13" max="16384" width="11.88671875" style="73"/>
  </cols>
  <sheetData>
    <row r="1" spans="1:15" ht="11.25" customHeight="1">
      <c r="A1" s="163" t="s">
        <v>48</v>
      </c>
      <c r="B1" s="163"/>
      <c r="C1" s="163"/>
      <c r="D1" s="163"/>
      <c r="E1" s="163"/>
      <c r="F1" s="163"/>
      <c r="G1" s="163"/>
      <c r="H1" s="163"/>
      <c r="I1" s="163"/>
      <c r="J1" s="163"/>
      <c r="K1" s="163"/>
      <c r="L1" s="101"/>
    </row>
    <row r="2" spans="1:15" ht="13.65" customHeight="1">
      <c r="A2" s="163" t="s">
        <v>47</v>
      </c>
      <c r="B2" s="163"/>
      <c r="C2" s="163"/>
      <c r="D2" s="163"/>
      <c r="E2" s="163"/>
      <c r="F2" s="163"/>
      <c r="G2" s="163"/>
      <c r="H2" s="163"/>
      <c r="I2" s="163"/>
      <c r="J2" s="163"/>
      <c r="K2" s="163"/>
      <c r="L2" s="101"/>
    </row>
    <row r="3" spans="1:15" ht="11.1" customHeight="1">
      <c r="A3" s="163" t="s">
        <v>46</v>
      </c>
      <c r="B3" s="163"/>
      <c r="C3" s="163"/>
      <c r="D3" s="163"/>
      <c r="E3" s="163"/>
      <c r="F3" s="163"/>
      <c r="G3" s="163"/>
      <c r="H3" s="163"/>
      <c r="I3" s="163"/>
      <c r="J3" s="163"/>
      <c r="K3" s="163"/>
      <c r="L3" s="101"/>
    </row>
    <row r="4" spans="1:15" ht="11.1" customHeight="1">
      <c r="A4" s="164">
        <v>44926</v>
      </c>
      <c r="B4" s="164"/>
      <c r="C4" s="164"/>
      <c r="D4" s="164"/>
      <c r="E4" s="164"/>
      <c r="F4" s="164"/>
      <c r="G4" s="164"/>
      <c r="H4" s="164"/>
      <c r="I4" s="164"/>
      <c r="J4" s="164"/>
      <c r="K4" s="164"/>
      <c r="L4" s="102"/>
    </row>
    <row r="5" spans="1:15" ht="11.1" customHeight="1"/>
    <row r="6" spans="1:15" s="99" customFormat="1" ht="22.65" customHeight="1">
      <c r="A6" s="118" t="s">
        <v>45</v>
      </c>
      <c r="B6" s="100" t="s">
        <v>44</v>
      </c>
      <c r="C6" s="100" t="s">
        <v>43</v>
      </c>
      <c r="D6" s="100" t="s">
        <v>103</v>
      </c>
      <c r="E6" s="100" t="s">
        <v>104</v>
      </c>
      <c r="F6" s="100" t="s">
        <v>42</v>
      </c>
      <c r="G6" s="100" t="s">
        <v>41</v>
      </c>
      <c r="H6" s="100" t="s">
        <v>105</v>
      </c>
      <c r="I6" s="100" t="s">
        <v>106</v>
      </c>
      <c r="J6" s="100" t="s">
        <v>40</v>
      </c>
      <c r="K6" s="100" t="s">
        <v>39</v>
      </c>
    </row>
    <row r="7" spans="1:15" s="1" customFormat="1" ht="11.1" customHeight="1">
      <c r="A7" s="60" t="s">
        <v>17</v>
      </c>
      <c r="B7" s="98">
        <f>SUM(B8+B9+B10+B12+B20+B37+B41+B53)</f>
        <v>756928</v>
      </c>
      <c r="C7" s="191">
        <f t="shared" ref="C7:K7" si="0">SUM(C8+C9+C10+C12+C20+C37+C41+C53)</f>
        <v>9454</v>
      </c>
      <c r="D7" s="191">
        <f t="shared" si="0"/>
        <v>56218</v>
      </c>
      <c r="E7" s="191">
        <f t="shared" si="0"/>
        <v>125850</v>
      </c>
      <c r="F7" s="191">
        <f t="shared" si="0"/>
        <v>102278</v>
      </c>
      <c r="G7" s="191">
        <f t="shared" si="0"/>
        <v>87221</v>
      </c>
      <c r="H7" s="191">
        <f t="shared" si="0"/>
        <v>125218</v>
      </c>
      <c r="I7" s="191">
        <f t="shared" si="0"/>
        <v>101602</v>
      </c>
      <c r="J7" s="191">
        <f t="shared" si="0"/>
        <v>112447</v>
      </c>
      <c r="K7" s="191">
        <f t="shared" si="0"/>
        <v>36640</v>
      </c>
      <c r="L7" s="97"/>
      <c r="M7" s="10"/>
      <c r="N7" s="10"/>
      <c r="O7" s="10"/>
    </row>
    <row r="8" spans="1:15" s="1" customFormat="1" ht="11.1" customHeight="1">
      <c r="A8" s="60" t="s">
        <v>53</v>
      </c>
      <c r="B8" s="84">
        <f t="shared" ref="B8:B9" si="1">SUM(C8:K8)</f>
        <v>280582</v>
      </c>
      <c r="C8" s="83">
        <v>2706</v>
      </c>
      <c r="D8" s="83">
        <v>20970</v>
      </c>
      <c r="E8" s="83">
        <v>49086</v>
      </c>
      <c r="F8" s="83">
        <v>37318</v>
      </c>
      <c r="G8" s="83">
        <v>30096</v>
      </c>
      <c r="H8" s="83">
        <v>46201</v>
      </c>
      <c r="I8" s="83">
        <v>39295</v>
      </c>
      <c r="J8" s="83">
        <v>42139</v>
      </c>
      <c r="K8" s="83">
        <v>12771</v>
      </c>
      <c r="L8" s="10"/>
      <c r="M8" s="10"/>
      <c r="N8" s="10"/>
      <c r="O8" s="10"/>
    </row>
    <row r="9" spans="1:15" s="1" customFormat="1" ht="11.1" customHeight="1">
      <c r="A9" s="60" t="s">
        <v>38</v>
      </c>
      <c r="B9" s="84">
        <f t="shared" si="1"/>
        <v>79</v>
      </c>
      <c r="C9" s="83">
        <v>0</v>
      </c>
      <c r="D9" s="83">
        <v>8</v>
      </c>
      <c r="E9" s="83">
        <v>29</v>
      </c>
      <c r="F9" s="83">
        <v>18</v>
      </c>
      <c r="G9" s="83">
        <v>4</v>
      </c>
      <c r="H9" s="83">
        <v>5</v>
      </c>
      <c r="I9" s="83">
        <v>12</v>
      </c>
      <c r="J9" s="83">
        <v>2</v>
      </c>
      <c r="K9" s="83">
        <v>1</v>
      </c>
      <c r="L9" s="96"/>
    </row>
    <row r="10" spans="1:15" s="1" customFormat="1" ht="11.1" customHeight="1">
      <c r="A10" s="60" t="s">
        <v>37</v>
      </c>
      <c r="B10" s="84">
        <f>SUM(C10:K10)</f>
        <v>6957</v>
      </c>
      <c r="C10" s="83">
        <v>58</v>
      </c>
      <c r="D10" s="83">
        <v>618</v>
      </c>
      <c r="E10" s="83">
        <v>1145</v>
      </c>
      <c r="F10" s="83">
        <v>1579</v>
      </c>
      <c r="G10" s="83">
        <v>802</v>
      </c>
      <c r="H10" s="83">
        <v>1046</v>
      </c>
      <c r="I10" s="83">
        <v>798</v>
      </c>
      <c r="J10" s="83">
        <v>875</v>
      </c>
      <c r="K10" s="83">
        <v>36</v>
      </c>
      <c r="L10" s="95"/>
    </row>
    <row r="11" spans="1:15" s="21" customFormat="1" ht="11.1" customHeight="1">
      <c r="A11" s="110" t="s">
        <v>36</v>
      </c>
      <c r="B11" s="84"/>
      <c r="C11" s="84"/>
      <c r="D11" s="84"/>
      <c r="E11" s="84"/>
      <c r="F11" s="84"/>
      <c r="G11" s="84"/>
      <c r="H11" s="84"/>
      <c r="I11" s="84"/>
      <c r="J11" s="84"/>
      <c r="K11" s="84"/>
      <c r="L11" s="82"/>
      <c r="M11" s="82"/>
      <c r="N11" s="82"/>
      <c r="O11" s="82"/>
    </row>
    <row r="12" spans="1:15" s="1" customFormat="1" ht="11.1" customHeight="1">
      <c r="A12" s="178" t="s">
        <v>196</v>
      </c>
      <c r="B12" s="84">
        <f t="shared" ref="B12:K12" si="2">SUM(B13:B19)</f>
        <v>164090</v>
      </c>
      <c r="C12" s="84">
        <f t="shared" si="2"/>
        <v>2555</v>
      </c>
      <c r="D12" s="84">
        <f t="shared" si="2"/>
        <v>13515</v>
      </c>
      <c r="E12" s="84">
        <f t="shared" si="2"/>
        <v>28061</v>
      </c>
      <c r="F12" s="84">
        <f t="shared" si="2"/>
        <v>25756</v>
      </c>
      <c r="G12" s="84">
        <f t="shared" si="2"/>
        <v>19639</v>
      </c>
      <c r="H12" s="84">
        <f t="shared" si="2"/>
        <v>23411</v>
      </c>
      <c r="I12" s="84">
        <f t="shared" si="2"/>
        <v>21263</v>
      </c>
      <c r="J12" s="84">
        <f t="shared" si="2"/>
        <v>25272</v>
      </c>
      <c r="K12" s="84">
        <f t="shared" si="2"/>
        <v>4618</v>
      </c>
      <c r="L12" s="93"/>
      <c r="M12" s="10"/>
      <c r="N12" s="10"/>
      <c r="O12" s="10"/>
    </row>
    <row r="13" spans="1:15" s="1" customFormat="1" ht="11.1" customHeight="1">
      <c r="A13" s="180" t="s">
        <v>198</v>
      </c>
      <c r="B13" s="86">
        <f t="shared" ref="B13:B19" si="3">SUM(C13:K13)</f>
        <v>158142</v>
      </c>
      <c r="C13" s="85">
        <v>2506</v>
      </c>
      <c r="D13" s="85">
        <v>13067</v>
      </c>
      <c r="E13" s="85">
        <v>27086</v>
      </c>
      <c r="F13" s="85">
        <v>24880</v>
      </c>
      <c r="G13" s="85">
        <v>18851</v>
      </c>
      <c r="H13" s="85">
        <v>22684</v>
      </c>
      <c r="I13" s="85">
        <v>20316</v>
      </c>
      <c r="J13" s="85">
        <v>24283</v>
      </c>
      <c r="K13" s="85">
        <v>4469</v>
      </c>
      <c r="L13" s="10"/>
      <c r="M13" s="10"/>
      <c r="N13" s="10"/>
      <c r="O13" s="10"/>
    </row>
    <row r="14" spans="1:15" s="1" customFormat="1" ht="11.1" customHeight="1">
      <c r="A14" s="180" t="s">
        <v>199</v>
      </c>
      <c r="B14" s="86">
        <f t="shared" si="3"/>
        <v>1953</v>
      </c>
      <c r="C14" s="85">
        <v>12</v>
      </c>
      <c r="D14" s="85">
        <v>111</v>
      </c>
      <c r="E14" s="85">
        <v>387</v>
      </c>
      <c r="F14" s="85">
        <v>243</v>
      </c>
      <c r="G14" s="85">
        <v>291</v>
      </c>
      <c r="H14" s="85">
        <v>261</v>
      </c>
      <c r="I14" s="85">
        <v>201</v>
      </c>
      <c r="J14" s="85">
        <v>409</v>
      </c>
      <c r="K14" s="85">
        <v>38</v>
      </c>
      <c r="L14" s="10"/>
      <c r="M14" s="10"/>
      <c r="N14" s="10"/>
      <c r="O14" s="10"/>
    </row>
    <row r="15" spans="1:15" s="1" customFormat="1" ht="11.1" customHeight="1">
      <c r="A15" s="180" t="s">
        <v>200</v>
      </c>
      <c r="B15" s="86">
        <f t="shared" si="3"/>
        <v>44</v>
      </c>
      <c r="C15" s="85">
        <v>0</v>
      </c>
      <c r="D15" s="85">
        <v>4</v>
      </c>
      <c r="E15" s="85">
        <v>2</v>
      </c>
      <c r="F15" s="85">
        <v>6</v>
      </c>
      <c r="G15" s="85">
        <v>5</v>
      </c>
      <c r="H15" s="85">
        <v>8</v>
      </c>
      <c r="I15" s="85">
        <v>12</v>
      </c>
      <c r="J15" s="85">
        <v>7</v>
      </c>
      <c r="K15" s="85">
        <v>0</v>
      </c>
      <c r="L15" s="10"/>
      <c r="M15" s="10"/>
      <c r="N15" s="10"/>
      <c r="O15" s="10"/>
    </row>
    <row r="16" spans="1:15" s="1" customFormat="1" ht="11.1" customHeight="1">
      <c r="A16" s="180" t="s">
        <v>201</v>
      </c>
      <c r="B16" s="86">
        <f t="shared" si="3"/>
        <v>1924</v>
      </c>
      <c r="C16" s="85">
        <v>30</v>
      </c>
      <c r="D16" s="85">
        <v>130</v>
      </c>
      <c r="E16" s="85">
        <v>298</v>
      </c>
      <c r="F16" s="85">
        <v>233</v>
      </c>
      <c r="G16" s="85">
        <v>262</v>
      </c>
      <c r="H16" s="85">
        <v>313</v>
      </c>
      <c r="I16" s="85">
        <v>247</v>
      </c>
      <c r="J16" s="85">
        <v>351</v>
      </c>
      <c r="K16" s="85">
        <v>60</v>
      </c>
      <c r="L16" s="10"/>
      <c r="M16" s="10"/>
      <c r="N16" s="10"/>
      <c r="O16" s="10"/>
    </row>
    <row r="17" spans="1:15" s="1" customFormat="1" ht="21.75" customHeight="1">
      <c r="A17" s="181" t="s">
        <v>227</v>
      </c>
      <c r="B17" s="86">
        <f t="shared" si="3"/>
        <v>58</v>
      </c>
      <c r="C17" s="85">
        <v>0</v>
      </c>
      <c r="D17" s="85">
        <v>3</v>
      </c>
      <c r="E17" s="85">
        <v>12</v>
      </c>
      <c r="F17" s="85">
        <v>2</v>
      </c>
      <c r="G17" s="85">
        <v>6</v>
      </c>
      <c r="H17" s="85">
        <v>9</v>
      </c>
      <c r="I17" s="85">
        <v>5</v>
      </c>
      <c r="J17" s="85">
        <v>15</v>
      </c>
      <c r="K17" s="85">
        <v>6</v>
      </c>
      <c r="L17" s="10"/>
      <c r="M17" s="10"/>
      <c r="N17" s="10"/>
      <c r="O17" s="10"/>
    </row>
    <row r="18" spans="1:15" s="1" customFormat="1" ht="11.1" customHeight="1">
      <c r="A18" s="180" t="s">
        <v>202</v>
      </c>
      <c r="B18" s="86">
        <f t="shared" si="3"/>
        <v>5</v>
      </c>
      <c r="C18" s="92">
        <v>0</v>
      </c>
      <c r="D18" s="92">
        <v>0</v>
      </c>
      <c r="E18" s="92">
        <v>0</v>
      </c>
      <c r="F18" s="92">
        <v>2</v>
      </c>
      <c r="G18" s="92">
        <v>0</v>
      </c>
      <c r="H18" s="92">
        <v>1</v>
      </c>
      <c r="I18" s="92">
        <v>1</v>
      </c>
      <c r="J18" s="92">
        <v>0</v>
      </c>
      <c r="K18" s="92">
        <v>1</v>
      </c>
      <c r="L18" s="10"/>
      <c r="M18" s="10"/>
      <c r="N18" s="10"/>
      <c r="O18" s="10"/>
    </row>
    <row r="19" spans="1:15" s="47" customFormat="1" ht="12.75" customHeight="1">
      <c r="A19" s="181" t="s">
        <v>203</v>
      </c>
      <c r="B19" s="86">
        <f t="shared" si="3"/>
        <v>1964</v>
      </c>
      <c r="C19" s="92">
        <v>7</v>
      </c>
      <c r="D19" s="92">
        <v>200</v>
      </c>
      <c r="E19" s="92">
        <v>276</v>
      </c>
      <c r="F19" s="92">
        <v>390</v>
      </c>
      <c r="G19" s="92">
        <v>224</v>
      </c>
      <c r="H19" s="92">
        <v>135</v>
      </c>
      <c r="I19" s="92">
        <v>481</v>
      </c>
      <c r="J19" s="92">
        <v>207</v>
      </c>
      <c r="K19" s="92">
        <v>44</v>
      </c>
      <c r="L19" s="10"/>
    </row>
    <row r="20" spans="1:15" s="1" customFormat="1" ht="13.65" customHeight="1">
      <c r="A20" s="184" t="s">
        <v>66</v>
      </c>
      <c r="B20" s="90">
        <f>SUM(B21:B36)</f>
        <v>104498</v>
      </c>
      <c r="C20" s="90">
        <f t="shared" ref="C20:K20" si="4">SUM(C21:C36)</f>
        <v>1554</v>
      </c>
      <c r="D20" s="90">
        <f t="shared" si="4"/>
        <v>7304</v>
      </c>
      <c r="E20" s="90">
        <f t="shared" si="4"/>
        <v>15035</v>
      </c>
      <c r="F20" s="90">
        <f t="shared" si="4"/>
        <v>13158</v>
      </c>
      <c r="G20" s="90">
        <f t="shared" si="4"/>
        <v>11373</v>
      </c>
      <c r="H20" s="90">
        <f t="shared" si="4"/>
        <v>17193</v>
      </c>
      <c r="I20" s="90">
        <f t="shared" si="4"/>
        <v>13288</v>
      </c>
      <c r="J20" s="90">
        <f t="shared" si="4"/>
        <v>15894</v>
      </c>
      <c r="K20" s="90">
        <f t="shared" si="4"/>
        <v>9699</v>
      </c>
      <c r="L20" s="82"/>
      <c r="M20" s="10"/>
      <c r="N20" s="10"/>
      <c r="O20" s="10"/>
    </row>
    <row r="21" spans="1:15" s="1" customFormat="1" ht="11.1" customHeight="1">
      <c r="A21" s="181" t="s">
        <v>204</v>
      </c>
      <c r="B21" s="86">
        <f t="shared" ref="B21:B32" si="5">SUM(C21:K21)</f>
        <v>85476</v>
      </c>
      <c r="C21" s="85">
        <v>1292</v>
      </c>
      <c r="D21" s="85">
        <v>5730</v>
      </c>
      <c r="E21" s="85">
        <v>11652</v>
      </c>
      <c r="F21" s="85">
        <v>10955</v>
      </c>
      <c r="G21" s="85">
        <v>9029</v>
      </c>
      <c r="H21" s="85">
        <v>14215</v>
      </c>
      <c r="I21" s="85">
        <v>10716</v>
      </c>
      <c r="J21" s="85">
        <v>12654</v>
      </c>
      <c r="K21" s="85">
        <v>9233</v>
      </c>
      <c r="L21" s="10"/>
      <c r="M21" s="10"/>
      <c r="N21" s="10"/>
      <c r="O21" s="10"/>
    </row>
    <row r="22" spans="1:15" s="1" customFormat="1" ht="11.1" customHeight="1">
      <c r="A22" s="181" t="s">
        <v>205</v>
      </c>
      <c r="B22" s="86">
        <f t="shared" si="5"/>
        <v>946</v>
      </c>
      <c r="C22" s="85">
        <v>21</v>
      </c>
      <c r="D22" s="85">
        <v>68</v>
      </c>
      <c r="E22" s="85">
        <v>167</v>
      </c>
      <c r="F22" s="85">
        <v>119</v>
      </c>
      <c r="G22" s="85">
        <v>121</v>
      </c>
      <c r="H22" s="85">
        <v>126</v>
      </c>
      <c r="I22" s="85">
        <v>122</v>
      </c>
      <c r="J22" s="85">
        <v>187</v>
      </c>
      <c r="K22" s="85">
        <v>15</v>
      </c>
      <c r="L22" s="10"/>
      <c r="M22" s="10"/>
      <c r="N22" s="10"/>
      <c r="O22" s="10"/>
    </row>
    <row r="23" spans="1:15" s="1" customFormat="1" ht="21.15" customHeight="1">
      <c r="A23" s="181" t="s">
        <v>239</v>
      </c>
      <c r="B23" s="86">
        <f t="shared" si="5"/>
        <v>1659</v>
      </c>
      <c r="C23" s="85">
        <v>19</v>
      </c>
      <c r="D23" s="85">
        <v>108</v>
      </c>
      <c r="E23" s="85">
        <v>320</v>
      </c>
      <c r="F23" s="85">
        <v>247</v>
      </c>
      <c r="G23" s="85">
        <v>252</v>
      </c>
      <c r="H23" s="85">
        <v>209</v>
      </c>
      <c r="I23" s="85">
        <v>170</v>
      </c>
      <c r="J23" s="85">
        <v>311</v>
      </c>
      <c r="K23" s="85">
        <v>23</v>
      </c>
      <c r="L23" s="10"/>
      <c r="M23" s="10"/>
      <c r="N23" s="10"/>
      <c r="O23" s="10"/>
    </row>
    <row r="24" spans="1:15" s="1" customFormat="1" ht="21.15" customHeight="1">
      <c r="A24" s="181" t="s">
        <v>219</v>
      </c>
      <c r="B24" s="86">
        <f t="shared" si="5"/>
        <v>6</v>
      </c>
      <c r="C24" s="85">
        <v>0</v>
      </c>
      <c r="D24" s="85">
        <v>0</v>
      </c>
      <c r="E24" s="85">
        <v>1</v>
      </c>
      <c r="F24" s="85">
        <v>2</v>
      </c>
      <c r="G24" s="85">
        <v>1</v>
      </c>
      <c r="H24" s="85">
        <v>0</v>
      </c>
      <c r="I24" s="85">
        <v>1</v>
      </c>
      <c r="J24" s="85">
        <v>1</v>
      </c>
      <c r="K24" s="85">
        <v>0</v>
      </c>
      <c r="L24" s="10"/>
      <c r="M24" s="10"/>
      <c r="N24" s="10"/>
      <c r="O24" s="10"/>
    </row>
    <row r="25" spans="1:15" s="1" customFormat="1" ht="21.15" customHeight="1">
      <c r="A25" s="181" t="s">
        <v>240</v>
      </c>
      <c r="B25" s="86">
        <f t="shared" si="5"/>
        <v>864</v>
      </c>
      <c r="C25" s="85">
        <v>20</v>
      </c>
      <c r="D25" s="85">
        <v>73</v>
      </c>
      <c r="E25" s="85">
        <v>150</v>
      </c>
      <c r="F25" s="85">
        <v>91</v>
      </c>
      <c r="G25" s="85">
        <v>105</v>
      </c>
      <c r="H25" s="85">
        <v>140</v>
      </c>
      <c r="I25" s="85">
        <v>92</v>
      </c>
      <c r="J25" s="85">
        <v>150</v>
      </c>
      <c r="K25" s="85">
        <v>43</v>
      </c>
      <c r="L25" s="10"/>
      <c r="M25" s="10"/>
      <c r="N25" s="10"/>
      <c r="O25" s="10"/>
    </row>
    <row r="26" spans="1:15" s="1" customFormat="1" ht="21.15" customHeight="1">
      <c r="A26" s="181" t="s">
        <v>221</v>
      </c>
      <c r="B26" s="86">
        <f t="shared" si="5"/>
        <v>51</v>
      </c>
      <c r="C26" s="85">
        <v>1</v>
      </c>
      <c r="D26" s="85">
        <v>1</v>
      </c>
      <c r="E26" s="85">
        <v>11</v>
      </c>
      <c r="F26" s="85">
        <v>7</v>
      </c>
      <c r="G26" s="85">
        <v>7</v>
      </c>
      <c r="H26" s="85">
        <v>9</v>
      </c>
      <c r="I26" s="85">
        <v>6</v>
      </c>
      <c r="J26" s="85">
        <v>8</v>
      </c>
      <c r="K26" s="85">
        <v>1</v>
      </c>
      <c r="L26" s="91"/>
      <c r="M26" s="10"/>
      <c r="N26" s="10"/>
      <c r="O26" s="10"/>
    </row>
    <row r="27" spans="1:15" s="1" customFormat="1" ht="21.15" customHeight="1">
      <c r="A27" s="181" t="s">
        <v>222</v>
      </c>
      <c r="B27" s="86">
        <f t="shared" si="5"/>
        <v>7114</v>
      </c>
      <c r="C27" s="85">
        <v>117</v>
      </c>
      <c r="D27" s="85">
        <v>514</v>
      </c>
      <c r="E27" s="85">
        <v>1396</v>
      </c>
      <c r="F27" s="85">
        <v>628</v>
      </c>
      <c r="G27" s="85">
        <v>735</v>
      </c>
      <c r="H27" s="85">
        <v>1342</v>
      </c>
      <c r="I27" s="85">
        <v>989</v>
      </c>
      <c r="J27" s="85">
        <v>1222</v>
      </c>
      <c r="K27" s="85">
        <v>171</v>
      </c>
      <c r="L27" s="10"/>
      <c r="M27" s="10"/>
      <c r="N27" s="10"/>
      <c r="O27" s="10"/>
    </row>
    <row r="28" spans="1:15" s="1" customFormat="1" ht="21.15" customHeight="1">
      <c r="A28" s="181" t="s">
        <v>223</v>
      </c>
      <c r="B28" s="86">
        <f t="shared" si="5"/>
        <v>92</v>
      </c>
      <c r="C28" s="85">
        <v>2</v>
      </c>
      <c r="D28" s="85">
        <v>4</v>
      </c>
      <c r="E28" s="85">
        <v>14</v>
      </c>
      <c r="F28" s="85">
        <v>11</v>
      </c>
      <c r="G28" s="85">
        <v>10</v>
      </c>
      <c r="H28" s="85">
        <v>22</v>
      </c>
      <c r="I28" s="85">
        <v>10</v>
      </c>
      <c r="J28" s="85">
        <v>16</v>
      </c>
      <c r="K28" s="85">
        <v>3</v>
      </c>
      <c r="L28" s="10"/>
      <c r="M28" s="10"/>
      <c r="N28" s="10"/>
      <c r="O28" s="10"/>
    </row>
    <row r="29" spans="1:15" s="1" customFormat="1" ht="21.15" customHeight="1">
      <c r="A29" s="181" t="s">
        <v>224</v>
      </c>
      <c r="B29" s="86">
        <f t="shared" si="5"/>
        <v>227</v>
      </c>
      <c r="C29" s="85">
        <v>3</v>
      </c>
      <c r="D29" s="85">
        <v>15</v>
      </c>
      <c r="E29" s="85">
        <v>45</v>
      </c>
      <c r="F29" s="85">
        <v>27</v>
      </c>
      <c r="G29" s="85">
        <v>29</v>
      </c>
      <c r="H29" s="85">
        <v>41</v>
      </c>
      <c r="I29" s="85">
        <v>19</v>
      </c>
      <c r="J29" s="85">
        <v>43</v>
      </c>
      <c r="K29" s="85">
        <v>5</v>
      </c>
      <c r="L29" s="10"/>
      <c r="M29" s="10"/>
      <c r="N29" s="10"/>
      <c r="O29" s="10"/>
    </row>
    <row r="30" spans="1:15" s="1" customFormat="1" ht="21.15" customHeight="1">
      <c r="A30" s="181" t="s">
        <v>225</v>
      </c>
      <c r="B30" s="86">
        <f t="shared" si="5"/>
        <v>26</v>
      </c>
      <c r="C30" s="85">
        <v>0</v>
      </c>
      <c r="D30" s="85">
        <v>4</v>
      </c>
      <c r="E30" s="85">
        <v>1</v>
      </c>
      <c r="F30" s="85">
        <v>2</v>
      </c>
      <c r="G30" s="85">
        <v>5</v>
      </c>
      <c r="H30" s="85">
        <v>7</v>
      </c>
      <c r="I30" s="85">
        <v>5</v>
      </c>
      <c r="J30" s="85">
        <v>1</v>
      </c>
      <c r="K30" s="85">
        <v>1</v>
      </c>
    </row>
    <row r="31" spans="1:15" s="1" customFormat="1" ht="21.15" customHeight="1">
      <c r="A31" s="181" t="s">
        <v>228</v>
      </c>
      <c r="B31" s="86">
        <f t="shared" si="5"/>
        <v>19</v>
      </c>
      <c r="C31" s="85">
        <v>1</v>
      </c>
      <c r="D31" s="85">
        <v>3</v>
      </c>
      <c r="E31" s="85">
        <v>3</v>
      </c>
      <c r="F31" s="85">
        <v>1</v>
      </c>
      <c r="G31" s="85">
        <v>2</v>
      </c>
      <c r="H31" s="85">
        <v>5</v>
      </c>
      <c r="I31" s="85">
        <v>4</v>
      </c>
      <c r="J31" s="85">
        <v>0</v>
      </c>
      <c r="K31" s="85">
        <v>0</v>
      </c>
      <c r="L31" s="10"/>
      <c r="M31" s="10"/>
      <c r="N31" s="10"/>
      <c r="O31" s="10"/>
    </row>
    <row r="32" spans="1:15" s="1" customFormat="1" ht="30.15" customHeight="1">
      <c r="A32" s="181" t="s">
        <v>226</v>
      </c>
      <c r="B32" s="86">
        <f t="shared" si="5"/>
        <v>18</v>
      </c>
      <c r="C32" s="85">
        <v>0</v>
      </c>
      <c r="D32" s="85">
        <v>4</v>
      </c>
      <c r="E32" s="85">
        <v>2</v>
      </c>
      <c r="F32" s="85">
        <v>1</v>
      </c>
      <c r="G32" s="85">
        <v>2</v>
      </c>
      <c r="H32" s="85">
        <v>5</v>
      </c>
      <c r="I32" s="85">
        <v>1</v>
      </c>
      <c r="J32" s="85">
        <v>3</v>
      </c>
      <c r="K32" s="85">
        <v>0</v>
      </c>
      <c r="L32" s="10"/>
      <c r="M32" s="10"/>
      <c r="N32" s="10"/>
      <c r="O32" s="10"/>
    </row>
    <row r="33" spans="1:15" s="1" customFormat="1" ht="21.15" customHeight="1">
      <c r="A33" s="181" t="s">
        <v>235</v>
      </c>
      <c r="B33" s="86">
        <f t="shared" ref="B33:B36" si="6">SUM(C33:K33)</f>
        <v>14</v>
      </c>
      <c r="C33" s="85">
        <v>0</v>
      </c>
      <c r="D33" s="85">
        <v>1</v>
      </c>
      <c r="E33" s="85">
        <v>3</v>
      </c>
      <c r="F33" s="85">
        <v>1</v>
      </c>
      <c r="G33" s="85">
        <v>1</v>
      </c>
      <c r="H33" s="85">
        <v>2</v>
      </c>
      <c r="I33" s="85">
        <v>3</v>
      </c>
      <c r="J33" s="85">
        <v>3</v>
      </c>
      <c r="K33" s="85">
        <v>0</v>
      </c>
      <c r="L33" s="10"/>
      <c r="M33" s="10"/>
      <c r="N33" s="10"/>
      <c r="O33" s="10"/>
    </row>
    <row r="34" spans="1:15" s="1" customFormat="1" ht="18.3" customHeight="1">
      <c r="A34" s="181" t="s">
        <v>206</v>
      </c>
      <c r="B34" s="86">
        <f t="shared" si="6"/>
        <v>3556</v>
      </c>
      <c r="C34" s="85">
        <v>57</v>
      </c>
      <c r="D34" s="85">
        <v>339</v>
      </c>
      <c r="E34" s="85">
        <v>508</v>
      </c>
      <c r="F34" s="85">
        <v>335</v>
      </c>
      <c r="G34" s="85">
        <v>525</v>
      </c>
      <c r="H34" s="85">
        <v>644</v>
      </c>
      <c r="I34" s="85">
        <v>473</v>
      </c>
      <c r="J34" s="85">
        <v>616</v>
      </c>
      <c r="K34" s="85">
        <v>59</v>
      </c>
      <c r="L34" s="91"/>
      <c r="M34" s="10"/>
      <c r="N34" s="10"/>
      <c r="O34" s="10"/>
    </row>
    <row r="35" spans="1:15" s="1" customFormat="1" ht="11.1" customHeight="1">
      <c r="A35" s="181" t="s">
        <v>207</v>
      </c>
      <c r="B35" s="86">
        <f t="shared" si="6"/>
        <v>355</v>
      </c>
      <c r="C35" s="85">
        <v>3</v>
      </c>
      <c r="D35" s="85">
        <v>22</v>
      </c>
      <c r="E35" s="85">
        <v>95</v>
      </c>
      <c r="F35" s="85">
        <v>50</v>
      </c>
      <c r="G35" s="85">
        <v>56</v>
      </c>
      <c r="H35" s="85">
        <v>32</v>
      </c>
      <c r="I35" s="85">
        <v>31</v>
      </c>
      <c r="J35" s="85">
        <v>64</v>
      </c>
      <c r="K35" s="88">
        <v>2</v>
      </c>
      <c r="L35" s="91"/>
      <c r="M35" s="10"/>
      <c r="N35" s="10"/>
      <c r="O35" s="10"/>
    </row>
    <row r="36" spans="1:15" s="1" customFormat="1" ht="11.1" customHeight="1">
      <c r="A36" s="181" t="s">
        <v>208</v>
      </c>
      <c r="B36" s="86">
        <f t="shared" si="6"/>
        <v>4075</v>
      </c>
      <c r="C36" s="85">
        <v>18</v>
      </c>
      <c r="D36" s="85">
        <v>418</v>
      </c>
      <c r="E36" s="85">
        <v>667</v>
      </c>
      <c r="F36" s="85">
        <v>681</v>
      </c>
      <c r="G36" s="85">
        <v>493</v>
      </c>
      <c r="H36" s="85">
        <v>394</v>
      </c>
      <c r="I36" s="85">
        <v>646</v>
      </c>
      <c r="J36" s="85">
        <v>615</v>
      </c>
      <c r="K36" s="85">
        <v>143</v>
      </c>
      <c r="L36" s="10"/>
      <c r="M36" s="10"/>
      <c r="N36" s="10"/>
      <c r="O36" s="10"/>
    </row>
    <row r="37" spans="1:15" s="1" customFormat="1" ht="11.1" customHeight="1">
      <c r="A37" s="184" t="s">
        <v>197</v>
      </c>
      <c r="B37" s="84">
        <f>SUM(C37:K37)</f>
        <v>166738</v>
      </c>
      <c r="C37" s="90">
        <f t="shared" ref="C37:K37" si="7">SUM(C38:C40)</f>
        <v>2238</v>
      </c>
      <c r="D37" s="90">
        <f t="shared" si="7"/>
        <v>11821</v>
      </c>
      <c r="E37" s="90">
        <f t="shared" si="7"/>
        <v>26700</v>
      </c>
      <c r="F37" s="90">
        <f t="shared" si="7"/>
        <v>21345</v>
      </c>
      <c r="G37" s="90">
        <f t="shared" si="7"/>
        <v>20194</v>
      </c>
      <c r="H37" s="90">
        <f t="shared" si="7"/>
        <v>32749</v>
      </c>
      <c r="I37" s="90">
        <f t="shared" si="7"/>
        <v>23048</v>
      </c>
      <c r="J37" s="90">
        <f t="shared" si="7"/>
        <v>21695</v>
      </c>
      <c r="K37" s="90">
        <f t="shared" si="7"/>
        <v>6948</v>
      </c>
      <c r="L37" s="82"/>
    </row>
    <row r="38" spans="1:15" s="1" customFormat="1" ht="11.1" customHeight="1">
      <c r="A38" s="181" t="s">
        <v>209</v>
      </c>
      <c r="B38" s="86">
        <f>SUM(C38:K38)</f>
        <v>162105</v>
      </c>
      <c r="C38" s="85">
        <v>2145</v>
      </c>
      <c r="D38" s="85">
        <v>11561</v>
      </c>
      <c r="E38" s="85">
        <v>25726</v>
      </c>
      <c r="F38" s="85">
        <v>21008</v>
      </c>
      <c r="G38" s="85">
        <v>19712</v>
      </c>
      <c r="H38" s="85">
        <v>31789</v>
      </c>
      <c r="I38" s="85">
        <v>22252</v>
      </c>
      <c r="J38" s="85">
        <v>21093</v>
      </c>
      <c r="K38" s="85">
        <v>6819</v>
      </c>
      <c r="L38" s="10"/>
    </row>
    <row r="39" spans="1:15" s="1" customFormat="1" ht="21.15" customHeight="1">
      <c r="A39" s="181" t="s">
        <v>229</v>
      </c>
      <c r="B39" s="86">
        <f>SUM(C39:L39)</f>
        <v>2222</v>
      </c>
      <c r="C39" s="85">
        <v>49</v>
      </c>
      <c r="D39" s="85">
        <v>128</v>
      </c>
      <c r="E39" s="85">
        <v>463</v>
      </c>
      <c r="F39" s="85">
        <v>172</v>
      </c>
      <c r="G39" s="85">
        <v>216</v>
      </c>
      <c r="H39" s="85">
        <v>485</v>
      </c>
      <c r="I39" s="85">
        <v>348</v>
      </c>
      <c r="J39" s="85">
        <v>298</v>
      </c>
      <c r="K39" s="85">
        <v>63</v>
      </c>
      <c r="L39" s="10"/>
    </row>
    <row r="40" spans="1:15" s="1" customFormat="1" ht="11.1" customHeight="1">
      <c r="A40" s="181" t="s">
        <v>210</v>
      </c>
      <c r="B40" s="86">
        <f>SUM(C40:L40)</f>
        <v>2411</v>
      </c>
      <c r="C40" s="85">
        <v>44</v>
      </c>
      <c r="D40" s="85">
        <v>132</v>
      </c>
      <c r="E40" s="85">
        <v>511</v>
      </c>
      <c r="F40" s="85">
        <v>165</v>
      </c>
      <c r="G40" s="85">
        <v>266</v>
      </c>
      <c r="H40" s="85">
        <v>475</v>
      </c>
      <c r="I40" s="85">
        <v>448</v>
      </c>
      <c r="J40" s="85">
        <v>304</v>
      </c>
      <c r="K40" s="85">
        <v>66</v>
      </c>
      <c r="L40" s="10"/>
    </row>
    <row r="41" spans="1:15" s="1" customFormat="1" ht="11.1" customHeight="1">
      <c r="A41" s="183" t="s">
        <v>35</v>
      </c>
      <c r="B41" s="84">
        <f>SUM(C41:K41)</f>
        <v>13180</v>
      </c>
      <c r="C41" s="83">
        <f t="shared" ref="C41:K41" si="8">SUM(C42:C52)</f>
        <v>166</v>
      </c>
      <c r="D41" s="83">
        <f t="shared" si="8"/>
        <v>877</v>
      </c>
      <c r="E41" s="83">
        <f t="shared" si="8"/>
        <v>1706</v>
      </c>
      <c r="F41" s="83">
        <f t="shared" si="8"/>
        <v>937</v>
      </c>
      <c r="G41" s="83">
        <f t="shared" si="8"/>
        <v>2293</v>
      </c>
      <c r="H41" s="83">
        <f t="shared" si="8"/>
        <v>1879</v>
      </c>
      <c r="I41" s="83">
        <f t="shared" si="8"/>
        <v>1602</v>
      </c>
      <c r="J41" s="83">
        <f t="shared" si="8"/>
        <v>2301</v>
      </c>
      <c r="K41" s="83">
        <f t="shared" si="8"/>
        <v>1419</v>
      </c>
      <c r="L41" s="89"/>
    </row>
    <row r="42" spans="1:15" s="1" customFormat="1" ht="11.1" customHeight="1">
      <c r="A42" s="181" t="s">
        <v>211</v>
      </c>
      <c r="B42" s="86">
        <f t="shared" ref="B42:B44" si="9">SUM(C42:K42)</f>
        <v>19</v>
      </c>
      <c r="C42" s="85">
        <v>0</v>
      </c>
      <c r="D42" s="85">
        <v>2</v>
      </c>
      <c r="E42" s="85">
        <v>2</v>
      </c>
      <c r="F42" s="85">
        <v>4</v>
      </c>
      <c r="G42" s="85">
        <v>3</v>
      </c>
      <c r="H42" s="85">
        <v>1</v>
      </c>
      <c r="I42" s="85">
        <v>4</v>
      </c>
      <c r="J42" s="85">
        <v>2</v>
      </c>
      <c r="K42" s="85">
        <v>1</v>
      </c>
      <c r="L42" s="10"/>
    </row>
    <row r="43" spans="1:15" s="1" customFormat="1" ht="11.1" customHeight="1">
      <c r="A43" s="181" t="s">
        <v>212</v>
      </c>
      <c r="B43" s="86">
        <f t="shared" si="9"/>
        <v>2649</v>
      </c>
      <c r="C43" s="85">
        <v>25</v>
      </c>
      <c r="D43" s="85">
        <v>126</v>
      </c>
      <c r="E43" s="85">
        <v>386</v>
      </c>
      <c r="F43" s="85">
        <v>225</v>
      </c>
      <c r="G43" s="85">
        <v>562</v>
      </c>
      <c r="H43" s="85">
        <v>259</v>
      </c>
      <c r="I43" s="85">
        <v>245</v>
      </c>
      <c r="J43" s="85">
        <v>562</v>
      </c>
      <c r="K43" s="85">
        <v>259</v>
      </c>
      <c r="L43" s="10"/>
    </row>
    <row r="44" spans="1:15" s="1" customFormat="1" ht="11.1" customHeight="1">
      <c r="A44" s="181" t="s">
        <v>213</v>
      </c>
      <c r="B44" s="86">
        <f t="shared" si="9"/>
        <v>8763</v>
      </c>
      <c r="C44" s="85">
        <v>121</v>
      </c>
      <c r="D44" s="85">
        <v>678</v>
      </c>
      <c r="E44" s="85">
        <v>1052</v>
      </c>
      <c r="F44" s="85">
        <v>620</v>
      </c>
      <c r="G44" s="85">
        <v>1536</v>
      </c>
      <c r="H44" s="85">
        <v>1360</v>
      </c>
      <c r="I44" s="85">
        <v>1049</v>
      </c>
      <c r="J44" s="85">
        <v>1557</v>
      </c>
      <c r="K44" s="85">
        <v>790</v>
      </c>
      <c r="L44" s="10"/>
    </row>
    <row r="45" spans="1:15" s="1" customFormat="1" ht="11.1" customHeight="1">
      <c r="A45" s="180" t="s">
        <v>237</v>
      </c>
      <c r="B45" s="86">
        <f t="shared" ref="B45:B46" si="10">SUM(C45:K45)</f>
        <v>4</v>
      </c>
      <c r="C45" s="85">
        <v>0</v>
      </c>
      <c r="D45" s="85">
        <v>0</v>
      </c>
      <c r="E45" s="85">
        <v>0</v>
      </c>
      <c r="F45" s="85">
        <v>0</v>
      </c>
      <c r="G45" s="85">
        <v>2</v>
      </c>
      <c r="H45" s="85">
        <v>1</v>
      </c>
      <c r="I45" s="85">
        <v>0</v>
      </c>
      <c r="J45" s="85">
        <v>1</v>
      </c>
      <c r="K45" s="85">
        <v>0</v>
      </c>
      <c r="L45" s="10"/>
    </row>
    <row r="46" spans="1:15" s="1" customFormat="1" ht="11.1" customHeight="1">
      <c r="A46" s="181" t="s">
        <v>238</v>
      </c>
      <c r="B46" s="86">
        <f t="shared" si="10"/>
        <v>4</v>
      </c>
      <c r="C46" s="85">
        <v>0</v>
      </c>
      <c r="D46" s="85">
        <v>1</v>
      </c>
      <c r="E46" s="85">
        <v>0</v>
      </c>
      <c r="F46" s="85">
        <v>0</v>
      </c>
      <c r="G46" s="85">
        <v>1</v>
      </c>
      <c r="H46" s="85">
        <v>1</v>
      </c>
      <c r="I46" s="85">
        <v>0</v>
      </c>
      <c r="J46" s="85">
        <v>1</v>
      </c>
      <c r="K46" s="85">
        <v>0</v>
      </c>
      <c r="L46" s="10"/>
    </row>
    <row r="47" spans="1:15" s="1" customFormat="1" ht="21.15" customHeight="1">
      <c r="A47" s="181" t="s">
        <v>233</v>
      </c>
      <c r="B47" s="86">
        <f>SUM(C47:K47)</f>
        <v>3</v>
      </c>
      <c r="C47" s="85">
        <v>0</v>
      </c>
      <c r="D47" s="85">
        <v>0</v>
      </c>
      <c r="E47" s="85">
        <v>0</v>
      </c>
      <c r="F47" s="85">
        <v>0</v>
      </c>
      <c r="G47" s="85">
        <v>2</v>
      </c>
      <c r="H47" s="85">
        <v>1</v>
      </c>
      <c r="I47" s="85">
        <v>0</v>
      </c>
      <c r="J47" s="85">
        <v>0</v>
      </c>
      <c r="K47" s="85">
        <v>0</v>
      </c>
      <c r="L47" s="10"/>
    </row>
    <row r="48" spans="1:15" s="1" customFormat="1" ht="21.15" customHeight="1">
      <c r="A48" s="181" t="s">
        <v>234</v>
      </c>
      <c r="B48" s="86">
        <f t="shared" ref="B48:B51" si="11">SUM(C48:K48)</f>
        <v>10</v>
      </c>
      <c r="C48" s="85">
        <v>0</v>
      </c>
      <c r="D48" s="85">
        <v>3</v>
      </c>
      <c r="E48" s="85">
        <v>0</v>
      </c>
      <c r="F48" s="85">
        <v>1</v>
      </c>
      <c r="G48" s="85">
        <v>1</v>
      </c>
      <c r="H48" s="85">
        <v>2</v>
      </c>
      <c r="I48" s="85">
        <v>1</v>
      </c>
      <c r="J48" s="85">
        <v>1</v>
      </c>
      <c r="K48" s="85">
        <v>1</v>
      </c>
      <c r="L48" s="10"/>
    </row>
    <row r="49" spans="1:12" s="1" customFormat="1" ht="11.1" customHeight="1">
      <c r="A49" s="181" t="s">
        <v>214</v>
      </c>
      <c r="B49" s="86">
        <f t="shared" si="11"/>
        <v>1718</v>
      </c>
      <c r="C49" s="85">
        <v>20</v>
      </c>
      <c r="D49" s="85">
        <v>66</v>
      </c>
      <c r="E49" s="85">
        <v>266</v>
      </c>
      <c r="F49" s="85">
        <v>85</v>
      </c>
      <c r="G49" s="85">
        <v>183</v>
      </c>
      <c r="H49" s="85">
        <v>253</v>
      </c>
      <c r="I49" s="85">
        <v>301</v>
      </c>
      <c r="J49" s="85">
        <v>176</v>
      </c>
      <c r="K49" s="85">
        <v>368</v>
      </c>
      <c r="L49" s="10"/>
    </row>
    <row r="50" spans="1:12" s="1" customFormat="1" ht="11.1" customHeight="1">
      <c r="A50" s="181" t="s">
        <v>63</v>
      </c>
      <c r="B50" s="86">
        <f t="shared" si="11"/>
        <v>0</v>
      </c>
      <c r="C50" s="85">
        <v>0</v>
      </c>
      <c r="D50" s="85">
        <v>0</v>
      </c>
      <c r="E50" s="85">
        <v>0</v>
      </c>
      <c r="F50" s="85">
        <v>0</v>
      </c>
      <c r="G50" s="85">
        <v>0</v>
      </c>
      <c r="H50" s="85">
        <v>0</v>
      </c>
      <c r="I50" s="85">
        <v>0</v>
      </c>
      <c r="J50" s="85">
        <v>0</v>
      </c>
      <c r="K50" s="85">
        <v>0</v>
      </c>
      <c r="L50" s="10"/>
    </row>
    <row r="51" spans="1:12" s="1" customFormat="1" ht="11.1" customHeight="1">
      <c r="A51" s="181" t="s">
        <v>64</v>
      </c>
      <c r="B51" s="86">
        <f t="shared" si="11"/>
        <v>1</v>
      </c>
      <c r="C51" s="85">
        <v>0</v>
      </c>
      <c r="D51" s="85">
        <v>0</v>
      </c>
      <c r="E51" s="85">
        <v>0</v>
      </c>
      <c r="F51" s="85">
        <v>0</v>
      </c>
      <c r="G51" s="85">
        <v>1</v>
      </c>
      <c r="H51" s="85">
        <v>0</v>
      </c>
      <c r="I51" s="85">
        <v>0</v>
      </c>
      <c r="J51" s="85">
        <v>0</v>
      </c>
      <c r="K51" s="85">
        <v>0</v>
      </c>
      <c r="L51" s="10"/>
    </row>
    <row r="52" spans="1:12" s="1" customFormat="1" ht="11.1" customHeight="1">
      <c r="A52" s="181" t="s">
        <v>215</v>
      </c>
      <c r="B52" s="86">
        <f>SUM(C52:K52)</f>
        <v>9</v>
      </c>
      <c r="C52" s="85">
        <v>0</v>
      </c>
      <c r="D52" s="85">
        <v>1</v>
      </c>
      <c r="E52" s="85">
        <v>0</v>
      </c>
      <c r="F52" s="85">
        <v>2</v>
      </c>
      <c r="G52" s="85">
        <v>2</v>
      </c>
      <c r="H52" s="85">
        <v>1</v>
      </c>
      <c r="I52" s="85">
        <v>2</v>
      </c>
      <c r="J52" s="85">
        <v>1</v>
      </c>
      <c r="K52" s="85">
        <v>0</v>
      </c>
      <c r="L52" s="10"/>
    </row>
    <row r="53" spans="1:12" s="1" customFormat="1" ht="11.1" customHeight="1">
      <c r="A53" s="183" t="s">
        <v>34</v>
      </c>
      <c r="B53" s="84">
        <f>SUM(C53:K53)</f>
        <v>20804</v>
      </c>
      <c r="C53" s="83">
        <f t="shared" ref="C53:K53" si="12">SUM(C54:C56)</f>
        <v>177</v>
      </c>
      <c r="D53" s="83">
        <f t="shared" si="12"/>
        <v>1105</v>
      </c>
      <c r="E53" s="83">
        <f t="shared" si="12"/>
        <v>4088</v>
      </c>
      <c r="F53" s="83">
        <f t="shared" si="12"/>
        <v>2167</v>
      </c>
      <c r="G53" s="83">
        <f t="shared" si="12"/>
        <v>2820</v>
      </c>
      <c r="H53" s="83">
        <f t="shared" si="12"/>
        <v>2734</v>
      </c>
      <c r="I53" s="83">
        <f t="shared" si="12"/>
        <v>2296</v>
      </c>
      <c r="J53" s="83">
        <f t="shared" si="12"/>
        <v>4269</v>
      </c>
      <c r="K53" s="83">
        <f t="shared" si="12"/>
        <v>1148</v>
      </c>
      <c r="L53" s="87"/>
    </row>
    <row r="54" spans="1:12" s="1" customFormat="1" ht="11.1" customHeight="1">
      <c r="A54" s="181" t="s">
        <v>202</v>
      </c>
      <c r="B54" s="86">
        <f t="shared" ref="B54:B55" si="13">SUM(C54:K54)</f>
        <v>11378</v>
      </c>
      <c r="C54" s="85">
        <v>61</v>
      </c>
      <c r="D54" s="85">
        <v>584</v>
      </c>
      <c r="E54" s="85">
        <v>2302</v>
      </c>
      <c r="F54" s="85">
        <v>1196</v>
      </c>
      <c r="G54" s="85">
        <v>1476</v>
      </c>
      <c r="H54" s="85">
        <v>1288</v>
      </c>
      <c r="I54" s="85">
        <v>1145</v>
      </c>
      <c r="J54" s="85">
        <v>2444</v>
      </c>
      <c r="K54" s="85">
        <v>882</v>
      </c>
      <c r="L54" s="10"/>
    </row>
    <row r="55" spans="1:12" s="1" customFormat="1" ht="11.1" customHeight="1">
      <c r="A55" s="181" t="s">
        <v>216</v>
      </c>
      <c r="B55" s="86">
        <f t="shared" si="13"/>
        <v>4734</v>
      </c>
      <c r="C55" s="85">
        <v>42</v>
      </c>
      <c r="D55" s="85">
        <v>220</v>
      </c>
      <c r="E55" s="85">
        <v>1021</v>
      </c>
      <c r="F55" s="85">
        <v>542</v>
      </c>
      <c r="G55" s="85">
        <v>655</v>
      </c>
      <c r="H55" s="85">
        <v>624</v>
      </c>
      <c r="I55" s="85">
        <v>532</v>
      </c>
      <c r="J55" s="85">
        <v>946</v>
      </c>
      <c r="K55" s="85">
        <v>152</v>
      </c>
      <c r="L55" s="10"/>
    </row>
    <row r="56" spans="1:12" s="1" customFormat="1" ht="11.1" customHeight="1">
      <c r="A56" s="181" t="s">
        <v>217</v>
      </c>
      <c r="B56" s="86">
        <f>SUM(C56:K56)</f>
        <v>4692</v>
      </c>
      <c r="C56" s="85">
        <v>74</v>
      </c>
      <c r="D56" s="85">
        <v>301</v>
      </c>
      <c r="E56" s="85">
        <v>765</v>
      </c>
      <c r="F56" s="85">
        <v>429</v>
      </c>
      <c r="G56" s="85">
        <v>689</v>
      </c>
      <c r="H56" s="85">
        <v>822</v>
      </c>
      <c r="I56" s="85">
        <v>619</v>
      </c>
      <c r="J56" s="85">
        <v>879</v>
      </c>
      <c r="K56" s="85">
        <v>114</v>
      </c>
      <c r="L56" s="10"/>
    </row>
    <row r="57" spans="1:12" s="1" customFormat="1" ht="11.1" customHeight="1">
      <c r="A57" s="60" t="s">
        <v>33</v>
      </c>
      <c r="B57" s="84">
        <f t="shared" ref="B57" si="14">SUM(C57:K57)</f>
        <v>125075</v>
      </c>
      <c r="C57" s="83">
        <v>1609</v>
      </c>
      <c r="D57" s="83">
        <v>9230</v>
      </c>
      <c r="E57" s="83">
        <v>20468</v>
      </c>
      <c r="F57" s="83">
        <v>18046</v>
      </c>
      <c r="G57" s="83">
        <v>15965</v>
      </c>
      <c r="H57" s="83">
        <v>21765</v>
      </c>
      <c r="I57" s="83">
        <v>16277</v>
      </c>
      <c r="J57" s="83">
        <v>18396</v>
      </c>
      <c r="K57" s="83">
        <v>3319</v>
      </c>
      <c r="L57" s="82"/>
    </row>
    <row r="58" spans="1:12" s="1" customFormat="1" ht="11.1" customHeight="1">
      <c r="A58" s="60" t="s">
        <v>32</v>
      </c>
      <c r="B58" s="187">
        <f>SUM(C58:K58)</f>
        <v>321217</v>
      </c>
      <c r="C58" s="83">
        <v>4156</v>
      </c>
      <c r="D58" s="83">
        <v>23086</v>
      </c>
      <c r="E58" s="83">
        <v>50667</v>
      </c>
      <c r="F58" s="83">
        <v>41559</v>
      </c>
      <c r="G58" s="83">
        <v>37296</v>
      </c>
      <c r="H58" s="83">
        <v>58398</v>
      </c>
      <c r="I58" s="83">
        <v>42629</v>
      </c>
      <c r="J58" s="83">
        <v>45033</v>
      </c>
      <c r="K58" s="83">
        <v>18393</v>
      </c>
      <c r="L58" s="82"/>
    </row>
    <row r="59" spans="1:12" s="1" customFormat="1" ht="11.1" customHeight="1">
      <c r="A59" s="117" t="s">
        <v>352</v>
      </c>
      <c r="B59" s="81">
        <f>SUM(C59:K59)</f>
        <v>304256</v>
      </c>
      <c r="C59" s="80">
        <v>2072</v>
      </c>
      <c r="D59" s="80">
        <v>23945</v>
      </c>
      <c r="E59" s="80">
        <v>63439</v>
      </c>
      <c r="F59" s="80">
        <v>45463</v>
      </c>
      <c r="G59" s="80">
        <v>35369</v>
      </c>
      <c r="H59" s="80">
        <v>44630</v>
      </c>
      <c r="I59" s="80">
        <v>42945</v>
      </c>
      <c r="J59" s="80">
        <v>44116</v>
      </c>
      <c r="K59" s="80">
        <v>2277</v>
      </c>
      <c r="L59" s="79"/>
    </row>
    <row r="60" spans="1:12" s="1" customFormat="1" ht="11.1" customHeight="1">
      <c r="A60" s="12"/>
      <c r="B60" s="10"/>
      <c r="C60" s="78"/>
      <c r="D60" s="78"/>
      <c r="E60" s="78"/>
      <c r="F60" s="78"/>
      <c r="G60" s="78"/>
      <c r="H60" s="78"/>
      <c r="I60" s="78"/>
      <c r="J60" s="78"/>
      <c r="K60" s="78"/>
      <c r="L60" s="10"/>
    </row>
    <row r="61" spans="1:12" s="1" customFormat="1" ht="11.1" customHeight="1">
      <c r="A61" s="6" t="s">
        <v>31</v>
      </c>
      <c r="B61" s="10"/>
      <c r="C61" s="10"/>
      <c r="D61" s="10"/>
      <c r="E61" s="10"/>
      <c r="F61" s="10"/>
      <c r="G61" s="10"/>
      <c r="H61" s="10"/>
      <c r="I61" s="10"/>
      <c r="J61" s="10"/>
      <c r="K61" s="10"/>
      <c r="L61" s="10"/>
    </row>
    <row r="62" spans="1:12" s="21" customFormat="1" ht="11.1" customHeight="1">
      <c r="A62" s="6" t="s">
        <v>142</v>
      </c>
      <c r="B62" s="10"/>
      <c r="C62" s="10"/>
      <c r="D62" s="10"/>
      <c r="E62" s="10"/>
      <c r="F62" s="10"/>
      <c r="G62" s="10"/>
      <c r="H62" s="10"/>
      <c r="I62" s="6"/>
      <c r="J62" s="10"/>
      <c r="K62" s="10"/>
      <c r="L62" s="10"/>
    </row>
    <row r="63" spans="1:12" s="21" customFormat="1" ht="11.1" customHeight="1">
      <c r="A63" s="11" t="s">
        <v>143</v>
      </c>
      <c r="B63" s="4"/>
      <c r="C63" s="4"/>
      <c r="D63" s="4"/>
      <c r="E63" s="4"/>
      <c r="F63" s="4"/>
      <c r="G63" s="9"/>
      <c r="H63" s="10"/>
      <c r="I63" s="6"/>
      <c r="J63" s="4"/>
      <c r="K63" s="4"/>
      <c r="L63" s="4"/>
    </row>
    <row r="64" spans="1:12" s="1" customFormat="1" ht="11.1" customHeight="1">
      <c r="A64" s="11" t="s">
        <v>131</v>
      </c>
      <c r="B64" s="4"/>
      <c r="C64" s="4"/>
      <c r="D64" s="4"/>
      <c r="E64" s="4"/>
      <c r="F64" s="4"/>
      <c r="G64" s="9"/>
      <c r="H64" s="10"/>
      <c r="I64" s="11"/>
      <c r="J64" s="4"/>
      <c r="K64" s="4"/>
      <c r="L64" s="4"/>
    </row>
    <row r="65" spans="1:12" s="1" customFormat="1" ht="11.1" customHeight="1">
      <c r="A65" s="11" t="s">
        <v>132</v>
      </c>
      <c r="B65" s="4"/>
      <c r="C65" s="4"/>
      <c r="D65" s="4"/>
      <c r="E65" s="4"/>
      <c r="F65" s="4"/>
      <c r="G65" s="9"/>
      <c r="H65" s="10"/>
      <c r="I65" s="11"/>
      <c r="J65" s="4"/>
      <c r="K65" s="4"/>
      <c r="L65" s="4"/>
    </row>
    <row r="66" spans="1:12" s="1" customFormat="1" ht="11.1" customHeight="1">
      <c r="A66" s="11" t="s">
        <v>133</v>
      </c>
      <c r="B66" s="4"/>
      <c r="C66" s="4"/>
      <c r="D66" s="4"/>
      <c r="E66" s="4"/>
      <c r="F66" s="4"/>
      <c r="G66" s="9"/>
      <c r="H66" s="10"/>
      <c r="I66" s="11"/>
      <c r="J66" s="4"/>
      <c r="K66" s="4"/>
      <c r="L66" s="4"/>
    </row>
    <row r="67" spans="1:12" s="4" customFormat="1">
      <c r="A67" s="11" t="s">
        <v>30</v>
      </c>
      <c r="H67" s="10"/>
      <c r="I67" s="11"/>
      <c r="J67" s="9"/>
    </row>
    <row r="68" spans="1:12" s="4" customFormat="1">
      <c r="A68" s="11" t="s">
        <v>29</v>
      </c>
      <c r="H68" s="10"/>
      <c r="I68" s="11"/>
      <c r="J68" s="9"/>
    </row>
    <row r="69" spans="1:12" s="4" customFormat="1">
      <c r="A69" s="6" t="s">
        <v>144</v>
      </c>
      <c r="B69" s="3"/>
      <c r="C69" s="3"/>
      <c r="D69" s="3"/>
      <c r="E69" s="3"/>
      <c r="F69" s="3"/>
      <c r="G69" s="3"/>
      <c r="H69" s="10"/>
      <c r="I69" s="11"/>
      <c r="J69" s="2"/>
      <c r="K69" s="3"/>
      <c r="L69" s="3"/>
    </row>
    <row r="70" spans="1:12" s="4" customFormat="1" ht="11.1" customHeight="1">
      <c r="A70" s="6" t="s">
        <v>28</v>
      </c>
      <c r="B70" s="3"/>
      <c r="C70" s="3"/>
      <c r="D70" s="3"/>
      <c r="E70" s="3"/>
      <c r="F70" s="3"/>
      <c r="G70" s="3"/>
      <c r="H70" s="10"/>
      <c r="I70" s="6"/>
      <c r="J70" s="2"/>
      <c r="K70" s="3"/>
      <c r="L70" s="3"/>
    </row>
    <row r="71" spans="1:12" s="4" customFormat="1" ht="11.1" customHeight="1">
      <c r="A71" s="6" t="s">
        <v>27</v>
      </c>
      <c r="B71" s="3"/>
      <c r="C71" s="3"/>
      <c r="D71" s="3"/>
      <c r="E71" s="3"/>
      <c r="F71" s="3"/>
      <c r="G71" s="3"/>
      <c r="H71" s="10"/>
      <c r="I71" s="6"/>
      <c r="J71" s="2"/>
      <c r="K71" s="3"/>
      <c r="L71" s="3"/>
    </row>
    <row r="72" spans="1:12" s="3" customFormat="1" ht="11.1" customHeight="1">
      <c r="A72" s="6"/>
      <c r="B72" s="10"/>
      <c r="C72" s="78"/>
      <c r="D72" s="78"/>
      <c r="E72" s="78"/>
      <c r="F72" s="78"/>
      <c r="G72" s="78"/>
      <c r="H72" s="10"/>
      <c r="I72" s="6"/>
      <c r="J72" s="78"/>
      <c r="K72" s="78"/>
      <c r="L72" s="10"/>
    </row>
    <row r="73" spans="1:12" s="3" customFormat="1" ht="11.1" customHeight="1">
      <c r="A73" s="6"/>
      <c r="B73" s="10"/>
      <c r="C73" s="78"/>
      <c r="D73" s="78"/>
      <c r="E73" s="78"/>
      <c r="F73" s="78"/>
      <c r="G73" s="78"/>
      <c r="H73" s="78"/>
      <c r="I73" s="78"/>
      <c r="J73" s="78"/>
      <c r="K73" s="78"/>
      <c r="L73" s="10"/>
    </row>
    <row r="74" spans="1:12" s="3" customFormat="1" ht="11.1" customHeight="1">
      <c r="A74" s="6"/>
      <c r="B74" s="10"/>
      <c r="C74" s="78"/>
      <c r="D74" s="78"/>
      <c r="E74" s="78"/>
      <c r="F74" s="78"/>
      <c r="G74" s="78"/>
      <c r="H74" s="78"/>
      <c r="I74" s="78"/>
      <c r="J74" s="78"/>
      <c r="K74" s="78"/>
      <c r="L74" s="10"/>
    </row>
    <row r="75" spans="1:12" s="3" customFormat="1" ht="11.1" customHeight="1">
      <c r="A75" s="6"/>
      <c r="B75" s="10"/>
      <c r="C75" s="78"/>
      <c r="D75" s="78"/>
      <c r="E75" s="78"/>
      <c r="F75" s="78"/>
      <c r="G75" s="78"/>
      <c r="H75" s="78"/>
      <c r="I75" s="78"/>
      <c r="J75" s="78"/>
      <c r="K75" s="78"/>
      <c r="L75" s="10"/>
    </row>
    <row r="76" spans="1:12" s="3" customFormat="1" ht="11.1" customHeight="1">
      <c r="A76" s="6"/>
      <c r="B76" s="10"/>
      <c r="C76" s="78"/>
      <c r="D76" s="78"/>
      <c r="E76" s="78"/>
      <c r="F76" s="78"/>
      <c r="G76" s="78"/>
      <c r="H76" s="78"/>
      <c r="I76" s="78"/>
      <c r="J76" s="78"/>
      <c r="K76" s="78"/>
      <c r="L76" s="10"/>
    </row>
    <row r="77" spans="1:12" s="3" customFormat="1" ht="11.1" customHeight="1">
      <c r="A77" s="6"/>
      <c r="B77" s="76"/>
      <c r="C77" s="76"/>
      <c r="D77" s="76"/>
      <c r="E77" s="76"/>
      <c r="F77" s="76"/>
      <c r="G77" s="76"/>
      <c r="H77" s="76"/>
      <c r="I77" s="76"/>
      <c r="J77" s="76"/>
      <c r="K77" s="76"/>
      <c r="L77" s="76"/>
    </row>
    <row r="78" spans="1:12" s="3" customFormat="1" ht="11.1" customHeight="1">
      <c r="A78" s="6"/>
      <c r="B78" s="76"/>
      <c r="C78" s="76"/>
      <c r="D78" s="76"/>
      <c r="E78" s="76"/>
      <c r="F78" s="76"/>
      <c r="G78" s="76"/>
      <c r="H78" s="76"/>
      <c r="I78" s="76"/>
      <c r="J78" s="76"/>
      <c r="K78" s="76"/>
      <c r="L78" s="76"/>
    </row>
    <row r="79" spans="1:12" s="3" customFormat="1" ht="11.1" customHeight="1">
      <c r="A79" s="6"/>
      <c r="C79" s="76"/>
      <c r="D79" s="76"/>
      <c r="E79" s="76"/>
      <c r="F79" s="76"/>
      <c r="G79" s="76"/>
      <c r="H79" s="76"/>
      <c r="I79" s="76"/>
      <c r="J79" s="76"/>
      <c r="K79" s="76"/>
      <c r="L79" s="76"/>
    </row>
    <row r="80" spans="1:12" s="3" customFormat="1" ht="11.1" customHeight="1">
      <c r="A80" s="6"/>
      <c r="B80" s="77"/>
      <c r="C80" s="77"/>
      <c r="D80" s="77"/>
      <c r="E80" s="77"/>
      <c r="F80" s="77"/>
      <c r="G80" s="77"/>
      <c r="H80" s="77"/>
      <c r="I80" s="77"/>
      <c r="J80" s="77"/>
      <c r="K80" s="77"/>
      <c r="L80" s="76"/>
    </row>
    <row r="81" spans="1:12" s="1" customFormat="1" ht="11.1" customHeight="1">
      <c r="A81" s="6"/>
      <c r="B81" s="77"/>
      <c r="C81" s="77"/>
      <c r="D81" s="77"/>
      <c r="E81" s="77"/>
      <c r="F81" s="77"/>
      <c r="G81" s="77"/>
      <c r="H81" s="77"/>
      <c r="I81" s="77"/>
      <c r="J81" s="77"/>
      <c r="K81" s="77"/>
      <c r="L81" s="76"/>
    </row>
    <row r="82" spans="1:12" s="76" customFormat="1" ht="11.1" customHeight="1">
      <c r="A82" s="74"/>
      <c r="B82" s="77"/>
      <c r="C82" s="77"/>
      <c r="D82" s="77"/>
      <c r="E82" s="77"/>
      <c r="F82" s="77"/>
      <c r="G82" s="77"/>
      <c r="H82" s="77"/>
      <c r="I82" s="77"/>
      <c r="J82" s="77"/>
      <c r="K82" s="77"/>
    </row>
    <row r="83" spans="1:12" s="76" customFormat="1" ht="11.1" customHeight="1">
      <c r="A83" s="74"/>
      <c r="B83" s="77"/>
      <c r="C83" s="77"/>
      <c r="D83" s="77"/>
      <c r="E83" s="77"/>
      <c r="F83" s="77"/>
      <c r="G83" s="77"/>
      <c r="H83" s="77"/>
      <c r="I83" s="77"/>
      <c r="J83" s="77"/>
      <c r="K83" s="77"/>
    </row>
    <row r="84" spans="1:12" ht="11.1" customHeight="1">
      <c r="B84" s="77"/>
      <c r="C84" s="77"/>
      <c r="D84" s="77"/>
      <c r="E84" s="77"/>
      <c r="F84" s="77"/>
      <c r="G84" s="77"/>
      <c r="H84" s="77"/>
      <c r="I84" s="77"/>
      <c r="J84" s="77"/>
      <c r="K84" s="77"/>
      <c r="L84" s="76"/>
    </row>
    <row r="85" spans="1:12" ht="11.1" customHeight="1">
      <c r="L85" s="76"/>
    </row>
    <row r="86" spans="1:12" ht="11.1" customHeight="1">
      <c r="L86" s="76"/>
    </row>
    <row r="87" spans="1:12" ht="11.1" customHeight="1">
      <c r="L87" s="76"/>
    </row>
    <row r="88" spans="1:12" ht="11.1" customHeight="1">
      <c r="L88" s="76"/>
    </row>
    <row r="89" spans="1:12" ht="11.1" customHeight="1">
      <c r="L89" s="76"/>
    </row>
    <row r="90" spans="1:12">
      <c r="L90" s="76"/>
    </row>
    <row r="91" spans="1:12">
      <c r="L91" s="76"/>
    </row>
    <row r="92" spans="1:12">
      <c r="L92" s="76"/>
    </row>
    <row r="93" spans="1:12">
      <c r="B93" s="74"/>
      <c r="C93" s="74"/>
      <c r="D93" s="74"/>
      <c r="E93" s="74"/>
      <c r="F93" s="74"/>
      <c r="G93" s="74"/>
      <c r="H93" s="74"/>
      <c r="I93" s="74"/>
      <c r="J93" s="74"/>
      <c r="K93" s="74"/>
      <c r="L93" s="74"/>
    </row>
    <row r="100" spans="2:11">
      <c r="B100" s="75"/>
      <c r="C100" s="74"/>
      <c r="D100" s="74"/>
      <c r="E100" s="74"/>
      <c r="F100" s="74"/>
      <c r="G100" s="74"/>
      <c r="H100" s="74"/>
      <c r="I100" s="74"/>
      <c r="J100" s="74"/>
      <c r="K100" s="74"/>
    </row>
  </sheetData>
  <pageMargins left="0.4" right="0" top="1" bottom="1" header="0.5" footer="0.5"/>
  <pageSetup scale="102" firstPageNumber="4" fitToHeight="2" orientation="portrait" useFirstPageNumber="1" r:id="rId1"/>
  <headerFooter alignWithMargins="0">
    <oddFooter>&amp;C&amp;P of 31</oddFooter>
  </headerFooter>
  <rowBreaks count="1" manualBreakCount="1">
    <brk id="40" max="10" man="1"/>
  </rowBreaks>
  <ignoredErrors>
    <ignoredError sqref="B20" formula="1"/>
    <ignoredError sqref="C41:K52" unlockedFormula="1"/>
    <ignoredError sqref="C53:K53" formulaRange="1" unlockedFormula="1"/>
    <ignoredError sqref="C54:K54"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79"/>
  <sheetViews>
    <sheetView showGridLines="0" zoomScaleNormal="100" workbookViewId="0">
      <pane xSplit="1" ySplit="7" topLeftCell="B33" activePane="bottomRight" state="frozen"/>
      <selection pane="topRight" activeCell="B1" sqref="B1"/>
      <selection pane="bottomLeft" activeCell="A8" sqref="A8"/>
      <selection pane="bottomRight" activeCell="Y2" sqref="Y2"/>
    </sheetView>
  </sheetViews>
  <sheetFormatPr defaultColWidth="9.33203125" defaultRowHeight="10.199999999999999"/>
  <cols>
    <col min="1" max="1" width="30.33203125" style="12" customWidth="1"/>
    <col min="2" max="11" width="7.88671875" style="12" customWidth="1"/>
    <col min="12" max="16" width="7.88671875" style="12" hidden="1" customWidth="1"/>
    <col min="17" max="17" width="7.88671875" style="3" hidden="1" customWidth="1"/>
    <col min="18" max="18" width="7.88671875" style="13" hidden="1" customWidth="1"/>
    <col min="19" max="19" width="7.88671875" style="1" hidden="1" customWidth="1"/>
    <col min="20" max="21" width="7.88671875" style="13" hidden="1" customWidth="1"/>
    <col min="22" max="22" width="8.44140625" style="1" hidden="1" customWidth="1"/>
    <col min="23" max="23" width="8.44140625" style="2" hidden="1" customWidth="1"/>
    <col min="24" max="24" width="6.88671875" style="1" customWidth="1"/>
    <col min="25" max="247" width="11.88671875" style="1" customWidth="1"/>
    <col min="248" max="16384" width="9.33203125" style="1"/>
  </cols>
  <sheetData>
    <row r="1" spans="1:32">
      <c r="A1" s="33" t="s">
        <v>52</v>
      </c>
      <c r="B1" s="33"/>
      <c r="C1" s="33"/>
      <c r="D1" s="33"/>
      <c r="E1" s="33"/>
      <c r="F1" s="33"/>
      <c r="G1" s="33"/>
      <c r="H1" s="33"/>
      <c r="I1" s="33"/>
      <c r="J1" s="33"/>
      <c r="K1" s="33"/>
      <c r="L1" s="33"/>
      <c r="M1" s="33"/>
      <c r="N1" s="33"/>
      <c r="O1" s="33"/>
      <c r="P1" s="33"/>
      <c r="Q1" s="33"/>
      <c r="R1" s="113"/>
      <c r="S1" s="32"/>
      <c r="T1" s="113"/>
      <c r="U1" s="113"/>
      <c r="V1" s="116"/>
      <c r="W1" s="116"/>
    </row>
    <row r="2" spans="1:32" ht="13.65" customHeight="1">
      <c r="A2" s="33" t="s">
        <v>47</v>
      </c>
      <c r="B2" s="33"/>
      <c r="C2" s="33"/>
      <c r="D2" s="33"/>
      <c r="E2" s="33"/>
      <c r="F2" s="33"/>
      <c r="G2" s="33"/>
      <c r="H2" s="33"/>
      <c r="I2" s="33"/>
      <c r="J2" s="33"/>
      <c r="K2" s="33"/>
      <c r="L2" s="33"/>
      <c r="M2" s="33"/>
      <c r="N2" s="33"/>
      <c r="O2" s="33"/>
      <c r="P2" s="33"/>
      <c r="Q2" s="33"/>
      <c r="R2" s="113"/>
      <c r="S2" s="30"/>
      <c r="T2" s="113"/>
      <c r="U2" s="113"/>
      <c r="V2" s="30"/>
      <c r="W2" s="31"/>
    </row>
    <row r="3" spans="1:32">
      <c r="A3" s="33" t="s">
        <v>51</v>
      </c>
      <c r="B3" s="33"/>
      <c r="C3" s="33"/>
      <c r="D3" s="33"/>
      <c r="E3" s="33"/>
      <c r="F3" s="33"/>
      <c r="G3" s="33"/>
      <c r="H3" s="33"/>
      <c r="I3" s="33"/>
      <c r="J3" s="33"/>
      <c r="K3" s="33"/>
      <c r="L3" s="33"/>
      <c r="M3" s="33"/>
      <c r="N3" s="33"/>
      <c r="O3" s="33"/>
      <c r="P3" s="33"/>
      <c r="Q3" s="33"/>
      <c r="R3" s="113"/>
      <c r="S3" s="30"/>
      <c r="T3" s="113"/>
      <c r="U3" s="113"/>
      <c r="V3" s="30"/>
      <c r="W3" s="31"/>
    </row>
    <row r="4" spans="1:32">
      <c r="A4" s="161" t="s">
        <v>122</v>
      </c>
      <c r="B4" s="115"/>
      <c r="C4" s="115"/>
      <c r="D4" s="115"/>
      <c r="E4" s="115"/>
      <c r="F4" s="115"/>
      <c r="G4" s="115"/>
      <c r="H4" s="115"/>
      <c r="I4" s="115"/>
      <c r="J4" s="115"/>
      <c r="K4" s="115"/>
      <c r="L4" s="115"/>
      <c r="M4" s="115"/>
      <c r="N4" s="115"/>
      <c r="O4" s="115"/>
      <c r="P4" s="115"/>
      <c r="Q4" s="115"/>
      <c r="R4" s="113"/>
      <c r="S4" s="30"/>
      <c r="T4" s="113"/>
      <c r="U4" s="113"/>
      <c r="V4" s="30"/>
      <c r="W4" s="31"/>
    </row>
    <row r="5" spans="1:32">
      <c r="A5" s="114"/>
      <c r="B5" s="114"/>
      <c r="C5" s="114"/>
      <c r="D5" s="114"/>
      <c r="E5" s="114"/>
      <c r="F5" s="114"/>
      <c r="G5" s="114"/>
      <c r="H5" s="114"/>
      <c r="I5" s="114"/>
      <c r="J5" s="114"/>
      <c r="K5" s="114"/>
      <c r="L5" s="114"/>
      <c r="M5" s="114"/>
      <c r="N5" s="114"/>
      <c r="O5" s="114"/>
      <c r="P5" s="114"/>
      <c r="Q5" s="33"/>
      <c r="R5" s="106"/>
      <c r="T5" s="106"/>
      <c r="U5" s="113"/>
      <c r="V5" s="33"/>
      <c r="W5" s="31"/>
    </row>
    <row r="6" spans="1:32" s="112" customFormat="1" ht="16.5" customHeight="1">
      <c r="A6" s="119" t="s">
        <v>45</v>
      </c>
      <c r="B6" s="256">
        <v>2022</v>
      </c>
      <c r="C6" s="256">
        <v>2021</v>
      </c>
      <c r="D6" s="256">
        <v>2020</v>
      </c>
      <c r="E6" s="256">
        <v>2019</v>
      </c>
      <c r="F6" s="256">
        <v>2018</v>
      </c>
      <c r="G6" s="256">
        <v>2017</v>
      </c>
      <c r="H6" s="256">
        <v>2016</v>
      </c>
      <c r="I6" s="256">
        <v>2015</v>
      </c>
      <c r="J6" s="256">
        <v>2014</v>
      </c>
      <c r="K6" s="256">
        <v>2013</v>
      </c>
      <c r="L6" s="256">
        <v>2012</v>
      </c>
      <c r="M6" s="256">
        <v>2011</v>
      </c>
      <c r="N6" s="256">
        <v>2010</v>
      </c>
      <c r="O6" s="256">
        <v>2009</v>
      </c>
      <c r="P6" s="256">
        <v>2008</v>
      </c>
      <c r="Q6" s="256">
        <v>2007</v>
      </c>
      <c r="R6" s="256">
        <v>2006</v>
      </c>
      <c r="S6" s="256">
        <v>2005</v>
      </c>
      <c r="T6" s="256">
        <v>2004</v>
      </c>
      <c r="U6" s="256">
        <v>2003</v>
      </c>
      <c r="V6" s="256">
        <v>2002</v>
      </c>
      <c r="W6" s="256">
        <v>2001</v>
      </c>
      <c r="X6" s="260"/>
    </row>
    <row r="7" spans="1:32" s="21" customFormat="1" ht="11.1" customHeight="1">
      <c r="A7" s="60" t="s">
        <v>17</v>
      </c>
      <c r="B7" s="111">
        <f t="shared" ref="B7:S7" si="0">B8+B9+B10+B12+B19+B36+B40+B52</f>
        <v>756928</v>
      </c>
      <c r="C7" s="111">
        <f t="shared" ref="C7" si="1">C8+C9+C10+C12+C19+C36+C40+C52</f>
        <v>720605</v>
      </c>
      <c r="D7" s="111">
        <f t="shared" ref="D7" si="2">D8+D9+D10+D12+D19+D36+D40+D52</f>
        <v>691691</v>
      </c>
      <c r="E7" s="111">
        <f t="shared" ref="E7" si="3">E8+E9+E10+E12+E19+E36+E40+E52</f>
        <v>664565</v>
      </c>
      <c r="F7" s="111">
        <f t="shared" si="0"/>
        <v>633317</v>
      </c>
      <c r="G7" s="111">
        <f t="shared" ref="G7" si="4">G8+G9+G10+G12+G19+G36+G40+G52</f>
        <v>609306</v>
      </c>
      <c r="H7" s="111">
        <f t="shared" si="0"/>
        <v>584362</v>
      </c>
      <c r="I7" s="111">
        <f t="shared" ref="I7:J7" si="5">I8+I9+I10+I12+I19+I36+I40+I52</f>
        <v>590039</v>
      </c>
      <c r="J7" s="111">
        <f t="shared" si="5"/>
        <v>593499</v>
      </c>
      <c r="K7" s="111">
        <f t="shared" si="0"/>
        <v>599086</v>
      </c>
      <c r="L7" s="111">
        <f t="shared" si="0"/>
        <v>610576</v>
      </c>
      <c r="M7" s="111">
        <f t="shared" si="0"/>
        <v>617128</v>
      </c>
      <c r="N7" s="111">
        <f t="shared" si="0"/>
        <v>627588</v>
      </c>
      <c r="O7" s="111">
        <f t="shared" si="0"/>
        <v>594285</v>
      </c>
      <c r="P7" s="111">
        <f t="shared" si="0"/>
        <v>613746</v>
      </c>
      <c r="Q7" s="111">
        <f t="shared" si="0"/>
        <v>590349</v>
      </c>
      <c r="R7" s="111">
        <f t="shared" si="0"/>
        <v>597109</v>
      </c>
      <c r="S7" s="111">
        <f t="shared" si="0"/>
        <v>609737</v>
      </c>
      <c r="T7" s="111">
        <f>T8+T9+T12+T19+T36+T40+T52</f>
        <v>618633</v>
      </c>
      <c r="U7" s="111">
        <f>U8+U9+U12+U19+U36+U40+U52</f>
        <v>625011</v>
      </c>
      <c r="V7" s="111">
        <f>V8+V9+V12+V19+V36+V40+V52</f>
        <v>631742</v>
      </c>
      <c r="W7" s="111">
        <f>W8+W9+W12+W19+W36+W40+W52</f>
        <v>612257</v>
      </c>
      <c r="X7" s="82"/>
    </row>
    <row r="8" spans="1:32" s="21" customFormat="1" ht="11.1" customHeight="1">
      <c r="A8" s="60" t="s">
        <v>107</v>
      </c>
      <c r="B8" s="25">
        <v>280582</v>
      </c>
      <c r="C8" s="25">
        <v>250197</v>
      </c>
      <c r="D8" s="25">
        <v>222629</v>
      </c>
      <c r="E8" s="25">
        <v>197665</v>
      </c>
      <c r="F8" s="25">
        <v>167804</v>
      </c>
      <c r="G8" s="25">
        <v>149121</v>
      </c>
      <c r="H8" s="25">
        <v>128501</v>
      </c>
      <c r="I8" s="25">
        <v>122729</v>
      </c>
      <c r="J8" s="25">
        <v>120546</v>
      </c>
      <c r="K8" s="25">
        <v>120285</v>
      </c>
      <c r="L8" s="25">
        <v>119946</v>
      </c>
      <c r="M8" s="25">
        <v>118657</v>
      </c>
      <c r="N8" s="25">
        <v>119119</v>
      </c>
      <c r="O8" s="25">
        <v>72280</v>
      </c>
      <c r="P8" s="25">
        <v>80989</v>
      </c>
      <c r="Q8" s="25">
        <v>84339</v>
      </c>
      <c r="R8" s="25">
        <v>84866</v>
      </c>
      <c r="S8" s="25">
        <v>87213</v>
      </c>
      <c r="T8" s="25">
        <v>87910</v>
      </c>
      <c r="U8" s="25">
        <v>87296</v>
      </c>
      <c r="V8" s="25">
        <v>85991</v>
      </c>
      <c r="W8" s="25">
        <v>86731</v>
      </c>
      <c r="X8" s="82"/>
    </row>
    <row r="9" spans="1:32" s="21" customFormat="1" ht="11.1" customHeight="1">
      <c r="A9" s="60" t="s">
        <v>38</v>
      </c>
      <c r="B9" s="25">
        <v>79</v>
      </c>
      <c r="C9" s="25">
        <v>85</v>
      </c>
      <c r="D9" s="25">
        <v>105</v>
      </c>
      <c r="E9" s="25">
        <v>127</v>
      </c>
      <c r="F9" s="25">
        <v>144</v>
      </c>
      <c r="G9" s="25">
        <v>153</v>
      </c>
      <c r="H9" s="25">
        <v>175</v>
      </c>
      <c r="I9" s="25">
        <v>190</v>
      </c>
      <c r="J9" s="25">
        <v>220</v>
      </c>
      <c r="K9" s="25">
        <v>238</v>
      </c>
      <c r="L9" s="25">
        <v>218</v>
      </c>
      <c r="M9" s="25">
        <v>227</v>
      </c>
      <c r="N9" s="25">
        <v>212</v>
      </c>
      <c r="O9" s="25">
        <v>234</v>
      </c>
      <c r="P9" s="25">
        <v>252</v>
      </c>
      <c r="Q9" s="25">
        <v>239</v>
      </c>
      <c r="R9" s="25">
        <v>239</v>
      </c>
      <c r="S9" s="25">
        <v>278</v>
      </c>
      <c r="T9" s="25">
        <v>291</v>
      </c>
      <c r="U9" s="25">
        <v>310</v>
      </c>
      <c r="V9" s="25">
        <v>317</v>
      </c>
      <c r="W9" s="25">
        <v>316</v>
      </c>
      <c r="Y9" s="105"/>
      <c r="Z9" s="105"/>
      <c r="AA9" s="105"/>
      <c r="AB9" s="105"/>
      <c r="AC9" s="105"/>
      <c r="AD9" s="105"/>
      <c r="AE9" s="105"/>
      <c r="AF9" s="105"/>
    </row>
    <row r="10" spans="1:32" s="21" customFormat="1" ht="11.1" customHeight="1">
      <c r="A10" s="60" t="s">
        <v>37</v>
      </c>
      <c r="B10" s="25">
        <v>6957</v>
      </c>
      <c r="C10" s="25">
        <v>6801</v>
      </c>
      <c r="D10" s="25">
        <v>6643</v>
      </c>
      <c r="E10" s="25">
        <v>6467</v>
      </c>
      <c r="F10" s="25">
        <v>6246</v>
      </c>
      <c r="G10" s="25">
        <v>6097</v>
      </c>
      <c r="H10" s="25">
        <v>5889</v>
      </c>
      <c r="I10" s="25">
        <v>5482</v>
      </c>
      <c r="J10" s="25">
        <v>5157</v>
      </c>
      <c r="K10" s="25">
        <v>4824</v>
      </c>
      <c r="L10" s="25">
        <v>4493</v>
      </c>
      <c r="M10" s="25">
        <v>4066</v>
      </c>
      <c r="N10" s="25">
        <v>3682</v>
      </c>
      <c r="O10" s="25">
        <v>3248</v>
      </c>
      <c r="P10" s="25">
        <v>2623</v>
      </c>
      <c r="Q10" s="25">
        <v>2031</v>
      </c>
      <c r="R10" s="25">
        <v>939</v>
      </c>
      <c r="S10" s="25">
        <v>134</v>
      </c>
      <c r="T10" s="108" t="s">
        <v>50</v>
      </c>
      <c r="U10" s="108" t="s">
        <v>50</v>
      </c>
      <c r="V10" s="108" t="s">
        <v>50</v>
      </c>
      <c r="W10" s="108" t="s">
        <v>50</v>
      </c>
    </row>
    <row r="11" spans="1:32" ht="11.1" customHeight="1">
      <c r="A11" s="110" t="s">
        <v>112</v>
      </c>
      <c r="B11" s="110"/>
      <c r="C11" s="110"/>
      <c r="D11" s="110"/>
      <c r="E11" s="110"/>
      <c r="F11" s="110"/>
      <c r="G11" s="110"/>
      <c r="H11" s="110"/>
      <c r="I11" s="110"/>
      <c r="J11" s="110"/>
      <c r="K11" s="110"/>
      <c r="L11" s="110"/>
      <c r="M11" s="110"/>
      <c r="N11" s="110"/>
      <c r="O11" s="110"/>
      <c r="P11" s="110"/>
      <c r="Q11" s="110"/>
      <c r="R11" s="25"/>
      <c r="S11" s="25"/>
      <c r="T11" s="25"/>
      <c r="U11" s="25"/>
      <c r="V11" s="25"/>
      <c r="W11" s="25"/>
      <c r="X11" s="10"/>
    </row>
    <row r="12" spans="1:32" s="21" customFormat="1" ht="11.1" customHeight="1">
      <c r="A12" s="178" t="s">
        <v>196</v>
      </c>
      <c r="B12" s="25">
        <f t="shared" ref="B12:W12" si="6">SUM(B13:B18)</f>
        <v>164090</v>
      </c>
      <c r="C12" s="25">
        <f t="shared" si="6"/>
        <v>161459</v>
      </c>
      <c r="D12" s="25">
        <f t="shared" si="6"/>
        <v>160860</v>
      </c>
      <c r="E12" s="25">
        <f t="shared" si="6"/>
        <v>161105</v>
      </c>
      <c r="F12" s="25">
        <f t="shared" ref="F12" si="7">SUM(F13:F18)</f>
        <v>163695</v>
      </c>
      <c r="G12" s="25">
        <f t="shared" ref="G12:H12" si="8">SUM(G13:G18)</f>
        <v>162455</v>
      </c>
      <c r="H12" s="25">
        <f t="shared" si="8"/>
        <v>162313</v>
      </c>
      <c r="I12" s="25">
        <f t="shared" ref="I12:J12" si="9">SUM(I13:I18)</f>
        <v>170718</v>
      </c>
      <c r="J12" s="25">
        <f t="shared" si="9"/>
        <v>174883</v>
      </c>
      <c r="K12" s="25">
        <f t="shared" si="6"/>
        <v>180214</v>
      </c>
      <c r="L12" s="25">
        <f t="shared" si="6"/>
        <v>188001</v>
      </c>
      <c r="M12" s="25">
        <f t="shared" si="6"/>
        <v>194441</v>
      </c>
      <c r="N12" s="25">
        <f t="shared" si="6"/>
        <v>202020</v>
      </c>
      <c r="O12" s="25">
        <f t="shared" si="6"/>
        <v>211619</v>
      </c>
      <c r="P12" s="25">
        <f t="shared" si="6"/>
        <v>222596</v>
      </c>
      <c r="Q12" s="25">
        <f t="shared" si="6"/>
        <v>211096</v>
      </c>
      <c r="R12" s="25">
        <f t="shared" si="6"/>
        <v>219233</v>
      </c>
      <c r="S12" s="25">
        <f t="shared" si="6"/>
        <v>228619</v>
      </c>
      <c r="T12" s="25">
        <f t="shared" si="6"/>
        <v>235994</v>
      </c>
      <c r="U12" s="25">
        <f t="shared" si="6"/>
        <v>241045</v>
      </c>
      <c r="V12" s="25">
        <f t="shared" si="6"/>
        <v>245230</v>
      </c>
      <c r="W12" s="25">
        <f t="shared" si="6"/>
        <v>243823</v>
      </c>
      <c r="X12" s="82"/>
    </row>
    <row r="13" spans="1:32" ht="11.1" customHeight="1">
      <c r="A13" s="180" t="s">
        <v>198</v>
      </c>
      <c r="B13" s="18">
        <v>158142</v>
      </c>
      <c r="C13" s="185">
        <v>155502</v>
      </c>
      <c r="D13" s="185">
        <v>154809</v>
      </c>
      <c r="E13" s="185">
        <v>154972</v>
      </c>
      <c r="F13" s="185">
        <v>157396</v>
      </c>
      <c r="G13" s="185">
        <v>156173</v>
      </c>
      <c r="H13" s="185">
        <v>156058</v>
      </c>
      <c r="I13" s="185">
        <v>162969</v>
      </c>
      <c r="J13" s="185">
        <v>167018</v>
      </c>
      <c r="K13" s="18">
        <v>172195</v>
      </c>
      <c r="L13" s="18">
        <v>179738</v>
      </c>
      <c r="M13" s="18">
        <v>186005</v>
      </c>
      <c r="N13" s="18">
        <v>193409</v>
      </c>
      <c r="O13" s="18">
        <v>202854</v>
      </c>
      <c r="P13" s="18">
        <v>213635</v>
      </c>
      <c r="Q13" s="18">
        <v>202296</v>
      </c>
      <c r="R13" s="18">
        <v>210300</v>
      </c>
      <c r="S13" s="18">
        <v>219640</v>
      </c>
      <c r="T13" s="18">
        <v>226940</v>
      </c>
      <c r="U13" s="18">
        <v>232124</v>
      </c>
      <c r="V13" s="18">
        <v>236220</v>
      </c>
      <c r="W13" s="18">
        <v>238163</v>
      </c>
      <c r="X13" s="10"/>
    </row>
    <row r="14" spans="1:32" ht="11.1" customHeight="1">
      <c r="A14" s="180" t="s">
        <v>199</v>
      </c>
      <c r="B14" s="18">
        <v>1953</v>
      </c>
      <c r="C14" s="185">
        <v>1973</v>
      </c>
      <c r="D14" s="185">
        <v>2044</v>
      </c>
      <c r="E14" s="185">
        <v>2154</v>
      </c>
      <c r="F14" s="185">
        <v>2254</v>
      </c>
      <c r="G14" s="185">
        <v>2267</v>
      </c>
      <c r="H14" s="185">
        <v>2245</v>
      </c>
      <c r="I14" s="185">
        <v>2328</v>
      </c>
      <c r="J14" s="185">
        <v>2403</v>
      </c>
      <c r="K14" s="18">
        <v>2486</v>
      </c>
      <c r="L14" s="18">
        <v>2586</v>
      </c>
      <c r="M14" s="18">
        <v>2712</v>
      </c>
      <c r="N14" s="18">
        <v>2763</v>
      </c>
      <c r="O14" s="18">
        <v>2837</v>
      </c>
      <c r="P14" s="18">
        <v>2976</v>
      </c>
      <c r="Q14" s="18">
        <v>2990</v>
      </c>
      <c r="R14" s="18">
        <v>3147</v>
      </c>
      <c r="S14" s="18">
        <v>3270</v>
      </c>
      <c r="T14" s="18">
        <v>3380</v>
      </c>
      <c r="U14" s="18">
        <v>3420</v>
      </c>
      <c r="V14" s="18">
        <v>3502</v>
      </c>
      <c r="W14" s="18">
        <v>3531</v>
      </c>
      <c r="X14" s="10"/>
    </row>
    <row r="15" spans="1:32" ht="11.1" customHeight="1">
      <c r="A15" s="180" t="s">
        <v>200</v>
      </c>
      <c r="B15" s="18">
        <v>44</v>
      </c>
      <c r="C15" s="185">
        <v>39</v>
      </c>
      <c r="D15" s="185">
        <v>37</v>
      </c>
      <c r="E15" s="185">
        <v>40</v>
      </c>
      <c r="F15" s="185">
        <v>37</v>
      </c>
      <c r="G15" s="185">
        <v>36</v>
      </c>
      <c r="H15" s="185">
        <v>33</v>
      </c>
      <c r="I15" s="185">
        <v>32</v>
      </c>
      <c r="J15" s="185">
        <v>32</v>
      </c>
      <c r="K15" s="18">
        <v>32</v>
      </c>
      <c r="L15" s="18">
        <v>27</v>
      </c>
      <c r="M15" s="18">
        <v>35</v>
      </c>
      <c r="N15" s="18">
        <v>37</v>
      </c>
      <c r="O15" s="18">
        <v>37</v>
      </c>
      <c r="P15" s="18">
        <v>41</v>
      </c>
      <c r="Q15" s="18">
        <v>45</v>
      </c>
      <c r="R15" s="18">
        <v>44</v>
      </c>
      <c r="S15" s="18">
        <v>50</v>
      </c>
      <c r="T15" s="18">
        <v>47</v>
      </c>
      <c r="U15" s="18">
        <v>43</v>
      </c>
      <c r="V15" s="18">
        <v>46</v>
      </c>
      <c r="W15" s="18">
        <v>45</v>
      </c>
      <c r="X15" s="10"/>
    </row>
    <row r="16" spans="1:32" ht="11.1" customHeight="1">
      <c r="A16" s="180" t="s">
        <v>201</v>
      </c>
      <c r="B16" s="18">
        <v>1924</v>
      </c>
      <c r="C16" s="185">
        <v>1942</v>
      </c>
      <c r="D16" s="185">
        <v>1982</v>
      </c>
      <c r="E16" s="185">
        <v>1998</v>
      </c>
      <c r="F16" s="185">
        <v>2111</v>
      </c>
      <c r="G16" s="185">
        <v>2100</v>
      </c>
      <c r="H16" s="185">
        <v>2128</v>
      </c>
      <c r="I16" s="185">
        <v>2216</v>
      </c>
      <c r="J16" s="185">
        <v>2207</v>
      </c>
      <c r="K16" s="18">
        <v>2237</v>
      </c>
      <c r="L16" s="18">
        <v>2310</v>
      </c>
      <c r="M16" s="18">
        <v>2332</v>
      </c>
      <c r="N16" s="18">
        <v>2421</v>
      </c>
      <c r="O16" s="18">
        <v>2451</v>
      </c>
      <c r="P16" s="18">
        <v>2492</v>
      </c>
      <c r="Q16" s="18">
        <v>2332</v>
      </c>
      <c r="R16" s="18">
        <v>2290</v>
      </c>
      <c r="S16" s="18">
        <v>2226</v>
      </c>
      <c r="T16" s="18">
        <v>2223</v>
      </c>
      <c r="U16" s="18">
        <v>2098</v>
      </c>
      <c r="V16" s="18">
        <v>2067</v>
      </c>
      <c r="W16" s="18">
        <v>1988</v>
      </c>
      <c r="X16" s="10"/>
    </row>
    <row r="17" spans="1:24" ht="21.15" customHeight="1">
      <c r="A17" s="181" t="s">
        <v>227</v>
      </c>
      <c r="B17" s="18">
        <v>58</v>
      </c>
      <c r="C17" s="185">
        <v>59</v>
      </c>
      <c r="D17" s="185">
        <v>65</v>
      </c>
      <c r="E17" s="185">
        <v>69</v>
      </c>
      <c r="F17" s="185">
        <v>76</v>
      </c>
      <c r="G17" s="185">
        <v>74</v>
      </c>
      <c r="H17" s="185">
        <v>70</v>
      </c>
      <c r="I17" s="185">
        <v>72</v>
      </c>
      <c r="J17" s="185">
        <v>75</v>
      </c>
      <c r="K17" s="18">
        <v>76</v>
      </c>
      <c r="L17" s="18">
        <v>84</v>
      </c>
      <c r="M17" s="18">
        <v>78</v>
      </c>
      <c r="N17" s="18">
        <v>83</v>
      </c>
      <c r="O17" s="18">
        <v>90</v>
      </c>
      <c r="P17" s="18">
        <v>88</v>
      </c>
      <c r="Q17" s="18">
        <v>81</v>
      </c>
      <c r="R17" s="18">
        <v>83</v>
      </c>
      <c r="S17" s="18">
        <v>90</v>
      </c>
      <c r="T17" s="18">
        <v>83</v>
      </c>
      <c r="U17" s="18">
        <v>84</v>
      </c>
      <c r="V17" s="18">
        <v>86</v>
      </c>
      <c r="W17" s="18">
        <v>83</v>
      </c>
    </row>
    <row r="18" spans="1:24" ht="11.1" customHeight="1">
      <c r="A18" s="180" t="s">
        <v>241</v>
      </c>
      <c r="B18" s="18">
        <v>1969</v>
      </c>
      <c r="C18" s="185">
        <v>1944</v>
      </c>
      <c r="D18" s="185">
        <v>1923</v>
      </c>
      <c r="E18" s="185">
        <v>1872</v>
      </c>
      <c r="F18" s="185">
        <v>1821</v>
      </c>
      <c r="G18" s="185">
        <v>1805</v>
      </c>
      <c r="H18" s="185">
        <v>1779</v>
      </c>
      <c r="I18" s="185">
        <v>3101</v>
      </c>
      <c r="J18" s="185">
        <v>3148</v>
      </c>
      <c r="K18" s="18">
        <v>3188</v>
      </c>
      <c r="L18" s="18">
        <v>3256</v>
      </c>
      <c r="M18" s="18">
        <v>3279</v>
      </c>
      <c r="N18" s="18">
        <v>3307</v>
      </c>
      <c r="O18" s="18">
        <v>3350</v>
      </c>
      <c r="P18" s="18">
        <v>3364</v>
      </c>
      <c r="Q18" s="18">
        <v>3352</v>
      </c>
      <c r="R18" s="18">
        <v>3369</v>
      </c>
      <c r="S18" s="18">
        <v>3343</v>
      </c>
      <c r="T18" s="18">
        <v>3321</v>
      </c>
      <c r="U18" s="18">
        <v>3276</v>
      </c>
      <c r="V18" s="18">
        <v>3309</v>
      </c>
      <c r="W18" s="18">
        <v>13</v>
      </c>
      <c r="X18" s="10"/>
    </row>
    <row r="19" spans="1:24" s="21" customFormat="1" ht="11.1" customHeight="1">
      <c r="A19" s="178" t="s">
        <v>66</v>
      </c>
      <c r="B19" s="25">
        <f t="shared" ref="B19:W19" si="10">SUM(B20:B35)</f>
        <v>104498</v>
      </c>
      <c r="C19" s="25">
        <f t="shared" si="10"/>
        <v>104610</v>
      </c>
      <c r="D19" s="25">
        <f t="shared" si="10"/>
        <v>103879</v>
      </c>
      <c r="E19" s="25">
        <f t="shared" si="10"/>
        <v>100863</v>
      </c>
      <c r="F19" s="25">
        <f t="shared" ref="F19" si="11">SUM(F20:F35)</f>
        <v>99880</v>
      </c>
      <c r="G19" s="25">
        <f t="shared" ref="G19:H19" si="12">SUM(G20:G35)</f>
        <v>98161</v>
      </c>
      <c r="H19" s="25">
        <f t="shared" si="12"/>
        <v>96081</v>
      </c>
      <c r="I19" s="25">
        <f t="shared" ref="I19:J19" si="13">SUM(I20:I35)</f>
        <v>101164</v>
      </c>
      <c r="J19" s="25">
        <f t="shared" si="13"/>
        <v>104322</v>
      </c>
      <c r="K19" s="25">
        <f t="shared" si="10"/>
        <v>108206</v>
      </c>
      <c r="L19" s="25">
        <f t="shared" si="10"/>
        <v>116400</v>
      </c>
      <c r="M19" s="25">
        <f t="shared" si="10"/>
        <v>120865</v>
      </c>
      <c r="N19" s="25">
        <f t="shared" si="10"/>
        <v>123705</v>
      </c>
      <c r="O19" s="25">
        <f t="shared" si="10"/>
        <v>125738</v>
      </c>
      <c r="P19" s="25">
        <f t="shared" si="10"/>
        <v>124746</v>
      </c>
      <c r="Q19" s="25">
        <f t="shared" si="10"/>
        <v>115127</v>
      </c>
      <c r="R19" s="25">
        <f t="shared" si="10"/>
        <v>117610</v>
      </c>
      <c r="S19" s="25">
        <f t="shared" si="10"/>
        <v>120614</v>
      </c>
      <c r="T19" s="25">
        <f t="shared" si="10"/>
        <v>122592</v>
      </c>
      <c r="U19" s="25">
        <f t="shared" si="10"/>
        <v>123990</v>
      </c>
      <c r="V19" s="25">
        <f t="shared" si="10"/>
        <v>125900</v>
      </c>
      <c r="W19" s="25">
        <f t="shared" si="10"/>
        <v>120485</v>
      </c>
      <c r="X19" s="82"/>
    </row>
    <row r="20" spans="1:24" ht="11.1" customHeight="1">
      <c r="A20" s="180" t="s">
        <v>204</v>
      </c>
      <c r="B20" s="18">
        <v>85476</v>
      </c>
      <c r="C20" s="185">
        <v>85479</v>
      </c>
      <c r="D20" s="185">
        <v>84386</v>
      </c>
      <c r="E20" s="185">
        <v>80975</v>
      </c>
      <c r="F20" s="185">
        <v>79538</v>
      </c>
      <c r="G20" s="185">
        <v>77993</v>
      </c>
      <c r="H20" s="185">
        <v>76446</v>
      </c>
      <c r="I20" s="185">
        <v>79957</v>
      </c>
      <c r="J20" s="185">
        <v>82703</v>
      </c>
      <c r="K20" s="18">
        <v>85771</v>
      </c>
      <c r="L20" s="18">
        <v>93180</v>
      </c>
      <c r="M20" s="18">
        <v>97157</v>
      </c>
      <c r="N20" s="18">
        <v>99432</v>
      </c>
      <c r="O20" s="18">
        <v>100752</v>
      </c>
      <c r="P20" s="18">
        <v>99571</v>
      </c>
      <c r="Q20" s="18">
        <v>91282</v>
      </c>
      <c r="R20" s="18">
        <v>93479</v>
      </c>
      <c r="S20" s="18">
        <v>96163</v>
      </c>
      <c r="T20" s="18">
        <v>97963</v>
      </c>
      <c r="U20" s="18">
        <v>99322</v>
      </c>
      <c r="V20" s="18">
        <v>100499</v>
      </c>
      <c r="W20" s="18">
        <v>100325</v>
      </c>
      <c r="X20" s="10"/>
    </row>
    <row r="21" spans="1:24" ht="11.1" customHeight="1">
      <c r="A21" s="181" t="s">
        <v>205</v>
      </c>
      <c r="B21" s="18">
        <v>946</v>
      </c>
      <c r="C21" s="185">
        <v>959</v>
      </c>
      <c r="D21" s="185">
        <v>959</v>
      </c>
      <c r="E21" s="185">
        <v>970</v>
      </c>
      <c r="F21" s="185">
        <v>1012</v>
      </c>
      <c r="G21" s="185">
        <v>1020</v>
      </c>
      <c r="H21" s="185">
        <v>1016</v>
      </c>
      <c r="I21" s="185">
        <v>1092</v>
      </c>
      <c r="J21" s="185">
        <v>1139</v>
      </c>
      <c r="K21" s="18">
        <v>1175</v>
      </c>
      <c r="L21" s="18">
        <v>1242</v>
      </c>
      <c r="M21" s="18">
        <v>1302</v>
      </c>
      <c r="N21" s="18">
        <v>1320</v>
      </c>
      <c r="O21" s="18">
        <v>1410</v>
      </c>
      <c r="P21" s="18">
        <v>1448</v>
      </c>
      <c r="Q21" s="18">
        <v>1442</v>
      </c>
      <c r="R21" s="18">
        <v>1493</v>
      </c>
      <c r="S21" s="18">
        <v>1565</v>
      </c>
      <c r="T21" s="18">
        <v>1616</v>
      </c>
      <c r="U21" s="18">
        <v>1628</v>
      </c>
      <c r="V21" s="18">
        <v>1639</v>
      </c>
      <c r="W21" s="18">
        <v>1657</v>
      </c>
      <c r="X21" s="10"/>
    </row>
    <row r="22" spans="1:24" ht="21.15" customHeight="1">
      <c r="A22" s="181" t="s">
        <v>239</v>
      </c>
      <c r="B22" s="18">
        <v>1659</v>
      </c>
      <c r="C22" s="185">
        <v>1709</v>
      </c>
      <c r="D22" s="185">
        <v>1744</v>
      </c>
      <c r="E22" s="185">
        <v>1810</v>
      </c>
      <c r="F22" s="185">
        <v>1859</v>
      </c>
      <c r="G22" s="185">
        <v>1872</v>
      </c>
      <c r="H22" s="185">
        <v>1785</v>
      </c>
      <c r="I22" s="185">
        <v>1907</v>
      </c>
      <c r="J22" s="185">
        <v>1964</v>
      </c>
      <c r="K22" s="18">
        <v>2134</v>
      </c>
      <c r="L22" s="18">
        <v>2245</v>
      </c>
      <c r="M22" s="18">
        <v>2324</v>
      </c>
      <c r="N22" s="18">
        <v>2409</v>
      </c>
      <c r="O22" s="18">
        <v>2448</v>
      </c>
      <c r="P22" s="18">
        <v>2533</v>
      </c>
      <c r="Q22" s="18">
        <v>2591</v>
      </c>
      <c r="R22" s="18">
        <v>2691</v>
      </c>
      <c r="S22" s="18">
        <v>2736</v>
      </c>
      <c r="T22" s="18">
        <v>2836</v>
      </c>
      <c r="U22" s="18">
        <v>2852</v>
      </c>
      <c r="V22" s="18">
        <v>2879</v>
      </c>
      <c r="W22" s="18">
        <v>2915</v>
      </c>
      <c r="X22" s="10"/>
    </row>
    <row r="23" spans="1:24" ht="21.15" customHeight="1">
      <c r="A23" s="181" t="s">
        <v>219</v>
      </c>
      <c r="B23" s="18">
        <v>6</v>
      </c>
      <c r="C23" s="185">
        <v>5</v>
      </c>
      <c r="D23" s="185">
        <v>5</v>
      </c>
      <c r="E23" s="185">
        <v>4</v>
      </c>
      <c r="F23" s="185">
        <v>6</v>
      </c>
      <c r="G23" s="185">
        <v>7</v>
      </c>
      <c r="H23" s="185">
        <v>5</v>
      </c>
      <c r="I23" s="185">
        <v>8</v>
      </c>
      <c r="J23" s="185">
        <v>7</v>
      </c>
      <c r="K23" s="18">
        <v>7</v>
      </c>
      <c r="L23" s="18">
        <v>8</v>
      </c>
      <c r="M23" s="18">
        <v>7</v>
      </c>
      <c r="N23" s="18">
        <v>6</v>
      </c>
      <c r="O23" s="18">
        <v>6</v>
      </c>
      <c r="P23" s="18">
        <v>6</v>
      </c>
      <c r="Q23" s="18">
        <v>7</v>
      </c>
      <c r="R23" s="18">
        <v>4</v>
      </c>
      <c r="S23" s="18">
        <v>5</v>
      </c>
      <c r="T23" s="18">
        <v>4</v>
      </c>
      <c r="U23" s="18">
        <v>4</v>
      </c>
      <c r="V23" s="18">
        <v>4</v>
      </c>
      <c r="W23" s="18">
        <v>4</v>
      </c>
      <c r="X23" s="10"/>
    </row>
    <row r="24" spans="1:24" ht="21.15" customHeight="1">
      <c r="A24" s="181" t="s">
        <v>240</v>
      </c>
      <c r="B24" s="18">
        <v>864</v>
      </c>
      <c r="C24" s="185">
        <v>847</v>
      </c>
      <c r="D24" s="185">
        <v>840</v>
      </c>
      <c r="E24" s="185">
        <v>834</v>
      </c>
      <c r="F24" s="185">
        <v>817</v>
      </c>
      <c r="G24" s="185">
        <v>794</v>
      </c>
      <c r="H24" s="185">
        <v>804</v>
      </c>
      <c r="I24" s="185">
        <v>789</v>
      </c>
      <c r="J24" s="185">
        <v>809</v>
      </c>
      <c r="K24" s="18">
        <v>837</v>
      </c>
      <c r="L24" s="18">
        <v>840</v>
      </c>
      <c r="M24" s="18">
        <v>836</v>
      </c>
      <c r="N24" s="18">
        <v>814</v>
      </c>
      <c r="O24" s="18">
        <v>843</v>
      </c>
      <c r="P24" s="18">
        <v>846</v>
      </c>
      <c r="Q24" s="18">
        <v>830</v>
      </c>
      <c r="R24" s="18">
        <v>822</v>
      </c>
      <c r="S24" s="18">
        <v>793</v>
      </c>
      <c r="T24" s="18">
        <v>753</v>
      </c>
      <c r="U24" s="18">
        <v>695</v>
      </c>
      <c r="V24" s="18">
        <v>697</v>
      </c>
      <c r="W24" s="18">
        <v>650</v>
      </c>
      <c r="X24" s="10"/>
    </row>
    <row r="25" spans="1:24" ht="21.15" customHeight="1">
      <c r="A25" s="181" t="s">
        <v>221</v>
      </c>
      <c r="B25" s="18">
        <v>51</v>
      </c>
      <c r="C25" s="185">
        <v>47</v>
      </c>
      <c r="D25" s="185">
        <v>54</v>
      </c>
      <c r="E25" s="185">
        <v>45</v>
      </c>
      <c r="F25" s="185">
        <v>43</v>
      </c>
      <c r="G25" s="185">
        <v>46</v>
      </c>
      <c r="H25" s="185">
        <v>46</v>
      </c>
      <c r="I25" s="185">
        <v>53</v>
      </c>
      <c r="J25" s="185">
        <v>52</v>
      </c>
      <c r="K25" s="18">
        <v>64</v>
      </c>
      <c r="L25" s="18">
        <v>62</v>
      </c>
      <c r="M25" s="18">
        <v>56</v>
      </c>
      <c r="N25" s="18">
        <v>57</v>
      </c>
      <c r="O25" s="18">
        <v>51</v>
      </c>
      <c r="P25" s="18">
        <v>53</v>
      </c>
      <c r="Q25" s="18">
        <v>54</v>
      </c>
      <c r="R25" s="18">
        <v>48</v>
      </c>
      <c r="S25" s="18">
        <v>46</v>
      </c>
      <c r="T25" s="18">
        <v>48</v>
      </c>
      <c r="U25" s="18">
        <v>48</v>
      </c>
      <c r="V25" s="18">
        <v>46</v>
      </c>
      <c r="W25" s="18">
        <v>41</v>
      </c>
      <c r="X25" s="10"/>
    </row>
    <row r="26" spans="1:24" ht="21.15" customHeight="1">
      <c r="A26" s="181" t="s">
        <v>222</v>
      </c>
      <c r="B26" s="18">
        <v>7114</v>
      </c>
      <c r="C26" s="185">
        <v>7245</v>
      </c>
      <c r="D26" s="185">
        <v>7508</v>
      </c>
      <c r="E26" s="185">
        <v>7802</v>
      </c>
      <c r="F26" s="185">
        <v>8007</v>
      </c>
      <c r="G26" s="185">
        <v>7856</v>
      </c>
      <c r="H26" s="185">
        <v>7586</v>
      </c>
      <c r="I26" s="185">
        <v>7800</v>
      </c>
      <c r="J26" s="185">
        <v>7794</v>
      </c>
      <c r="K26" s="18">
        <v>8112</v>
      </c>
      <c r="L26" s="18">
        <v>8443</v>
      </c>
      <c r="M26" s="18">
        <v>8648</v>
      </c>
      <c r="N26" s="18">
        <v>8989</v>
      </c>
      <c r="O26" s="18">
        <v>9344</v>
      </c>
      <c r="P26" s="18">
        <v>9315</v>
      </c>
      <c r="Q26" s="18">
        <v>8187</v>
      </c>
      <c r="R26" s="18">
        <v>8326</v>
      </c>
      <c r="S26" s="18">
        <v>8550</v>
      </c>
      <c r="T26" s="18">
        <v>8641</v>
      </c>
      <c r="U26" s="18">
        <v>8764</v>
      </c>
      <c r="V26" s="18">
        <v>9232</v>
      </c>
      <c r="W26" s="18">
        <v>9614</v>
      </c>
      <c r="X26" s="10"/>
    </row>
    <row r="27" spans="1:24" ht="21.15" customHeight="1">
      <c r="A27" s="181" t="s">
        <v>223</v>
      </c>
      <c r="B27" s="18">
        <v>92</v>
      </c>
      <c r="C27" s="185">
        <v>99</v>
      </c>
      <c r="D27" s="185">
        <v>102</v>
      </c>
      <c r="E27" s="185">
        <v>102</v>
      </c>
      <c r="F27" s="185">
        <v>102</v>
      </c>
      <c r="G27" s="185">
        <v>111</v>
      </c>
      <c r="H27" s="185">
        <v>100</v>
      </c>
      <c r="I27" s="185">
        <v>106</v>
      </c>
      <c r="J27" s="185">
        <v>108</v>
      </c>
      <c r="K27" s="18">
        <v>108</v>
      </c>
      <c r="L27" s="18">
        <v>116</v>
      </c>
      <c r="M27" s="18">
        <v>112</v>
      </c>
      <c r="N27" s="18">
        <v>119</v>
      </c>
      <c r="O27" s="18">
        <v>128</v>
      </c>
      <c r="P27" s="18">
        <v>134</v>
      </c>
      <c r="Q27" s="18">
        <v>129</v>
      </c>
      <c r="R27" s="18">
        <v>125</v>
      </c>
      <c r="S27" s="18">
        <v>131</v>
      </c>
      <c r="T27" s="18">
        <v>124</v>
      </c>
      <c r="U27" s="18">
        <v>129</v>
      </c>
      <c r="V27" s="18">
        <v>142</v>
      </c>
      <c r="W27" s="18">
        <v>147</v>
      </c>
      <c r="X27" s="10"/>
    </row>
    <row r="28" spans="1:24" ht="21.15" customHeight="1">
      <c r="A28" s="181" t="s">
        <v>224</v>
      </c>
      <c r="B28" s="185">
        <v>227</v>
      </c>
      <c r="C28" s="185">
        <v>227</v>
      </c>
      <c r="D28" s="185">
        <v>243</v>
      </c>
      <c r="E28" s="185">
        <v>241</v>
      </c>
      <c r="F28" s="185">
        <v>251</v>
      </c>
      <c r="G28" s="185">
        <v>257</v>
      </c>
      <c r="H28" s="185">
        <v>250</v>
      </c>
      <c r="I28" s="185">
        <v>259</v>
      </c>
      <c r="J28" s="185">
        <v>279</v>
      </c>
      <c r="K28" s="18">
        <v>281</v>
      </c>
      <c r="L28" s="18">
        <v>298</v>
      </c>
      <c r="M28" s="18">
        <v>309</v>
      </c>
      <c r="N28" s="18">
        <v>325</v>
      </c>
      <c r="O28" s="18">
        <v>336</v>
      </c>
      <c r="P28" s="18">
        <v>356</v>
      </c>
      <c r="Q28" s="18">
        <v>372</v>
      </c>
      <c r="R28" s="18">
        <v>386</v>
      </c>
      <c r="S28" s="18">
        <v>391</v>
      </c>
      <c r="T28" s="18">
        <v>420</v>
      </c>
      <c r="U28" s="18">
        <v>409</v>
      </c>
      <c r="V28" s="18">
        <v>418</v>
      </c>
      <c r="W28" s="18">
        <v>416</v>
      </c>
      <c r="X28" s="10"/>
    </row>
    <row r="29" spans="1:24" ht="21.15" customHeight="1">
      <c r="A29" s="181" t="s">
        <v>225</v>
      </c>
      <c r="B29" s="185">
        <v>26</v>
      </c>
      <c r="C29" s="185">
        <v>23</v>
      </c>
      <c r="D29" s="185">
        <v>26</v>
      </c>
      <c r="E29" s="185">
        <v>25</v>
      </c>
      <c r="F29" s="185">
        <v>26</v>
      </c>
      <c r="G29" s="185">
        <v>32</v>
      </c>
      <c r="H29" s="185">
        <v>22</v>
      </c>
      <c r="I29" s="185">
        <v>23</v>
      </c>
      <c r="J29" s="185">
        <v>30</v>
      </c>
      <c r="K29" s="18">
        <v>30</v>
      </c>
      <c r="L29" s="18">
        <v>37</v>
      </c>
      <c r="M29" s="18">
        <v>35</v>
      </c>
      <c r="N29" s="18">
        <v>36</v>
      </c>
      <c r="O29" s="18">
        <v>32</v>
      </c>
      <c r="P29" s="18">
        <v>32</v>
      </c>
      <c r="Q29" s="18">
        <v>33</v>
      </c>
      <c r="R29" s="18">
        <v>5</v>
      </c>
      <c r="S29" s="18">
        <v>6</v>
      </c>
      <c r="T29" s="18">
        <v>6</v>
      </c>
      <c r="U29" s="18">
        <v>8</v>
      </c>
      <c r="V29" s="18">
        <v>9</v>
      </c>
      <c r="W29" s="18">
        <v>10</v>
      </c>
    </row>
    <row r="30" spans="1:24" ht="21.15" customHeight="1">
      <c r="A30" s="181" t="s">
        <v>228</v>
      </c>
      <c r="B30" s="185">
        <v>19</v>
      </c>
      <c r="C30" s="185">
        <v>17</v>
      </c>
      <c r="D30" s="185">
        <v>15</v>
      </c>
      <c r="E30" s="185">
        <v>15</v>
      </c>
      <c r="F30" s="185">
        <v>14</v>
      </c>
      <c r="G30" s="185">
        <v>14</v>
      </c>
      <c r="H30" s="185">
        <v>14</v>
      </c>
      <c r="I30" s="185">
        <v>14</v>
      </c>
      <c r="J30" s="185">
        <v>13</v>
      </c>
      <c r="K30" s="18">
        <v>11</v>
      </c>
      <c r="L30" s="18">
        <v>10</v>
      </c>
      <c r="M30" s="18">
        <v>12</v>
      </c>
      <c r="N30" s="18">
        <v>16</v>
      </c>
      <c r="O30" s="18">
        <v>18</v>
      </c>
      <c r="P30" s="18">
        <v>18</v>
      </c>
      <c r="Q30" s="18">
        <v>22</v>
      </c>
      <c r="R30" s="18">
        <v>21</v>
      </c>
      <c r="S30" s="18">
        <v>17</v>
      </c>
      <c r="T30" s="18">
        <v>19</v>
      </c>
      <c r="U30" s="18">
        <v>18</v>
      </c>
      <c r="V30" s="18">
        <v>18</v>
      </c>
      <c r="W30" s="18">
        <v>24</v>
      </c>
      <c r="X30" s="10"/>
    </row>
    <row r="31" spans="1:24" ht="30.15" customHeight="1">
      <c r="A31" s="197" t="s">
        <v>226</v>
      </c>
      <c r="B31" s="18">
        <v>18</v>
      </c>
      <c r="C31" s="185">
        <v>15</v>
      </c>
      <c r="D31" s="185">
        <v>16</v>
      </c>
      <c r="E31" s="185">
        <v>16</v>
      </c>
      <c r="F31" s="185">
        <v>18</v>
      </c>
      <c r="G31" s="185">
        <v>18</v>
      </c>
      <c r="H31" s="185">
        <v>17</v>
      </c>
      <c r="I31" s="185">
        <v>16</v>
      </c>
      <c r="J31" s="185">
        <v>16</v>
      </c>
      <c r="K31" s="18">
        <v>13</v>
      </c>
      <c r="L31" s="18">
        <v>16</v>
      </c>
      <c r="M31" s="18">
        <v>16</v>
      </c>
      <c r="N31" s="18">
        <v>14</v>
      </c>
      <c r="O31" s="18">
        <v>19</v>
      </c>
      <c r="P31" s="18">
        <v>22</v>
      </c>
      <c r="Q31" s="18">
        <v>23</v>
      </c>
      <c r="R31" s="18">
        <v>3</v>
      </c>
      <c r="S31" s="18">
        <v>3</v>
      </c>
      <c r="T31" s="18">
        <v>5</v>
      </c>
      <c r="U31" s="18">
        <v>7</v>
      </c>
      <c r="V31" s="18">
        <v>7</v>
      </c>
      <c r="W31" s="18">
        <v>7</v>
      </c>
      <c r="X31" s="10"/>
    </row>
    <row r="32" spans="1:24" ht="21.15" customHeight="1">
      <c r="A32" s="181" t="s">
        <v>235</v>
      </c>
      <c r="B32" s="18">
        <v>14</v>
      </c>
      <c r="C32" s="185">
        <v>17</v>
      </c>
      <c r="D32" s="185">
        <v>16</v>
      </c>
      <c r="E32" s="185">
        <v>14</v>
      </c>
      <c r="F32" s="185">
        <v>19</v>
      </c>
      <c r="G32" s="185">
        <v>18</v>
      </c>
      <c r="H32" s="185">
        <v>16</v>
      </c>
      <c r="I32" s="185">
        <v>17</v>
      </c>
      <c r="J32" s="185">
        <v>16</v>
      </c>
      <c r="K32" s="18">
        <v>17</v>
      </c>
      <c r="L32" s="18">
        <v>20</v>
      </c>
      <c r="M32" s="18">
        <v>21</v>
      </c>
      <c r="N32" s="18">
        <v>21</v>
      </c>
      <c r="O32" s="18">
        <v>24</v>
      </c>
      <c r="P32" s="18">
        <v>24</v>
      </c>
      <c r="Q32" s="18">
        <v>19</v>
      </c>
      <c r="R32" s="18">
        <v>16</v>
      </c>
      <c r="S32" s="18">
        <v>16</v>
      </c>
      <c r="T32" s="18">
        <v>17</v>
      </c>
      <c r="U32" s="18">
        <v>32</v>
      </c>
      <c r="V32" s="18">
        <v>36</v>
      </c>
      <c r="W32" s="18">
        <v>39</v>
      </c>
      <c r="X32" s="10"/>
    </row>
    <row r="33" spans="1:24" ht="11.1" customHeight="1">
      <c r="A33" s="181" t="s">
        <v>207</v>
      </c>
      <c r="B33" s="18">
        <v>355</v>
      </c>
      <c r="C33" s="185">
        <v>355</v>
      </c>
      <c r="D33" s="185">
        <v>375</v>
      </c>
      <c r="E33" s="185">
        <v>388</v>
      </c>
      <c r="F33" s="185">
        <v>413</v>
      </c>
      <c r="G33" s="185">
        <v>404</v>
      </c>
      <c r="H33" s="185">
        <v>381</v>
      </c>
      <c r="I33" s="185">
        <v>395</v>
      </c>
      <c r="J33" s="185">
        <v>391</v>
      </c>
      <c r="K33" s="18">
        <v>394</v>
      </c>
      <c r="L33" s="18">
        <v>422</v>
      </c>
      <c r="M33" s="18">
        <v>429</v>
      </c>
      <c r="N33" s="18">
        <v>449</v>
      </c>
      <c r="O33" s="18">
        <v>448</v>
      </c>
      <c r="P33" s="18">
        <v>456</v>
      </c>
      <c r="Q33" s="18">
        <v>470</v>
      </c>
      <c r="R33" s="18">
        <v>477</v>
      </c>
      <c r="S33" s="18">
        <v>498</v>
      </c>
      <c r="T33" s="18">
        <v>523</v>
      </c>
      <c r="U33" s="18">
        <v>534</v>
      </c>
      <c r="V33" s="18">
        <v>535</v>
      </c>
      <c r="W33" s="18">
        <v>551</v>
      </c>
      <c r="X33" s="10"/>
    </row>
    <row r="34" spans="1:24" ht="17.7" customHeight="1">
      <c r="A34" s="181" t="s">
        <v>206</v>
      </c>
      <c r="B34" s="18">
        <v>3556</v>
      </c>
      <c r="C34" s="185">
        <v>3526</v>
      </c>
      <c r="D34" s="185">
        <v>3593</v>
      </c>
      <c r="E34" s="185">
        <v>3689</v>
      </c>
      <c r="F34" s="185">
        <v>3850</v>
      </c>
      <c r="G34" s="185">
        <v>3842</v>
      </c>
      <c r="H34" s="185">
        <v>3765</v>
      </c>
      <c r="I34" s="185">
        <v>3816</v>
      </c>
      <c r="J34" s="185">
        <v>3909</v>
      </c>
      <c r="K34" s="18">
        <v>3999</v>
      </c>
      <c r="L34" s="18">
        <v>4062</v>
      </c>
      <c r="M34" s="18">
        <v>4083</v>
      </c>
      <c r="N34" s="18">
        <v>4076</v>
      </c>
      <c r="O34" s="18">
        <v>4179</v>
      </c>
      <c r="P34" s="18">
        <v>4201</v>
      </c>
      <c r="Q34" s="18">
        <v>3878</v>
      </c>
      <c r="R34" s="18">
        <v>3822</v>
      </c>
      <c r="S34" s="18">
        <v>3802</v>
      </c>
      <c r="T34" s="18">
        <v>3723</v>
      </c>
      <c r="U34" s="18">
        <v>3667</v>
      </c>
      <c r="V34" s="18">
        <v>3751</v>
      </c>
      <c r="W34" s="18">
        <v>3719</v>
      </c>
      <c r="X34" s="10"/>
    </row>
    <row r="35" spans="1:24" ht="11.1" customHeight="1">
      <c r="A35" s="181" t="s">
        <v>208</v>
      </c>
      <c r="B35" s="18">
        <v>4075</v>
      </c>
      <c r="C35" s="185">
        <v>4040</v>
      </c>
      <c r="D35" s="185">
        <v>3997</v>
      </c>
      <c r="E35" s="185">
        <v>3933</v>
      </c>
      <c r="F35" s="185">
        <v>3905</v>
      </c>
      <c r="G35" s="185">
        <v>3877</v>
      </c>
      <c r="H35" s="185">
        <v>3828</v>
      </c>
      <c r="I35" s="185">
        <v>4912</v>
      </c>
      <c r="J35" s="185">
        <v>5092</v>
      </c>
      <c r="K35" s="18">
        <v>5253</v>
      </c>
      <c r="L35" s="18">
        <v>5399</v>
      </c>
      <c r="M35" s="18">
        <v>5518</v>
      </c>
      <c r="N35" s="18">
        <v>5622</v>
      </c>
      <c r="O35" s="18">
        <v>5700</v>
      </c>
      <c r="P35" s="18">
        <v>5731</v>
      </c>
      <c r="Q35" s="18">
        <v>5788</v>
      </c>
      <c r="R35" s="86">
        <v>5892</v>
      </c>
      <c r="S35" s="18">
        <v>5892</v>
      </c>
      <c r="T35" s="18">
        <v>5894</v>
      </c>
      <c r="U35" s="18">
        <v>5873</v>
      </c>
      <c r="V35" s="18">
        <v>5988</v>
      </c>
      <c r="W35" s="18">
        <v>366</v>
      </c>
      <c r="X35" s="10"/>
    </row>
    <row r="36" spans="1:24" ht="11.1" customHeight="1">
      <c r="A36" s="178" t="s">
        <v>197</v>
      </c>
      <c r="B36" s="25">
        <f t="shared" ref="B36:W36" si="14">SUM(B37:B39)</f>
        <v>166738</v>
      </c>
      <c r="C36" s="25">
        <f t="shared" si="14"/>
        <v>163934</v>
      </c>
      <c r="D36" s="25">
        <f t="shared" si="14"/>
        <v>164193</v>
      </c>
      <c r="E36" s="25">
        <f t="shared" si="14"/>
        <v>164947</v>
      </c>
      <c r="F36" s="25">
        <f t="shared" ref="F36" si="15">SUM(F37:F39)</f>
        <v>162145</v>
      </c>
      <c r="G36" s="25">
        <f t="shared" ref="G36:H36" si="16">SUM(G37:G39)</f>
        <v>159825</v>
      </c>
      <c r="H36" s="25">
        <f t="shared" si="16"/>
        <v>157894</v>
      </c>
      <c r="I36" s="25">
        <f t="shared" ref="I36:J36" si="17">SUM(I37:I39)</f>
        <v>154730</v>
      </c>
      <c r="J36" s="25">
        <f t="shared" si="17"/>
        <v>152933</v>
      </c>
      <c r="K36" s="25">
        <f t="shared" si="14"/>
        <v>149824</v>
      </c>
      <c r="L36" s="25">
        <f t="shared" si="14"/>
        <v>145590</v>
      </c>
      <c r="M36" s="25">
        <f t="shared" si="14"/>
        <v>142511</v>
      </c>
      <c r="N36" s="25">
        <f t="shared" si="14"/>
        <v>142198</v>
      </c>
      <c r="O36" s="25">
        <f t="shared" si="14"/>
        <v>144600</v>
      </c>
      <c r="P36" s="25">
        <f t="shared" si="14"/>
        <v>146838</v>
      </c>
      <c r="Q36" s="25">
        <f t="shared" si="14"/>
        <v>143953</v>
      </c>
      <c r="R36" s="25">
        <f t="shared" si="14"/>
        <v>141935</v>
      </c>
      <c r="S36" s="25">
        <f t="shared" si="14"/>
        <v>141992</v>
      </c>
      <c r="T36" s="25">
        <f t="shared" si="14"/>
        <v>142160</v>
      </c>
      <c r="U36" s="25">
        <f t="shared" si="14"/>
        <v>143504</v>
      </c>
      <c r="V36" s="25">
        <f t="shared" si="14"/>
        <v>144708</v>
      </c>
      <c r="W36" s="25">
        <f t="shared" si="14"/>
        <v>144702</v>
      </c>
      <c r="X36" s="10"/>
    </row>
    <row r="37" spans="1:24" ht="11.1" customHeight="1">
      <c r="A37" s="180" t="s">
        <v>209</v>
      </c>
      <c r="B37" s="18">
        <v>162105</v>
      </c>
      <c r="C37" s="185">
        <v>159253</v>
      </c>
      <c r="D37" s="185">
        <v>159426</v>
      </c>
      <c r="E37" s="185">
        <v>160117</v>
      </c>
      <c r="F37" s="185">
        <v>157270</v>
      </c>
      <c r="G37" s="185">
        <v>154942</v>
      </c>
      <c r="H37" s="185">
        <v>153024</v>
      </c>
      <c r="I37" s="185">
        <v>149957</v>
      </c>
      <c r="J37" s="185">
        <v>148156</v>
      </c>
      <c r="K37" s="18">
        <v>145128</v>
      </c>
      <c r="L37" s="18">
        <v>140958</v>
      </c>
      <c r="M37" s="18">
        <v>137967</v>
      </c>
      <c r="N37" s="18">
        <v>137688</v>
      </c>
      <c r="O37" s="18">
        <v>140012</v>
      </c>
      <c r="P37" s="18">
        <v>142298</v>
      </c>
      <c r="Q37" s="18">
        <v>139554</v>
      </c>
      <c r="R37" s="18">
        <v>137589</v>
      </c>
      <c r="S37" s="18">
        <v>137630</v>
      </c>
      <c r="T37" s="18">
        <v>137799</v>
      </c>
      <c r="U37" s="18">
        <v>139195</v>
      </c>
      <c r="V37" s="18">
        <v>140357</v>
      </c>
      <c r="W37" s="18">
        <v>140486</v>
      </c>
      <c r="X37" s="10"/>
    </row>
    <row r="38" spans="1:24" ht="21.15" customHeight="1">
      <c r="A38" s="181" t="s">
        <v>229</v>
      </c>
      <c r="B38" s="18">
        <v>2222</v>
      </c>
      <c r="C38" s="185">
        <v>2269</v>
      </c>
      <c r="D38" s="185">
        <v>2339</v>
      </c>
      <c r="E38" s="185">
        <v>2383</v>
      </c>
      <c r="F38" s="185">
        <v>2360</v>
      </c>
      <c r="G38" s="185">
        <v>2339</v>
      </c>
      <c r="H38" s="185">
        <v>2324</v>
      </c>
      <c r="I38" s="185">
        <v>2322</v>
      </c>
      <c r="J38" s="185">
        <v>2379</v>
      </c>
      <c r="K38" s="18">
        <v>2367</v>
      </c>
      <c r="L38" s="18">
        <v>2403</v>
      </c>
      <c r="M38" s="18">
        <v>2391</v>
      </c>
      <c r="N38" s="18">
        <v>2410</v>
      </c>
      <c r="O38" s="18">
        <v>2485</v>
      </c>
      <c r="P38" s="18">
        <v>2500</v>
      </c>
      <c r="Q38" s="18">
        <v>2500</v>
      </c>
      <c r="R38" s="18">
        <v>2486</v>
      </c>
      <c r="S38" s="18">
        <v>2491</v>
      </c>
      <c r="T38" s="18">
        <v>2510</v>
      </c>
      <c r="U38" s="18">
        <v>2503</v>
      </c>
      <c r="V38" s="18">
        <v>2500</v>
      </c>
      <c r="W38" s="18">
        <v>2503</v>
      </c>
      <c r="X38" s="10"/>
    </row>
    <row r="39" spans="1:24" s="21" customFormat="1" ht="11.1" customHeight="1">
      <c r="A39" s="180" t="s">
        <v>210</v>
      </c>
      <c r="B39" s="18">
        <v>2411</v>
      </c>
      <c r="C39" s="185">
        <v>2412</v>
      </c>
      <c r="D39" s="185">
        <v>2428</v>
      </c>
      <c r="E39" s="185">
        <v>2447</v>
      </c>
      <c r="F39" s="185">
        <v>2515</v>
      </c>
      <c r="G39" s="185">
        <v>2544</v>
      </c>
      <c r="H39" s="185">
        <v>2546</v>
      </c>
      <c r="I39" s="185">
        <v>2451</v>
      </c>
      <c r="J39" s="185">
        <v>2398</v>
      </c>
      <c r="K39" s="18">
        <v>2329</v>
      </c>
      <c r="L39" s="18">
        <v>2229</v>
      </c>
      <c r="M39" s="18">
        <v>2153</v>
      </c>
      <c r="N39" s="18">
        <v>2100</v>
      </c>
      <c r="O39" s="18">
        <v>2103</v>
      </c>
      <c r="P39" s="18">
        <v>2040</v>
      </c>
      <c r="Q39" s="18">
        <v>1899</v>
      </c>
      <c r="R39" s="18">
        <v>1860</v>
      </c>
      <c r="S39" s="18">
        <v>1871</v>
      </c>
      <c r="T39" s="18">
        <v>1851</v>
      </c>
      <c r="U39" s="18">
        <v>1806</v>
      </c>
      <c r="V39" s="18">
        <v>1851</v>
      </c>
      <c r="W39" s="18">
        <v>1713</v>
      </c>
    </row>
    <row r="40" spans="1:24" ht="11.1" customHeight="1">
      <c r="A40" s="60" t="s">
        <v>243</v>
      </c>
      <c r="B40" s="25">
        <f t="shared" ref="B40:W40" si="18">SUM(B41:B51)</f>
        <v>13180</v>
      </c>
      <c r="C40" s="25">
        <f t="shared" si="18"/>
        <v>13191</v>
      </c>
      <c r="D40" s="25">
        <f t="shared" si="18"/>
        <v>13629</v>
      </c>
      <c r="E40" s="25">
        <f t="shared" si="18"/>
        <v>14248</v>
      </c>
      <c r="F40" s="25">
        <f t="shared" ref="F40" si="19">SUM(F41:F51)</f>
        <v>15033</v>
      </c>
      <c r="G40" s="25">
        <f t="shared" ref="G40:H40" si="20">SUM(G41:G51)</f>
        <v>15355</v>
      </c>
      <c r="H40" s="25">
        <f t="shared" si="20"/>
        <v>15518</v>
      </c>
      <c r="I40" s="25">
        <f t="shared" ref="I40:J40" si="21">SUM(I41:I51)</f>
        <v>15566</v>
      </c>
      <c r="J40" s="25">
        <f t="shared" si="21"/>
        <v>15511</v>
      </c>
      <c r="K40" s="25">
        <f t="shared" si="18"/>
        <v>15114</v>
      </c>
      <c r="L40" s="25">
        <f t="shared" si="18"/>
        <v>15126</v>
      </c>
      <c r="M40" s="25">
        <f t="shared" si="18"/>
        <v>15220</v>
      </c>
      <c r="N40" s="25">
        <f t="shared" si="18"/>
        <v>15377</v>
      </c>
      <c r="O40" s="25">
        <f t="shared" si="18"/>
        <v>15298</v>
      </c>
      <c r="P40" s="25">
        <f t="shared" si="18"/>
        <v>14647</v>
      </c>
      <c r="Q40" s="25">
        <f t="shared" si="18"/>
        <v>12290</v>
      </c>
      <c r="R40" s="25">
        <f t="shared" si="18"/>
        <v>10690</v>
      </c>
      <c r="S40" s="25">
        <f t="shared" si="18"/>
        <v>9518</v>
      </c>
      <c r="T40" s="25">
        <f t="shared" si="18"/>
        <v>8586</v>
      </c>
      <c r="U40" s="25">
        <f t="shared" si="18"/>
        <v>7916</v>
      </c>
      <c r="V40" s="25">
        <f t="shared" si="18"/>
        <v>7770</v>
      </c>
      <c r="W40" s="25">
        <f t="shared" si="18"/>
        <v>7727</v>
      </c>
    </row>
    <row r="41" spans="1:24" ht="11.1" customHeight="1">
      <c r="A41" s="180" t="s">
        <v>211</v>
      </c>
      <c r="B41" s="18">
        <v>19</v>
      </c>
      <c r="C41" s="185">
        <v>18</v>
      </c>
      <c r="D41" s="185">
        <v>14</v>
      </c>
      <c r="E41" s="185">
        <v>18</v>
      </c>
      <c r="F41" s="185">
        <v>17</v>
      </c>
      <c r="G41" s="185">
        <v>15</v>
      </c>
      <c r="H41" s="185">
        <v>11</v>
      </c>
      <c r="I41" s="185">
        <v>11</v>
      </c>
      <c r="J41" s="185">
        <v>7</v>
      </c>
      <c r="K41" s="18">
        <v>9</v>
      </c>
      <c r="L41" s="18">
        <v>11</v>
      </c>
      <c r="M41" s="18">
        <v>14</v>
      </c>
      <c r="N41" s="18">
        <v>16</v>
      </c>
      <c r="O41" s="86">
        <v>20</v>
      </c>
      <c r="P41" s="86">
        <v>26</v>
      </c>
      <c r="Q41" s="86">
        <v>18</v>
      </c>
      <c r="R41" s="86">
        <v>17</v>
      </c>
      <c r="S41" s="18">
        <v>20</v>
      </c>
      <c r="T41" s="18">
        <v>21</v>
      </c>
      <c r="U41" s="18">
        <v>17</v>
      </c>
      <c r="V41" s="18">
        <v>18</v>
      </c>
      <c r="W41" s="18">
        <v>18</v>
      </c>
    </row>
    <row r="42" spans="1:24" ht="11.1" customHeight="1">
      <c r="A42" s="181" t="s">
        <v>212</v>
      </c>
      <c r="B42" s="18">
        <v>2649</v>
      </c>
      <c r="C42" s="185">
        <v>2697</v>
      </c>
      <c r="D42" s="185">
        <v>2807</v>
      </c>
      <c r="E42" s="185">
        <v>2912</v>
      </c>
      <c r="F42" s="185">
        <v>3307</v>
      </c>
      <c r="G42" s="185">
        <v>3420</v>
      </c>
      <c r="H42" s="185">
        <v>3719</v>
      </c>
      <c r="I42" s="185">
        <v>3856</v>
      </c>
      <c r="J42" s="185">
        <v>3997</v>
      </c>
      <c r="K42" s="18">
        <v>3952</v>
      </c>
      <c r="L42" s="18">
        <v>4165</v>
      </c>
      <c r="M42" s="18">
        <v>4532</v>
      </c>
      <c r="N42" s="18">
        <v>4862</v>
      </c>
      <c r="O42" s="86">
        <v>4983</v>
      </c>
      <c r="P42" s="86">
        <v>4982</v>
      </c>
      <c r="Q42" s="86">
        <v>4179</v>
      </c>
      <c r="R42" s="86">
        <v>3590</v>
      </c>
      <c r="S42" s="18">
        <v>3201</v>
      </c>
      <c r="T42" s="18">
        <v>2800</v>
      </c>
      <c r="U42" s="18">
        <v>2503</v>
      </c>
      <c r="V42" s="18">
        <v>2327</v>
      </c>
      <c r="W42" s="18">
        <v>2203</v>
      </c>
    </row>
    <row r="43" spans="1:24" ht="11.1" customHeight="1">
      <c r="A43" s="181" t="s">
        <v>213</v>
      </c>
      <c r="B43" s="18">
        <v>8763</v>
      </c>
      <c r="C43" s="185">
        <v>8730</v>
      </c>
      <c r="D43" s="185">
        <v>9025</v>
      </c>
      <c r="E43" s="185">
        <v>9510</v>
      </c>
      <c r="F43" s="185">
        <v>9900</v>
      </c>
      <c r="G43" s="185">
        <v>10066</v>
      </c>
      <c r="H43" s="185">
        <v>9935</v>
      </c>
      <c r="I43" s="185">
        <v>9870</v>
      </c>
      <c r="J43" s="185">
        <v>9780</v>
      </c>
      <c r="K43" s="18">
        <v>9588</v>
      </c>
      <c r="L43" s="18">
        <v>9505</v>
      </c>
      <c r="M43" s="18">
        <v>9402</v>
      </c>
      <c r="N43" s="18">
        <v>9334</v>
      </c>
      <c r="O43" s="86">
        <v>9206</v>
      </c>
      <c r="P43" s="86">
        <v>8686</v>
      </c>
      <c r="Q43" s="86">
        <v>7241</v>
      </c>
      <c r="R43" s="86">
        <v>6297</v>
      </c>
      <c r="S43" s="18">
        <v>5603</v>
      </c>
      <c r="T43" s="18">
        <v>5082</v>
      </c>
      <c r="U43" s="18">
        <v>4746</v>
      </c>
      <c r="V43" s="18">
        <v>4777</v>
      </c>
      <c r="W43" s="18">
        <v>4886</v>
      </c>
    </row>
    <row r="44" spans="1:24" s="21" customFormat="1" ht="11.1" customHeight="1">
      <c r="A44" s="181" t="s">
        <v>237</v>
      </c>
      <c r="B44" s="185">
        <v>4</v>
      </c>
      <c r="C44" s="185">
        <v>2</v>
      </c>
      <c r="D44" s="185">
        <v>2</v>
      </c>
      <c r="E44" s="185">
        <v>1</v>
      </c>
      <c r="F44" s="185">
        <v>2</v>
      </c>
      <c r="G44" s="185">
        <v>2</v>
      </c>
      <c r="H44" s="185">
        <v>3</v>
      </c>
      <c r="I44" s="185">
        <v>3</v>
      </c>
      <c r="J44" s="185">
        <v>5</v>
      </c>
      <c r="K44" s="18">
        <v>6</v>
      </c>
      <c r="L44" s="18">
        <v>6</v>
      </c>
      <c r="M44" s="18">
        <v>7</v>
      </c>
      <c r="N44" s="18">
        <v>7</v>
      </c>
      <c r="O44" s="86">
        <v>6</v>
      </c>
      <c r="P44" s="86">
        <v>7</v>
      </c>
      <c r="Q44" s="86">
        <v>7</v>
      </c>
      <c r="R44" s="86">
        <v>7</v>
      </c>
      <c r="S44" s="18">
        <v>6</v>
      </c>
      <c r="T44" s="18">
        <v>5</v>
      </c>
      <c r="U44" s="18">
        <v>2</v>
      </c>
      <c r="V44" s="18">
        <v>4</v>
      </c>
      <c r="W44" s="18">
        <v>5</v>
      </c>
    </row>
    <row r="45" spans="1:24" ht="21.15" customHeight="1">
      <c r="A45" s="181" t="s">
        <v>233</v>
      </c>
      <c r="B45" s="18">
        <v>3</v>
      </c>
      <c r="C45" s="185">
        <v>2</v>
      </c>
      <c r="D45" s="185">
        <v>2</v>
      </c>
      <c r="E45" s="185">
        <v>2</v>
      </c>
      <c r="F45" s="185">
        <v>1</v>
      </c>
      <c r="G45" s="185">
        <v>1</v>
      </c>
      <c r="H45" s="185">
        <v>1</v>
      </c>
      <c r="I45" s="185">
        <v>2</v>
      </c>
      <c r="J45" s="185">
        <v>3</v>
      </c>
      <c r="K45" s="18">
        <v>2</v>
      </c>
      <c r="L45" s="18">
        <v>3</v>
      </c>
      <c r="M45" s="18">
        <v>5</v>
      </c>
      <c r="N45" s="18">
        <v>4</v>
      </c>
      <c r="O45" s="86">
        <v>5</v>
      </c>
      <c r="P45" s="86">
        <v>3</v>
      </c>
      <c r="Q45" s="86">
        <v>2</v>
      </c>
      <c r="R45" s="109">
        <v>2</v>
      </c>
      <c r="S45" s="18">
        <v>4</v>
      </c>
      <c r="T45" s="18">
        <v>4</v>
      </c>
      <c r="U45" s="18">
        <v>6</v>
      </c>
      <c r="V45" s="18">
        <v>7</v>
      </c>
      <c r="W45" s="18">
        <v>5</v>
      </c>
    </row>
    <row r="46" spans="1:24" ht="11.1" customHeight="1">
      <c r="A46" s="181" t="s">
        <v>238</v>
      </c>
      <c r="B46" s="18">
        <v>4</v>
      </c>
      <c r="C46" s="185">
        <v>5</v>
      </c>
      <c r="D46" s="185">
        <v>3</v>
      </c>
      <c r="E46" s="185">
        <v>3</v>
      </c>
      <c r="F46" s="185">
        <v>2</v>
      </c>
      <c r="G46" s="185">
        <v>3</v>
      </c>
      <c r="H46" s="185">
        <v>3</v>
      </c>
      <c r="I46" s="185">
        <v>2</v>
      </c>
      <c r="J46" s="185">
        <v>2</v>
      </c>
      <c r="K46" s="18">
        <v>3</v>
      </c>
      <c r="L46" s="18">
        <v>3</v>
      </c>
      <c r="M46" s="18">
        <v>4</v>
      </c>
      <c r="N46" s="18">
        <v>4</v>
      </c>
      <c r="O46" s="86">
        <v>5</v>
      </c>
      <c r="P46" s="86">
        <v>3</v>
      </c>
      <c r="Q46" s="86">
        <v>4</v>
      </c>
      <c r="R46" s="109">
        <v>4</v>
      </c>
      <c r="S46" s="18">
        <v>3</v>
      </c>
      <c r="T46" s="18">
        <v>4</v>
      </c>
      <c r="U46" s="18">
        <v>4</v>
      </c>
      <c r="V46" s="18">
        <v>4</v>
      </c>
      <c r="W46" s="18">
        <v>4</v>
      </c>
    </row>
    <row r="47" spans="1:24" ht="11.1" customHeight="1">
      <c r="A47" s="181" t="s">
        <v>234</v>
      </c>
      <c r="B47" s="18">
        <v>10</v>
      </c>
      <c r="C47" s="185">
        <v>9</v>
      </c>
      <c r="D47" s="185">
        <v>8</v>
      </c>
      <c r="E47" s="185">
        <v>10</v>
      </c>
      <c r="F47" s="185">
        <v>10</v>
      </c>
      <c r="G47" s="185">
        <v>10</v>
      </c>
      <c r="H47" s="185">
        <v>7</v>
      </c>
      <c r="I47" s="185">
        <v>7</v>
      </c>
      <c r="J47" s="185">
        <v>6</v>
      </c>
      <c r="K47" s="18">
        <v>6</v>
      </c>
      <c r="L47" s="18">
        <v>5</v>
      </c>
      <c r="M47" s="18">
        <v>4</v>
      </c>
      <c r="N47" s="18">
        <v>6</v>
      </c>
      <c r="O47" s="86">
        <v>6</v>
      </c>
      <c r="P47" s="86">
        <v>5</v>
      </c>
      <c r="Q47" s="86">
        <v>4</v>
      </c>
      <c r="R47" s="88">
        <v>1</v>
      </c>
      <c r="S47" s="18">
        <v>2</v>
      </c>
      <c r="T47" s="18">
        <v>2</v>
      </c>
      <c r="U47" s="18">
        <v>2</v>
      </c>
      <c r="V47" s="18">
        <v>2</v>
      </c>
      <c r="W47" s="18">
        <v>1</v>
      </c>
    </row>
    <row r="48" spans="1:24" ht="11.1" customHeight="1">
      <c r="A48" s="181" t="s">
        <v>214</v>
      </c>
      <c r="B48" s="18">
        <v>1718</v>
      </c>
      <c r="C48" s="185">
        <v>1713</v>
      </c>
      <c r="D48" s="185">
        <v>1753</v>
      </c>
      <c r="E48" s="185">
        <v>1775</v>
      </c>
      <c r="F48" s="185">
        <v>1777</v>
      </c>
      <c r="G48" s="185">
        <v>1823</v>
      </c>
      <c r="H48" s="185">
        <v>1824</v>
      </c>
      <c r="I48" s="185">
        <v>1806</v>
      </c>
      <c r="J48" s="185">
        <v>1704</v>
      </c>
      <c r="K48" s="18">
        <v>1541</v>
      </c>
      <c r="L48" s="18">
        <v>1420</v>
      </c>
      <c r="M48" s="18">
        <v>1242</v>
      </c>
      <c r="N48" s="18">
        <v>1132</v>
      </c>
      <c r="O48" s="86">
        <v>1053</v>
      </c>
      <c r="P48" s="86">
        <v>919</v>
      </c>
      <c r="Q48" s="86">
        <v>823</v>
      </c>
      <c r="R48" s="86">
        <v>759</v>
      </c>
      <c r="S48" s="18">
        <v>664</v>
      </c>
      <c r="T48" s="18">
        <v>651</v>
      </c>
      <c r="U48" s="18">
        <v>617</v>
      </c>
      <c r="V48" s="18">
        <v>615</v>
      </c>
      <c r="W48" s="18">
        <v>592</v>
      </c>
    </row>
    <row r="49" spans="1:27" ht="11.1" customHeight="1">
      <c r="A49" s="181" t="s">
        <v>63</v>
      </c>
      <c r="B49" s="18">
        <v>0</v>
      </c>
      <c r="C49" s="185">
        <v>0</v>
      </c>
      <c r="D49" s="185">
        <v>0</v>
      </c>
      <c r="E49" s="185">
        <v>1</v>
      </c>
      <c r="F49" s="185">
        <v>1</v>
      </c>
      <c r="G49" s="185">
        <v>2</v>
      </c>
      <c r="H49" s="185">
        <v>2</v>
      </c>
      <c r="I49" s="185">
        <v>1</v>
      </c>
      <c r="J49" s="185">
        <v>1</v>
      </c>
      <c r="K49" s="18">
        <v>1</v>
      </c>
      <c r="L49" s="18">
        <v>1</v>
      </c>
      <c r="M49" s="18">
        <v>1</v>
      </c>
      <c r="N49" s="18">
        <v>3</v>
      </c>
      <c r="O49" s="86">
        <v>3</v>
      </c>
      <c r="P49" s="86">
        <v>4</v>
      </c>
      <c r="Q49" s="86">
        <v>2</v>
      </c>
      <c r="R49" s="86">
        <v>3</v>
      </c>
      <c r="S49" s="18">
        <v>5</v>
      </c>
      <c r="T49" s="18">
        <v>5</v>
      </c>
      <c r="U49" s="18">
        <v>4</v>
      </c>
      <c r="V49" s="18">
        <v>1</v>
      </c>
      <c r="W49" s="18">
        <v>3</v>
      </c>
    </row>
    <row r="50" spans="1:27" ht="11.1" customHeight="1">
      <c r="A50" s="181" t="s">
        <v>64</v>
      </c>
      <c r="B50" s="18">
        <v>1</v>
      </c>
      <c r="C50" s="185">
        <v>1</v>
      </c>
      <c r="D50" s="185">
        <v>2</v>
      </c>
      <c r="E50" s="185">
        <v>2</v>
      </c>
      <c r="F50" s="185">
        <v>2</v>
      </c>
      <c r="G50" s="185">
        <v>2</v>
      </c>
      <c r="H50" s="185">
        <v>1</v>
      </c>
      <c r="I50" s="185">
        <v>0</v>
      </c>
      <c r="J50" s="185">
        <v>0</v>
      </c>
      <c r="K50" s="18">
        <v>0</v>
      </c>
      <c r="L50" s="18">
        <v>0</v>
      </c>
      <c r="M50" s="18">
        <v>0</v>
      </c>
      <c r="N50" s="18">
        <v>0</v>
      </c>
      <c r="O50" s="86">
        <v>1</v>
      </c>
      <c r="P50" s="86">
        <v>1</v>
      </c>
      <c r="Q50" s="86">
        <v>1</v>
      </c>
      <c r="R50" s="86">
        <v>0</v>
      </c>
      <c r="S50" s="18">
        <v>1</v>
      </c>
      <c r="T50" s="18">
        <v>1</v>
      </c>
      <c r="U50" s="18">
        <v>1</v>
      </c>
      <c r="V50" s="160" t="s">
        <v>50</v>
      </c>
      <c r="W50" s="160" t="s">
        <v>50</v>
      </c>
    </row>
    <row r="51" spans="1:27" ht="11.1" customHeight="1">
      <c r="A51" s="181" t="s">
        <v>215</v>
      </c>
      <c r="B51" s="18">
        <v>9</v>
      </c>
      <c r="C51" s="185">
        <v>14</v>
      </c>
      <c r="D51" s="185">
        <v>13</v>
      </c>
      <c r="E51" s="185">
        <v>14</v>
      </c>
      <c r="F51" s="185">
        <v>14</v>
      </c>
      <c r="G51" s="185">
        <v>11</v>
      </c>
      <c r="H51" s="185">
        <v>12</v>
      </c>
      <c r="I51" s="185">
        <v>8</v>
      </c>
      <c r="J51" s="185">
        <v>6</v>
      </c>
      <c r="K51" s="18">
        <v>6</v>
      </c>
      <c r="L51" s="18">
        <v>7</v>
      </c>
      <c r="M51" s="18">
        <v>9</v>
      </c>
      <c r="N51" s="18">
        <v>9</v>
      </c>
      <c r="O51" s="86">
        <v>10</v>
      </c>
      <c r="P51" s="86">
        <v>11</v>
      </c>
      <c r="Q51" s="86">
        <v>9</v>
      </c>
      <c r="R51" s="86">
        <v>10</v>
      </c>
      <c r="S51" s="18">
        <v>9</v>
      </c>
      <c r="T51" s="18">
        <v>11</v>
      </c>
      <c r="U51" s="18">
        <v>14</v>
      </c>
      <c r="V51" s="18">
        <v>15</v>
      </c>
      <c r="W51" s="18">
        <v>10</v>
      </c>
    </row>
    <row r="52" spans="1:27" ht="11.1" customHeight="1">
      <c r="A52" s="60" t="s">
        <v>242</v>
      </c>
      <c r="B52" s="84">
        <f t="shared" ref="B52:V52" si="22">SUM(B53:B55)</f>
        <v>20804</v>
      </c>
      <c r="C52" s="187">
        <f t="shared" si="22"/>
        <v>20328</v>
      </c>
      <c r="D52" s="187">
        <f t="shared" si="22"/>
        <v>19753</v>
      </c>
      <c r="E52" s="187">
        <f t="shared" si="22"/>
        <v>19143</v>
      </c>
      <c r="F52" s="187">
        <f t="shared" ref="F52" si="23">SUM(F53:F55)</f>
        <v>18370</v>
      </c>
      <c r="G52" s="187">
        <f t="shared" ref="G52:H52" si="24">SUM(G53:G55)</f>
        <v>18139</v>
      </c>
      <c r="H52" s="187">
        <f t="shared" si="24"/>
        <v>17991</v>
      </c>
      <c r="I52" s="187">
        <f t="shared" ref="I52:K52" si="25">SUM(I53:I55)</f>
        <v>19460</v>
      </c>
      <c r="J52" s="187">
        <f t="shared" si="25"/>
        <v>19927</v>
      </c>
      <c r="K52" s="84">
        <f t="shared" si="25"/>
        <v>20381</v>
      </c>
      <c r="L52" s="84">
        <f t="shared" si="22"/>
        <v>20802</v>
      </c>
      <c r="M52" s="84">
        <f t="shared" si="22"/>
        <v>21141</v>
      </c>
      <c r="N52" s="84">
        <f t="shared" si="22"/>
        <v>21275</v>
      </c>
      <c r="O52" s="84">
        <f t="shared" si="22"/>
        <v>21268</v>
      </c>
      <c r="P52" s="84">
        <f t="shared" si="22"/>
        <v>21055</v>
      </c>
      <c r="Q52" s="84">
        <f t="shared" si="22"/>
        <v>21274</v>
      </c>
      <c r="R52" s="84">
        <f t="shared" si="22"/>
        <v>21597</v>
      </c>
      <c r="S52" s="25">
        <f t="shared" si="22"/>
        <v>21369</v>
      </c>
      <c r="T52" s="25">
        <f t="shared" si="22"/>
        <v>21100</v>
      </c>
      <c r="U52" s="25">
        <f t="shared" si="22"/>
        <v>20950</v>
      </c>
      <c r="V52" s="25">
        <f t="shared" si="22"/>
        <v>21826</v>
      </c>
      <c r="W52" s="25">
        <f>SUM(W53:W54)</f>
        <v>8473</v>
      </c>
    </row>
    <row r="53" spans="1:27" ht="11.1" customHeight="1">
      <c r="A53" s="180" t="s">
        <v>202</v>
      </c>
      <c r="B53" s="18">
        <v>11378</v>
      </c>
      <c r="C53" s="185">
        <v>11217</v>
      </c>
      <c r="D53" s="185">
        <v>11007</v>
      </c>
      <c r="E53" s="185">
        <v>10759</v>
      </c>
      <c r="F53" s="185">
        <v>10401</v>
      </c>
      <c r="G53" s="185">
        <v>10266</v>
      </c>
      <c r="H53" s="185">
        <v>10141</v>
      </c>
      <c r="I53" s="185">
        <v>13714</v>
      </c>
      <c r="J53" s="185">
        <v>14023</v>
      </c>
      <c r="K53" s="18">
        <v>14309</v>
      </c>
      <c r="L53" s="18">
        <v>14559</v>
      </c>
      <c r="M53" s="18">
        <v>14732</v>
      </c>
      <c r="N53" s="18">
        <v>14834</v>
      </c>
      <c r="O53" s="18">
        <v>14844</v>
      </c>
      <c r="P53" s="18">
        <v>14773</v>
      </c>
      <c r="Q53" s="18">
        <v>14951</v>
      </c>
      <c r="R53" s="18">
        <v>15090</v>
      </c>
      <c r="S53" s="18">
        <v>14934</v>
      </c>
      <c r="T53" s="18">
        <v>14849</v>
      </c>
      <c r="U53" s="18">
        <v>14784</v>
      </c>
      <c r="V53" s="18">
        <v>15165</v>
      </c>
      <c r="W53" s="18">
        <v>7372</v>
      </c>
    </row>
    <row r="54" spans="1:27" ht="11.1" customHeight="1">
      <c r="A54" s="180" t="s">
        <v>216</v>
      </c>
      <c r="B54" s="18">
        <v>4734</v>
      </c>
      <c r="C54" s="185">
        <v>4672</v>
      </c>
      <c r="D54" s="185">
        <v>4572</v>
      </c>
      <c r="E54" s="185">
        <v>4457</v>
      </c>
      <c r="F54" s="185">
        <v>4319</v>
      </c>
      <c r="G54" s="185">
        <v>4293</v>
      </c>
      <c r="H54" s="185">
        <v>4348</v>
      </c>
      <c r="I54" s="185">
        <v>3723</v>
      </c>
      <c r="J54" s="185">
        <v>3877</v>
      </c>
      <c r="K54" s="18">
        <v>4013</v>
      </c>
      <c r="L54" s="18">
        <v>4137</v>
      </c>
      <c r="M54" s="18">
        <v>4260</v>
      </c>
      <c r="N54" s="18">
        <v>4307</v>
      </c>
      <c r="O54" s="18">
        <v>4352</v>
      </c>
      <c r="P54" s="18">
        <v>4334</v>
      </c>
      <c r="Q54" s="18">
        <v>4377</v>
      </c>
      <c r="R54" s="18">
        <v>4520</v>
      </c>
      <c r="S54" s="18">
        <v>4556</v>
      </c>
      <c r="T54" s="18">
        <v>4505</v>
      </c>
      <c r="U54" s="18">
        <v>4535</v>
      </c>
      <c r="V54" s="18">
        <v>4880</v>
      </c>
      <c r="W54" s="18">
        <v>1101</v>
      </c>
    </row>
    <row r="55" spans="1:27" ht="11.1" customHeight="1">
      <c r="A55" s="180" t="s">
        <v>217</v>
      </c>
      <c r="B55" s="18">
        <v>4692</v>
      </c>
      <c r="C55" s="185">
        <v>4439</v>
      </c>
      <c r="D55" s="185">
        <v>4174</v>
      </c>
      <c r="E55" s="185">
        <v>3927</v>
      </c>
      <c r="F55" s="185">
        <v>3650</v>
      </c>
      <c r="G55" s="185">
        <v>3580</v>
      </c>
      <c r="H55" s="185">
        <v>3502</v>
      </c>
      <c r="I55" s="185">
        <v>2023</v>
      </c>
      <c r="J55" s="185">
        <v>2027</v>
      </c>
      <c r="K55" s="18">
        <v>2059</v>
      </c>
      <c r="L55" s="18">
        <v>2106</v>
      </c>
      <c r="M55" s="18">
        <v>2149</v>
      </c>
      <c r="N55" s="18">
        <v>2134</v>
      </c>
      <c r="O55" s="18">
        <v>2072</v>
      </c>
      <c r="P55" s="18">
        <v>1948</v>
      </c>
      <c r="Q55" s="18">
        <v>1946</v>
      </c>
      <c r="R55" s="18">
        <v>1987</v>
      </c>
      <c r="S55" s="18">
        <v>1879</v>
      </c>
      <c r="T55" s="18">
        <v>1746</v>
      </c>
      <c r="U55" s="18">
        <v>1631</v>
      </c>
      <c r="V55" s="18">
        <v>1781</v>
      </c>
      <c r="W55" s="27" t="s">
        <v>50</v>
      </c>
    </row>
    <row r="56" spans="1:27" ht="11.1" customHeight="1">
      <c r="A56" s="60" t="s">
        <v>351</v>
      </c>
      <c r="B56" s="25">
        <v>125075</v>
      </c>
      <c r="C56" s="25">
        <v>121270</v>
      </c>
      <c r="D56" s="25">
        <v>117558</v>
      </c>
      <c r="E56" s="25">
        <v>113445</v>
      </c>
      <c r="F56" s="25">
        <v>108564</v>
      </c>
      <c r="G56" s="25">
        <v>106692</v>
      </c>
      <c r="H56" s="25">
        <v>104382</v>
      </c>
      <c r="I56" s="25">
        <v>102628</v>
      </c>
      <c r="J56" s="25">
        <v>100993</v>
      </c>
      <c r="K56" s="25">
        <v>98842</v>
      </c>
      <c r="L56" s="25">
        <v>98328</v>
      </c>
      <c r="M56" s="25">
        <v>97409</v>
      </c>
      <c r="N56" s="25">
        <v>96473</v>
      </c>
      <c r="O56" s="25">
        <v>94863</v>
      </c>
      <c r="P56" s="25">
        <v>93202</v>
      </c>
      <c r="Q56" s="25">
        <v>92175</v>
      </c>
      <c r="R56" s="25">
        <v>91343</v>
      </c>
      <c r="S56" s="25">
        <v>90555</v>
      </c>
      <c r="T56" s="25">
        <v>89596</v>
      </c>
      <c r="U56" s="25">
        <v>87816</v>
      </c>
      <c r="V56" s="25">
        <v>86089</v>
      </c>
      <c r="W56" s="25">
        <v>82875</v>
      </c>
    </row>
    <row r="57" spans="1:27" ht="11.1" customHeight="1">
      <c r="A57" s="60" t="s">
        <v>130</v>
      </c>
      <c r="B57" s="25">
        <v>321217</v>
      </c>
      <c r="C57" s="25">
        <v>317169</v>
      </c>
      <c r="D57" s="25">
        <v>316651</v>
      </c>
      <c r="E57" s="25">
        <v>314168</v>
      </c>
      <c r="F57" s="25">
        <v>311017</v>
      </c>
      <c r="G57" s="25">
        <v>306652</v>
      </c>
      <c r="H57" s="25">
        <v>302572</v>
      </c>
      <c r="I57" s="25">
        <v>304329</v>
      </c>
      <c r="J57" s="25">
        <v>306066</v>
      </c>
      <c r="K57" s="25">
        <v>307120</v>
      </c>
      <c r="L57" s="25">
        <v>311952</v>
      </c>
      <c r="M57" s="25">
        <v>314122</v>
      </c>
      <c r="N57" s="25">
        <v>318001</v>
      </c>
      <c r="O57" s="25">
        <v>323495</v>
      </c>
      <c r="P57" s="25">
        <v>325247</v>
      </c>
      <c r="Q57" s="25">
        <v>309865</v>
      </c>
      <c r="R57" s="23">
        <v>309333</v>
      </c>
      <c r="S57" s="23">
        <v>311828</v>
      </c>
      <c r="T57" s="23">
        <v>313545</v>
      </c>
      <c r="U57" s="23">
        <v>317389</v>
      </c>
      <c r="V57" s="23">
        <v>317389</v>
      </c>
      <c r="W57" s="23">
        <v>315276</v>
      </c>
    </row>
    <row r="58" spans="1:27" ht="11.1" customHeight="1">
      <c r="A58" s="117" t="s">
        <v>353</v>
      </c>
      <c r="B58" s="23">
        <v>304256</v>
      </c>
      <c r="C58" s="23">
        <v>254587</v>
      </c>
      <c r="D58" s="23">
        <v>206322</v>
      </c>
      <c r="E58" s="23">
        <v>160302</v>
      </c>
      <c r="F58" s="23">
        <v>106321</v>
      </c>
      <c r="G58" s="23">
        <v>69166</v>
      </c>
      <c r="H58" s="23">
        <v>20362</v>
      </c>
      <c r="I58" s="264" t="s">
        <v>374</v>
      </c>
      <c r="J58" s="264" t="s">
        <v>374</v>
      </c>
      <c r="K58" s="264" t="s">
        <v>374</v>
      </c>
      <c r="L58" s="264" t="s">
        <v>374</v>
      </c>
      <c r="M58" s="264" t="s">
        <v>374</v>
      </c>
      <c r="N58" s="264" t="s">
        <v>374</v>
      </c>
      <c r="O58" s="264" t="s">
        <v>374</v>
      </c>
      <c r="P58" s="264" t="s">
        <v>374</v>
      </c>
      <c r="Q58" s="23"/>
      <c r="R58" s="106"/>
      <c r="S58" s="106"/>
      <c r="T58" s="106"/>
      <c r="U58" s="106"/>
      <c r="V58" s="106"/>
      <c r="W58" s="106"/>
    </row>
    <row r="59" spans="1:27" ht="11.1" customHeight="1">
      <c r="A59" s="94"/>
      <c r="B59" s="94"/>
      <c r="C59" s="94"/>
      <c r="D59" s="94"/>
      <c r="E59" s="94"/>
      <c r="F59" s="94"/>
      <c r="G59" s="94"/>
      <c r="H59" s="94"/>
      <c r="I59" s="94"/>
      <c r="J59" s="94"/>
      <c r="K59" s="94"/>
      <c r="L59" s="94"/>
      <c r="M59" s="94"/>
      <c r="N59" s="94"/>
      <c r="O59" s="94"/>
      <c r="P59" s="94"/>
      <c r="Q59" s="107"/>
      <c r="R59" s="107"/>
      <c r="S59" s="106"/>
      <c r="T59" s="10"/>
      <c r="U59" s="106"/>
      <c r="V59" s="106"/>
      <c r="W59" s="82"/>
    </row>
    <row r="60" spans="1:27" ht="11.1" customHeight="1">
      <c r="A60" s="158" t="s">
        <v>108</v>
      </c>
      <c r="B60" s="94"/>
      <c r="C60" s="94"/>
      <c r="D60" s="94"/>
      <c r="E60" s="94"/>
      <c r="F60" s="94"/>
      <c r="G60" s="94"/>
      <c r="H60" s="94"/>
      <c r="I60" s="94"/>
      <c r="J60" s="94"/>
      <c r="K60" s="94"/>
      <c r="L60" s="94"/>
      <c r="M60" s="158"/>
      <c r="N60" s="94"/>
      <c r="O60" s="94"/>
      <c r="P60" s="94"/>
      <c r="Q60" s="107"/>
      <c r="R60" s="107"/>
      <c r="S60" s="106"/>
      <c r="T60" s="10"/>
      <c r="U60" s="106"/>
      <c r="V60" s="106"/>
      <c r="W60" s="82"/>
    </row>
    <row r="61" spans="1:27" ht="11.1" customHeight="1">
      <c r="A61" s="158" t="s">
        <v>109</v>
      </c>
      <c r="B61" s="94"/>
      <c r="C61" s="94"/>
      <c r="D61" s="94"/>
      <c r="E61" s="94"/>
      <c r="F61" s="94"/>
      <c r="G61" s="94"/>
      <c r="H61" s="94"/>
      <c r="I61" s="94"/>
      <c r="J61" s="94"/>
      <c r="K61" s="94"/>
      <c r="L61" s="94"/>
      <c r="M61" s="158"/>
      <c r="N61" s="94"/>
      <c r="O61" s="94"/>
      <c r="P61" s="94"/>
      <c r="Q61" s="107"/>
      <c r="R61" s="107"/>
      <c r="S61" s="106"/>
      <c r="T61" s="10"/>
      <c r="U61" s="106"/>
      <c r="V61" s="106"/>
      <c r="W61" s="82"/>
    </row>
    <row r="62" spans="1:27" ht="11.1" customHeight="1">
      <c r="A62" s="158" t="s">
        <v>384</v>
      </c>
      <c r="B62" s="94"/>
      <c r="C62" s="94"/>
      <c r="D62" s="94"/>
      <c r="E62" s="94"/>
      <c r="F62" s="94"/>
      <c r="G62" s="94"/>
      <c r="H62" s="94"/>
      <c r="I62" s="94"/>
      <c r="J62" s="94"/>
      <c r="K62" s="94"/>
      <c r="L62" s="94"/>
      <c r="M62" s="158"/>
      <c r="N62" s="94"/>
      <c r="O62" s="94"/>
      <c r="P62" s="94"/>
      <c r="Q62" s="107"/>
      <c r="R62" s="107"/>
      <c r="S62" s="106"/>
      <c r="T62" s="10"/>
      <c r="U62" s="106"/>
      <c r="V62" s="106"/>
      <c r="W62" s="82"/>
    </row>
    <row r="63" spans="1:27" s="104" customFormat="1" ht="11.1" customHeight="1">
      <c r="A63" s="11" t="s">
        <v>145</v>
      </c>
      <c r="B63" s="11"/>
      <c r="C63" s="11"/>
      <c r="D63" s="11"/>
      <c r="E63" s="11"/>
      <c r="F63" s="11"/>
      <c r="G63" s="11"/>
      <c r="H63" s="11"/>
      <c r="I63" s="11"/>
      <c r="J63" s="11"/>
      <c r="K63" s="11"/>
      <c r="L63" s="94"/>
      <c r="M63" s="11"/>
      <c r="N63" s="11"/>
      <c r="O63" s="11"/>
      <c r="P63" s="11"/>
      <c r="Q63" s="4"/>
      <c r="R63" s="4"/>
      <c r="S63" s="4"/>
      <c r="T63" s="4"/>
      <c r="U63" s="4"/>
      <c r="V63" s="4"/>
      <c r="W63" s="4"/>
      <c r="Y63" s="1"/>
      <c r="Z63" s="1"/>
      <c r="AA63" s="1"/>
    </row>
    <row r="64" spans="1:27" s="21" customFormat="1" ht="11.1" customHeight="1">
      <c r="A64" s="11" t="s">
        <v>146</v>
      </c>
      <c r="B64" s="11"/>
      <c r="C64" s="11"/>
      <c r="D64" s="11"/>
      <c r="E64" s="11"/>
      <c r="F64" s="11"/>
      <c r="G64" s="11"/>
      <c r="H64" s="11"/>
      <c r="I64" s="11"/>
      <c r="J64" s="11"/>
      <c r="K64" s="11"/>
      <c r="L64" s="94"/>
      <c r="M64" s="11"/>
      <c r="N64" s="11"/>
      <c r="O64" s="11"/>
      <c r="P64" s="11"/>
      <c r="Q64" s="4"/>
      <c r="R64" s="4"/>
      <c r="S64" s="4"/>
      <c r="T64" s="4"/>
      <c r="U64" s="4"/>
      <c r="V64" s="4"/>
      <c r="W64" s="4"/>
    </row>
    <row r="65" spans="1:23" s="21" customFormat="1" ht="11.1" customHeight="1">
      <c r="A65" s="11" t="s">
        <v>147</v>
      </c>
      <c r="B65" s="11"/>
      <c r="C65" s="11"/>
      <c r="D65" s="11"/>
      <c r="E65" s="11"/>
      <c r="F65" s="11"/>
      <c r="G65" s="11"/>
      <c r="H65" s="11"/>
      <c r="I65" s="11"/>
      <c r="J65" s="11"/>
      <c r="K65" s="11"/>
      <c r="L65" s="94"/>
      <c r="M65" s="11"/>
      <c r="N65" s="11"/>
      <c r="O65" s="11"/>
      <c r="P65" s="11"/>
      <c r="Q65" s="4"/>
      <c r="R65" s="4"/>
      <c r="S65" s="4"/>
      <c r="T65" s="4"/>
      <c r="U65" s="4"/>
      <c r="V65" s="4"/>
      <c r="W65" s="4"/>
    </row>
    <row r="66" spans="1:23" s="21" customFormat="1" ht="10.5" customHeight="1">
      <c r="A66" s="11" t="s">
        <v>148</v>
      </c>
      <c r="B66" s="11"/>
      <c r="C66" s="11"/>
      <c r="D66" s="11"/>
      <c r="E66" s="11"/>
      <c r="F66" s="11"/>
      <c r="G66" s="11"/>
      <c r="H66" s="11"/>
      <c r="I66" s="11"/>
      <c r="J66" s="11"/>
      <c r="K66" s="11"/>
      <c r="L66" s="94"/>
      <c r="M66" s="11"/>
      <c r="N66" s="11"/>
      <c r="O66" s="11"/>
      <c r="P66" s="11"/>
      <c r="Q66" s="4"/>
      <c r="R66" s="4"/>
      <c r="S66" s="4"/>
      <c r="T66" s="4"/>
      <c r="U66" s="4"/>
      <c r="V66" s="4"/>
      <c r="W66" s="4"/>
    </row>
    <row r="67" spans="1:23" s="4" customFormat="1">
      <c r="A67" s="11" t="s">
        <v>14</v>
      </c>
      <c r="B67" s="11"/>
      <c r="C67" s="11"/>
      <c r="D67" s="11"/>
      <c r="E67" s="11"/>
      <c r="F67" s="11"/>
      <c r="G67" s="11"/>
      <c r="H67" s="11"/>
      <c r="I67" s="11"/>
      <c r="J67" s="11"/>
      <c r="K67" s="11"/>
      <c r="L67" s="94"/>
      <c r="M67" s="11"/>
      <c r="N67" s="11"/>
      <c r="O67" s="11"/>
      <c r="P67" s="11"/>
    </row>
    <row r="68" spans="1:23" s="4" customFormat="1">
      <c r="A68" s="11" t="s">
        <v>110</v>
      </c>
      <c r="B68" s="11"/>
      <c r="C68" s="11"/>
      <c r="D68" s="11"/>
      <c r="E68" s="11"/>
      <c r="F68" s="11"/>
      <c r="G68" s="11"/>
      <c r="H68" s="11"/>
      <c r="I68" s="11"/>
      <c r="J68" s="11"/>
      <c r="K68" s="11"/>
      <c r="L68" s="94"/>
      <c r="M68" s="11"/>
      <c r="N68" s="11"/>
      <c r="O68" s="11"/>
      <c r="P68" s="11"/>
      <c r="R68" s="103"/>
      <c r="T68" s="103"/>
    </row>
    <row r="69" spans="1:23" s="4" customFormat="1">
      <c r="A69" s="11" t="s">
        <v>111</v>
      </c>
      <c r="B69" s="11"/>
      <c r="C69" s="11"/>
      <c r="D69" s="11"/>
      <c r="E69" s="11"/>
      <c r="F69" s="11"/>
      <c r="G69" s="11"/>
      <c r="H69" s="11"/>
      <c r="I69" s="11"/>
      <c r="J69" s="11"/>
      <c r="K69" s="11"/>
      <c r="L69" s="94"/>
      <c r="M69" s="11"/>
      <c r="N69" s="11"/>
      <c r="O69" s="11"/>
      <c r="P69" s="11"/>
      <c r="R69" s="103"/>
      <c r="S69" s="3"/>
      <c r="T69" s="103"/>
    </row>
    <row r="70" spans="1:23" s="4" customFormat="1">
      <c r="A70" s="6" t="s">
        <v>149</v>
      </c>
      <c r="B70" s="6"/>
      <c r="C70" s="6"/>
      <c r="D70" s="6"/>
      <c r="E70" s="6"/>
      <c r="F70" s="6"/>
      <c r="G70" s="6"/>
      <c r="H70" s="6"/>
      <c r="I70" s="6"/>
      <c r="J70" s="6"/>
      <c r="K70" s="6"/>
      <c r="L70" s="94"/>
      <c r="M70" s="6"/>
      <c r="N70" s="6"/>
      <c r="O70" s="6"/>
      <c r="P70" s="6"/>
      <c r="Q70" s="5"/>
      <c r="R70" s="13"/>
      <c r="S70" s="3"/>
      <c r="T70" s="13"/>
      <c r="U70" s="3"/>
      <c r="V70" s="3"/>
      <c r="W70" s="3"/>
    </row>
    <row r="71" spans="1:23" s="4" customFormat="1">
      <c r="A71" s="6" t="s">
        <v>128</v>
      </c>
      <c r="B71" s="6"/>
      <c r="C71" s="6"/>
      <c r="D71" s="6"/>
      <c r="E71" s="6"/>
      <c r="F71" s="6"/>
      <c r="G71" s="6"/>
      <c r="H71" s="6"/>
      <c r="I71" s="6"/>
      <c r="J71" s="6"/>
      <c r="K71" s="6"/>
      <c r="L71" s="94"/>
      <c r="M71" s="6"/>
      <c r="N71" s="6"/>
      <c r="O71" s="6"/>
      <c r="P71" s="6"/>
      <c r="Q71" s="5"/>
      <c r="R71" s="13"/>
      <c r="S71" s="3"/>
      <c r="T71" s="13"/>
      <c r="U71" s="3"/>
      <c r="V71" s="3"/>
      <c r="W71" s="3"/>
    </row>
    <row r="72" spans="1:23" s="4" customFormat="1" ht="11.1" customHeight="1">
      <c r="A72" s="6" t="s">
        <v>129</v>
      </c>
      <c r="B72" s="6"/>
      <c r="C72" s="6"/>
      <c r="D72" s="6"/>
      <c r="E72" s="6"/>
      <c r="F72" s="6"/>
      <c r="G72" s="6"/>
      <c r="H72" s="6"/>
      <c r="I72" s="6"/>
      <c r="J72" s="6"/>
      <c r="K72" s="6"/>
      <c r="L72" s="94"/>
      <c r="M72" s="6"/>
      <c r="N72" s="6"/>
      <c r="O72" s="6"/>
      <c r="P72" s="6"/>
      <c r="Q72" s="5"/>
      <c r="R72" s="13"/>
      <c r="S72" s="3"/>
      <c r="T72" s="13"/>
      <c r="U72" s="3"/>
      <c r="V72" s="3"/>
      <c r="W72" s="3"/>
    </row>
    <row r="73" spans="1:23" s="4" customFormat="1" ht="11.1" customHeight="1">
      <c r="A73" s="6" t="s">
        <v>354</v>
      </c>
      <c r="B73" s="6"/>
      <c r="C73" s="6"/>
      <c r="D73" s="6"/>
      <c r="E73" s="6"/>
      <c r="F73" s="6"/>
      <c r="G73" s="6"/>
      <c r="H73" s="6"/>
      <c r="I73" s="6"/>
      <c r="J73" s="6"/>
      <c r="K73" s="6"/>
      <c r="L73" s="94"/>
      <c r="M73" s="6"/>
      <c r="N73" s="6"/>
      <c r="O73" s="6"/>
      <c r="P73" s="6"/>
      <c r="Q73" s="5"/>
      <c r="R73" s="13"/>
      <c r="S73" s="3"/>
      <c r="T73" s="13"/>
      <c r="U73" s="3"/>
      <c r="V73" s="3"/>
      <c r="W73" s="3"/>
    </row>
    <row r="74" spans="1:23" s="4" customFormat="1" ht="11.1" customHeight="1">
      <c r="A74" s="6" t="s">
        <v>375</v>
      </c>
      <c r="B74" s="6"/>
      <c r="C74" s="6"/>
      <c r="D74" s="6"/>
      <c r="E74" s="6"/>
      <c r="F74" s="6"/>
      <c r="G74" s="6"/>
      <c r="H74" s="6"/>
      <c r="I74" s="6"/>
      <c r="J74" s="6"/>
      <c r="K74" s="6"/>
      <c r="L74" s="94"/>
      <c r="M74" s="6"/>
      <c r="N74" s="6"/>
      <c r="O74" s="6"/>
      <c r="P74" s="6"/>
      <c r="Q74" s="5"/>
      <c r="R74" s="13"/>
      <c r="S74" s="10"/>
      <c r="T74" s="13"/>
      <c r="U74" s="3"/>
      <c r="V74" s="3"/>
      <c r="W74" s="3"/>
    </row>
    <row r="75" spans="1:23" s="3" customFormat="1" ht="11.1" customHeight="1">
      <c r="A75" s="12"/>
      <c r="B75" s="6"/>
      <c r="C75" s="6"/>
      <c r="D75" s="6"/>
      <c r="E75" s="6"/>
      <c r="F75" s="6"/>
      <c r="G75" s="6"/>
      <c r="H75" s="6"/>
      <c r="I75" s="6"/>
      <c r="J75" s="6"/>
      <c r="K75" s="6"/>
      <c r="L75" s="6"/>
      <c r="M75" s="6"/>
      <c r="N75" s="6"/>
      <c r="O75" s="6"/>
      <c r="P75" s="6"/>
      <c r="Q75" s="5"/>
      <c r="R75" s="13"/>
      <c r="S75" s="4"/>
      <c r="T75" s="13"/>
    </row>
    <row r="76" spans="1:23" s="3" customFormat="1" ht="11.1" customHeight="1">
      <c r="A76" s="12"/>
      <c r="B76" s="12"/>
      <c r="C76" s="12"/>
      <c r="D76" s="12"/>
      <c r="E76" s="12"/>
      <c r="F76" s="12"/>
      <c r="G76" s="12"/>
      <c r="H76" s="12"/>
      <c r="I76" s="12"/>
      <c r="J76" s="12"/>
      <c r="K76" s="12"/>
      <c r="L76" s="12"/>
      <c r="M76" s="12"/>
      <c r="N76" s="12"/>
      <c r="O76" s="12"/>
      <c r="P76" s="12"/>
      <c r="R76" s="13"/>
      <c r="S76" s="10"/>
      <c r="T76" s="13"/>
      <c r="U76" s="13"/>
      <c r="V76" s="1"/>
      <c r="W76" s="2"/>
    </row>
    <row r="77" spans="1:23" s="3" customFormat="1" ht="11.1" customHeight="1">
      <c r="A77" s="12"/>
      <c r="B77" s="12"/>
      <c r="C77" s="12"/>
      <c r="D77" s="12"/>
      <c r="E77" s="12"/>
      <c r="F77" s="12"/>
      <c r="G77" s="12"/>
      <c r="H77" s="12"/>
      <c r="I77" s="12"/>
      <c r="J77" s="12"/>
      <c r="K77" s="12"/>
      <c r="L77" s="12"/>
      <c r="M77" s="12"/>
      <c r="N77" s="12"/>
      <c r="O77" s="12"/>
      <c r="P77" s="12"/>
      <c r="R77" s="13"/>
      <c r="S77" s="10"/>
      <c r="T77" s="13"/>
      <c r="U77" s="13"/>
      <c r="V77" s="1"/>
      <c r="W77" s="2"/>
    </row>
    <row r="78" spans="1:23" s="3" customFormat="1" ht="11.1" customHeight="1">
      <c r="A78" s="12"/>
      <c r="B78" s="12"/>
      <c r="C78" s="12"/>
      <c r="D78" s="12"/>
      <c r="E78" s="12"/>
      <c r="F78" s="12"/>
      <c r="G78" s="12"/>
      <c r="H78" s="12"/>
      <c r="I78" s="12"/>
      <c r="J78" s="12"/>
      <c r="K78" s="12"/>
      <c r="L78" s="12"/>
      <c r="M78" s="12"/>
      <c r="N78" s="12"/>
      <c r="O78" s="12"/>
      <c r="P78" s="12"/>
      <c r="R78" s="13"/>
      <c r="S78" s="10"/>
      <c r="T78" s="13"/>
      <c r="U78" s="13"/>
      <c r="V78" s="1"/>
      <c r="W78" s="2"/>
    </row>
    <row r="79" spans="1:23">
      <c r="S79" s="10"/>
    </row>
  </sheetData>
  <pageMargins left="0.5" right="0.17" top="1" bottom="1" header="0.5" footer="0.5"/>
  <pageSetup firstPageNumber="6" fitToHeight="2" orientation="portrait" useFirstPageNumber="1" r:id="rId1"/>
  <headerFooter alignWithMargins="0">
    <oddFooter>&amp;C&amp;P of 31</oddFooter>
  </headerFooter>
  <rowBreaks count="1" manualBreakCount="1">
    <brk id="39" max="12" man="1"/>
  </rowBreaks>
  <ignoredErrors>
    <ignoredError sqref="B36 B40" formula="1"/>
    <ignoredError sqref="N52:V52 B52" formula="1" formulaRange="1"/>
    <ignoredError sqref="F52:M52 C52:E5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7"/>
  <sheetViews>
    <sheetView showGridLines="0" zoomScaleNormal="100" workbookViewId="0">
      <pane xSplit="1" ySplit="8" topLeftCell="B9" activePane="bottomRight" state="frozen"/>
      <selection activeCell="D5" sqref="D5"/>
      <selection pane="topRight" activeCell="D5" sqref="D5"/>
      <selection pane="bottomLeft" activeCell="D5" sqref="D5"/>
      <selection pane="bottomRight" activeCell="L37" sqref="L37"/>
    </sheetView>
  </sheetViews>
  <sheetFormatPr defaultColWidth="11.88671875" defaultRowHeight="10.199999999999999"/>
  <cols>
    <col min="1" max="1" width="29.6640625" style="3" customWidth="1"/>
    <col min="2" max="2" width="8.88671875" style="1" customWidth="1"/>
    <col min="3" max="3" width="9.33203125" style="1" customWidth="1"/>
    <col min="4" max="4" width="9.44140625" style="1" customWidth="1"/>
    <col min="5" max="5" width="12.33203125" style="1" customWidth="1"/>
    <col min="6" max="6" width="11" style="1" customWidth="1"/>
    <col min="7" max="7" width="7.33203125" style="1" customWidth="1"/>
    <col min="8" max="8" width="12.109375" style="1" customWidth="1"/>
    <col min="9" max="9" width="8.88671875" style="1" customWidth="1"/>
    <col min="10" max="16384" width="11.88671875" style="1"/>
  </cols>
  <sheetData>
    <row r="1" spans="1:10" ht="11.25" customHeight="1">
      <c r="D1" s="138" t="s">
        <v>81</v>
      </c>
    </row>
    <row r="2" spans="1:10" ht="13.65" customHeight="1">
      <c r="D2" s="138" t="s">
        <v>80</v>
      </c>
      <c r="J2" s="5"/>
    </row>
    <row r="3" spans="1:10">
      <c r="A3" s="3" t="s">
        <v>6</v>
      </c>
      <c r="C3" s="3"/>
      <c r="D3" s="138" t="s">
        <v>79</v>
      </c>
    </row>
    <row r="4" spans="1:10">
      <c r="D4" s="153" t="str">
        <f>"DECEMBER 31, 2022"</f>
        <v>DECEMBER 31, 2022</v>
      </c>
    </row>
    <row r="5" spans="1:10">
      <c r="D5" s="138"/>
    </row>
    <row r="6" spans="1:10" ht="33.75" customHeight="1">
      <c r="A6" s="165" t="s">
        <v>77</v>
      </c>
      <c r="B6" s="166" t="s">
        <v>158</v>
      </c>
      <c r="C6" s="167" t="s">
        <v>83</v>
      </c>
      <c r="D6" s="165" t="s">
        <v>76</v>
      </c>
      <c r="E6" s="167" t="s">
        <v>75</v>
      </c>
      <c r="F6" s="168" t="s">
        <v>159</v>
      </c>
      <c r="G6" s="167" t="s">
        <v>78</v>
      </c>
      <c r="H6" s="168" t="s">
        <v>160</v>
      </c>
      <c r="I6" s="168" t="s">
        <v>355</v>
      </c>
    </row>
    <row r="7" spans="1:10">
      <c r="A7" s="154" t="s">
        <v>247</v>
      </c>
      <c r="B7" s="125">
        <f>B8+B81</f>
        <v>756927</v>
      </c>
      <c r="C7" s="125">
        <f t="shared" ref="C7:I7" si="0">C8+C81</f>
        <v>280582</v>
      </c>
      <c r="D7" s="125">
        <f t="shared" si="0"/>
        <v>176328</v>
      </c>
      <c r="E7" s="125">
        <f t="shared" si="0"/>
        <v>119832</v>
      </c>
      <c r="F7" s="125">
        <f t="shared" si="0"/>
        <v>173148</v>
      </c>
      <c r="G7" s="125">
        <f t="shared" si="0"/>
        <v>7037</v>
      </c>
      <c r="H7" s="191">
        <f t="shared" si="0"/>
        <v>125075</v>
      </c>
      <c r="I7" s="191">
        <f t="shared" si="0"/>
        <v>304256</v>
      </c>
    </row>
    <row r="8" spans="1:10">
      <c r="A8" s="154" t="s">
        <v>248</v>
      </c>
      <c r="B8" s="90">
        <f>(B9+B10+B17+B33+B42+B50+B57+B64+B73-B81)</f>
        <v>721085</v>
      </c>
      <c r="C8" s="90">
        <f t="shared" ref="C8:H8" si="1">(C9+C10+C17+C33+C42+C50+C57+C64+C73-C81)</f>
        <v>268280</v>
      </c>
      <c r="D8" s="90">
        <f t="shared" si="1"/>
        <v>170776</v>
      </c>
      <c r="E8" s="90">
        <f t="shared" si="1"/>
        <v>109197</v>
      </c>
      <c r="F8" s="90">
        <f t="shared" si="1"/>
        <v>165826</v>
      </c>
      <c r="G8" s="90">
        <f t="shared" si="1"/>
        <v>7006</v>
      </c>
      <c r="H8" s="187">
        <f t="shared" si="1"/>
        <v>121891</v>
      </c>
      <c r="I8" s="187">
        <f>I9+I10+I17+I33+I42+I50+I57+I64+SUM(I75:I79)</f>
        <v>302055</v>
      </c>
    </row>
    <row r="9" spans="1:10">
      <c r="A9" s="154" t="s">
        <v>245</v>
      </c>
      <c r="B9" s="90">
        <f>SUM(C9:G9)</f>
        <v>9454</v>
      </c>
      <c r="C9" s="83">
        <v>2706</v>
      </c>
      <c r="D9" s="83">
        <v>2617</v>
      </c>
      <c r="E9" s="83">
        <v>1741</v>
      </c>
      <c r="F9" s="83">
        <v>2332</v>
      </c>
      <c r="G9" s="83">
        <v>58</v>
      </c>
      <c r="H9" s="194">
        <v>1609</v>
      </c>
      <c r="I9" s="194">
        <v>2072</v>
      </c>
    </row>
    <row r="10" spans="1:10">
      <c r="A10" s="154" t="s">
        <v>249</v>
      </c>
      <c r="B10" s="90">
        <f>SUM(B11:B16)</f>
        <v>56218</v>
      </c>
      <c r="C10" s="90">
        <f t="shared" ref="C10:I10" si="2">SUM(C11:C16)</f>
        <v>20970</v>
      </c>
      <c r="D10" s="90">
        <f t="shared" si="2"/>
        <v>14108</v>
      </c>
      <c r="E10" s="90">
        <f t="shared" si="2"/>
        <v>8326</v>
      </c>
      <c r="F10" s="90">
        <f t="shared" si="2"/>
        <v>12188</v>
      </c>
      <c r="G10" s="90">
        <f t="shared" si="2"/>
        <v>626</v>
      </c>
      <c r="H10" s="90">
        <f t="shared" si="2"/>
        <v>9230</v>
      </c>
      <c r="I10" s="90">
        <f t="shared" si="2"/>
        <v>23945</v>
      </c>
    </row>
    <row r="11" spans="1:10">
      <c r="A11" s="198" t="s">
        <v>250</v>
      </c>
      <c r="B11" s="88">
        <f>SUM(C11:G11)</f>
        <v>6107</v>
      </c>
      <c r="C11" s="85">
        <v>2298</v>
      </c>
      <c r="D11" s="85">
        <v>1907</v>
      </c>
      <c r="E11" s="85">
        <v>967</v>
      </c>
      <c r="F11" s="85">
        <v>831</v>
      </c>
      <c r="G11" s="85">
        <v>104</v>
      </c>
      <c r="H11" s="190">
        <v>896</v>
      </c>
      <c r="I11" s="190">
        <v>3570</v>
      </c>
    </row>
    <row r="12" spans="1:10">
      <c r="A12" s="198" t="s">
        <v>255</v>
      </c>
      <c r="B12" s="88">
        <f>SUM(C12:G12)</f>
        <v>8193</v>
      </c>
      <c r="C12" s="85">
        <v>2968</v>
      </c>
      <c r="D12" s="85">
        <v>2452</v>
      </c>
      <c r="E12" s="85">
        <v>1299</v>
      </c>
      <c r="F12" s="85">
        <v>1376</v>
      </c>
      <c r="G12" s="85">
        <v>98</v>
      </c>
      <c r="H12" s="190">
        <v>1379</v>
      </c>
      <c r="I12" s="190">
        <v>3405</v>
      </c>
    </row>
    <row r="13" spans="1:10">
      <c r="A13" s="175" t="s">
        <v>251</v>
      </c>
      <c r="B13" s="88">
        <f t="shared" ref="B13" si="3">SUM(C13:G13)</f>
        <v>8075</v>
      </c>
      <c r="C13" s="85">
        <v>2973</v>
      </c>
      <c r="D13" s="85">
        <v>1762</v>
      </c>
      <c r="E13" s="85">
        <v>1054</v>
      </c>
      <c r="F13" s="85">
        <v>2212</v>
      </c>
      <c r="G13" s="85">
        <v>74</v>
      </c>
      <c r="H13" s="190">
        <v>1333</v>
      </c>
      <c r="I13" s="190">
        <v>3411</v>
      </c>
    </row>
    <row r="14" spans="1:10">
      <c r="A14" s="198" t="s">
        <v>252</v>
      </c>
      <c r="B14" s="88">
        <f>SUM(C14:G14)</f>
        <v>11753</v>
      </c>
      <c r="C14" s="85">
        <v>4627</v>
      </c>
      <c r="D14" s="85">
        <v>3024</v>
      </c>
      <c r="E14" s="85">
        <v>1767</v>
      </c>
      <c r="F14" s="85">
        <v>2154</v>
      </c>
      <c r="G14" s="85">
        <v>181</v>
      </c>
      <c r="H14" s="190">
        <v>1803</v>
      </c>
      <c r="I14" s="190">
        <v>5393</v>
      </c>
    </row>
    <row r="15" spans="1:10">
      <c r="A15" s="198" t="s">
        <v>253</v>
      </c>
      <c r="B15" s="88">
        <f>SUM(C15:G15)</f>
        <v>4378</v>
      </c>
      <c r="C15" s="85">
        <v>1740</v>
      </c>
      <c r="D15" s="85">
        <v>1220</v>
      </c>
      <c r="E15" s="85">
        <v>703</v>
      </c>
      <c r="F15" s="85">
        <v>674</v>
      </c>
      <c r="G15" s="85">
        <v>41</v>
      </c>
      <c r="H15" s="190">
        <v>639</v>
      </c>
      <c r="I15" s="190">
        <v>2268</v>
      </c>
    </row>
    <row r="16" spans="1:10">
      <c r="A16" s="175" t="s">
        <v>254</v>
      </c>
      <c r="B16" s="88">
        <f t="shared" ref="B16" si="4">SUM(C16:G16)</f>
        <v>17712</v>
      </c>
      <c r="C16" s="85">
        <v>6364</v>
      </c>
      <c r="D16" s="85">
        <v>3743</v>
      </c>
      <c r="E16" s="85">
        <v>2536</v>
      </c>
      <c r="F16" s="85">
        <v>4941</v>
      </c>
      <c r="G16" s="85">
        <v>128</v>
      </c>
      <c r="H16" s="190">
        <v>3180</v>
      </c>
      <c r="I16" s="190">
        <v>5898</v>
      </c>
    </row>
    <row r="17" spans="1:9">
      <c r="A17" s="154" t="s">
        <v>246</v>
      </c>
      <c r="B17" s="90">
        <f t="shared" ref="B17:I17" si="5">SUM(B18:B32)</f>
        <v>125850</v>
      </c>
      <c r="C17" s="90">
        <f t="shared" si="5"/>
        <v>49086</v>
      </c>
      <c r="D17" s="90">
        <f t="shared" si="5"/>
        <v>30430</v>
      </c>
      <c r="E17" s="90">
        <f t="shared" si="5"/>
        <v>17429</v>
      </c>
      <c r="F17" s="90">
        <f t="shared" si="5"/>
        <v>27731</v>
      </c>
      <c r="G17" s="90">
        <f t="shared" si="5"/>
        <v>1174</v>
      </c>
      <c r="H17" s="187">
        <f t="shared" si="5"/>
        <v>20468</v>
      </c>
      <c r="I17" s="187">
        <f t="shared" si="5"/>
        <v>63439</v>
      </c>
    </row>
    <row r="18" spans="1:9">
      <c r="A18" s="175" t="s">
        <v>263</v>
      </c>
      <c r="B18" s="88">
        <f t="shared" ref="B18:B32" si="6">SUM(C18:G18)</f>
        <v>5373</v>
      </c>
      <c r="C18" s="88">
        <v>1844</v>
      </c>
      <c r="D18" s="88">
        <v>1409</v>
      </c>
      <c r="E18" s="88">
        <v>762</v>
      </c>
      <c r="F18" s="88">
        <v>1328</v>
      </c>
      <c r="G18" s="88">
        <v>30</v>
      </c>
      <c r="H18" s="188">
        <v>917</v>
      </c>
      <c r="I18" s="188">
        <v>2619</v>
      </c>
    </row>
    <row r="19" spans="1:9">
      <c r="A19" s="198" t="s">
        <v>256</v>
      </c>
      <c r="B19" s="88">
        <f t="shared" si="6"/>
        <v>1632</v>
      </c>
      <c r="C19" s="85">
        <v>620</v>
      </c>
      <c r="D19" s="85">
        <v>334</v>
      </c>
      <c r="E19" s="85">
        <v>217</v>
      </c>
      <c r="F19" s="85">
        <v>449</v>
      </c>
      <c r="G19" s="85">
        <v>12</v>
      </c>
      <c r="H19" s="190">
        <v>294</v>
      </c>
      <c r="I19" s="190">
        <v>907</v>
      </c>
    </row>
    <row r="20" spans="1:9">
      <c r="A20" s="198" t="s">
        <v>291</v>
      </c>
      <c r="B20" s="88">
        <f t="shared" si="6"/>
        <v>793</v>
      </c>
      <c r="C20" s="85">
        <v>339</v>
      </c>
      <c r="D20" s="85">
        <v>211</v>
      </c>
      <c r="E20" s="85">
        <v>83</v>
      </c>
      <c r="F20" s="85">
        <v>153</v>
      </c>
      <c r="G20" s="85">
        <v>7</v>
      </c>
      <c r="H20" s="190">
        <v>111</v>
      </c>
      <c r="I20" s="190">
        <v>365</v>
      </c>
    </row>
    <row r="21" spans="1:9">
      <c r="A21" s="175" t="s">
        <v>257</v>
      </c>
      <c r="B21" s="88">
        <f t="shared" si="6"/>
        <v>2881</v>
      </c>
      <c r="C21" s="88">
        <v>1006</v>
      </c>
      <c r="D21" s="88">
        <v>811</v>
      </c>
      <c r="E21" s="88">
        <v>443</v>
      </c>
      <c r="F21" s="88">
        <v>563</v>
      </c>
      <c r="G21" s="88">
        <v>58</v>
      </c>
      <c r="H21" s="188">
        <v>403</v>
      </c>
      <c r="I21" s="188">
        <v>1563</v>
      </c>
    </row>
    <row r="22" spans="1:9">
      <c r="A22" s="198" t="s">
        <v>258</v>
      </c>
      <c r="B22" s="88">
        <f t="shared" si="6"/>
        <v>9825</v>
      </c>
      <c r="C22" s="85">
        <v>4425</v>
      </c>
      <c r="D22" s="85">
        <v>2228</v>
      </c>
      <c r="E22" s="85">
        <v>1308</v>
      </c>
      <c r="F22" s="85">
        <v>1767</v>
      </c>
      <c r="G22" s="85">
        <v>97</v>
      </c>
      <c r="H22" s="190">
        <v>1473</v>
      </c>
      <c r="I22" s="190">
        <v>4965</v>
      </c>
    </row>
    <row r="23" spans="1:9">
      <c r="A23" s="175" t="s">
        <v>259</v>
      </c>
      <c r="B23" s="88">
        <f t="shared" si="6"/>
        <v>9509</v>
      </c>
      <c r="C23" s="85">
        <v>4108</v>
      </c>
      <c r="D23" s="85">
        <v>2534</v>
      </c>
      <c r="E23" s="85">
        <v>1136</v>
      </c>
      <c r="F23" s="85">
        <v>1661</v>
      </c>
      <c r="G23" s="85">
        <v>70</v>
      </c>
      <c r="H23" s="190">
        <v>1290</v>
      </c>
      <c r="I23" s="190">
        <v>4726</v>
      </c>
    </row>
    <row r="24" spans="1:9">
      <c r="A24" s="175" t="s">
        <v>292</v>
      </c>
      <c r="B24" s="88">
        <f t="shared" si="6"/>
        <v>4446</v>
      </c>
      <c r="C24" s="85">
        <v>1322</v>
      </c>
      <c r="D24" s="85">
        <v>1046</v>
      </c>
      <c r="E24" s="85">
        <v>600</v>
      </c>
      <c r="F24" s="85">
        <v>1419</v>
      </c>
      <c r="G24" s="85">
        <v>59</v>
      </c>
      <c r="H24" s="190">
        <v>882</v>
      </c>
      <c r="I24" s="190">
        <v>1551</v>
      </c>
    </row>
    <row r="25" spans="1:9">
      <c r="A25" s="198" t="s">
        <v>293</v>
      </c>
      <c r="B25" s="88">
        <f t="shared" si="6"/>
        <v>10743</v>
      </c>
      <c r="C25" s="85">
        <v>4342</v>
      </c>
      <c r="D25" s="85">
        <v>2574</v>
      </c>
      <c r="E25" s="85">
        <v>1428</v>
      </c>
      <c r="F25" s="85">
        <v>2352</v>
      </c>
      <c r="G25" s="85">
        <v>47</v>
      </c>
      <c r="H25" s="190">
        <v>1724</v>
      </c>
      <c r="I25" s="190">
        <v>5521</v>
      </c>
    </row>
    <row r="26" spans="1:9">
      <c r="A26" s="198" t="s">
        <v>294</v>
      </c>
      <c r="B26" s="88">
        <f t="shared" si="6"/>
        <v>19540</v>
      </c>
      <c r="C26" s="85">
        <v>8690</v>
      </c>
      <c r="D26" s="85">
        <v>4793</v>
      </c>
      <c r="E26" s="85">
        <v>2679</v>
      </c>
      <c r="F26" s="85">
        <v>3232</v>
      </c>
      <c r="G26" s="85">
        <v>146</v>
      </c>
      <c r="H26" s="190">
        <v>2875</v>
      </c>
      <c r="I26" s="190">
        <v>9840</v>
      </c>
    </row>
    <row r="27" spans="1:9">
      <c r="A27" s="175" t="s">
        <v>295</v>
      </c>
      <c r="B27" s="88">
        <f t="shared" ref="B27" si="7">SUM(C27:G27)</f>
        <v>19645</v>
      </c>
      <c r="C27" s="85">
        <v>6784</v>
      </c>
      <c r="D27" s="85">
        <v>4726</v>
      </c>
      <c r="E27" s="85">
        <v>2829</v>
      </c>
      <c r="F27" s="85">
        <v>5120</v>
      </c>
      <c r="G27" s="85">
        <v>186</v>
      </c>
      <c r="H27" s="190">
        <v>3488</v>
      </c>
      <c r="I27" s="190">
        <v>11309</v>
      </c>
    </row>
    <row r="28" spans="1:9">
      <c r="A28" s="198" t="s">
        <v>260</v>
      </c>
      <c r="B28" s="88">
        <f t="shared" si="6"/>
        <v>18640</v>
      </c>
      <c r="C28" s="85">
        <v>6942</v>
      </c>
      <c r="D28" s="85">
        <v>4515</v>
      </c>
      <c r="E28" s="85">
        <v>2532</v>
      </c>
      <c r="F28" s="85">
        <v>4423</v>
      </c>
      <c r="G28" s="85">
        <v>228</v>
      </c>
      <c r="H28" s="190">
        <v>3122</v>
      </c>
      <c r="I28" s="190">
        <v>8434</v>
      </c>
    </row>
    <row r="29" spans="1:9">
      <c r="A29" s="175" t="s">
        <v>296</v>
      </c>
      <c r="B29" s="88">
        <f t="shared" si="6"/>
        <v>1202</v>
      </c>
      <c r="C29" s="85">
        <v>514</v>
      </c>
      <c r="D29" s="85">
        <v>296</v>
      </c>
      <c r="E29" s="85">
        <v>155</v>
      </c>
      <c r="F29" s="85">
        <v>229</v>
      </c>
      <c r="G29" s="85">
        <v>8</v>
      </c>
      <c r="H29" s="190">
        <v>156</v>
      </c>
      <c r="I29" s="190">
        <v>668</v>
      </c>
    </row>
    <row r="30" spans="1:9">
      <c r="A30" s="175" t="s">
        <v>261</v>
      </c>
      <c r="B30" s="88">
        <f t="shared" si="6"/>
        <v>1561</v>
      </c>
      <c r="C30" s="85">
        <v>613</v>
      </c>
      <c r="D30" s="85">
        <v>431</v>
      </c>
      <c r="E30" s="85">
        <v>275</v>
      </c>
      <c r="F30" s="85">
        <v>232</v>
      </c>
      <c r="G30" s="85">
        <v>10</v>
      </c>
      <c r="H30" s="190">
        <v>243</v>
      </c>
      <c r="I30" s="190">
        <v>698</v>
      </c>
    </row>
    <row r="31" spans="1:9">
      <c r="A31" s="198" t="s">
        <v>262</v>
      </c>
      <c r="B31" s="88">
        <f t="shared" si="6"/>
        <v>17850</v>
      </c>
      <c r="C31" s="85">
        <v>6559</v>
      </c>
      <c r="D31" s="85">
        <v>3974</v>
      </c>
      <c r="E31" s="85">
        <v>2682</v>
      </c>
      <c r="F31" s="85">
        <v>4462</v>
      </c>
      <c r="G31" s="85">
        <v>173</v>
      </c>
      <c r="H31" s="190">
        <v>3172</v>
      </c>
      <c r="I31" s="190">
        <v>8951</v>
      </c>
    </row>
    <row r="32" spans="1:9">
      <c r="A32" s="175" t="s">
        <v>315</v>
      </c>
      <c r="B32" s="88">
        <f t="shared" si="6"/>
        <v>2210</v>
      </c>
      <c r="C32" s="85">
        <v>978</v>
      </c>
      <c r="D32" s="85">
        <v>548</v>
      </c>
      <c r="E32" s="85">
        <v>300</v>
      </c>
      <c r="F32" s="85">
        <v>341</v>
      </c>
      <c r="G32" s="85">
        <v>43</v>
      </c>
      <c r="H32" s="190">
        <v>318</v>
      </c>
      <c r="I32" s="190">
        <v>1322</v>
      </c>
    </row>
    <row r="33" spans="1:9">
      <c r="A33" s="26" t="s">
        <v>297</v>
      </c>
      <c r="B33" s="90">
        <f>SUM(B34:B41)</f>
        <v>102278</v>
      </c>
      <c r="C33" s="83">
        <f t="shared" ref="C33:I33" si="8">SUM(C34:C41)</f>
        <v>37318</v>
      </c>
      <c r="D33" s="83">
        <f t="shared" si="8"/>
        <v>27002</v>
      </c>
      <c r="E33" s="83">
        <f t="shared" si="8"/>
        <v>14502</v>
      </c>
      <c r="F33" s="83">
        <f t="shared" si="8"/>
        <v>21859</v>
      </c>
      <c r="G33" s="83">
        <f t="shared" si="8"/>
        <v>1597</v>
      </c>
      <c r="H33" s="194">
        <f t="shared" ref="H33" si="9">SUM(H34:H41)</f>
        <v>18046</v>
      </c>
      <c r="I33" s="194">
        <f t="shared" si="8"/>
        <v>45463</v>
      </c>
    </row>
    <row r="34" spans="1:9">
      <c r="A34" s="175" t="s">
        <v>269</v>
      </c>
      <c r="B34" s="88">
        <f t="shared" ref="B34:B41" si="10">SUM(C34:G34)</f>
        <v>19582</v>
      </c>
      <c r="C34" s="85">
        <v>7284</v>
      </c>
      <c r="D34" s="85">
        <v>4770</v>
      </c>
      <c r="E34" s="85">
        <v>2525</v>
      </c>
      <c r="F34" s="85">
        <v>4680</v>
      </c>
      <c r="G34" s="85">
        <v>323</v>
      </c>
      <c r="H34" s="190">
        <v>3679</v>
      </c>
      <c r="I34" s="190">
        <v>9686</v>
      </c>
    </row>
    <row r="35" spans="1:9">
      <c r="A35" s="175" t="s">
        <v>264</v>
      </c>
      <c r="B35" s="88">
        <f t="shared" si="10"/>
        <v>13330</v>
      </c>
      <c r="C35" s="85">
        <v>5240</v>
      </c>
      <c r="D35" s="85">
        <v>3448</v>
      </c>
      <c r="E35" s="85">
        <v>1765</v>
      </c>
      <c r="F35" s="85">
        <v>2656</v>
      </c>
      <c r="G35" s="85">
        <v>221</v>
      </c>
      <c r="H35" s="190">
        <v>2149</v>
      </c>
      <c r="I35" s="190">
        <v>5650</v>
      </c>
    </row>
    <row r="36" spans="1:9">
      <c r="A36" s="175" t="s">
        <v>265</v>
      </c>
      <c r="B36" s="88">
        <f t="shared" si="10"/>
        <v>16912</v>
      </c>
      <c r="C36" s="85">
        <v>6066</v>
      </c>
      <c r="D36" s="85">
        <v>4601</v>
      </c>
      <c r="E36" s="85">
        <v>2391</v>
      </c>
      <c r="F36" s="85">
        <v>3618</v>
      </c>
      <c r="G36" s="85">
        <v>236</v>
      </c>
      <c r="H36" s="190">
        <v>2943</v>
      </c>
      <c r="I36" s="190">
        <v>7473</v>
      </c>
    </row>
    <row r="37" spans="1:9">
      <c r="A37" s="175" t="s">
        <v>266</v>
      </c>
      <c r="B37" s="88">
        <f t="shared" si="10"/>
        <v>15206</v>
      </c>
      <c r="C37" s="85">
        <v>4804</v>
      </c>
      <c r="D37" s="85">
        <v>4106</v>
      </c>
      <c r="E37" s="85">
        <v>2345</v>
      </c>
      <c r="F37" s="85">
        <v>3830</v>
      </c>
      <c r="G37" s="85">
        <v>121</v>
      </c>
      <c r="H37" s="190">
        <v>3102</v>
      </c>
      <c r="I37" s="190">
        <v>6119</v>
      </c>
    </row>
    <row r="38" spans="1:9">
      <c r="A38" s="175" t="s">
        <v>314</v>
      </c>
      <c r="B38" s="88">
        <f t="shared" si="10"/>
        <v>4068</v>
      </c>
      <c r="C38" s="85">
        <v>1737</v>
      </c>
      <c r="D38" s="85">
        <v>1035</v>
      </c>
      <c r="E38" s="85">
        <v>957</v>
      </c>
      <c r="F38" s="85">
        <v>310</v>
      </c>
      <c r="G38" s="85">
        <v>29</v>
      </c>
      <c r="H38" s="190">
        <v>570</v>
      </c>
      <c r="I38" s="190">
        <v>1586</v>
      </c>
    </row>
    <row r="39" spans="1:9">
      <c r="A39" s="175" t="s">
        <v>267</v>
      </c>
      <c r="B39" s="88">
        <f t="shared" si="10"/>
        <v>18766</v>
      </c>
      <c r="C39" s="85">
        <v>7011</v>
      </c>
      <c r="D39" s="85">
        <v>4953</v>
      </c>
      <c r="E39" s="85">
        <v>2519</v>
      </c>
      <c r="F39" s="85">
        <v>3987</v>
      </c>
      <c r="G39" s="85">
        <v>296</v>
      </c>
      <c r="H39" s="190">
        <v>3224</v>
      </c>
      <c r="I39" s="190">
        <v>8558</v>
      </c>
    </row>
    <row r="40" spans="1:9">
      <c r="A40" s="175" t="s">
        <v>298</v>
      </c>
      <c r="B40" s="88">
        <f t="shared" si="10"/>
        <v>2822</v>
      </c>
      <c r="C40" s="85">
        <v>943</v>
      </c>
      <c r="D40" s="85">
        <v>781</v>
      </c>
      <c r="E40" s="85">
        <v>538</v>
      </c>
      <c r="F40" s="85">
        <v>495</v>
      </c>
      <c r="G40" s="85">
        <v>65</v>
      </c>
      <c r="H40" s="190">
        <v>508</v>
      </c>
      <c r="I40" s="190">
        <v>1243</v>
      </c>
    </row>
    <row r="41" spans="1:9">
      <c r="A41" s="175" t="s">
        <v>268</v>
      </c>
      <c r="B41" s="88">
        <f t="shared" si="10"/>
        <v>11592</v>
      </c>
      <c r="C41" s="85">
        <v>4233</v>
      </c>
      <c r="D41" s="85">
        <v>3308</v>
      </c>
      <c r="E41" s="85">
        <v>1462</v>
      </c>
      <c r="F41" s="85">
        <v>2283</v>
      </c>
      <c r="G41" s="85">
        <v>306</v>
      </c>
      <c r="H41" s="190">
        <v>1871</v>
      </c>
      <c r="I41" s="190">
        <v>5148</v>
      </c>
    </row>
    <row r="42" spans="1:9">
      <c r="A42" s="26" t="s">
        <v>299</v>
      </c>
      <c r="B42" s="90">
        <f>SUM(B43:B49)</f>
        <v>87221</v>
      </c>
      <c r="C42" s="83">
        <f t="shared" ref="C42:I42" si="11">SUM(C43:C49)</f>
        <v>30096</v>
      </c>
      <c r="D42" s="83">
        <f t="shared" si="11"/>
        <v>21433</v>
      </c>
      <c r="E42" s="83">
        <f t="shared" si="11"/>
        <v>13819</v>
      </c>
      <c r="F42" s="83">
        <f t="shared" si="11"/>
        <v>21066</v>
      </c>
      <c r="G42" s="83">
        <f t="shared" si="11"/>
        <v>807</v>
      </c>
      <c r="H42" s="194">
        <f t="shared" ref="H42" si="12">SUM(H43:H49)</f>
        <v>15965</v>
      </c>
      <c r="I42" s="194">
        <f t="shared" si="11"/>
        <v>35369</v>
      </c>
    </row>
    <row r="43" spans="1:9">
      <c r="A43" s="175" t="s">
        <v>276</v>
      </c>
      <c r="B43" s="88">
        <f t="shared" ref="B43:B49" si="13">SUM(C43:G43)</f>
        <v>23153</v>
      </c>
      <c r="C43" s="85">
        <v>7360</v>
      </c>
      <c r="D43" s="85">
        <v>5172</v>
      </c>
      <c r="E43" s="85">
        <v>3467</v>
      </c>
      <c r="F43" s="85">
        <v>6985</v>
      </c>
      <c r="G43" s="85">
        <v>169</v>
      </c>
      <c r="H43" s="190">
        <v>4611</v>
      </c>
      <c r="I43" s="190">
        <v>10049</v>
      </c>
    </row>
    <row r="44" spans="1:9">
      <c r="A44" s="175" t="s">
        <v>270</v>
      </c>
      <c r="B44" s="88">
        <f t="shared" si="13"/>
        <v>7299</v>
      </c>
      <c r="C44" s="85">
        <v>2477</v>
      </c>
      <c r="D44" s="85">
        <v>2018</v>
      </c>
      <c r="E44" s="85">
        <v>1230</v>
      </c>
      <c r="F44" s="85">
        <v>1472</v>
      </c>
      <c r="G44" s="85">
        <v>102</v>
      </c>
      <c r="H44" s="190">
        <v>1307</v>
      </c>
      <c r="I44" s="190">
        <v>2883</v>
      </c>
    </row>
    <row r="45" spans="1:9">
      <c r="A45" s="175" t="s">
        <v>271</v>
      </c>
      <c r="B45" s="88">
        <f t="shared" si="13"/>
        <v>4991</v>
      </c>
      <c r="C45" s="85">
        <v>1784</v>
      </c>
      <c r="D45" s="85">
        <v>1388</v>
      </c>
      <c r="E45" s="85">
        <v>961</v>
      </c>
      <c r="F45" s="85">
        <v>810</v>
      </c>
      <c r="G45" s="85">
        <v>48</v>
      </c>
      <c r="H45" s="190">
        <v>831</v>
      </c>
      <c r="I45" s="190">
        <v>2359</v>
      </c>
    </row>
    <row r="46" spans="1:9">
      <c r="A46" s="175" t="s">
        <v>272</v>
      </c>
      <c r="B46" s="88">
        <f t="shared" si="13"/>
        <v>11463</v>
      </c>
      <c r="C46" s="85">
        <v>4123</v>
      </c>
      <c r="D46" s="85">
        <v>3330</v>
      </c>
      <c r="E46" s="85">
        <v>2243</v>
      </c>
      <c r="F46" s="85">
        <v>1642</v>
      </c>
      <c r="G46" s="85">
        <v>125</v>
      </c>
      <c r="H46" s="190">
        <v>1893</v>
      </c>
      <c r="I46" s="190">
        <v>5356</v>
      </c>
    </row>
    <row r="47" spans="1:9">
      <c r="A47" s="198" t="s">
        <v>273</v>
      </c>
      <c r="B47" s="88">
        <f t="shared" si="13"/>
        <v>12441</v>
      </c>
      <c r="C47" s="85">
        <v>4346</v>
      </c>
      <c r="D47" s="85">
        <v>2777</v>
      </c>
      <c r="E47" s="85">
        <v>2112</v>
      </c>
      <c r="F47" s="85">
        <v>3111</v>
      </c>
      <c r="G47" s="85">
        <v>95</v>
      </c>
      <c r="H47" s="190">
        <v>2480</v>
      </c>
      <c r="I47" s="190">
        <v>4774</v>
      </c>
    </row>
    <row r="48" spans="1:9">
      <c r="A48" s="175" t="s">
        <v>274</v>
      </c>
      <c r="B48" s="88">
        <f t="shared" si="13"/>
        <v>25484</v>
      </c>
      <c r="C48" s="85">
        <v>9079</v>
      </c>
      <c r="D48" s="85">
        <v>6039</v>
      </c>
      <c r="E48" s="85">
        <v>3433</v>
      </c>
      <c r="F48" s="85">
        <v>6687</v>
      </c>
      <c r="G48" s="85">
        <v>246</v>
      </c>
      <c r="H48" s="190">
        <v>4483</v>
      </c>
      <c r="I48" s="190">
        <v>8891</v>
      </c>
    </row>
    <row r="49" spans="1:11">
      <c r="A49" s="175" t="s">
        <v>275</v>
      </c>
      <c r="B49" s="88">
        <f t="shared" si="13"/>
        <v>2390</v>
      </c>
      <c r="C49" s="85">
        <v>927</v>
      </c>
      <c r="D49" s="85">
        <v>709</v>
      </c>
      <c r="E49" s="85">
        <v>373</v>
      </c>
      <c r="F49" s="85">
        <v>359</v>
      </c>
      <c r="G49" s="85">
        <v>22</v>
      </c>
      <c r="H49" s="190">
        <v>360</v>
      </c>
      <c r="I49" s="190">
        <v>1057</v>
      </c>
    </row>
    <row r="50" spans="1:11">
      <c r="A50" s="26" t="s">
        <v>300</v>
      </c>
      <c r="B50" s="90">
        <f t="shared" ref="B50:I50" si="14">SUM(B51:B56)</f>
        <v>125217</v>
      </c>
      <c r="C50" s="90">
        <f t="shared" si="14"/>
        <v>46201</v>
      </c>
      <c r="D50" s="90">
        <f t="shared" si="14"/>
        <v>24707</v>
      </c>
      <c r="E50" s="90">
        <f t="shared" si="14"/>
        <v>19434</v>
      </c>
      <c r="F50" s="90">
        <f t="shared" si="14"/>
        <v>33824</v>
      </c>
      <c r="G50" s="90">
        <f t="shared" si="14"/>
        <v>1051</v>
      </c>
      <c r="H50" s="187">
        <f t="shared" si="14"/>
        <v>21765</v>
      </c>
      <c r="I50" s="187">
        <f t="shared" si="14"/>
        <v>44630</v>
      </c>
      <c r="J50" s="10"/>
    </row>
    <row r="51" spans="1:11">
      <c r="A51" s="175" t="s">
        <v>244</v>
      </c>
      <c r="B51" s="88">
        <f t="shared" ref="B51" si="15">SUM(C51:G51)</f>
        <v>9538</v>
      </c>
      <c r="C51" s="85">
        <v>3682</v>
      </c>
      <c r="D51" s="85">
        <v>2197</v>
      </c>
      <c r="E51" s="85">
        <v>1986</v>
      </c>
      <c r="F51" s="85">
        <v>1590</v>
      </c>
      <c r="G51" s="85">
        <v>83</v>
      </c>
      <c r="H51" s="190">
        <v>1734</v>
      </c>
      <c r="I51" s="190">
        <v>4314</v>
      </c>
    </row>
    <row r="52" spans="1:11">
      <c r="A52" s="175" t="s">
        <v>278</v>
      </c>
      <c r="B52" s="88">
        <f t="shared" ref="B52:B56" si="16">SUM(C52:G52)</f>
        <v>79403</v>
      </c>
      <c r="C52" s="85">
        <v>29293</v>
      </c>
      <c r="D52" s="85">
        <v>14665</v>
      </c>
      <c r="E52" s="85">
        <v>12847</v>
      </c>
      <c r="F52" s="85">
        <v>21959</v>
      </c>
      <c r="G52" s="85">
        <v>639</v>
      </c>
      <c r="H52" s="190">
        <v>13885</v>
      </c>
      <c r="I52" s="190">
        <v>25274</v>
      </c>
    </row>
    <row r="53" spans="1:11">
      <c r="A53" s="175" t="s">
        <v>277</v>
      </c>
      <c r="B53" s="88">
        <f t="shared" si="16"/>
        <v>23894</v>
      </c>
      <c r="C53" s="85">
        <v>8408</v>
      </c>
      <c r="D53" s="85">
        <v>5033</v>
      </c>
      <c r="E53" s="85">
        <v>2926</v>
      </c>
      <c r="F53" s="85">
        <v>7341</v>
      </c>
      <c r="G53" s="85">
        <v>186</v>
      </c>
      <c r="H53" s="190">
        <v>4270</v>
      </c>
      <c r="I53" s="190">
        <v>9212</v>
      </c>
    </row>
    <row r="54" spans="1:11">
      <c r="A54" s="175" t="s">
        <v>302</v>
      </c>
      <c r="B54" s="88">
        <f t="shared" si="16"/>
        <v>2139</v>
      </c>
      <c r="C54" s="85">
        <v>1189</v>
      </c>
      <c r="D54" s="85">
        <v>312</v>
      </c>
      <c r="E54" s="85">
        <v>240</v>
      </c>
      <c r="F54" s="85">
        <v>350</v>
      </c>
      <c r="G54" s="85">
        <v>48</v>
      </c>
      <c r="H54" s="190">
        <v>269</v>
      </c>
      <c r="I54" s="190">
        <v>874</v>
      </c>
    </row>
    <row r="55" spans="1:11">
      <c r="A55" s="175" t="s">
        <v>303</v>
      </c>
      <c r="B55" s="88">
        <f t="shared" si="16"/>
        <v>10015</v>
      </c>
      <c r="C55" s="85">
        <v>3510</v>
      </c>
      <c r="D55" s="85">
        <v>2459</v>
      </c>
      <c r="E55" s="85">
        <v>1406</v>
      </c>
      <c r="F55" s="85">
        <v>2546</v>
      </c>
      <c r="G55" s="85">
        <v>94</v>
      </c>
      <c r="H55" s="190">
        <v>1583</v>
      </c>
      <c r="I55" s="190">
        <v>4922</v>
      </c>
    </row>
    <row r="56" spans="1:11">
      <c r="A56" s="175" t="s">
        <v>304</v>
      </c>
      <c r="B56" s="88">
        <f t="shared" si="16"/>
        <v>228</v>
      </c>
      <c r="C56" s="85">
        <v>119</v>
      </c>
      <c r="D56" s="85">
        <v>41</v>
      </c>
      <c r="E56" s="85">
        <v>29</v>
      </c>
      <c r="F56" s="85">
        <v>38</v>
      </c>
      <c r="G56" s="85">
        <v>1</v>
      </c>
      <c r="H56" s="190">
        <v>24</v>
      </c>
      <c r="I56" s="190">
        <v>34</v>
      </c>
    </row>
    <row r="57" spans="1:11">
      <c r="A57" s="26" t="s">
        <v>305</v>
      </c>
      <c r="B57" s="90">
        <f>SUM(B58:B63)</f>
        <v>101602</v>
      </c>
      <c r="C57" s="83">
        <f t="shared" ref="C57:I57" si="17">SUM(C58:C63)</f>
        <v>39295</v>
      </c>
      <c r="D57" s="83">
        <f t="shared" si="17"/>
        <v>22437</v>
      </c>
      <c r="E57" s="83">
        <f t="shared" si="17"/>
        <v>15092</v>
      </c>
      <c r="F57" s="83">
        <f t="shared" si="17"/>
        <v>23968</v>
      </c>
      <c r="G57" s="83">
        <f t="shared" si="17"/>
        <v>810</v>
      </c>
      <c r="H57" s="194">
        <f t="shared" ref="H57" si="18">SUM(H58:H63)</f>
        <v>16277</v>
      </c>
      <c r="I57" s="194">
        <f t="shared" si="17"/>
        <v>42945</v>
      </c>
    </row>
    <row r="58" spans="1:11">
      <c r="A58" s="175" t="s">
        <v>283</v>
      </c>
      <c r="B58" s="88">
        <f>SUM(C58:G58)</f>
        <v>6878</v>
      </c>
      <c r="C58" s="85">
        <v>2920</v>
      </c>
      <c r="D58" s="85">
        <v>1714</v>
      </c>
      <c r="E58" s="85">
        <v>1132</v>
      </c>
      <c r="F58" s="85">
        <v>1012</v>
      </c>
      <c r="G58" s="85">
        <v>100</v>
      </c>
      <c r="H58" s="190">
        <v>879</v>
      </c>
      <c r="I58" s="190">
        <v>2986</v>
      </c>
    </row>
    <row r="59" spans="1:11">
      <c r="A59" s="175" t="s">
        <v>279</v>
      </c>
      <c r="B59" s="88">
        <f>SUM(C59:G59)</f>
        <v>6558</v>
      </c>
      <c r="C59" s="85">
        <v>2677</v>
      </c>
      <c r="D59" s="85">
        <v>1536</v>
      </c>
      <c r="E59" s="85">
        <v>1109</v>
      </c>
      <c r="F59" s="85">
        <v>1164</v>
      </c>
      <c r="G59" s="85">
        <v>72</v>
      </c>
      <c r="H59" s="190">
        <v>965</v>
      </c>
      <c r="I59" s="190">
        <v>3420</v>
      </c>
    </row>
    <row r="60" spans="1:11">
      <c r="A60" s="175" t="s">
        <v>280</v>
      </c>
      <c r="B60" s="88">
        <f t="shared" ref="B60" si="19">SUM(C60:G60)</f>
        <v>5218</v>
      </c>
      <c r="C60" s="85">
        <v>2210</v>
      </c>
      <c r="D60" s="85">
        <v>1139</v>
      </c>
      <c r="E60" s="85">
        <v>824</v>
      </c>
      <c r="F60" s="85">
        <v>1009</v>
      </c>
      <c r="G60" s="85">
        <v>36</v>
      </c>
      <c r="H60" s="190">
        <v>729</v>
      </c>
      <c r="I60" s="190">
        <v>2451</v>
      </c>
    </row>
    <row r="61" spans="1:11">
      <c r="A61" s="175" t="s">
        <v>306</v>
      </c>
      <c r="B61" s="88">
        <f>SUM(C61:G61)</f>
        <v>5018</v>
      </c>
      <c r="C61" s="85">
        <v>1898</v>
      </c>
      <c r="D61" s="85">
        <v>1427</v>
      </c>
      <c r="E61" s="85">
        <v>964</v>
      </c>
      <c r="F61" s="85">
        <v>644</v>
      </c>
      <c r="G61" s="85">
        <v>85</v>
      </c>
      <c r="H61" s="190">
        <v>582</v>
      </c>
      <c r="I61" s="190">
        <v>2307</v>
      </c>
    </row>
    <row r="62" spans="1:11">
      <c r="A62" s="175" t="s">
        <v>281</v>
      </c>
      <c r="B62" s="88">
        <f>SUM(C62:G62)</f>
        <v>10305</v>
      </c>
      <c r="C62" s="85">
        <v>4486</v>
      </c>
      <c r="D62" s="85">
        <v>2485</v>
      </c>
      <c r="E62" s="85">
        <v>1553</v>
      </c>
      <c r="F62" s="85">
        <v>1716</v>
      </c>
      <c r="G62" s="85">
        <v>65</v>
      </c>
      <c r="H62" s="190">
        <v>1477</v>
      </c>
      <c r="I62" s="190">
        <v>3576</v>
      </c>
    </row>
    <row r="63" spans="1:11">
      <c r="A63" s="175" t="s">
        <v>282</v>
      </c>
      <c r="B63" s="88">
        <f>SUM(C63:G63)</f>
        <v>67625</v>
      </c>
      <c r="C63" s="85">
        <v>25104</v>
      </c>
      <c r="D63" s="85">
        <v>14136</v>
      </c>
      <c r="E63" s="85">
        <v>9510</v>
      </c>
      <c r="F63" s="85">
        <v>18423</v>
      </c>
      <c r="G63" s="85">
        <v>452</v>
      </c>
      <c r="H63" s="190">
        <v>11645</v>
      </c>
      <c r="I63" s="190">
        <v>28205</v>
      </c>
    </row>
    <row r="64" spans="1:11">
      <c r="A64" s="26" t="s">
        <v>307</v>
      </c>
      <c r="B64" s="90">
        <f>SUM(B65:B71)</f>
        <v>112447</v>
      </c>
      <c r="C64" s="90">
        <f t="shared" ref="C64:H64" si="20">SUM(C65:C71)</f>
        <v>42139</v>
      </c>
      <c r="D64" s="90">
        <f t="shared" si="20"/>
        <v>27931</v>
      </c>
      <c r="E64" s="90">
        <f t="shared" si="20"/>
        <v>18750</v>
      </c>
      <c r="F64" s="90">
        <f t="shared" si="20"/>
        <v>22750</v>
      </c>
      <c r="G64" s="90">
        <f t="shared" si="20"/>
        <v>877</v>
      </c>
      <c r="H64" s="187">
        <f t="shared" si="20"/>
        <v>18396</v>
      </c>
      <c r="I64" s="187">
        <f>SUM(I65:I71)</f>
        <v>44116</v>
      </c>
      <c r="J64" s="10"/>
      <c r="K64" s="10"/>
    </row>
    <row r="65" spans="1:9">
      <c r="A65" s="175" t="s">
        <v>308</v>
      </c>
      <c r="B65" s="88">
        <f t="shared" ref="B65:B81" si="21">SUM(C65:G65)</f>
        <v>0</v>
      </c>
      <c r="C65" s="36">
        <v>0</v>
      </c>
      <c r="D65" s="36">
        <v>0</v>
      </c>
      <c r="E65" s="36">
        <v>0</v>
      </c>
      <c r="F65" s="36">
        <v>0</v>
      </c>
      <c r="G65" s="85">
        <v>0</v>
      </c>
      <c r="H65" s="190">
        <v>0</v>
      </c>
      <c r="I65" s="190">
        <v>3</v>
      </c>
    </row>
    <row r="66" spans="1:9">
      <c r="A66" s="175" t="s">
        <v>284</v>
      </c>
      <c r="B66" s="88">
        <f t="shared" si="21"/>
        <v>26331</v>
      </c>
      <c r="C66" s="151">
        <v>9216</v>
      </c>
      <c r="D66" s="85">
        <v>5345</v>
      </c>
      <c r="E66" s="85">
        <v>5495</v>
      </c>
      <c r="F66" s="85">
        <v>6060</v>
      </c>
      <c r="G66" s="85">
        <v>215</v>
      </c>
      <c r="H66" s="190">
        <v>5147</v>
      </c>
      <c r="I66" s="190">
        <v>7958</v>
      </c>
    </row>
    <row r="67" spans="1:9">
      <c r="A67" s="175" t="s">
        <v>285</v>
      </c>
      <c r="B67" s="88">
        <f t="shared" si="21"/>
        <v>71791</v>
      </c>
      <c r="C67" s="85">
        <v>28278</v>
      </c>
      <c r="D67" s="85">
        <v>19887</v>
      </c>
      <c r="E67" s="85">
        <v>10963</v>
      </c>
      <c r="F67" s="85">
        <v>12094</v>
      </c>
      <c r="G67" s="85">
        <v>569</v>
      </c>
      <c r="H67" s="190">
        <v>10476</v>
      </c>
      <c r="I67" s="190">
        <v>30798</v>
      </c>
    </row>
    <row r="68" spans="1:9">
      <c r="A68" s="175" t="s">
        <v>286</v>
      </c>
      <c r="B68" s="88">
        <f t="shared" ref="B68:B71" si="22">SUM(C68:G68)</f>
        <v>195</v>
      </c>
      <c r="C68" s="85">
        <v>61</v>
      </c>
      <c r="D68" s="85">
        <v>24</v>
      </c>
      <c r="E68" s="85">
        <v>19</v>
      </c>
      <c r="F68" s="85">
        <v>91</v>
      </c>
      <c r="G68" s="85">
        <v>0</v>
      </c>
      <c r="H68" s="190">
        <v>48</v>
      </c>
      <c r="I68" s="190">
        <v>141</v>
      </c>
    </row>
    <row r="69" spans="1:9">
      <c r="A69" s="175" t="s">
        <v>287</v>
      </c>
      <c r="B69" s="88">
        <f t="shared" si="22"/>
        <v>4370</v>
      </c>
      <c r="C69" s="85">
        <v>1472</v>
      </c>
      <c r="D69" s="85">
        <v>677</v>
      </c>
      <c r="E69" s="85">
        <v>798</v>
      </c>
      <c r="F69" s="85">
        <v>1404</v>
      </c>
      <c r="G69" s="85">
        <v>19</v>
      </c>
      <c r="H69" s="190">
        <v>858</v>
      </c>
      <c r="I69" s="190">
        <v>1842</v>
      </c>
    </row>
    <row r="70" spans="1:9">
      <c r="A70" s="175" t="s">
        <v>288</v>
      </c>
      <c r="B70" s="88">
        <f t="shared" si="22"/>
        <v>9742</v>
      </c>
      <c r="C70" s="85">
        <v>3106</v>
      </c>
      <c r="D70" s="85">
        <v>1997</v>
      </c>
      <c r="E70" s="85">
        <v>1471</v>
      </c>
      <c r="F70" s="85">
        <v>3094</v>
      </c>
      <c r="G70" s="85">
        <v>74</v>
      </c>
      <c r="H70" s="190">
        <v>1862</v>
      </c>
      <c r="I70" s="190">
        <v>3369</v>
      </c>
    </row>
    <row r="71" spans="1:9">
      <c r="A71" s="175" t="s">
        <v>311</v>
      </c>
      <c r="B71" s="88">
        <f t="shared" si="22"/>
        <v>18</v>
      </c>
      <c r="C71" s="85">
        <v>6</v>
      </c>
      <c r="D71" s="85">
        <v>1</v>
      </c>
      <c r="E71" s="85">
        <v>4</v>
      </c>
      <c r="F71" s="85">
        <v>7</v>
      </c>
      <c r="G71" s="85">
        <v>0</v>
      </c>
      <c r="H71" s="190">
        <v>5</v>
      </c>
      <c r="I71" s="190">
        <v>5</v>
      </c>
    </row>
    <row r="72" spans="1:9">
      <c r="A72" s="26" t="s">
        <v>313</v>
      </c>
      <c r="B72" s="90">
        <f>SUM(C72:G72)</f>
        <v>21</v>
      </c>
      <c r="C72" s="90">
        <v>6</v>
      </c>
      <c r="D72" s="90">
        <v>1</v>
      </c>
      <c r="E72" s="90">
        <v>6</v>
      </c>
      <c r="F72" s="90">
        <v>8</v>
      </c>
      <c r="G72" s="90">
        <v>0</v>
      </c>
      <c r="H72" s="187">
        <v>5</v>
      </c>
      <c r="I72" s="187">
        <v>5</v>
      </c>
    </row>
    <row r="73" spans="1:9">
      <c r="A73" s="200" t="s">
        <v>360</v>
      </c>
      <c r="B73" s="90">
        <f>SUM(B75:B81)</f>
        <v>36640</v>
      </c>
      <c r="C73" s="90">
        <f t="shared" ref="C73:I73" si="23">SUM(C75:C81)</f>
        <v>12771</v>
      </c>
      <c r="D73" s="90">
        <f t="shared" si="23"/>
        <v>5663</v>
      </c>
      <c r="E73" s="90">
        <f t="shared" si="23"/>
        <v>10739</v>
      </c>
      <c r="F73" s="90">
        <f t="shared" si="23"/>
        <v>7430</v>
      </c>
      <c r="G73" s="90">
        <f t="shared" si="23"/>
        <v>37</v>
      </c>
      <c r="H73" s="90">
        <f t="shared" si="23"/>
        <v>3319</v>
      </c>
      <c r="I73" s="90">
        <f t="shared" si="23"/>
        <v>2277</v>
      </c>
    </row>
    <row r="74" spans="1:9">
      <c r="A74" s="202" t="s">
        <v>312</v>
      </c>
      <c r="B74" s="90">
        <f>SUM(C74:G74)</f>
        <v>795</v>
      </c>
      <c r="C74" s="90">
        <v>469</v>
      </c>
      <c r="D74" s="90">
        <v>111</v>
      </c>
      <c r="E74" s="90">
        <v>102</v>
      </c>
      <c r="F74" s="90">
        <v>107</v>
      </c>
      <c r="G74" s="90">
        <v>6</v>
      </c>
      <c r="H74" s="187">
        <v>135</v>
      </c>
      <c r="I74" s="187">
        <v>76</v>
      </c>
    </row>
    <row r="75" spans="1:9" ht="12">
      <c r="A75" s="203" t="s">
        <v>301</v>
      </c>
      <c r="B75" s="88">
        <f>SUM(C75:G75)</f>
        <v>11</v>
      </c>
      <c r="C75" s="85">
        <v>1</v>
      </c>
      <c r="D75" s="85">
        <v>1</v>
      </c>
      <c r="E75" s="85">
        <v>1</v>
      </c>
      <c r="F75" s="85">
        <v>8</v>
      </c>
      <c r="G75" s="85">
        <v>0</v>
      </c>
      <c r="H75" s="190">
        <v>8</v>
      </c>
      <c r="I75" s="190">
        <v>4</v>
      </c>
    </row>
    <row r="76" spans="1:9" ht="12">
      <c r="A76" s="203" t="s">
        <v>290</v>
      </c>
      <c r="B76" s="88">
        <f t="shared" ref="B76" si="24">SUM(C76:G76)</f>
        <v>352</v>
      </c>
      <c r="C76" s="88">
        <v>144</v>
      </c>
      <c r="D76" s="88">
        <v>79</v>
      </c>
      <c r="E76" s="88">
        <v>50</v>
      </c>
      <c r="F76" s="88">
        <v>75</v>
      </c>
      <c r="G76" s="88">
        <v>4</v>
      </c>
      <c r="H76" s="188">
        <v>79</v>
      </c>
      <c r="I76" s="188">
        <v>36</v>
      </c>
    </row>
    <row r="77" spans="1:9" ht="11.4">
      <c r="A77" s="203" t="s">
        <v>316</v>
      </c>
      <c r="B77" s="88">
        <f t="shared" ref="B77" si="25">SUM(C77:G77)</f>
        <v>432</v>
      </c>
      <c r="C77" s="36">
        <v>324</v>
      </c>
      <c r="D77" s="36">
        <v>31</v>
      </c>
      <c r="E77" s="36">
        <v>51</v>
      </c>
      <c r="F77" s="36">
        <v>24</v>
      </c>
      <c r="G77" s="85">
        <v>2</v>
      </c>
      <c r="H77" s="190">
        <v>48</v>
      </c>
      <c r="I77" s="190">
        <v>36</v>
      </c>
    </row>
    <row r="78" spans="1:9">
      <c r="A78" s="174" t="s">
        <v>309</v>
      </c>
      <c r="B78" s="88">
        <f>SUM(C78:G78)</f>
        <v>2</v>
      </c>
      <c r="C78" s="85">
        <v>0</v>
      </c>
      <c r="D78" s="85">
        <v>0</v>
      </c>
      <c r="E78" s="85">
        <v>2</v>
      </c>
      <c r="F78" s="85">
        <v>0</v>
      </c>
      <c r="G78" s="85">
        <v>0</v>
      </c>
      <c r="H78" s="190">
        <v>0</v>
      </c>
      <c r="I78" s="190">
        <v>0</v>
      </c>
    </row>
    <row r="79" spans="1:9">
      <c r="A79" s="174" t="s">
        <v>310</v>
      </c>
      <c r="B79" s="88">
        <f>SUM(C79:G79)</f>
        <v>1</v>
      </c>
      <c r="C79" s="85">
        <v>0</v>
      </c>
      <c r="D79" s="85">
        <v>0</v>
      </c>
      <c r="E79" s="85">
        <v>0</v>
      </c>
      <c r="F79" s="85">
        <v>1</v>
      </c>
      <c r="G79" s="85">
        <v>0</v>
      </c>
      <c r="H79" s="190">
        <v>0</v>
      </c>
      <c r="I79" s="190">
        <v>0</v>
      </c>
    </row>
    <row r="80" spans="1:9">
      <c r="A80" s="174" t="s">
        <v>289</v>
      </c>
      <c r="B80" s="88">
        <f>SUM(C80:G80)</f>
        <v>0</v>
      </c>
      <c r="C80" s="85">
        <v>0</v>
      </c>
      <c r="D80" s="85">
        <v>0</v>
      </c>
      <c r="E80" s="85">
        <v>0</v>
      </c>
      <c r="F80" s="85">
        <v>0</v>
      </c>
      <c r="G80" s="85">
        <v>0</v>
      </c>
      <c r="H80" s="190">
        <v>0</v>
      </c>
      <c r="I80" s="190">
        <v>0</v>
      </c>
    </row>
    <row r="81" spans="1:9" ht="10.5" customHeight="1">
      <c r="A81" s="201" t="s">
        <v>356</v>
      </c>
      <c r="B81" s="150">
        <f t="shared" si="21"/>
        <v>35842</v>
      </c>
      <c r="C81" s="80">
        <v>12302</v>
      </c>
      <c r="D81" s="80">
        <v>5552</v>
      </c>
      <c r="E81" s="80">
        <v>10635</v>
      </c>
      <c r="F81" s="80">
        <v>7322</v>
      </c>
      <c r="G81" s="80">
        <v>31</v>
      </c>
      <c r="H81" s="193">
        <v>3184</v>
      </c>
      <c r="I81" s="193">
        <v>2201</v>
      </c>
    </row>
    <row r="82" spans="1:9" ht="10.5" customHeight="1">
      <c r="A82" s="24"/>
      <c r="B82" s="82"/>
      <c r="C82" s="87"/>
      <c r="D82" s="87"/>
      <c r="E82" s="87"/>
      <c r="F82" s="87"/>
      <c r="G82" s="87"/>
      <c r="H82" s="149"/>
      <c r="I82" s="149"/>
    </row>
    <row r="83" spans="1:9" s="4" customFormat="1">
      <c r="A83" s="3" t="s">
        <v>134</v>
      </c>
    </row>
    <row r="84" spans="1:9" s="4" customFormat="1">
      <c r="A84" s="162" t="s">
        <v>135</v>
      </c>
    </row>
    <row r="85" spans="1:9">
      <c r="A85" s="5" t="s">
        <v>74</v>
      </c>
    </row>
    <row r="86" spans="1:9">
      <c r="A86" s="5" t="s">
        <v>73</v>
      </c>
    </row>
    <row r="87" spans="1:9">
      <c r="A87" s="5" t="s">
        <v>113</v>
      </c>
    </row>
    <row r="88" spans="1:9">
      <c r="A88" s="3" t="s">
        <v>98</v>
      </c>
    </row>
    <row r="89" spans="1:9">
      <c r="A89" s="1" t="s">
        <v>82</v>
      </c>
    </row>
    <row r="90" spans="1:9">
      <c r="A90" s="1" t="s">
        <v>357</v>
      </c>
    </row>
    <row r="91" spans="1:9">
      <c r="A91" s="1" t="s">
        <v>358</v>
      </c>
    </row>
    <row r="92" spans="1:9">
      <c r="A92" s="5" t="s">
        <v>373</v>
      </c>
    </row>
    <row r="93" spans="1:9">
      <c r="A93" s="5" t="s">
        <v>361</v>
      </c>
    </row>
    <row r="97" s="7" customFormat="1"/>
  </sheetData>
  <pageMargins left="0.5" right="0.18" top="1" bottom="1" header="0.5" footer="0.5"/>
  <pageSetup firstPageNumber="8" fitToHeight="2" orientation="portrait" useFirstPageNumber="1" r:id="rId1"/>
  <headerFooter alignWithMargins="0">
    <oddFooter>&amp;C&amp;P of 31</oddFooter>
  </headerFooter>
  <rowBreaks count="1" manualBreakCount="1">
    <brk id="56" max="8" man="1"/>
  </rowBreaks>
  <ignoredErrors>
    <ignoredError sqref="B10" formula="1"/>
    <ignoredError sqref="C33:E33 C42:E42 C57:E57 F57:G57 F42:H42 F33:G33 I57 I42 I33" formula="1" unlockedFormula="1"/>
    <ignoredError sqref="I8 B9 B11:B16 B34:B41 B74:I81 B59:G63 C65:I73 C64:G64 B18:B26 B28:B32" formulaRange="1"/>
    <ignoredError sqref="B33 B42:B58 B64 B65:B73 B17 B27" formula="1" formulaRange="1"/>
    <ignoredError sqref="H34:I41 H33 H43:I56 H58:I58 H57" unlockedFormula="1"/>
    <ignoredError sqref="H59:I64" formulaRange="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L94"/>
  <sheetViews>
    <sheetView showGridLines="0" zoomScaleNormal="100" workbookViewId="0">
      <pane xSplit="1" ySplit="8" topLeftCell="B61" activePane="bottomRight" state="frozen"/>
      <selection activeCell="D5" sqref="D5"/>
      <selection pane="topRight" activeCell="D5" sqref="D5"/>
      <selection pane="bottomLeft" activeCell="D5" sqref="D5"/>
      <selection pane="bottomRight" activeCell="K1" sqref="K1"/>
    </sheetView>
  </sheetViews>
  <sheetFormatPr defaultColWidth="11.88671875" defaultRowHeight="10.199999999999999"/>
  <cols>
    <col min="1" max="1" width="29.6640625" style="3" customWidth="1"/>
    <col min="2" max="2" width="8" style="3" customWidth="1"/>
    <col min="3" max="3" width="9.44140625" style="3" customWidth="1"/>
    <col min="4" max="4" width="10" style="3" customWidth="1"/>
    <col min="5" max="5" width="12.44140625" style="3" customWidth="1"/>
    <col min="6" max="6" width="11.33203125" style="3" customWidth="1"/>
    <col min="7" max="7" width="7.88671875" style="3" customWidth="1"/>
    <col min="8" max="8" width="12.109375" style="3" customWidth="1"/>
    <col min="9" max="9" width="8.44140625" style="3" customWidth="1"/>
    <col min="10" max="10" width="9.6640625" style="3" customWidth="1"/>
    <col min="11" max="246" width="11.88671875" style="3" customWidth="1"/>
    <col min="247" max="16384" width="11.88671875" style="1"/>
  </cols>
  <sheetData>
    <row r="1" spans="1:246" s="3" customFormat="1">
      <c r="D1" s="138" t="s">
        <v>85</v>
      </c>
    </row>
    <row r="2" spans="1:246" s="3" customFormat="1" ht="13.65" customHeight="1">
      <c r="D2" s="138" t="s">
        <v>84</v>
      </c>
    </row>
    <row r="3" spans="1:246" s="3" customFormat="1">
      <c r="A3" s="107" t="s">
        <v>6</v>
      </c>
      <c r="D3" s="138" t="s">
        <v>79</v>
      </c>
    </row>
    <row r="4" spans="1:246">
      <c r="D4" s="153" t="str">
        <f>'Table 5'!D4</f>
        <v>DECEMBER 31, 2022</v>
      </c>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row>
    <row r="5" spans="1:246">
      <c r="D5" s="138"/>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row>
    <row r="6" spans="1:246" ht="33.75" customHeight="1">
      <c r="A6" s="165" t="s">
        <v>77</v>
      </c>
      <c r="B6" s="166" t="s">
        <v>158</v>
      </c>
      <c r="C6" s="167" t="s">
        <v>83</v>
      </c>
      <c r="D6" s="165" t="s">
        <v>76</v>
      </c>
      <c r="E6" s="167" t="s">
        <v>75</v>
      </c>
      <c r="F6" s="168" t="s">
        <v>159</v>
      </c>
      <c r="G6" s="167" t="s">
        <v>78</v>
      </c>
      <c r="H6" s="168" t="s">
        <v>160</v>
      </c>
      <c r="I6" s="168" t="s">
        <v>355</v>
      </c>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row>
    <row r="7" spans="1:246">
      <c r="A7" s="195" t="s">
        <v>247</v>
      </c>
      <c r="B7" s="125">
        <f t="shared" ref="B7:I7" si="0">SUM(B8+B81)</f>
        <v>72428</v>
      </c>
      <c r="C7" s="125">
        <f t="shared" si="0"/>
        <v>42184</v>
      </c>
      <c r="D7" s="125">
        <f t="shared" si="0"/>
        <v>12831</v>
      </c>
      <c r="E7" s="125">
        <f t="shared" si="0"/>
        <v>8925</v>
      </c>
      <c r="F7" s="125">
        <f t="shared" si="0"/>
        <v>8206</v>
      </c>
      <c r="G7" s="125">
        <f t="shared" si="0"/>
        <v>282</v>
      </c>
      <c r="H7" s="125">
        <f t="shared" si="0"/>
        <v>10060</v>
      </c>
      <c r="I7" s="125">
        <f t="shared" si="0"/>
        <v>24293</v>
      </c>
      <c r="J7" s="82"/>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row>
    <row r="8" spans="1:246">
      <c r="A8" s="195" t="s">
        <v>248</v>
      </c>
      <c r="B8" s="90">
        <f>(B9+B10+B17+B33+B42+B50+B57+B64+B73-B81)</f>
        <v>69753</v>
      </c>
      <c r="C8" s="90">
        <f t="shared" ref="C8:H8" si="1">(C9+C10+C17+C33+C42+C50+C57+C64+C73-C81)</f>
        <v>40982</v>
      </c>
      <c r="D8" s="90">
        <f t="shared" si="1"/>
        <v>12322</v>
      </c>
      <c r="E8" s="90">
        <f t="shared" si="1"/>
        <v>8147</v>
      </c>
      <c r="F8" s="90">
        <f t="shared" si="1"/>
        <v>8022</v>
      </c>
      <c r="G8" s="90">
        <f t="shared" si="1"/>
        <v>280</v>
      </c>
      <c r="H8" s="90">
        <f t="shared" si="1"/>
        <v>9804</v>
      </c>
      <c r="I8" s="90">
        <f>(I9+I10+I17+I33+I42+I50+I57+I64+I73-I81-I80)</f>
        <v>24134</v>
      </c>
      <c r="J8" s="82"/>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row>
    <row r="9" spans="1:246">
      <c r="A9" s="195" t="s">
        <v>245</v>
      </c>
      <c r="B9" s="90">
        <f>SUM(C9:G9)</f>
        <v>1232</v>
      </c>
      <c r="C9" s="83">
        <v>624</v>
      </c>
      <c r="D9" s="83">
        <v>284</v>
      </c>
      <c r="E9" s="83">
        <v>153</v>
      </c>
      <c r="F9" s="83">
        <v>169</v>
      </c>
      <c r="G9" s="83">
        <v>2</v>
      </c>
      <c r="H9" s="194">
        <v>171</v>
      </c>
      <c r="I9" s="152">
        <v>258</v>
      </c>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row>
    <row r="10" spans="1:246">
      <c r="A10" s="195" t="s">
        <v>249</v>
      </c>
      <c r="B10" s="90">
        <f>SUM(B11:B16)</f>
        <v>4868</v>
      </c>
      <c r="C10" s="83">
        <f>SUM(C11:C16)</f>
        <v>3044</v>
      </c>
      <c r="D10" s="83">
        <f t="shared" ref="D10:I10" si="2">SUM(D11:D16)</f>
        <v>847</v>
      </c>
      <c r="E10" s="83">
        <f t="shared" si="2"/>
        <v>487</v>
      </c>
      <c r="F10" s="83">
        <f t="shared" si="2"/>
        <v>467</v>
      </c>
      <c r="G10" s="83">
        <f t="shared" si="2"/>
        <v>23</v>
      </c>
      <c r="H10" s="83">
        <f t="shared" ref="H10" si="3">SUM(H11:H16)</f>
        <v>566</v>
      </c>
      <c r="I10" s="83">
        <f t="shared" si="2"/>
        <v>1783</v>
      </c>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row>
    <row r="11" spans="1:246">
      <c r="A11" s="198" t="s">
        <v>250</v>
      </c>
      <c r="B11" s="88">
        <f>SUM(C11:G11)</f>
        <v>498</v>
      </c>
      <c r="C11" s="85">
        <v>316</v>
      </c>
      <c r="D11" s="85">
        <v>94</v>
      </c>
      <c r="E11" s="85">
        <v>60</v>
      </c>
      <c r="F11" s="85">
        <v>24</v>
      </c>
      <c r="G11" s="85">
        <v>4</v>
      </c>
      <c r="H11" s="85">
        <v>57</v>
      </c>
      <c r="I11" s="85">
        <v>313</v>
      </c>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row>
    <row r="12" spans="1:246">
      <c r="A12" s="198" t="s">
        <v>255</v>
      </c>
      <c r="B12" s="88">
        <f>SUM(C12:G12)</f>
        <v>674</v>
      </c>
      <c r="C12" s="85">
        <v>420</v>
      </c>
      <c r="D12" s="85">
        <v>144</v>
      </c>
      <c r="E12" s="85">
        <v>57</v>
      </c>
      <c r="F12" s="85">
        <v>49</v>
      </c>
      <c r="G12" s="85">
        <v>4</v>
      </c>
      <c r="H12" s="85">
        <v>80</v>
      </c>
      <c r="I12" s="85">
        <v>256</v>
      </c>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row>
    <row r="13" spans="1:246">
      <c r="A13" s="175" t="s">
        <v>251</v>
      </c>
      <c r="B13" s="88">
        <f t="shared" ref="B13" si="4">SUM(C13:G13)</f>
        <v>720</v>
      </c>
      <c r="C13" s="85">
        <v>434</v>
      </c>
      <c r="D13" s="85">
        <v>110</v>
      </c>
      <c r="E13" s="85">
        <v>76</v>
      </c>
      <c r="F13" s="85">
        <v>97</v>
      </c>
      <c r="G13" s="85">
        <v>3</v>
      </c>
      <c r="H13" s="85">
        <v>86</v>
      </c>
      <c r="I13" s="85">
        <v>235</v>
      </c>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row>
    <row r="14" spans="1:246">
      <c r="A14" s="198" t="s">
        <v>252</v>
      </c>
      <c r="B14" s="88">
        <f>SUM(C14:G14)</f>
        <v>1063</v>
      </c>
      <c r="C14" s="85">
        <v>684</v>
      </c>
      <c r="D14" s="85">
        <v>188</v>
      </c>
      <c r="E14" s="85">
        <v>112</v>
      </c>
      <c r="F14" s="85">
        <v>71</v>
      </c>
      <c r="G14" s="85">
        <v>8</v>
      </c>
      <c r="H14" s="85">
        <v>114</v>
      </c>
      <c r="I14" s="85">
        <v>382</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row>
    <row r="15" spans="1:246">
      <c r="A15" s="198" t="s">
        <v>253</v>
      </c>
      <c r="B15" s="88">
        <f>SUM(C15:G15)</f>
        <v>329</v>
      </c>
      <c r="C15" s="85">
        <v>226</v>
      </c>
      <c r="D15" s="85">
        <v>56</v>
      </c>
      <c r="E15" s="85">
        <v>31</v>
      </c>
      <c r="F15" s="85">
        <v>16</v>
      </c>
      <c r="G15" s="85">
        <v>0</v>
      </c>
      <c r="H15" s="85">
        <v>37</v>
      </c>
      <c r="I15" s="85">
        <v>220</v>
      </c>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row>
    <row r="16" spans="1:246">
      <c r="A16" s="175" t="s">
        <v>254</v>
      </c>
      <c r="B16" s="88">
        <f>SUM(C16:G16)</f>
        <v>1584</v>
      </c>
      <c r="C16" s="85">
        <v>964</v>
      </c>
      <c r="D16" s="85">
        <v>255</v>
      </c>
      <c r="E16" s="85">
        <v>151</v>
      </c>
      <c r="F16" s="85">
        <v>210</v>
      </c>
      <c r="G16" s="85">
        <v>4</v>
      </c>
      <c r="H16" s="85">
        <v>192</v>
      </c>
      <c r="I16" s="85">
        <v>377</v>
      </c>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row>
    <row r="17" spans="1:246">
      <c r="A17" s="195" t="s">
        <v>246</v>
      </c>
      <c r="B17" s="90">
        <f t="shared" ref="B17:I17" si="5">SUM(B18:B32)</f>
        <v>11894</v>
      </c>
      <c r="C17" s="90">
        <f t="shared" si="5"/>
        <v>7366</v>
      </c>
      <c r="D17" s="90">
        <f t="shared" si="5"/>
        <v>1949</v>
      </c>
      <c r="E17" s="90">
        <f t="shared" si="5"/>
        <v>1224</v>
      </c>
      <c r="F17" s="90">
        <f t="shared" si="5"/>
        <v>1301</v>
      </c>
      <c r="G17" s="90">
        <f t="shared" si="5"/>
        <v>54</v>
      </c>
      <c r="H17" s="90">
        <f t="shared" si="5"/>
        <v>1490</v>
      </c>
      <c r="I17" s="90">
        <f t="shared" si="5"/>
        <v>5178</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row>
    <row r="18" spans="1:246">
      <c r="A18" s="175" t="s">
        <v>263</v>
      </c>
      <c r="B18" s="88">
        <f t="shared" ref="B18" si="6">SUM(C18:G18)</f>
        <v>451</v>
      </c>
      <c r="C18" s="189">
        <v>258</v>
      </c>
      <c r="D18" s="88">
        <v>88</v>
      </c>
      <c r="E18" s="88">
        <v>41</v>
      </c>
      <c r="F18" s="88">
        <v>63</v>
      </c>
      <c r="G18" s="88">
        <v>1</v>
      </c>
      <c r="H18" s="189">
        <v>73</v>
      </c>
      <c r="I18" s="85">
        <v>204</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row>
    <row r="19" spans="1:246">
      <c r="A19" s="198" t="s">
        <v>256</v>
      </c>
      <c r="B19" s="88">
        <f t="shared" ref="B19:B32" si="7">SUM(C19:G19)</f>
        <v>155</v>
      </c>
      <c r="C19" s="85">
        <v>92</v>
      </c>
      <c r="D19" s="85">
        <v>22</v>
      </c>
      <c r="E19" s="85">
        <v>16</v>
      </c>
      <c r="F19" s="85">
        <v>24</v>
      </c>
      <c r="G19" s="85">
        <v>1</v>
      </c>
      <c r="H19" s="85">
        <v>23</v>
      </c>
      <c r="I19" s="85">
        <v>73</v>
      </c>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row>
    <row r="20" spans="1:246">
      <c r="A20" s="198" t="s">
        <v>291</v>
      </c>
      <c r="B20" s="88">
        <f t="shared" si="7"/>
        <v>93</v>
      </c>
      <c r="C20" s="85">
        <v>66</v>
      </c>
      <c r="D20" s="85">
        <v>14</v>
      </c>
      <c r="E20" s="85">
        <v>7</v>
      </c>
      <c r="F20" s="85">
        <v>6</v>
      </c>
      <c r="G20" s="85">
        <v>0</v>
      </c>
      <c r="H20" s="85">
        <v>9</v>
      </c>
      <c r="I20" s="85">
        <v>64</v>
      </c>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row>
    <row r="21" spans="1:246">
      <c r="A21" s="175" t="s">
        <v>257</v>
      </c>
      <c r="B21" s="88">
        <f t="shared" si="7"/>
        <v>263</v>
      </c>
      <c r="C21" s="88">
        <v>167</v>
      </c>
      <c r="D21" s="88">
        <v>44</v>
      </c>
      <c r="E21" s="88">
        <v>25</v>
      </c>
      <c r="F21" s="88">
        <v>27</v>
      </c>
      <c r="G21" s="88">
        <v>0</v>
      </c>
      <c r="H21" s="189">
        <v>31</v>
      </c>
      <c r="I21" s="85">
        <v>134</v>
      </c>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row>
    <row r="22" spans="1:246">
      <c r="A22" s="198" t="s">
        <v>258</v>
      </c>
      <c r="B22" s="88">
        <f t="shared" si="7"/>
        <v>1102</v>
      </c>
      <c r="C22" s="85">
        <v>755</v>
      </c>
      <c r="D22" s="85">
        <v>169</v>
      </c>
      <c r="E22" s="85">
        <v>106</v>
      </c>
      <c r="F22" s="85">
        <v>67</v>
      </c>
      <c r="G22" s="85">
        <v>5</v>
      </c>
      <c r="H22" s="85">
        <v>106</v>
      </c>
      <c r="I22" s="85">
        <v>452</v>
      </c>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row>
    <row r="23" spans="1:246">
      <c r="A23" s="175" t="s">
        <v>259</v>
      </c>
      <c r="B23" s="88">
        <f t="shared" si="7"/>
        <v>906</v>
      </c>
      <c r="C23" s="85">
        <v>563</v>
      </c>
      <c r="D23" s="85">
        <v>166</v>
      </c>
      <c r="E23" s="85">
        <v>84</v>
      </c>
      <c r="F23" s="85">
        <v>86</v>
      </c>
      <c r="G23" s="85">
        <v>7</v>
      </c>
      <c r="H23" s="85">
        <v>102</v>
      </c>
      <c r="I23" s="85">
        <v>416</v>
      </c>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row>
    <row r="24" spans="1:246">
      <c r="A24" s="175" t="s">
        <v>292</v>
      </c>
      <c r="B24" s="88">
        <f t="shared" si="7"/>
        <v>392</v>
      </c>
      <c r="C24" s="88">
        <v>208</v>
      </c>
      <c r="D24" s="88">
        <v>62</v>
      </c>
      <c r="E24" s="88">
        <v>53</v>
      </c>
      <c r="F24" s="88">
        <v>65</v>
      </c>
      <c r="G24" s="88">
        <v>4</v>
      </c>
      <c r="H24" s="189">
        <v>72</v>
      </c>
      <c r="I24" s="85">
        <v>128</v>
      </c>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row>
    <row r="25" spans="1:246">
      <c r="A25" s="198" t="s">
        <v>293</v>
      </c>
      <c r="B25" s="88">
        <f t="shared" si="7"/>
        <v>999</v>
      </c>
      <c r="C25" s="85">
        <v>607</v>
      </c>
      <c r="D25" s="85">
        <v>162</v>
      </c>
      <c r="E25" s="85">
        <v>102</v>
      </c>
      <c r="F25" s="85">
        <v>125</v>
      </c>
      <c r="G25" s="85">
        <v>3</v>
      </c>
      <c r="H25" s="85">
        <v>137</v>
      </c>
      <c r="I25" s="85">
        <v>357</v>
      </c>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row>
    <row r="26" spans="1:246">
      <c r="A26" s="198" t="s">
        <v>294</v>
      </c>
      <c r="B26" s="88">
        <f t="shared" si="7"/>
        <v>1924</v>
      </c>
      <c r="C26" s="85">
        <v>1290</v>
      </c>
      <c r="D26" s="85">
        <v>294</v>
      </c>
      <c r="E26" s="85">
        <v>186</v>
      </c>
      <c r="F26" s="85">
        <v>149</v>
      </c>
      <c r="G26" s="85">
        <v>5</v>
      </c>
      <c r="H26" s="85">
        <v>193</v>
      </c>
      <c r="I26" s="85">
        <v>778</v>
      </c>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row>
    <row r="27" spans="1:246">
      <c r="A27" s="175" t="s">
        <v>295</v>
      </c>
      <c r="B27" s="88">
        <f t="shared" ref="B27" si="8">SUM(C27:G27)</f>
        <v>1709</v>
      </c>
      <c r="C27" s="85">
        <v>975</v>
      </c>
      <c r="D27" s="85">
        <v>310</v>
      </c>
      <c r="E27" s="85">
        <v>190</v>
      </c>
      <c r="F27" s="85">
        <v>229</v>
      </c>
      <c r="G27" s="85">
        <v>5</v>
      </c>
      <c r="H27" s="85">
        <v>233</v>
      </c>
      <c r="I27" s="85">
        <v>951</v>
      </c>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row>
    <row r="28" spans="1:246">
      <c r="A28" s="198" t="s">
        <v>260</v>
      </c>
      <c r="B28" s="88">
        <f t="shared" si="7"/>
        <v>1632</v>
      </c>
      <c r="C28" s="85">
        <v>997</v>
      </c>
      <c r="D28" s="85">
        <v>278</v>
      </c>
      <c r="E28" s="85">
        <v>175</v>
      </c>
      <c r="F28" s="85">
        <v>170</v>
      </c>
      <c r="G28" s="85">
        <v>12</v>
      </c>
      <c r="H28" s="85">
        <v>202</v>
      </c>
      <c r="I28" s="85">
        <v>640</v>
      </c>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row>
    <row r="29" spans="1:246">
      <c r="A29" s="175" t="s">
        <v>296</v>
      </c>
      <c r="B29" s="88">
        <f t="shared" si="7"/>
        <v>115</v>
      </c>
      <c r="C29" s="88">
        <v>78</v>
      </c>
      <c r="D29" s="88">
        <v>14</v>
      </c>
      <c r="E29" s="88">
        <v>11</v>
      </c>
      <c r="F29" s="88">
        <v>11</v>
      </c>
      <c r="G29" s="88">
        <v>1</v>
      </c>
      <c r="H29" s="189">
        <v>10</v>
      </c>
      <c r="I29" s="85">
        <v>45</v>
      </c>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row>
    <row r="30" spans="1:246">
      <c r="A30" s="175" t="s">
        <v>261</v>
      </c>
      <c r="B30" s="88">
        <f t="shared" si="7"/>
        <v>185</v>
      </c>
      <c r="C30" s="88">
        <v>116</v>
      </c>
      <c r="D30" s="88">
        <v>37</v>
      </c>
      <c r="E30" s="88">
        <v>11</v>
      </c>
      <c r="F30" s="88">
        <v>21</v>
      </c>
      <c r="G30" s="88">
        <v>0</v>
      </c>
      <c r="H30" s="189">
        <v>18</v>
      </c>
      <c r="I30" s="85">
        <v>54</v>
      </c>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row>
    <row r="31" spans="1:246">
      <c r="A31" s="198" t="s">
        <v>262</v>
      </c>
      <c r="B31" s="88">
        <f t="shared" si="7"/>
        <v>1758</v>
      </c>
      <c r="C31" s="85">
        <v>1052</v>
      </c>
      <c r="D31" s="85">
        <v>260</v>
      </c>
      <c r="E31" s="85">
        <v>197</v>
      </c>
      <c r="F31" s="85">
        <v>241</v>
      </c>
      <c r="G31" s="85">
        <v>8</v>
      </c>
      <c r="H31" s="85">
        <v>257</v>
      </c>
      <c r="I31" s="85">
        <v>782</v>
      </c>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row>
    <row r="32" spans="1:246">
      <c r="A32" s="175" t="s">
        <v>315</v>
      </c>
      <c r="B32" s="88">
        <f t="shared" si="7"/>
        <v>210</v>
      </c>
      <c r="C32" s="85">
        <v>142</v>
      </c>
      <c r="D32" s="85">
        <v>29</v>
      </c>
      <c r="E32" s="85">
        <v>20</v>
      </c>
      <c r="F32" s="85">
        <v>17</v>
      </c>
      <c r="G32" s="85">
        <v>2</v>
      </c>
      <c r="H32" s="85">
        <v>24</v>
      </c>
      <c r="I32" s="85">
        <v>100</v>
      </c>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row>
    <row r="33" spans="1:246">
      <c r="A33" s="186" t="s">
        <v>297</v>
      </c>
      <c r="B33" s="90">
        <f>SUM(B34:B41)</f>
        <v>9567</v>
      </c>
      <c r="C33" s="83">
        <f>SUM(C34:C41)</f>
        <v>5551</v>
      </c>
      <c r="D33" s="83">
        <f t="shared" ref="D33:I33" si="9">SUM(D34:D41)</f>
        <v>1840</v>
      </c>
      <c r="E33" s="83">
        <f t="shared" si="9"/>
        <v>1015</v>
      </c>
      <c r="F33" s="83">
        <f t="shared" si="9"/>
        <v>1111</v>
      </c>
      <c r="G33" s="83">
        <f t="shared" si="9"/>
        <v>50</v>
      </c>
      <c r="H33" s="83">
        <f t="shared" ref="H33" si="10">SUM(H34:H41)</f>
        <v>1463</v>
      </c>
      <c r="I33" s="83">
        <f t="shared" si="9"/>
        <v>3522</v>
      </c>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row>
    <row r="34" spans="1:246">
      <c r="A34" s="175" t="s">
        <v>269</v>
      </c>
      <c r="B34" s="88">
        <f t="shared" ref="B34:B41" si="11">SUM(C34:G34)</f>
        <v>1899</v>
      </c>
      <c r="C34" s="85">
        <v>1105</v>
      </c>
      <c r="D34" s="85">
        <v>307</v>
      </c>
      <c r="E34" s="85">
        <v>200</v>
      </c>
      <c r="F34" s="85">
        <v>278</v>
      </c>
      <c r="G34" s="85">
        <v>9</v>
      </c>
      <c r="H34" s="85">
        <v>332</v>
      </c>
      <c r="I34" s="85">
        <v>807</v>
      </c>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row>
    <row r="35" spans="1:246">
      <c r="A35" s="175" t="s">
        <v>264</v>
      </c>
      <c r="B35" s="88">
        <f t="shared" si="11"/>
        <v>1218</v>
      </c>
      <c r="C35" s="85">
        <v>727</v>
      </c>
      <c r="D35" s="85">
        <v>256</v>
      </c>
      <c r="E35" s="85">
        <v>111</v>
      </c>
      <c r="F35" s="85">
        <v>119</v>
      </c>
      <c r="G35" s="85">
        <v>5</v>
      </c>
      <c r="H35" s="85">
        <v>158</v>
      </c>
      <c r="I35" s="85">
        <v>430</v>
      </c>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row>
    <row r="36" spans="1:246">
      <c r="A36" s="175" t="s">
        <v>265</v>
      </c>
      <c r="B36" s="88">
        <f t="shared" si="11"/>
        <v>1539</v>
      </c>
      <c r="C36" s="85">
        <v>852</v>
      </c>
      <c r="D36" s="85">
        <v>342</v>
      </c>
      <c r="E36" s="85">
        <v>169</v>
      </c>
      <c r="F36" s="85">
        <v>170</v>
      </c>
      <c r="G36" s="85">
        <v>6</v>
      </c>
      <c r="H36" s="85">
        <v>222</v>
      </c>
      <c r="I36" s="85">
        <v>590</v>
      </c>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row>
    <row r="37" spans="1:246">
      <c r="A37" s="175" t="s">
        <v>266</v>
      </c>
      <c r="B37" s="88">
        <f t="shared" si="11"/>
        <v>1480</v>
      </c>
      <c r="C37" s="85">
        <v>780</v>
      </c>
      <c r="D37" s="85">
        <v>290</v>
      </c>
      <c r="E37" s="85">
        <v>194</v>
      </c>
      <c r="F37" s="85">
        <v>214</v>
      </c>
      <c r="G37" s="85">
        <v>2</v>
      </c>
      <c r="H37" s="85">
        <v>292</v>
      </c>
      <c r="I37" s="85">
        <v>487</v>
      </c>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row>
    <row r="38" spans="1:246">
      <c r="A38" s="175" t="s">
        <v>314</v>
      </c>
      <c r="B38" s="88">
        <f t="shared" si="11"/>
        <v>399</v>
      </c>
      <c r="C38" s="85">
        <v>251</v>
      </c>
      <c r="D38" s="85">
        <v>81</v>
      </c>
      <c r="E38" s="85">
        <v>49</v>
      </c>
      <c r="F38" s="85">
        <v>17</v>
      </c>
      <c r="G38" s="85">
        <v>1</v>
      </c>
      <c r="H38" s="85">
        <v>41</v>
      </c>
      <c r="I38" s="85">
        <v>120</v>
      </c>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row>
    <row r="39" spans="1:246">
      <c r="A39" s="175" t="s">
        <v>267</v>
      </c>
      <c r="B39" s="88">
        <f t="shared" si="11"/>
        <v>1652</v>
      </c>
      <c r="C39" s="85">
        <v>1005</v>
      </c>
      <c r="D39" s="85">
        <v>308</v>
      </c>
      <c r="E39" s="85">
        <v>164</v>
      </c>
      <c r="F39" s="85">
        <v>162</v>
      </c>
      <c r="G39" s="85">
        <v>13</v>
      </c>
      <c r="H39" s="85">
        <v>239</v>
      </c>
      <c r="I39" s="85">
        <v>589</v>
      </c>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row>
    <row r="40" spans="1:246">
      <c r="A40" s="175" t="s">
        <v>298</v>
      </c>
      <c r="B40" s="88">
        <f t="shared" si="11"/>
        <v>262</v>
      </c>
      <c r="C40" s="85">
        <v>153</v>
      </c>
      <c r="D40" s="85">
        <v>46</v>
      </c>
      <c r="E40" s="85">
        <v>34</v>
      </c>
      <c r="F40" s="85">
        <v>28</v>
      </c>
      <c r="G40" s="85">
        <v>1</v>
      </c>
      <c r="H40" s="85">
        <v>35</v>
      </c>
      <c r="I40" s="85">
        <v>105</v>
      </c>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row>
    <row r="41" spans="1:246">
      <c r="A41" s="175" t="s">
        <v>268</v>
      </c>
      <c r="B41" s="88">
        <f t="shared" si="11"/>
        <v>1118</v>
      </c>
      <c r="C41" s="85">
        <v>678</v>
      </c>
      <c r="D41" s="85">
        <v>210</v>
      </c>
      <c r="E41" s="85">
        <v>94</v>
      </c>
      <c r="F41" s="85">
        <v>123</v>
      </c>
      <c r="G41" s="85">
        <v>13</v>
      </c>
      <c r="H41" s="85">
        <v>144</v>
      </c>
      <c r="I41" s="85">
        <v>394</v>
      </c>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row>
    <row r="42" spans="1:246">
      <c r="A42" s="186" t="s">
        <v>299</v>
      </c>
      <c r="B42" s="90">
        <f>SUM(B43:B49)</f>
        <v>9155</v>
      </c>
      <c r="C42" s="83">
        <f>SUM(C43:C49)</f>
        <v>4886</v>
      </c>
      <c r="D42" s="83">
        <f t="shared" ref="D42:I42" si="12">SUM(D43:D49)</f>
        <v>1740</v>
      </c>
      <c r="E42" s="83">
        <f t="shared" si="12"/>
        <v>1155</v>
      </c>
      <c r="F42" s="83">
        <f t="shared" si="12"/>
        <v>1337</v>
      </c>
      <c r="G42" s="83">
        <f t="shared" si="12"/>
        <v>37</v>
      </c>
      <c r="H42" s="83">
        <f t="shared" ref="H42" si="13">SUM(H43:H49)</f>
        <v>1498</v>
      </c>
      <c r="I42" s="83">
        <f t="shared" si="12"/>
        <v>3046</v>
      </c>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row>
    <row r="43" spans="1:246">
      <c r="A43" s="175" t="s">
        <v>276</v>
      </c>
      <c r="B43" s="88">
        <f t="shared" ref="B43:B49" si="14">SUM(C43:G43)</f>
        <v>2606</v>
      </c>
      <c r="C43" s="85">
        <v>1307</v>
      </c>
      <c r="D43" s="85">
        <v>463</v>
      </c>
      <c r="E43" s="85">
        <v>320</v>
      </c>
      <c r="F43" s="85">
        <v>508</v>
      </c>
      <c r="G43" s="85">
        <v>8</v>
      </c>
      <c r="H43" s="85">
        <v>463</v>
      </c>
      <c r="I43" s="85">
        <v>864</v>
      </c>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row>
    <row r="44" spans="1:246">
      <c r="A44" s="175" t="s">
        <v>270</v>
      </c>
      <c r="B44" s="88">
        <f t="shared" si="14"/>
        <v>663</v>
      </c>
      <c r="C44" s="85">
        <v>348</v>
      </c>
      <c r="D44" s="85">
        <v>157</v>
      </c>
      <c r="E44" s="85">
        <v>79</v>
      </c>
      <c r="F44" s="85">
        <v>74</v>
      </c>
      <c r="G44" s="85">
        <v>5</v>
      </c>
      <c r="H44" s="85">
        <v>100</v>
      </c>
      <c r="I44" s="85">
        <v>238</v>
      </c>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row>
    <row r="45" spans="1:246">
      <c r="A45" s="175" t="s">
        <v>271</v>
      </c>
      <c r="B45" s="88">
        <f t="shared" si="14"/>
        <v>563</v>
      </c>
      <c r="C45" s="85">
        <v>329</v>
      </c>
      <c r="D45" s="85">
        <v>118</v>
      </c>
      <c r="E45" s="85">
        <v>78</v>
      </c>
      <c r="F45" s="85">
        <v>37</v>
      </c>
      <c r="G45" s="85">
        <v>1</v>
      </c>
      <c r="H45" s="85">
        <v>77</v>
      </c>
      <c r="I45" s="85">
        <v>224</v>
      </c>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row>
    <row r="46" spans="1:246">
      <c r="A46" s="175" t="s">
        <v>272</v>
      </c>
      <c r="B46" s="88">
        <f t="shared" si="14"/>
        <v>1202</v>
      </c>
      <c r="C46" s="85">
        <v>630</v>
      </c>
      <c r="D46" s="85">
        <v>263</v>
      </c>
      <c r="E46" s="85">
        <v>196</v>
      </c>
      <c r="F46" s="85">
        <v>108</v>
      </c>
      <c r="G46" s="85">
        <v>5</v>
      </c>
      <c r="H46" s="85">
        <v>195</v>
      </c>
      <c r="I46" s="85">
        <v>527</v>
      </c>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row>
    <row r="47" spans="1:246">
      <c r="A47" s="198" t="s">
        <v>273</v>
      </c>
      <c r="B47" s="88">
        <f t="shared" si="14"/>
        <v>1089</v>
      </c>
      <c r="C47" s="85">
        <v>569</v>
      </c>
      <c r="D47" s="85">
        <v>223</v>
      </c>
      <c r="E47" s="85">
        <v>152</v>
      </c>
      <c r="F47" s="85">
        <v>140</v>
      </c>
      <c r="G47" s="85">
        <v>5</v>
      </c>
      <c r="H47" s="85">
        <v>201</v>
      </c>
      <c r="I47" s="85">
        <v>334</v>
      </c>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row>
    <row r="48" spans="1:246">
      <c r="A48" s="175" t="s">
        <v>274</v>
      </c>
      <c r="B48" s="88">
        <f t="shared" si="14"/>
        <v>2811</v>
      </c>
      <c r="C48" s="85">
        <v>1571</v>
      </c>
      <c r="D48" s="85">
        <v>474</v>
      </c>
      <c r="E48" s="85">
        <v>302</v>
      </c>
      <c r="F48" s="85">
        <v>453</v>
      </c>
      <c r="G48" s="85">
        <v>11</v>
      </c>
      <c r="H48" s="85">
        <v>441</v>
      </c>
      <c r="I48" s="85">
        <v>776</v>
      </c>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row>
    <row r="49" spans="1:246">
      <c r="A49" s="175" t="s">
        <v>275</v>
      </c>
      <c r="B49" s="88">
        <f t="shared" si="14"/>
        <v>221</v>
      </c>
      <c r="C49" s="85">
        <v>132</v>
      </c>
      <c r="D49" s="85">
        <v>42</v>
      </c>
      <c r="E49" s="85">
        <v>28</v>
      </c>
      <c r="F49" s="85">
        <v>17</v>
      </c>
      <c r="G49" s="85">
        <v>2</v>
      </c>
      <c r="H49" s="85">
        <v>21</v>
      </c>
      <c r="I49" s="85">
        <v>83</v>
      </c>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row>
    <row r="50" spans="1:246">
      <c r="A50" s="186" t="s">
        <v>300</v>
      </c>
      <c r="B50" s="90">
        <f t="shared" ref="B50:I50" si="15">SUM(B51:B56)</f>
        <v>11964</v>
      </c>
      <c r="C50" s="90">
        <f t="shared" si="15"/>
        <v>7131</v>
      </c>
      <c r="D50" s="90">
        <f t="shared" si="15"/>
        <v>1868</v>
      </c>
      <c r="E50" s="90">
        <f t="shared" si="15"/>
        <v>1487</v>
      </c>
      <c r="F50" s="90">
        <f t="shared" si="15"/>
        <v>1435</v>
      </c>
      <c r="G50" s="90">
        <f t="shared" si="15"/>
        <v>43</v>
      </c>
      <c r="H50" s="90">
        <f t="shared" si="15"/>
        <v>1649</v>
      </c>
      <c r="I50" s="90">
        <f t="shared" si="15"/>
        <v>3462</v>
      </c>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row>
    <row r="51" spans="1:246">
      <c r="A51" s="175" t="s">
        <v>244</v>
      </c>
      <c r="B51" s="88">
        <f t="shared" ref="B51:B56" si="16">SUM(C51:G51)</f>
        <v>785</v>
      </c>
      <c r="C51" s="85">
        <v>512</v>
      </c>
      <c r="D51" s="85">
        <v>137</v>
      </c>
      <c r="E51" s="85">
        <v>87</v>
      </c>
      <c r="F51" s="85">
        <v>46</v>
      </c>
      <c r="G51" s="85">
        <v>3</v>
      </c>
      <c r="H51" s="85">
        <v>74</v>
      </c>
      <c r="I51" s="85">
        <v>245</v>
      </c>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row>
    <row r="52" spans="1:246">
      <c r="A52" s="175" t="s">
        <v>278</v>
      </c>
      <c r="B52" s="88">
        <f t="shared" si="16"/>
        <v>7871</v>
      </c>
      <c r="C52" s="85">
        <v>4555</v>
      </c>
      <c r="D52" s="85">
        <v>1196</v>
      </c>
      <c r="E52" s="85">
        <v>1097</v>
      </c>
      <c r="F52" s="85">
        <v>996</v>
      </c>
      <c r="G52" s="85">
        <v>27</v>
      </c>
      <c r="H52" s="85">
        <v>1151</v>
      </c>
      <c r="I52" s="85">
        <v>2060</v>
      </c>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row>
    <row r="53" spans="1:246">
      <c r="A53" s="175" t="s">
        <v>277</v>
      </c>
      <c r="B53" s="88">
        <f t="shared" si="16"/>
        <v>2166</v>
      </c>
      <c r="C53" s="85">
        <v>1325</v>
      </c>
      <c r="D53" s="85">
        <v>342</v>
      </c>
      <c r="E53" s="85">
        <v>193</v>
      </c>
      <c r="F53" s="85">
        <v>297</v>
      </c>
      <c r="G53" s="85">
        <v>9</v>
      </c>
      <c r="H53" s="85">
        <v>302</v>
      </c>
      <c r="I53" s="85">
        <v>676</v>
      </c>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row>
    <row r="54" spans="1:246">
      <c r="A54" s="175" t="s">
        <v>302</v>
      </c>
      <c r="B54" s="88">
        <f t="shared" si="16"/>
        <v>168</v>
      </c>
      <c r="C54" s="85">
        <v>133</v>
      </c>
      <c r="D54" s="85">
        <v>17</v>
      </c>
      <c r="E54" s="85">
        <v>14</v>
      </c>
      <c r="F54" s="85">
        <v>3</v>
      </c>
      <c r="G54" s="85">
        <v>1</v>
      </c>
      <c r="H54" s="85">
        <v>11</v>
      </c>
      <c r="I54" s="85">
        <v>62</v>
      </c>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row>
    <row r="55" spans="1:246">
      <c r="A55" s="175" t="s">
        <v>303</v>
      </c>
      <c r="B55" s="88">
        <f t="shared" si="16"/>
        <v>927</v>
      </c>
      <c r="C55" s="85">
        <v>566</v>
      </c>
      <c r="D55" s="85">
        <v>173</v>
      </c>
      <c r="E55" s="85">
        <v>93</v>
      </c>
      <c r="F55" s="85">
        <v>92</v>
      </c>
      <c r="G55" s="85">
        <v>3</v>
      </c>
      <c r="H55" s="85">
        <v>109</v>
      </c>
      <c r="I55" s="85">
        <v>417</v>
      </c>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row>
    <row r="56" spans="1:246">
      <c r="A56" s="175" t="s">
        <v>304</v>
      </c>
      <c r="B56" s="88">
        <f t="shared" si="16"/>
        <v>47</v>
      </c>
      <c r="C56" s="85">
        <v>40</v>
      </c>
      <c r="D56" s="85">
        <v>3</v>
      </c>
      <c r="E56" s="85">
        <v>3</v>
      </c>
      <c r="F56" s="85">
        <v>1</v>
      </c>
      <c r="G56" s="85">
        <v>0</v>
      </c>
      <c r="H56" s="85">
        <v>2</v>
      </c>
      <c r="I56" s="85">
        <v>2</v>
      </c>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row>
    <row r="57" spans="1:246">
      <c r="A57" s="186" t="s">
        <v>305</v>
      </c>
      <c r="B57" s="90">
        <f t="shared" ref="B57:I57" si="17">SUM(B58:B63)</f>
        <v>9027</v>
      </c>
      <c r="C57" s="83">
        <f t="shared" si="17"/>
        <v>5596</v>
      </c>
      <c r="D57" s="83">
        <f t="shared" si="17"/>
        <v>1502</v>
      </c>
      <c r="E57" s="83">
        <f t="shared" si="17"/>
        <v>1019</v>
      </c>
      <c r="F57" s="83">
        <f t="shared" si="17"/>
        <v>881</v>
      </c>
      <c r="G57" s="83">
        <f t="shared" si="17"/>
        <v>29</v>
      </c>
      <c r="H57" s="83">
        <f t="shared" ref="H57" si="18">SUM(H58:H63)</f>
        <v>1158</v>
      </c>
      <c r="I57" s="83">
        <f t="shared" si="17"/>
        <v>3224</v>
      </c>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row>
    <row r="58" spans="1:246">
      <c r="A58" s="175" t="s">
        <v>283</v>
      </c>
      <c r="B58" s="88">
        <f>SUM(C58:G58)</f>
        <v>548</v>
      </c>
      <c r="C58" s="85">
        <v>385</v>
      </c>
      <c r="D58" s="85">
        <v>100</v>
      </c>
      <c r="E58" s="85">
        <v>36</v>
      </c>
      <c r="F58" s="85">
        <v>25</v>
      </c>
      <c r="G58" s="85">
        <v>2</v>
      </c>
      <c r="H58" s="85">
        <v>42</v>
      </c>
      <c r="I58" s="85">
        <v>246</v>
      </c>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row>
    <row r="59" spans="1:246">
      <c r="A59" s="175" t="s">
        <v>279</v>
      </c>
      <c r="B59" s="88">
        <f>SUM(C59:G59)</f>
        <v>526</v>
      </c>
      <c r="C59" s="85">
        <v>363</v>
      </c>
      <c r="D59" s="85">
        <v>78</v>
      </c>
      <c r="E59" s="85">
        <v>52</v>
      </c>
      <c r="F59" s="85">
        <v>32</v>
      </c>
      <c r="G59" s="85">
        <v>1</v>
      </c>
      <c r="H59" s="85">
        <v>54</v>
      </c>
      <c r="I59" s="85">
        <v>243</v>
      </c>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row>
    <row r="60" spans="1:246">
      <c r="A60" s="175" t="s">
        <v>280</v>
      </c>
      <c r="B60" s="88">
        <f t="shared" ref="B60" si="19">SUM(C60:G60)</f>
        <v>435</v>
      </c>
      <c r="C60" s="85">
        <v>313</v>
      </c>
      <c r="D60" s="85">
        <v>50</v>
      </c>
      <c r="E60" s="85">
        <v>35</v>
      </c>
      <c r="F60" s="85">
        <v>36</v>
      </c>
      <c r="G60" s="85">
        <v>1</v>
      </c>
      <c r="H60" s="85">
        <v>41</v>
      </c>
      <c r="I60" s="85">
        <v>175</v>
      </c>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row>
    <row r="61" spans="1:246">
      <c r="A61" s="175" t="s">
        <v>306</v>
      </c>
      <c r="B61" s="88">
        <f>SUM(C61:G61)</f>
        <v>618</v>
      </c>
      <c r="C61" s="85">
        <v>320</v>
      </c>
      <c r="D61" s="85">
        <v>158</v>
      </c>
      <c r="E61" s="85">
        <v>110</v>
      </c>
      <c r="F61" s="85">
        <v>26</v>
      </c>
      <c r="G61" s="85">
        <v>4</v>
      </c>
      <c r="H61" s="85">
        <v>41</v>
      </c>
      <c r="I61" s="85">
        <v>229</v>
      </c>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row>
    <row r="62" spans="1:246">
      <c r="A62" s="175" t="s">
        <v>281</v>
      </c>
      <c r="B62" s="88">
        <f>SUM(C62:G62)</f>
        <v>960</v>
      </c>
      <c r="C62" s="85">
        <v>670</v>
      </c>
      <c r="D62" s="85">
        <v>154</v>
      </c>
      <c r="E62" s="85">
        <v>86</v>
      </c>
      <c r="F62" s="85">
        <v>49</v>
      </c>
      <c r="G62" s="85">
        <v>1</v>
      </c>
      <c r="H62" s="85">
        <v>91</v>
      </c>
      <c r="I62" s="85">
        <v>277</v>
      </c>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row>
    <row r="63" spans="1:246">
      <c r="A63" s="175" t="s">
        <v>282</v>
      </c>
      <c r="B63" s="88">
        <f>SUM(C63:G63)</f>
        <v>5940</v>
      </c>
      <c r="C63" s="85">
        <v>3545</v>
      </c>
      <c r="D63" s="85">
        <v>962</v>
      </c>
      <c r="E63" s="85">
        <v>700</v>
      </c>
      <c r="F63" s="85">
        <v>713</v>
      </c>
      <c r="G63" s="85">
        <v>20</v>
      </c>
      <c r="H63" s="85">
        <v>889</v>
      </c>
      <c r="I63" s="85">
        <v>2054</v>
      </c>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row>
    <row r="64" spans="1:246">
      <c r="A64" s="186" t="s">
        <v>307</v>
      </c>
      <c r="B64" s="90">
        <f>SUM(B65:B71)</f>
        <v>11959</v>
      </c>
      <c r="C64" s="90">
        <f t="shared" ref="C64:G64" si="20">SUM(C65:C71)</f>
        <v>6719</v>
      </c>
      <c r="D64" s="90">
        <f t="shared" si="20"/>
        <v>2279</v>
      </c>
      <c r="E64" s="90">
        <f t="shared" si="20"/>
        <v>1601</v>
      </c>
      <c r="F64" s="90">
        <f t="shared" si="20"/>
        <v>1318</v>
      </c>
      <c r="G64" s="90">
        <f t="shared" si="20"/>
        <v>42</v>
      </c>
      <c r="H64" s="90">
        <f>SUM(H65:H71)</f>
        <v>1801</v>
      </c>
      <c r="I64" s="90">
        <f>SUM(I65:I71)</f>
        <v>3656</v>
      </c>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row>
    <row r="65" spans="1:246">
      <c r="A65" s="175" t="s">
        <v>308</v>
      </c>
      <c r="B65" s="88">
        <f t="shared" ref="B65:B71" si="21">SUM(C65:G65)</f>
        <v>0</v>
      </c>
      <c r="C65" s="85">
        <v>0</v>
      </c>
      <c r="D65" s="85">
        <v>0</v>
      </c>
      <c r="E65" s="85">
        <v>0</v>
      </c>
      <c r="F65" s="85">
        <v>0</v>
      </c>
      <c r="G65" s="85">
        <v>0</v>
      </c>
      <c r="H65" s="85">
        <v>0</v>
      </c>
      <c r="I65" s="85">
        <v>0</v>
      </c>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row>
    <row r="66" spans="1:246">
      <c r="A66" s="175" t="s">
        <v>284</v>
      </c>
      <c r="B66" s="88">
        <f t="shared" si="21"/>
        <v>2487</v>
      </c>
      <c r="C66" s="85">
        <v>1287</v>
      </c>
      <c r="D66" s="85">
        <v>467</v>
      </c>
      <c r="E66" s="85">
        <v>423</v>
      </c>
      <c r="F66" s="85">
        <v>301</v>
      </c>
      <c r="G66" s="85">
        <v>9</v>
      </c>
      <c r="H66" s="85">
        <v>473</v>
      </c>
      <c r="I66" s="85">
        <v>614</v>
      </c>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row>
    <row r="67" spans="1:246">
      <c r="A67" s="175" t="s">
        <v>285</v>
      </c>
      <c r="B67" s="88">
        <f t="shared" si="21"/>
        <v>7700</v>
      </c>
      <c r="C67" s="85">
        <v>4514</v>
      </c>
      <c r="D67" s="85">
        <v>1514</v>
      </c>
      <c r="E67" s="85">
        <v>910</v>
      </c>
      <c r="F67" s="85">
        <v>735</v>
      </c>
      <c r="G67" s="85">
        <v>27</v>
      </c>
      <c r="H67" s="85">
        <v>1037</v>
      </c>
      <c r="I67" s="85">
        <v>2508</v>
      </c>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row>
    <row r="68" spans="1:246">
      <c r="A68" s="175" t="s">
        <v>286</v>
      </c>
      <c r="B68" s="88">
        <f t="shared" si="21"/>
        <v>24</v>
      </c>
      <c r="C68" s="85">
        <v>12</v>
      </c>
      <c r="D68" s="85">
        <v>4</v>
      </c>
      <c r="E68" s="85">
        <v>4</v>
      </c>
      <c r="F68" s="85">
        <v>4</v>
      </c>
      <c r="G68" s="85">
        <v>0</v>
      </c>
      <c r="H68" s="85">
        <v>4</v>
      </c>
      <c r="I68" s="85">
        <v>17</v>
      </c>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row>
    <row r="69" spans="1:246">
      <c r="A69" s="175" t="s">
        <v>287</v>
      </c>
      <c r="B69" s="88">
        <f t="shared" si="21"/>
        <v>707</v>
      </c>
      <c r="C69" s="85">
        <v>346</v>
      </c>
      <c r="D69" s="85">
        <v>116</v>
      </c>
      <c r="E69" s="85">
        <v>121</v>
      </c>
      <c r="F69" s="85">
        <v>123</v>
      </c>
      <c r="G69" s="85">
        <v>1</v>
      </c>
      <c r="H69" s="85">
        <v>119</v>
      </c>
      <c r="I69" s="85">
        <v>234</v>
      </c>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row>
    <row r="70" spans="1:246">
      <c r="A70" s="175" t="s">
        <v>288</v>
      </c>
      <c r="B70" s="88">
        <f t="shared" si="21"/>
        <v>1039</v>
      </c>
      <c r="C70" s="85">
        <v>559</v>
      </c>
      <c r="D70" s="85">
        <v>178</v>
      </c>
      <c r="E70" s="85">
        <v>142</v>
      </c>
      <c r="F70" s="85">
        <v>155</v>
      </c>
      <c r="G70" s="85">
        <v>5</v>
      </c>
      <c r="H70" s="85">
        <v>168</v>
      </c>
      <c r="I70" s="85">
        <v>283</v>
      </c>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row>
    <row r="71" spans="1:246">
      <c r="A71" s="175" t="s">
        <v>311</v>
      </c>
      <c r="B71" s="88">
        <f t="shared" si="21"/>
        <v>2</v>
      </c>
      <c r="C71" s="85">
        <v>1</v>
      </c>
      <c r="D71" s="85">
        <v>0</v>
      </c>
      <c r="E71" s="85">
        <v>1</v>
      </c>
      <c r="F71" s="85">
        <v>0</v>
      </c>
      <c r="G71" s="85">
        <v>0</v>
      </c>
      <c r="H71" s="85">
        <v>0</v>
      </c>
      <c r="I71" s="85">
        <v>0</v>
      </c>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row>
    <row r="72" spans="1:246" s="21" customFormat="1">
      <c r="A72" s="186" t="s">
        <v>313</v>
      </c>
      <c r="B72" s="90">
        <f t="shared" ref="B72:B81" si="22">SUM(C72:G72)</f>
        <v>2</v>
      </c>
      <c r="C72" s="83">
        <v>1</v>
      </c>
      <c r="D72" s="83">
        <v>0</v>
      </c>
      <c r="E72" s="83">
        <v>1</v>
      </c>
      <c r="F72" s="83">
        <v>0</v>
      </c>
      <c r="G72" s="83">
        <v>0</v>
      </c>
      <c r="H72" s="83">
        <v>0</v>
      </c>
      <c r="I72" s="83">
        <v>0</v>
      </c>
      <c r="J72" s="3"/>
    </row>
    <row r="73" spans="1:246" s="21" customFormat="1">
      <c r="A73" s="200" t="s">
        <v>360</v>
      </c>
      <c r="B73" s="90">
        <f>SUM(B75:B81)</f>
        <v>2762</v>
      </c>
      <c r="C73" s="90">
        <f>SUM(C75:C81)</f>
        <v>1267</v>
      </c>
      <c r="D73" s="90">
        <f t="shared" ref="D73:I73" si="23">SUM(D75:D81)</f>
        <v>522</v>
      </c>
      <c r="E73" s="90">
        <f t="shared" si="23"/>
        <v>784</v>
      </c>
      <c r="F73" s="90">
        <f t="shared" si="23"/>
        <v>187</v>
      </c>
      <c r="G73" s="90">
        <f t="shared" si="23"/>
        <v>2</v>
      </c>
      <c r="H73" s="90">
        <f t="shared" si="23"/>
        <v>264</v>
      </c>
      <c r="I73" s="90">
        <f t="shared" si="23"/>
        <v>164</v>
      </c>
      <c r="J73" s="3"/>
    </row>
    <row r="74" spans="1:246" s="21" customFormat="1">
      <c r="A74" s="202" t="s">
        <v>312</v>
      </c>
      <c r="B74" s="90">
        <f t="shared" ref="B74:B80" si="24">SUM(C74:G74)</f>
        <v>87</v>
      </c>
      <c r="C74" s="83">
        <v>65</v>
      </c>
      <c r="D74" s="83">
        <v>13</v>
      </c>
      <c r="E74" s="83">
        <v>6</v>
      </c>
      <c r="F74" s="83">
        <v>3</v>
      </c>
      <c r="G74" s="83">
        <v>0</v>
      </c>
      <c r="H74" s="83">
        <v>8</v>
      </c>
      <c r="I74" s="83">
        <v>5</v>
      </c>
      <c r="J74" s="3"/>
    </row>
    <row r="75" spans="1:246" ht="12">
      <c r="A75" s="203" t="s">
        <v>301</v>
      </c>
      <c r="B75" s="88">
        <f t="shared" si="24"/>
        <v>1</v>
      </c>
      <c r="C75" s="85">
        <v>0</v>
      </c>
      <c r="D75" s="85">
        <v>0</v>
      </c>
      <c r="E75" s="85">
        <v>0</v>
      </c>
      <c r="F75" s="85">
        <v>1</v>
      </c>
      <c r="G75" s="85">
        <v>0</v>
      </c>
      <c r="H75" s="85">
        <v>1</v>
      </c>
      <c r="I75" s="85">
        <v>0</v>
      </c>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row>
    <row r="76" spans="1:246" ht="12">
      <c r="A76" s="203" t="s">
        <v>290</v>
      </c>
      <c r="B76" s="88">
        <f t="shared" si="24"/>
        <v>38</v>
      </c>
      <c r="C76" s="88">
        <v>25</v>
      </c>
      <c r="D76" s="88">
        <v>9</v>
      </c>
      <c r="E76" s="88">
        <v>2</v>
      </c>
      <c r="F76" s="88">
        <v>2</v>
      </c>
      <c r="G76" s="88">
        <v>0</v>
      </c>
      <c r="H76" s="189">
        <v>3</v>
      </c>
      <c r="I76" s="85">
        <v>3</v>
      </c>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row>
    <row r="77" spans="1:246" ht="11.4">
      <c r="A77" s="203" t="s">
        <v>316</v>
      </c>
      <c r="B77" s="88">
        <f t="shared" si="24"/>
        <v>48</v>
      </c>
      <c r="C77" s="85">
        <v>40</v>
      </c>
      <c r="D77" s="85">
        <v>4</v>
      </c>
      <c r="E77" s="85">
        <v>4</v>
      </c>
      <c r="F77" s="85">
        <v>0</v>
      </c>
      <c r="G77" s="85">
        <v>0</v>
      </c>
      <c r="H77" s="85">
        <v>4</v>
      </c>
      <c r="I77" s="85">
        <v>2</v>
      </c>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row>
    <row r="78" spans="1:246">
      <c r="A78" s="174" t="s">
        <v>309</v>
      </c>
      <c r="B78" s="88">
        <f t="shared" si="24"/>
        <v>0</v>
      </c>
      <c r="C78" s="85">
        <v>0</v>
      </c>
      <c r="D78" s="85">
        <v>0</v>
      </c>
      <c r="E78" s="85">
        <v>0</v>
      </c>
      <c r="F78" s="85">
        <v>0</v>
      </c>
      <c r="G78" s="85">
        <v>0</v>
      </c>
      <c r="H78" s="85">
        <v>0</v>
      </c>
      <c r="I78" s="85">
        <v>0</v>
      </c>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row>
    <row r="79" spans="1:246">
      <c r="A79" s="174" t="s">
        <v>310</v>
      </c>
      <c r="B79" s="88">
        <f t="shared" si="24"/>
        <v>0</v>
      </c>
      <c r="C79" s="85">
        <v>0</v>
      </c>
      <c r="D79" s="85">
        <v>0</v>
      </c>
      <c r="E79" s="85">
        <v>0</v>
      </c>
      <c r="F79" s="85">
        <v>0</v>
      </c>
      <c r="G79" s="85">
        <v>0</v>
      </c>
      <c r="H79" s="85">
        <v>0</v>
      </c>
      <c r="I79" s="85">
        <v>0</v>
      </c>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row>
    <row r="80" spans="1:246">
      <c r="A80" s="174" t="s">
        <v>289</v>
      </c>
      <c r="B80" s="88">
        <f t="shared" si="24"/>
        <v>0</v>
      </c>
      <c r="C80" s="85">
        <v>0</v>
      </c>
      <c r="D80" s="85">
        <v>0</v>
      </c>
      <c r="E80" s="85">
        <v>0</v>
      </c>
      <c r="F80" s="85">
        <v>0</v>
      </c>
      <c r="G80" s="85">
        <v>0</v>
      </c>
      <c r="H80" s="85">
        <v>0</v>
      </c>
      <c r="I80" s="85">
        <v>0</v>
      </c>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row>
    <row r="81" spans="1:246" s="21" customFormat="1">
      <c r="A81" s="201" t="s">
        <v>356</v>
      </c>
      <c r="B81" s="150">
        <f t="shared" si="22"/>
        <v>2675</v>
      </c>
      <c r="C81" s="80">
        <v>1202</v>
      </c>
      <c r="D81" s="80">
        <v>509</v>
      </c>
      <c r="E81" s="80">
        <v>778</v>
      </c>
      <c r="F81" s="80">
        <v>184</v>
      </c>
      <c r="G81" s="80">
        <v>2</v>
      </c>
      <c r="H81" s="80">
        <v>256</v>
      </c>
      <c r="I81" s="80">
        <v>159</v>
      </c>
    </row>
    <row r="82" spans="1:246">
      <c r="J82" s="1"/>
    </row>
    <row r="83" spans="1:246">
      <c r="A83" s="4" t="s">
        <v>150</v>
      </c>
      <c r="J83" s="1"/>
    </row>
    <row r="84" spans="1:246">
      <c r="A84" s="5" t="s">
        <v>74</v>
      </c>
      <c r="J84" s="1"/>
    </row>
    <row r="85" spans="1:246">
      <c r="A85" s="5" t="s">
        <v>73</v>
      </c>
    </row>
    <row r="86" spans="1:246">
      <c r="A86" s="5" t="s">
        <v>113</v>
      </c>
    </row>
    <row r="87" spans="1:246">
      <c r="A87" s="3" t="s">
        <v>98</v>
      </c>
      <c r="B87" s="7"/>
      <c r="C87" s="7"/>
      <c r="D87" s="7"/>
      <c r="E87" s="7"/>
      <c r="F87" s="7"/>
      <c r="G87" s="7"/>
      <c r="H87" s="7"/>
      <c r="I87" s="7"/>
      <c r="J87" s="7"/>
    </row>
    <row r="88" spans="1:246">
      <c r="A88" s="1" t="s">
        <v>82</v>
      </c>
      <c r="B88" s="7"/>
      <c r="C88" s="7"/>
      <c r="D88" s="7"/>
      <c r="E88" s="7"/>
      <c r="F88" s="7"/>
      <c r="G88" s="7"/>
      <c r="H88" s="7"/>
      <c r="I88" s="7"/>
      <c r="J88" s="7"/>
    </row>
    <row r="89" spans="1:246">
      <c r="A89" s="1" t="s">
        <v>357</v>
      </c>
      <c r="B89" s="7"/>
      <c r="C89" s="7"/>
      <c r="D89" s="7"/>
      <c r="E89" s="7"/>
      <c r="F89" s="7"/>
      <c r="G89" s="7"/>
      <c r="H89" s="7"/>
      <c r="I89" s="7"/>
      <c r="J89" s="7"/>
    </row>
    <row r="90" spans="1:246">
      <c r="A90" s="1" t="s">
        <v>358</v>
      </c>
      <c r="B90" s="7"/>
      <c r="C90" s="7"/>
      <c r="D90" s="7"/>
      <c r="E90" s="7"/>
      <c r="F90" s="7"/>
      <c r="G90" s="7"/>
      <c r="H90" s="7"/>
      <c r="I90" s="7"/>
      <c r="J90" s="7"/>
    </row>
    <row r="91" spans="1:246">
      <c r="A91" s="5" t="s">
        <v>373</v>
      </c>
      <c r="B91" s="7"/>
      <c r="C91" s="7"/>
      <c r="D91" s="7"/>
      <c r="E91" s="7"/>
      <c r="F91" s="7"/>
      <c r="G91" s="7"/>
      <c r="H91" s="7"/>
      <c r="I91" s="7"/>
      <c r="J91" s="7"/>
    </row>
    <row r="92" spans="1:246">
      <c r="A92" s="5" t="s">
        <v>361</v>
      </c>
      <c r="B92" s="7"/>
      <c r="C92" s="7"/>
      <c r="D92" s="7"/>
      <c r="E92" s="7"/>
      <c r="F92" s="7"/>
      <c r="G92" s="7"/>
      <c r="H92" s="7"/>
      <c r="I92" s="7"/>
      <c r="J92" s="7"/>
    </row>
    <row r="94" spans="1:246">
      <c r="IL94" s="1"/>
    </row>
  </sheetData>
  <pageMargins left="0.5" right="0.18" top="1" bottom="1" header="0.5" footer="0.5"/>
  <pageSetup firstPageNumber="10" orientation="portrait" useFirstPageNumber="1" r:id="rId1"/>
  <headerFooter alignWithMargins="0">
    <oddFooter>&amp;C&amp;P of 31</oddFooter>
  </headerFooter>
  <rowBreaks count="1" manualBreakCount="1">
    <brk id="56" max="8" man="1"/>
  </rowBreaks>
  <ignoredErrors>
    <ignoredError sqref="I17 I50 C50:G50 C17:G17 C74:I74" formula="1"/>
    <ignoredError sqref="H33:H44" unlockedFormula="1"/>
    <ignoredError sqref="I10 I33 I42 H57:I57 C57:G57 C42:G42 C33:G33" formula="1" unlockedFormula="1"/>
    <ignoredError sqref="B50 B57 B64:B74 C64:I73 B17 B42 B27 B33 B10" formula="1" formulaRange="1"/>
    <ignoredError sqref="B49 B58:B63 B51:B56 B75:B81 B13:B16 B28:B32 B43:B48 B18:B26 B34:B41 B9:H9 B11:H12" formulaRange="1"/>
    <ignoredError sqref="C10:G10" formula="1" formulaRange="1" unlockedFormula="1"/>
    <ignoredError sqref="H10" formulaRange="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D60"/>
  <sheetViews>
    <sheetView showGridLines="0" zoomScaleNormal="100" workbookViewId="0">
      <selection activeCell="Z37" sqref="Z37"/>
    </sheetView>
  </sheetViews>
  <sheetFormatPr defaultColWidth="11.88671875" defaultRowHeight="10.199999999999999"/>
  <cols>
    <col min="1" max="1" width="36.109375" style="44" customWidth="1"/>
    <col min="2" max="11" width="7.6640625" style="44" customWidth="1"/>
    <col min="12" max="16" width="7.6640625" style="44" hidden="1" customWidth="1"/>
    <col min="17" max="18" width="7.6640625" style="1" hidden="1" customWidth="1"/>
    <col min="19" max="21" width="7.6640625" style="4" hidden="1" customWidth="1"/>
    <col min="22" max="23" width="9.33203125" style="4" hidden="1" customWidth="1"/>
    <col min="24" max="264" width="11.88671875" style="1" customWidth="1"/>
    <col min="265" max="16384" width="11.88671875" style="3"/>
  </cols>
  <sheetData>
    <row r="1" spans="1:264">
      <c r="A1" s="33" t="s">
        <v>69</v>
      </c>
      <c r="B1" s="33"/>
      <c r="C1" s="33"/>
      <c r="D1" s="33"/>
      <c r="E1" s="33"/>
      <c r="F1" s="33"/>
      <c r="G1" s="33"/>
      <c r="H1" s="33"/>
      <c r="I1" s="33"/>
      <c r="J1" s="33"/>
      <c r="K1" s="33"/>
      <c r="L1" s="33"/>
      <c r="M1" s="33"/>
      <c r="N1" s="33"/>
      <c r="O1" s="33"/>
      <c r="P1" s="33"/>
      <c r="Q1" s="33"/>
      <c r="R1" s="33"/>
      <c r="S1" s="116"/>
      <c r="T1" s="116"/>
      <c r="U1" s="116"/>
      <c r="V1" s="116"/>
      <c r="W1" s="116"/>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row>
    <row r="2" spans="1:264" ht="13.65" customHeight="1">
      <c r="A2" s="33" t="s">
        <v>120</v>
      </c>
      <c r="B2" s="33"/>
      <c r="C2" s="33"/>
      <c r="D2" s="33"/>
      <c r="E2" s="33"/>
      <c r="F2" s="33"/>
      <c r="G2" s="33"/>
      <c r="H2" s="33"/>
      <c r="I2" s="33"/>
      <c r="J2" s="33"/>
      <c r="K2" s="33"/>
      <c r="L2" s="33"/>
      <c r="M2" s="33"/>
      <c r="N2" s="33"/>
      <c r="O2" s="33"/>
      <c r="P2" s="33"/>
      <c r="Q2" s="33"/>
      <c r="R2" s="33"/>
      <c r="S2" s="116"/>
      <c r="T2" s="116"/>
      <c r="U2" s="116"/>
      <c r="V2" s="116"/>
      <c r="W2" s="116"/>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row>
    <row r="3" spans="1:264">
      <c r="A3" s="161" t="s">
        <v>122</v>
      </c>
      <c r="B3" s="33"/>
      <c r="C3" s="33"/>
      <c r="D3" s="33"/>
      <c r="E3" s="33"/>
      <c r="F3" s="33"/>
      <c r="G3" s="33"/>
      <c r="H3" s="33"/>
      <c r="I3" s="33"/>
      <c r="J3" s="33"/>
      <c r="K3" s="33"/>
      <c r="L3" s="33"/>
      <c r="M3" s="33"/>
      <c r="N3" s="33"/>
      <c r="O3" s="33"/>
      <c r="P3" s="33"/>
      <c r="Q3" s="33"/>
      <c r="R3" s="33"/>
      <c r="S3" s="116"/>
      <c r="T3" s="116"/>
      <c r="U3" s="116"/>
      <c r="V3" s="116"/>
      <c r="W3" s="116"/>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row>
    <row r="4" spans="1:264">
      <c r="A4" s="139"/>
      <c r="B4" s="139"/>
      <c r="C4" s="139"/>
      <c r="D4" s="139"/>
      <c r="E4" s="139"/>
      <c r="F4" s="139"/>
      <c r="G4" s="139"/>
      <c r="H4" s="139"/>
      <c r="I4" s="139"/>
      <c r="J4" s="139"/>
      <c r="K4" s="139"/>
      <c r="L4" s="139"/>
      <c r="M4" s="139"/>
      <c r="N4" s="139"/>
      <c r="O4" s="139"/>
      <c r="P4" s="139"/>
      <c r="Q4" s="138"/>
      <c r="R4" s="138"/>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row>
    <row r="5" spans="1:264" s="137" customFormat="1" ht="16.5" customHeight="1">
      <c r="A5" s="148" t="s">
        <v>45</v>
      </c>
      <c r="B5" s="256">
        <v>2022</v>
      </c>
      <c r="C5" s="256">
        <v>2021</v>
      </c>
      <c r="D5" s="256">
        <v>2020</v>
      </c>
      <c r="E5" s="256">
        <v>2019</v>
      </c>
      <c r="F5" s="256">
        <v>2018</v>
      </c>
      <c r="G5" s="256">
        <v>2017</v>
      </c>
      <c r="H5" s="256">
        <v>2016</v>
      </c>
      <c r="I5" s="256">
        <v>2015</v>
      </c>
      <c r="J5" s="256">
        <v>2014</v>
      </c>
      <c r="K5" s="256">
        <v>2013</v>
      </c>
      <c r="L5" s="256">
        <v>2012</v>
      </c>
      <c r="M5" s="256">
        <v>2011</v>
      </c>
      <c r="N5" s="256">
        <v>2010</v>
      </c>
      <c r="O5" s="256">
        <v>2009</v>
      </c>
      <c r="P5" s="256">
        <v>2008</v>
      </c>
      <c r="Q5" s="256">
        <v>2007</v>
      </c>
      <c r="R5" s="256">
        <v>2006</v>
      </c>
      <c r="S5" s="256">
        <v>2005</v>
      </c>
      <c r="T5" s="256">
        <v>2004</v>
      </c>
      <c r="U5" s="256">
        <v>2003</v>
      </c>
      <c r="V5" s="256">
        <v>2002</v>
      </c>
      <c r="W5" s="256">
        <v>2001</v>
      </c>
    </row>
    <row r="6" spans="1:264" s="107" customFormat="1">
      <c r="A6" s="60" t="s">
        <v>68</v>
      </c>
      <c r="B6" s="136">
        <f t="shared" ref="B6:L6" si="0">B7+B15+B32+B35+B36+B37</f>
        <v>29476</v>
      </c>
      <c r="C6" s="136">
        <f t="shared" si="0"/>
        <v>29631</v>
      </c>
      <c r="D6" s="136">
        <f t="shared" si="0"/>
        <v>30534</v>
      </c>
      <c r="E6" s="136">
        <f t="shared" si="0"/>
        <v>31585</v>
      </c>
      <c r="F6" s="136">
        <f t="shared" si="0"/>
        <v>32833</v>
      </c>
      <c r="G6" s="136">
        <f t="shared" si="0"/>
        <v>32964</v>
      </c>
      <c r="H6" s="136">
        <f t="shared" si="0"/>
        <v>32756</v>
      </c>
      <c r="I6" s="136">
        <f t="shared" si="0"/>
        <v>33163</v>
      </c>
      <c r="J6" s="136">
        <f t="shared" si="0"/>
        <v>33292</v>
      </c>
      <c r="K6" s="136">
        <f t="shared" si="0"/>
        <v>33362</v>
      </c>
      <c r="L6" s="136">
        <f t="shared" si="0"/>
        <v>33923</v>
      </c>
      <c r="M6" s="136">
        <f t="shared" ref="M6:W6" si="1">M7+M15+M32+M36+M37</f>
        <v>34252</v>
      </c>
      <c r="N6" s="136">
        <f t="shared" si="1"/>
        <v>34859</v>
      </c>
      <c r="O6" s="136">
        <f t="shared" si="1"/>
        <v>35407</v>
      </c>
      <c r="P6" s="136">
        <f t="shared" si="1"/>
        <v>34831</v>
      </c>
      <c r="Q6" s="136">
        <f t="shared" si="1"/>
        <v>30853</v>
      </c>
      <c r="R6" s="136">
        <f t="shared" si="1"/>
        <v>29207</v>
      </c>
      <c r="S6" s="136">
        <f t="shared" si="1"/>
        <v>28262</v>
      </c>
      <c r="T6" s="136">
        <f t="shared" si="1"/>
        <v>27242</v>
      </c>
      <c r="U6" s="136">
        <f t="shared" si="1"/>
        <v>26441</v>
      </c>
      <c r="V6" s="136">
        <f t="shared" si="1"/>
        <v>26834</v>
      </c>
      <c r="W6" s="136">
        <f t="shared" si="1"/>
        <v>27039</v>
      </c>
      <c r="X6" s="82"/>
      <c r="Y6" s="82"/>
      <c r="Z6" s="82"/>
      <c r="AA6" s="82"/>
      <c r="AB6" s="82"/>
      <c r="AC6" s="82"/>
      <c r="AD6" s="82"/>
      <c r="AE6" s="82"/>
      <c r="AF6" s="82"/>
      <c r="AG6" s="82"/>
      <c r="AH6" s="82"/>
    </row>
    <row r="7" spans="1:264" s="107" customFormat="1">
      <c r="A7" s="120" t="s">
        <v>67</v>
      </c>
      <c r="B7" s="131">
        <f t="shared" ref="B7:W7" si="2">SUM(B8:B14)</f>
        <v>5623</v>
      </c>
      <c r="C7" s="131">
        <f t="shared" ref="C7" si="3">SUM(C8:C14)</f>
        <v>5662</v>
      </c>
      <c r="D7" s="131">
        <f t="shared" ref="D7" si="4">SUM(D8:D14)</f>
        <v>5813</v>
      </c>
      <c r="E7" s="131">
        <f t="shared" si="2"/>
        <v>5929</v>
      </c>
      <c r="F7" s="131">
        <f t="shared" si="2"/>
        <v>6422</v>
      </c>
      <c r="G7" s="131">
        <f t="shared" ref="G7" si="5">SUM(G8:G14)</f>
        <v>6502</v>
      </c>
      <c r="H7" s="131">
        <f t="shared" si="2"/>
        <v>6823</v>
      </c>
      <c r="I7" s="131">
        <f t="shared" ref="I7:J7" si="6">SUM(I8:I14)</f>
        <v>7036</v>
      </c>
      <c r="J7" s="131">
        <f t="shared" si="6"/>
        <v>7186</v>
      </c>
      <c r="K7" s="131">
        <f t="shared" si="2"/>
        <v>7212</v>
      </c>
      <c r="L7" s="131">
        <f t="shared" si="2"/>
        <v>7504</v>
      </c>
      <c r="M7" s="131">
        <f t="shared" si="2"/>
        <v>7889</v>
      </c>
      <c r="N7" s="131">
        <f t="shared" si="2"/>
        <v>8296</v>
      </c>
      <c r="O7" s="131">
        <f t="shared" si="2"/>
        <v>8484</v>
      </c>
      <c r="P7" s="131">
        <f t="shared" si="2"/>
        <v>8536</v>
      </c>
      <c r="Q7" s="131">
        <f t="shared" si="2"/>
        <v>7547</v>
      </c>
      <c r="R7" s="131">
        <f t="shared" si="2"/>
        <v>6899</v>
      </c>
      <c r="S7" s="131">
        <f t="shared" si="2"/>
        <v>6522</v>
      </c>
      <c r="T7" s="131">
        <f t="shared" si="2"/>
        <v>5980</v>
      </c>
      <c r="U7" s="131">
        <f t="shared" si="2"/>
        <v>5488</v>
      </c>
      <c r="V7" s="131">
        <f t="shared" si="2"/>
        <v>5287</v>
      </c>
      <c r="W7" s="131">
        <f t="shared" si="2"/>
        <v>5033</v>
      </c>
      <c r="X7" s="82"/>
      <c r="Y7" s="82"/>
      <c r="Z7" s="82"/>
      <c r="AA7" s="82"/>
      <c r="AB7" s="82"/>
      <c r="AC7" s="82"/>
      <c r="AD7" s="82"/>
      <c r="AE7" s="82"/>
      <c r="AF7" s="82"/>
      <c r="AG7" s="82"/>
      <c r="AH7" s="82"/>
    </row>
    <row r="8" spans="1:264">
      <c r="A8" s="179" t="s">
        <v>212</v>
      </c>
      <c r="B8" s="134">
        <v>2656</v>
      </c>
      <c r="C8" s="192">
        <v>2703</v>
      </c>
      <c r="D8" s="192">
        <v>2814</v>
      </c>
      <c r="E8" s="192">
        <v>2921</v>
      </c>
      <c r="F8" s="192">
        <v>3317</v>
      </c>
      <c r="G8" s="192">
        <v>3433</v>
      </c>
      <c r="H8" s="192">
        <v>3727</v>
      </c>
      <c r="I8" s="192">
        <v>3859</v>
      </c>
      <c r="J8" s="192">
        <v>4000</v>
      </c>
      <c r="K8" s="134">
        <v>3954</v>
      </c>
      <c r="L8" s="134">
        <v>4167</v>
      </c>
      <c r="M8" s="134">
        <v>4534</v>
      </c>
      <c r="N8" s="134">
        <v>4863</v>
      </c>
      <c r="O8" s="134">
        <v>4985</v>
      </c>
      <c r="P8" s="134">
        <v>4983</v>
      </c>
      <c r="Q8" s="134">
        <v>4180</v>
      </c>
      <c r="R8" s="134">
        <v>3590</v>
      </c>
      <c r="S8" s="134">
        <v>3201</v>
      </c>
      <c r="T8" s="134">
        <v>2800</v>
      </c>
      <c r="U8" s="134">
        <v>2503</v>
      </c>
      <c r="V8" s="134">
        <v>2327</v>
      </c>
      <c r="W8" s="134">
        <v>2203</v>
      </c>
      <c r="X8" s="10"/>
      <c r="Y8" s="10"/>
      <c r="Z8" s="10"/>
      <c r="AA8" s="10"/>
      <c r="AB8" s="10"/>
      <c r="AC8" s="10"/>
      <c r="AD8" s="10"/>
      <c r="AE8" s="10"/>
      <c r="AF8" s="10"/>
      <c r="AG8" s="10"/>
      <c r="AH8" s="10"/>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row>
    <row r="9" spans="1:264">
      <c r="A9" s="179" t="s">
        <v>321</v>
      </c>
      <c r="B9" s="134">
        <v>1929</v>
      </c>
      <c r="C9" s="192">
        <v>1947</v>
      </c>
      <c r="D9" s="192">
        <v>1987</v>
      </c>
      <c r="E9" s="192">
        <v>2001</v>
      </c>
      <c r="F9" s="192">
        <v>2114</v>
      </c>
      <c r="G9" s="192">
        <v>2103</v>
      </c>
      <c r="H9" s="192">
        <v>2131</v>
      </c>
      <c r="I9" s="192">
        <v>2219</v>
      </c>
      <c r="J9" s="192">
        <v>2210</v>
      </c>
      <c r="K9" s="134">
        <v>2239</v>
      </c>
      <c r="L9" s="134">
        <v>2312</v>
      </c>
      <c r="M9" s="134">
        <v>2335</v>
      </c>
      <c r="N9" s="134">
        <v>2425</v>
      </c>
      <c r="O9" s="134">
        <v>2457</v>
      </c>
      <c r="P9" s="134">
        <v>2498</v>
      </c>
      <c r="Q9" s="134">
        <v>2338</v>
      </c>
      <c r="R9" s="135">
        <v>2294</v>
      </c>
      <c r="S9" s="134">
        <v>2322</v>
      </c>
      <c r="T9" s="134">
        <v>2227</v>
      </c>
      <c r="U9" s="134">
        <v>2098</v>
      </c>
      <c r="V9" s="134">
        <v>2067</v>
      </c>
      <c r="W9" s="134">
        <f>1988+5</f>
        <v>1993</v>
      </c>
      <c r="X9" s="10"/>
      <c r="Y9" s="10"/>
      <c r="Z9" s="10"/>
      <c r="AA9" s="10"/>
      <c r="AB9" s="10"/>
      <c r="AC9" s="10"/>
      <c r="AD9" s="10"/>
      <c r="AE9" s="10"/>
      <c r="AF9" s="10"/>
      <c r="AG9" s="10"/>
      <c r="AH9" s="10"/>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row>
    <row r="10" spans="1:264">
      <c r="A10" s="179" t="s">
        <v>322</v>
      </c>
      <c r="B10" s="134">
        <v>60</v>
      </c>
      <c r="C10" s="192">
        <v>61</v>
      </c>
      <c r="D10" s="192">
        <v>67</v>
      </c>
      <c r="E10" s="192">
        <v>70</v>
      </c>
      <c r="F10" s="192">
        <v>77</v>
      </c>
      <c r="G10" s="192">
        <v>75</v>
      </c>
      <c r="H10" s="192">
        <v>71</v>
      </c>
      <c r="I10" s="192">
        <v>73</v>
      </c>
      <c r="J10" s="192">
        <v>76</v>
      </c>
      <c r="K10" s="134">
        <v>77</v>
      </c>
      <c r="L10" s="134">
        <v>85</v>
      </c>
      <c r="M10" s="134">
        <v>79</v>
      </c>
      <c r="N10" s="134">
        <v>84</v>
      </c>
      <c r="O10" s="134">
        <v>91</v>
      </c>
      <c r="P10" s="134">
        <v>89</v>
      </c>
      <c r="Q10" s="134">
        <v>82</v>
      </c>
      <c r="R10" s="134">
        <v>84</v>
      </c>
      <c r="S10" s="134">
        <v>90</v>
      </c>
      <c r="T10" s="134">
        <v>84</v>
      </c>
      <c r="U10" s="134">
        <v>84</v>
      </c>
      <c r="V10" s="134">
        <v>86</v>
      </c>
      <c r="W10" s="134">
        <v>83</v>
      </c>
      <c r="X10" s="10"/>
      <c r="Y10" s="10"/>
      <c r="Z10" s="10"/>
      <c r="AA10" s="10"/>
      <c r="AB10" s="10"/>
      <c r="AC10" s="10"/>
      <c r="AD10" s="10"/>
      <c r="AE10" s="10"/>
      <c r="AF10" s="10"/>
      <c r="AG10" s="10"/>
      <c r="AH10" s="10"/>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row>
    <row r="11" spans="1:264">
      <c r="A11" s="179" t="s">
        <v>323</v>
      </c>
      <c r="B11" s="134">
        <v>864</v>
      </c>
      <c r="C11" s="192">
        <v>847</v>
      </c>
      <c r="D11" s="192">
        <v>840</v>
      </c>
      <c r="E11" s="192">
        <v>834</v>
      </c>
      <c r="F11" s="192">
        <v>817</v>
      </c>
      <c r="G11" s="192">
        <v>794</v>
      </c>
      <c r="H11" s="192">
        <v>804</v>
      </c>
      <c r="I11" s="192">
        <v>789</v>
      </c>
      <c r="J11" s="192">
        <v>809</v>
      </c>
      <c r="K11" s="134">
        <v>837</v>
      </c>
      <c r="L11" s="134">
        <v>840</v>
      </c>
      <c r="M11" s="134">
        <v>836</v>
      </c>
      <c r="N11" s="134">
        <v>814</v>
      </c>
      <c r="O11" s="134">
        <v>843</v>
      </c>
      <c r="P11" s="134">
        <v>846</v>
      </c>
      <c r="Q11" s="134">
        <v>830</v>
      </c>
      <c r="R11" s="134">
        <v>822</v>
      </c>
      <c r="S11" s="134">
        <v>793</v>
      </c>
      <c r="T11" s="134">
        <v>753</v>
      </c>
      <c r="U11" s="134">
        <v>695</v>
      </c>
      <c r="V11" s="134">
        <v>697</v>
      </c>
      <c r="W11" s="134">
        <v>650</v>
      </c>
      <c r="X11" s="10"/>
      <c r="Y11" s="10"/>
      <c r="Z11" s="10"/>
      <c r="AA11" s="10"/>
      <c r="AB11" s="10"/>
      <c r="AC11" s="10"/>
      <c r="AD11" s="10"/>
      <c r="AE11" s="10"/>
      <c r="AF11" s="10"/>
      <c r="AG11" s="10"/>
      <c r="AH11" s="10"/>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row>
    <row r="12" spans="1:264" ht="21.15" customHeight="1">
      <c r="A12" s="182" t="s">
        <v>324</v>
      </c>
      <c r="B12" s="134">
        <v>51</v>
      </c>
      <c r="C12" s="192">
        <v>47</v>
      </c>
      <c r="D12" s="192">
        <v>54</v>
      </c>
      <c r="E12" s="192">
        <v>45</v>
      </c>
      <c r="F12" s="192">
        <v>43</v>
      </c>
      <c r="G12" s="192">
        <v>46</v>
      </c>
      <c r="H12" s="192">
        <v>46</v>
      </c>
      <c r="I12" s="192">
        <v>53</v>
      </c>
      <c r="J12" s="192">
        <v>52</v>
      </c>
      <c r="K12" s="134">
        <v>64</v>
      </c>
      <c r="L12" s="134">
        <v>62</v>
      </c>
      <c r="M12" s="134">
        <v>56</v>
      </c>
      <c r="N12" s="134">
        <v>57</v>
      </c>
      <c r="O12" s="134">
        <v>51</v>
      </c>
      <c r="P12" s="134">
        <v>53</v>
      </c>
      <c r="Q12" s="134">
        <v>54</v>
      </c>
      <c r="R12" s="134">
        <v>48</v>
      </c>
      <c r="S12" s="134">
        <v>46</v>
      </c>
      <c r="T12" s="134">
        <v>48</v>
      </c>
      <c r="U12" s="134">
        <v>48</v>
      </c>
      <c r="V12" s="134">
        <v>46</v>
      </c>
      <c r="W12" s="134">
        <v>41</v>
      </c>
      <c r="X12" s="10"/>
      <c r="Y12" s="10"/>
      <c r="Z12" s="10"/>
      <c r="AA12" s="10"/>
      <c r="AB12" s="10"/>
      <c r="AC12" s="10"/>
      <c r="AD12" s="10"/>
      <c r="AE12" s="10"/>
      <c r="AF12" s="10"/>
      <c r="AG12" s="10"/>
      <c r="AH12" s="10"/>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row>
    <row r="13" spans="1:264">
      <c r="A13" s="179" t="s">
        <v>211</v>
      </c>
      <c r="B13" s="134">
        <v>19</v>
      </c>
      <c r="C13" s="192">
        <v>18</v>
      </c>
      <c r="D13" s="192">
        <v>14</v>
      </c>
      <c r="E13" s="192">
        <v>18</v>
      </c>
      <c r="F13" s="192">
        <v>17</v>
      </c>
      <c r="G13" s="192">
        <v>15</v>
      </c>
      <c r="H13" s="192">
        <v>11</v>
      </c>
      <c r="I13" s="192">
        <v>11</v>
      </c>
      <c r="J13" s="192">
        <v>7</v>
      </c>
      <c r="K13" s="134">
        <v>9</v>
      </c>
      <c r="L13" s="134">
        <v>11</v>
      </c>
      <c r="M13" s="134">
        <v>14</v>
      </c>
      <c r="N13" s="134">
        <v>16</v>
      </c>
      <c r="O13" s="134">
        <v>20</v>
      </c>
      <c r="P13" s="134">
        <v>26</v>
      </c>
      <c r="Q13" s="134">
        <v>18</v>
      </c>
      <c r="R13" s="134">
        <v>17</v>
      </c>
      <c r="S13" s="134">
        <v>20</v>
      </c>
      <c r="T13" s="134">
        <v>21</v>
      </c>
      <c r="U13" s="134">
        <v>17</v>
      </c>
      <c r="V13" s="134">
        <v>18</v>
      </c>
      <c r="W13" s="134">
        <v>18</v>
      </c>
      <c r="X13" s="10"/>
      <c r="Y13" s="10"/>
      <c r="Z13" s="10"/>
      <c r="AA13" s="10"/>
      <c r="AB13" s="10"/>
      <c r="AC13" s="10"/>
      <c r="AD13" s="10"/>
      <c r="AE13" s="10"/>
      <c r="AF13" s="10"/>
      <c r="AG13" s="10"/>
      <c r="AH13" s="10"/>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c r="IZ13" s="3"/>
      <c r="JA13" s="3"/>
      <c r="JB13" s="3"/>
      <c r="JC13" s="3"/>
      <c r="JD13" s="3"/>
    </row>
    <row r="14" spans="1:264">
      <c r="A14" s="179" t="s">
        <v>325</v>
      </c>
      <c r="B14" s="134">
        <v>44</v>
      </c>
      <c r="C14" s="192">
        <v>39</v>
      </c>
      <c r="D14" s="192">
        <v>37</v>
      </c>
      <c r="E14" s="192">
        <v>40</v>
      </c>
      <c r="F14" s="192">
        <v>37</v>
      </c>
      <c r="G14" s="192">
        <v>36</v>
      </c>
      <c r="H14" s="192">
        <v>33</v>
      </c>
      <c r="I14" s="192">
        <v>32</v>
      </c>
      <c r="J14" s="192">
        <v>32</v>
      </c>
      <c r="K14" s="134">
        <v>32</v>
      </c>
      <c r="L14" s="134">
        <v>27</v>
      </c>
      <c r="M14" s="134">
        <v>35</v>
      </c>
      <c r="N14" s="134">
        <v>37</v>
      </c>
      <c r="O14" s="134">
        <v>37</v>
      </c>
      <c r="P14" s="134">
        <v>41</v>
      </c>
      <c r="Q14" s="134">
        <v>45</v>
      </c>
      <c r="R14" s="134">
        <v>44</v>
      </c>
      <c r="S14" s="134">
        <v>50</v>
      </c>
      <c r="T14" s="134">
        <v>47</v>
      </c>
      <c r="U14" s="134">
        <v>43</v>
      </c>
      <c r="V14" s="134">
        <v>46</v>
      </c>
      <c r="W14" s="134">
        <v>45</v>
      </c>
      <c r="X14" s="10"/>
      <c r="Y14" s="10"/>
      <c r="Z14" s="10"/>
      <c r="AA14" s="10"/>
      <c r="AB14" s="10"/>
      <c r="AC14" s="10"/>
      <c r="AD14" s="10"/>
      <c r="AE14" s="10"/>
      <c r="AF14" s="10"/>
      <c r="AG14" s="10"/>
      <c r="AH14" s="10"/>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row>
    <row r="15" spans="1:264" s="107" customFormat="1">
      <c r="A15" s="60" t="s">
        <v>66</v>
      </c>
      <c r="B15" s="131">
        <f t="shared" ref="B15:W15" si="7">SUM(B16:B31)</f>
        <v>19903</v>
      </c>
      <c r="C15" s="131">
        <f t="shared" ref="C15" si="8">SUM(C16:C31)</f>
        <v>19972</v>
      </c>
      <c r="D15" s="131">
        <f t="shared" si="7"/>
        <v>20614</v>
      </c>
      <c r="E15" s="131">
        <f t="shared" si="7"/>
        <v>21481</v>
      </c>
      <c r="F15" s="131">
        <f t="shared" ref="F15" si="9">SUM(F16:F31)</f>
        <v>22257</v>
      </c>
      <c r="G15" s="131">
        <f t="shared" ref="G15:H15" si="10">SUM(G16:G31)</f>
        <v>22285</v>
      </c>
      <c r="H15" s="131">
        <f t="shared" si="10"/>
        <v>21770</v>
      </c>
      <c r="I15" s="131">
        <f t="shared" ref="I15:J15" si="11">SUM(I16:I31)</f>
        <v>21990</v>
      </c>
      <c r="J15" s="131">
        <f t="shared" si="11"/>
        <v>22016</v>
      </c>
      <c r="K15" s="131">
        <f t="shared" si="7"/>
        <v>22235</v>
      </c>
      <c r="L15" s="131">
        <f t="shared" si="7"/>
        <v>22588</v>
      </c>
      <c r="M15" s="131">
        <f t="shared" si="7"/>
        <v>22720</v>
      </c>
      <c r="N15" s="131">
        <f t="shared" si="7"/>
        <v>23009</v>
      </c>
      <c r="O15" s="131">
        <f t="shared" si="7"/>
        <v>23372</v>
      </c>
      <c r="P15" s="131">
        <f t="shared" si="7"/>
        <v>22861</v>
      </c>
      <c r="Q15" s="131">
        <f t="shared" si="7"/>
        <v>19972</v>
      </c>
      <c r="R15" s="131">
        <f t="shared" si="7"/>
        <v>19050</v>
      </c>
      <c r="S15" s="131">
        <f t="shared" si="7"/>
        <v>18571</v>
      </c>
      <c r="T15" s="131">
        <f t="shared" si="7"/>
        <v>18085</v>
      </c>
      <c r="U15" s="131">
        <f t="shared" si="7"/>
        <v>17815</v>
      </c>
      <c r="V15" s="131">
        <f t="shared" si="7"/>
        <v>18416</v>
      </c>
      <c r="W15" s="131">
        <f t="shared" si="7"/>
        <v>18898</v>
      </c>
    </row>
    <row r="16" spans="1:264">
      <c r="A16" s="179" t="s">
        <v>213</v>
      </c>
      <c r="B16" s="134">
        <v>8780</v>
      </c>
      <c r="C16" s="192">
        <v>8749</v>
      </c>
      <c r="D16" s="192">
        <v>9043</v>
      </c>
      <c r="E16" s="192">
        <v>9527</v>
      </c>
      <c r="F16" s="192">
        <v>9915</v>
      </c>
      <c r="G16" s="192">
        <v>10077</v>
      </c>
      <c r="H16" s="192">
        <v>9946</v>
      </c>
      <c r="I16" s="192">
        <v>9883</v>
      </c>
      <c r="J16" s="192">
        <v>9793</v>
      </c>
      <c r="K16" s="134">
        <v>9601</v>
      </c>
      <c r="L16" s="134">
        <v>9520</v>
      </c>
      <c r="M16" s="134">
        <v>9417</v>
      </c>
      <c r="N16" s="134">
        <v>9347</v>
      </c>
      <c r="O16" s="134">
        <v>9218</v>
      </c>
      <c r="P16" s="134">
        <v>8695</v>
      </c>
      <c r="Q16" s="134">
        <v>7246</v>
      </c>
      <c r="R16" s="134">
        <v>6297</v>
      </c>
      <c r="S16" s="134">
        <v>5603</v>
      </c>
      <c r="T16" s="134">
        <v>5082</v>
      </c>
      <c r="U16" s="134">
        <v>4740</v>
      </c>
      <c r="V16" s="134">
        <v>4777</v>
      </c>
      <c r="W16" s="134">
        <v>4886</v>
      </c>
      <c r="X16" s="10"/>
      <c r="Y16" s="10"/>
      <c r="Z16" s="10"/>
      <c r="AA16" s="10"/>
      <c r="AB16" s="10"/>
      <c r="AC16" s="10"/>
      <c r="AD16" s="10"/>
      <c r="AE16" s="10"/>
      <c r="AF16" s="10"/>
      <c r="AG16" s="10"/>
      <c r="AH16" s="10"/>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row>
    <row r="17" spans="1:264">
      <c r="A17" s="179" t="s">
        <v>206</v>
      </c>
      <c r="B17" s="134">
        <v>3556</v>
      </c>
      <c r="C17" s="192">
        <v>3526</v>
      </c>
      <c r="D17" s="192">
        <v>3593</v>
      </c>
      <c r="E17" s="192">
        <v>3689</v>
      </c>
      <c r="F17" s="192">
        <v>3850</v>
      </c>
      <c r="G17" s="192">
        <v>3842</v>
      </c>
      <c r="H17" s="192">
        <v>3765</v>
      </c>
      <c r="I17" s="192">
        <v>3816</v>
      </c>
      <c r="J17" s="192">
        <v>3909</v>
      </c>
      <c r="K17" s="134">
        <v>3999</v>
      </c>
      <c r="L17" s="134">
        <v>4062</v>
      </c>
      <c r="M17" s="134">
        <v>4083</v>
      </c>
      <c r="N17" s="134">
        <v>4076</v>
      </c>
      <c r="O17" s="134">
        <v>4179</v>
      </c>
      <c r="P17" s="134">
        <v>4201</v>
      </c>
      <c r="Q17" s="134">
        <v>3878</v>
      </c>
      <c r="R17" s="134">
        <v>3822</v>
      </c>
      <c r="S17" s="134">
        <v>3802</v>
      </c>
      <c r="T17" s="134">
        <v>3723</v>
      </c>
      <c r="U17" s="134">
        <v>3667</v>
      </c>
      <c r="V17" s="134">
        <v>3731</v>
      </c>
      <c r="W17" s="134">
        <v>3719</v>
      </c>
      <c r="X17" s="10"/>
      <c r="Y17" s="10"/>
      <c r="Z17" s="10"/>
      <c r="AA17" s="10"/>
      <c r="AB17" s="10"/>
      <c r="AC17" s="10"/>
      <c r="AD17" s="10"/>
      <c r="AE17" s="10"/>
      <c r="AF17" s="10"/>
      <c r="AG17" s="10"/>
      <c r="AH17" s="10"/>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row>
    <row r="18" spans="1:264">
      <c r="A18" s="179" t="s">
        <v>237</v>
      </c>
      <c r="B18" s="134">
        <v>4</v>
      </c>
      <c r="C18" s="192">
        <v>2</v>
      </c>
      <c r="D18" s="192">
        <v>2</v>
      </c>
      <c r="E18" s="192">
        <v>1</v>
      </c>
      <c r="F18" s="192">
        <v>2</v>
      </c>
      <c r="G18" s="192">
        <v>2</v>
      </c>
      <c r="H18" s="192">
        <v>3</v>
      </c>
      <c r="I18" s="192">
        <v>3</v>
      </c>
      <c r="J18" s="192">
        <v>5</v>
      </c>
      <c r="K18" s="134">
        <v>6</v>
      </c>
      <c r="L18" s="134">
        <v>6</v>
      </c>
      <c r="M18" s="134">
        <v>7</v>
      </c>
      <c r="N18" s="134">
        <v>7</v>
      </c>
      <c r="O18" s="134">
        <v>6</v>
      </c>
      <c r="P18" s="134">
        <v>7</v>
      </c>
      <c r="Q18" s="134">
        <v>7</v>
      </c>
      <c r="R18" s="134">
        <v>7</v>
      </c>
      <c r="S18" s="134">
        <v>6</v>
      </c>
      <c r="T18" s="134">
        <v>5</v>
      </c>
      <c r="U18" s="134">
        <v>2</v>
      </c>
      <c r="V18" s="134">
        <v>4</v>
      </c>
      <c r="W18" s="134">
        <v>5</v>
      </c>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row>
    <row r="19" spans="1:264">
      <c r="A19" s="179" t="s">
        <v>233</v>
      </c>
      <c r="B19" s="134">
        <v>3</v>
      </c>
      <c r="C19" s="192">
        <v>2</v>
      </c>
      <c r="D19" s="192">
        <v>2</v>
      </c>
      <c r="E19" s="192">
        <v>2</v>
      </c>
      <c r="F19" s="192">
        <v>1</v>
      </c>
      <c r="G19" s="192">
        <v>1</v>
      </c>
      <c r="H19" s="192">
        <v>1</v>
      </c>
      <c r="I19" s="192">
        <v>2</v>
      </c>
      <c r="J19" s="192">
        <v>3</v>
      </c>
      <c r="K19" s="134">
        <v>2</v>
      </c>
      <c r="L19" s="134">
        <v>3</v>
      </c>
      <c r="M19" s="134">
        <v>5</v>
      </c>
      <c r="N19" s="134">
        <v>4</v>
      </c>
      <c r="O19" s="134">
        <v>5</v>
      </c>
      <c r="P19" s="134">
        <v>3</v>
      </c>
      <c r="Q19" s="134">
        <v>2</v>
      </c>
      <c r="R19" s="134">
        <v>2</v>
      </c>
      <c r="S19" s="134">
        <v>3</v>
      </c>
      <c r="T19" s="134">
        <v>4</v>
      </c>
      <c r="U19" s="134">
        <v>6</v>
      </c>
      <c r="V19" s="134">
        <v>7</v>
      </c>
      <c r="W19" s="134">
        <v>5</v>
      </c>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row>
    <row r="20" spans="1:264" ht="21.15" customHeight="1">
      <c r="A20" s="182" t="s">
        <v>231</v>
      </c>
      <c r="B20" s="134">
        <v>14</v>
      </c>
      <c r="C20" s="192">
        <v>16</v>
      </c>
      <c r="D20" s="192">
        <v>15</v>
      </c>
      <c r="E20" s="192">
        <v>16</v>
      </c>
      <c r="F20" s="192">
        <v>14</v>
      </c>
      <c r="G20" s="192">
        <v>12</v>
      </c>
      <c r="H20" s="192">
        <v>12</v>
      </c>
      <c r="I20" s="192">
        <v>14</v>
      </c>
      <c r="J20" s="192">
        <v>13</v>
      </c>
      <c r="K20" s="134">
        <v>11</v>
      </c>
      <c r="L20" s="134">
        <v>15</v>
      </c>
      <c r="M20" s="134">
        <v>14</v>
      </c>
      <c r="N20" s="134">
        <v>14</v>
      </c>
      <c r="O20" s="134">
        <v>16</v>
      </c>
      <c r="P20" s="134">
        <v>13</v>
      </c>
      <c r="Q20" s="134">
        <v>11</v>
      </c>
      <c r="R20" s="134">
        <v>1</v>
      </c>
      <c r="S20" s="134">
        <v>0</v>
      </c>
      <c r="T20" s="134">
        <v>1</v>
      </c>
      <c r="U20" s="134">
        <v>3</v>
      </c>
      <c r="V20" s="134">
        <v>5</v>
      </c>
      <c r="W20" s="134">
        <v>6</v>
      </c>
      <c r="X20" s="10"/>
      <c r="Y20" s="10"/>
      <c r="Z20" s="10"/>
      <c r="AA20" s="10"/>
      <c r="AB20" s="10"/>
      <c r="AC20" s="10"/>
      <c r="AD20" s="10"/>
      <c r="AE20" s="10"/>
      <c r="AF20" s="10"/>
      <c r="AG20" s="10"/>
      <c r="AH20" s="10"/>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row>
    <row r="21" spans="1:264" ht="21.15" customHeight="1">
      <c r="A21" s="182" t="s">
        <v>230</v>
      </c>
      <c r="B21" s="134">
        <v>16</v>
      </c>
      <c r="C21" s="192">
        <v>15</v>
      </c>
      <c r="D21" s="192">
        <v>17</v>
      </c>
      <c r="E21" s="192">
        <v>14</v>
      </c>
      <c r="F21" s="192">
        <v>20</v>
      </c>
      <c r="G21" s="192">
        <v>25</v>
      </c>
      <c r="H21" s="192">
        <v>23</v>
      </c>
      <c r="I21" s="192">
        <v>20</v>
      </c>
      <c r="J21" s="192">
        <v>22</v>
      </c>
      <c r="K21" s="134">
        <v>28</v>
      </c>
      <c r="L21" s="134">
        <v>26</v>
      </c>
      <c r="M21" s="134">
        <v>26</v>
      </c>
      <c r="N21" s="134">
        <v>25</v>
      </c>
      <c r="O21" s="134">
        <v>30</v>
      </c>
      <c r="P21" s="134">
        <v>27</v>
      </c>
      <c r="Q21" s="134">
        <v>28</v>
      </c>
      <c r="R21" s="134">
        <v>30</v>
      </c>
      <c r="S21" s="134">
        <v>32</v>
      </c>
      <c r="T21" s="134">
        <v>28</v>
      </c>
      <c r="U21" s="134">
        <v>32</v>
      </c>
      <c r="V21" s="134">
        <v>36</v>
      </c>
      <c r="W21" s="134">
        <v>39</v>
      </c>
      <c r="X21" s="10"/>
      <c r="Y21" s="10"/>
      <c r="Z21" s="10"/>
      <c r="AA21" s="10"/>
      <c r="AB21" s="10"/>
      <c r="AC21" s="10"/>
      <c r="AD21" s="10"/>
      <c r="AE21" s="10"/>
      <c r="AF21" s="10"/>
      <c r="AG21" s="10"/>
      <c r="AH21" s="10"/>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row>
    <row r="22" spans="1:264" ht="21.15" customHeight="1">
      <c r="A22" s="182" t="s">
        <v>235</v>
      </c>
      <c r="B22" s="134">
        <v>14</v>
      </c>
      <c r="C22" s="192">
        <v>17</v>
      </c>
      <c r="D22" s="192">
        <v>16</v>
      </c>
      <c r="E22" s="192">
        <v>14</v>
      </c>
      <c r="F22" s="192">
        <v>19</v>
      </c>
      <c r="G22" s="192">
        <v>18</v>
      </c>
      <c r="H22" s="192">
        <v>16</v>
      </c>
      <c r="I22" s="192">
        <v>17</v>
      </c>
      <c r="J22" s="192">
        <v>16</v>
      </c>
      <c r="K22" s="134">
        <v>17</v>
      </c>
      <c r="L22" s="134">
        <v>20</v>
      </c>
      <c r="M22" s="134">
        <v>21</v>
      </c>
      <c r="N22" s="134">
        <v>21</v>
      </c>
      <c r="O22" s="134">
        <v>24</v>
      </c>
      <c r="P22" s="134">
        <v>24</v>
      </c>
      <c r="Q22" s="134">
        <v>19</v>
      </c>
      <c r="R22" s="134">
        <v>16</v>
      </c>
      <c r="S22" s="134">
        <v>16</v>
      </c>
      <c r="T22" s="134">
        <v>17</v>
      </c>
      <c r="U22" s="134">
        <v>16</v>
      </c>
      <c r="V22" s="134">
        <v>15</v>
      </c>
      <c r="W22" s="134">
        <v>11</v>
      </c>
      <c r="X22" s="10"/>
      <c r="Y22" s="10"/>
      <c r="Z22" s="10"/>
      <c r="AA22" s="10"/>
      <c r="AB22" s="10"/>
      <c r="AC22" s="10"/>
      <c r="AD22" s="10"/>
      <c r="AE22" s="10"/>
      <c r="AF22" s="10"/>
      <c r="AG22" s="10"/>
      <c r="AH22" s="10"/>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row>
    <row r="23" spans="1:264">
      <c r="A23" s="179" t="s">
        <v>329</v>
      </c>
      <c r="B23" s="134">
        <v>7114</v>
      </c>
      <c r="C23" s="192">
        <v>7245</v>
      </c>
      <c r="D23" s="192">
        <v>7508</v>
      </c>
      <c r="E23" s="192">
        <v>7802</v>
      </c>
      <c r="F23" s="192">
        <v>8007</v>
      </c>
      <c r="G23" s="192">
        <v>7856</v>
      </c>
      <c r="H23" s="192">
        <v>7586</v>
      </c>
      <c r="I23" s="192">
        <v>7800</v>
      </c>
      <c r="J23" s="192">
        <v>7794</v>
      </c>
      <c r="K23" s="134">
        <v>8112</v>
      </c>
      <c r="L23" s="134">
        <v>8443</v>
      </c>
      <c r="M23" s="134">
        <v>8648</v>
      </c>
      <c r="N23" s="134">
        <v>8989</v>
      </c>
      <c r="O23" s="134">
        <v>9344</v>
      </c>
      <c r="P23" s="134">
        <v>9315</v>
      </c>
      <c r="Q23" s="134">
        <v>8187</v>
      </c>
      <c r="R23" s="134">
        <v>8326</v>
      </c>
      <c r="S23" s="134">
        <v>8550</v>
      </c>
      <c r="T23" s="134">
        <v>8641</v>
      </c>
      <c r="U23" s="134">
        <v>8764</v>
      </c>
      <c r="V23" s="134">
        <v>9232</v>
      </c>
      <c r="W23" s="134">
        <v>9614</v>
      </c>
      <c r="X23" s="10"/>
      <c r="Y23" s="10"/>
      <c r="Z23" s="10"/>
      <c r="AA23" s="10"/>
      <c r="AB23" s="10"/>
      <c r="AC23" s="10"/>
      <c r="AD23" s="10"/>
      <c r="AE23" s="10"/>
      <c r="AF23" s="10"/>
      <c r="AG23" s="10"/>
      <c r="AH23" s="10"/>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row>
    <row r="24" spans="1:264" ht="21.15" customHeight="1">
      <c r="A24" s="182" t="s">
        <v>328</v>
      </c>
      <c r="B24" s="134">
        <v>92</v>
      </c>
      <c r="C24" s="192">
        <v>99</v>
      </c>
      <c r="D24" s="192">
        <v>102</v>
      </c>
      <c r="E24" s="192">
        <v>102</v>
      </c>
      <c r="F24" s="192">
        <v>102</v>
      </c>
      <c r="G24" s="192">
        <v>111</v>
      </c>
      <c r="H24" s="192">
        <v>100</v>
      </c>
      <c r="I24" s="192">
        <v>106</v>
      </c>
      <c r="J24" s="192">
        <v>108</v>
      </c>
      <c r="K24" s="134">
        <v>108</v>
      </c>
      <c r="L24" s="134">
        <v>116</v>
      </c>
      <c r="M24" s="134">
        <v>112</v>
      </c>
      <c r="N24" s="134">
        <v>119</v>
      </c>
      <c r="O24" s="134">
        <v>128</v>
      </c>
      <c r="P24" s="134">
        <v>134</v>
      </c>
      <c r="Q24" s="134">
        <v>129</v>
      </c>
      <c r="R24" s="134">
        <v>125</v>
      </c>
      <c r="S24" s="134">
        <v>131</v>
      </c>
      <c r="T24" s="134">
        <v>124</v>
      </c>
      <c r="U24" s="134">
        <v>129</v>
      </c>
      <c r="V24" s="134">
        <v>142</v>
      </c>
      <c r="W24" s="134">
        <v>147</v>
      </c>
      <c r="X24" s="10"/>
      <c r="Y24" s="10"/>
      <c r="Z24" s="10"/>
      <c r="AA24" s="10"/>
      <c r="AB24" s="10"/>
      <c r="AC24" s="10"/>
      <c r="AD24" s="10"/>
      <c r="AE24" s="10"/>
      <c r="AF24" s="10"/>
      <c r="AG24" s="10"/>
      <c r="AH24" s="10"/>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row>
    <row r="25" spans="1:264" ht="21.15" customHeight="1">
      <c r="A25" s="182" t="s">
        <v>330</v>
      </c>
      <c r="B25" s="134">
        <v>227</v>
      </c>
      <c r="C25" s="192">
        <v>227</v>
      </c>
      <c r="D25" s="192">
        <v>243</v>
      </c>
      <c r="E25" s="192">
        <v>241</v>
      </c>
      <c r="F25" s="192">
        <v>251</v>
      </c>
      <c r="G25" s="192">
        <v>257</v>
      </c>
      <c r="H25" s="192">
        <v>250</v>
      </c>
      <c r="I25" s="192">
        <v>259</v>
      </c>
      <c r="J25" s="192">
        <v>279</v>
      </c>
      <c r="K25" s="134">
        <v>281</v>
      </c>
      <c r="L25" s="134">
        <v>298</v>
      </c>
      <c r="M25" s="134">
        <v>309</v>
      </c>
      <c r="N25" s="134">
        <v>325</v>
      </c>
      <c r="O25" s="134">
        <v>336</v>
      </c>
      <c r="P25" s="134">
        <v>356</v>
      </c>
      <c r="Q25" s="134">
        <v>372</v>
      </c>
      <c r="R25" s="134">
        <v>386</v>
      </c>
      <c r="S25" s="134">
        <v>391</v>
      </c>
      <c r="T25" s="134">
        <v>420</v>
      </c>
      <c r="U25" s="134">
        <v>409</v>
      </c>
      <c r="V25" s="134">
        <v>418</v>
      </c>
      <c r="W25" s="134">
        <v>416</v>
      </c>
      <c r="X25" s="10"/>
      <c r="Y25" s="10"/>
      <c r="Z25" s="10"/>
      <c r="AA25" s="10"/>
      <c r="AB25" s="10"/>
      <c r="AC25" s="10"/>
      <c r="AD25" s="10"/>
      <c r="AE25" s="10"/>
      <c r="AF25" s="10"/>
      <c r="AG25" s="10"/>
      <c r="AH25" s="10"/>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row>
    <row r="26" spans="1:264">
      <c r="A26" s="179" t="s">
        <v>238</v>
      </c>
      <c r="B26" s="134">
        <v>4</v>
      </c>
      <c r="C26" s="192">
        <v>5</v>
      </c>
      <c r="D26" s="192">
        <v>3</v>
      </c>
      <c r="E26" s="192">
        <v>3</v>
      </c>
      <c r="F26" s="192">
        <v>2</v>
      </c>
      <c r="G26" s="192">
        <v>3</v>
      </c>
      <c r="H26" s="192">
        <v>3</v>
      </c>
      <c r="I26" s="192">
        <v>2</v>
      </c>
      <c r="J26" s="192">
        <v>2</v>
      </c>
      <c r="K26" s="134">
        <v>3</v>
      </c>
      <c r="L26" s="134">
        <v>3</v>
      </c>
      <c r="M26" s="134">
        <v>4</v>
      </c>
      <c r="N26" s="134">
        <v>4</v>
      </c>
      <c r="O26" s="134">
        <v>5</v>
      </c>
      <c r="P26" s="134">
        <v>3</v>
      </c>
      <c r="Q26" s="134">
        <v>4</v>
      </c>
      <c r="R26" s="134">
        <v>4</v>
      </c>
      <c r="S26" s="134">
        <v>4</v>
      </c>
      <c r="T26" s="134">
        <v>4</v>
      </c>
      <c r="U26" s="134">
        <v>4</v>
      </c>
      <c r="V26" s="134">
        <v>4</v>
      </c>
      <c r="W26" s="134">
        <v>4</v>
      </c>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row>
    <row r="27" spans="1:264" ht="21.15" customHeight="1">
      <c r="A27" s="182" t="s">
        <v>331</v>
      </c>
      <c r="B27" s="134">
        <v>26</v>
      </c>
      <c r="C27" s="192">
        <v>23</v>
      </c>
      <c r="D27" s="192">
        <v>26</v>
      </c>
      <c r="E27" s="192">
        <v>25</v>
      </c>
      <c r="F27" s="192">
        <v>26</v>
      </c>
      <c r="G27" s="192">
        <v>32</v>
      </c>
      <c r="H27" s="192">
        <v>22</v>
      </c>
      <c r="I27" s="192">
        <v>23</v>
      </c>
      <c r="J27" s="192">
        <v>30</v>
      </c>
      <c r="K27" s="134">
        <v>30</v>
      </c>
      <c r="L27" s="134">
        <v>37</v>
      </c>
      <c r="M27" s="134">
        <v>35</v>
      </c>
      <c r="N27" s="134">
        <v>36</v>
      </c>
      <c r="O27" s="134">
        <v>32</v>
      </c>
      <c r="P27" s="134">
        <v>32</v>
      </c>
      <c r="Q27" s="134">
        <v>33</v>
      </c>
      <c r="R27" s="134">
        <v>5</v>
      </c>
      <c r="S27" s="134">
        <v>6</v>
      </c>
      <c r="T27" s="134">
        <v>6</v>
      </c>
      <c r="U27" s="134">
        <v>8</v>
      </c>
      <c r="V27" s="134">
        <v>9</v>
      </c>
      <c r="W27" s="134">
        <v>10</v>
      </c>
      <c r="X27" s="10"/>
      <c r="Y27" s="10"/>
      <c r="Z27" s="10"/>
      <c r="AA27" s="10"/>
      <c r="AB27" s="10"/>
      <c r="AC27" s="10"/>
      <c r="AD27" s="10"/>
      <c r="AE27" s="10"/>
      <c r="AF27" s="10"/>
      <c r="AG27" s="10"/>
      <c r="AH27" s="10"/>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row>
    <row r="28" spans="1:264" ht="21.15" customHeight="1">
      <c r="A28" s="182" t="s">
        <v>226</v>
      </c>
      <c r="B28" s="134">
        <v>18</v>
      </c>
      <c r="C28" s="192">
        <v>15</v>
      </c>
      <c r="D28" s="192">
        <v>16</v>
      </c>
      <c r="E28" s="192">
        <v>16</v>
      </c>
      <c r="F28" s="192">
        <v>18</v>
      </c>
      <c r="G28" s="192">
        <v>18</v>
      </c>
      <c r="H28" s="192">
        <v>17</v>
      </c>
      <c r="I28" s="192">
        <v>16</v>
      </c>
      <c r="J28" s="192">
        <v>16</v>
      </c>
      <c r="K28" s="134">
        <v>13</v>
      </c>
      <c r="L28" s="134">
        <v>16</v>
      </c>
      <c r="M28" s="134">
        <v>16</v>
      </c>
      <c r="N28" s="134">
        <v>14</v>
      </c>
      <c r="O28" s="134">
        <v>19</v>
      </c>
      <c r="P28" s="134">
        <v>22</v>
      </c>
      <c r="Q28" s="134">
        <v>23</v>
      </c>
      <c r="R28" s="134">
        <v>3</v>
      </c>
      <c r="S28" s="134">
        <v>3</v>
      </c>
      <c r="T28" s="134">
        <v>5</v>
      </c>
      <c r="U28" s="134">
        <v>7</v>
      </c>
      <c r="V28" s="134">
        <v>7</v>
      </c>
      <c r="W28" s="134">
        <v>7</v>
      </c>
      <c r="X28" s="10"/>
      <c r="Y28" s="10"/>
      <c r="Z28" s="10"/>
      <c r="AA28" s="10"/>
      <c r="AB28" s="10"/>
      <c r="AC28" s="10"/>
      <c r="AD28" s="10"/>
      <c r="AE28" s="10"/>
      <c r="AF28" s="10"/>
      <c r="AG28" s="10"/>
      <c r="AH28" s="10"/>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row>
    <row r="29" spans="1:264">
      <c r="A29" s="179" t="s">
        <v>234</v>
      </c>
      <c r="B29" s="134">
        <v>10</v>
      </c>
      <c r="C29" s="192">
        <v>9</v>
      </c>
      <c r="D29" s="192">
        <v>8</v>
      </c>
      <c r="E29" s="192">
        <v>10</v>
      </c>
      <c r="F29" s="192">
        <v>10</v>
      </c>
      <c r="G29" s="192">
        <v>10</v>
      </c>
      <c r="H29" s="192">
        <v>7</v>
      </c>
      <c r="I29" s="192">
        <v>7</v>
      </c>
      <c r="J29" s="192">
        <v>6</v>
      </c>
      <c r="K29" s="134">
        <v>6</v>
      </c>
      <c r="L29" s="134">
        <v>5</v>
      </c>
      <c r="M29" s="134">
        <v>4</v>
      </c>
      <c r="N29" s="134">
        <v>6</v>
      </c>
      <c r="O29" s="134">
        <v>6</v>
      </c>
      <c r="P29" s="134">
        <v>5</v>
      </c>
      <c r="Q29" s="134">
        <v>4</v>
      </c>
      <c r="R29" s="134">
        <v>1</v>
      </c>
      <c r="S29" s="134">
        <v>2</v>
      </c>
      <c r="T29" s="134">
        <v>2</v>
      </c>
      <c r="U29" s="134">
        <v>2</v>
      </c>
      <c r="V29" s="134">
        <v>2</v>
      </c>
      <c r="W29" s="134">
        <v>1</v>
      </c>
      <c r="X29" s="10"/>
      <c r="Y29" s="10"/>
      <c r="Z29" s="10"/>
      <c r="AA29" s="10"/>
      <c r="AB29" s="10"/>
      <c r="AC29" s="10"/>
      <c r="AD29" s="10"/>
      <c r="AE29" s="10"/>
      <c r="AF29" s="10"/>
      <c r="AG29" s="10"/>
      <c r="AH29" s="10"/>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row>
    <row r="30" spans="1:264">
      <c r="A30" s="179" t="s">
        <v>332</v>
      </c>
      <c r="B30" s="134">
        <v>19</v>
      </c>
      <c r="C30" s="192">
        <v>17</v>
      </c>
      <c r="D30" s="192">
        <v>15</v>
      </c>
      <c r="E30" s="192">
        <v>15</v>
      </c>
      <c r="F30" s="192">
        <v>14</v>
      </c>
      <c r="G30" s="192">
        <v>14</v>
      </c>
      <c r="H30" s="192">
        <v>14</v>
      </c>
      <c r="I30" s="192">
        <v>14</v>
      </c>
      <c r="J30" s="192">
        <v>13</v>
      </c>
      <c r="K30" s="134">
        <v>11</v>
      </c>
      <c r="L30" s="134">
        <v>10</v>
      </c>
      <c r="M30" s="134">
        <v>12</v>
      </c>
      <c r="N30" s="134">
        <v>16</v>
      </c>
      <c r="O30" s="134">
        <v>18</v>
      </c>
      <c r="P30" s="134">
        <v>18</v>
      </c>
      <c r="Q30" s="134">
        <v>22</v>
      </c>
      <c r="R30" s="134">
        <v>21</v>
      </c>
      <c r="S30" s="134">
        <v>17</v>
      </c>
      <c r="T30" s="134">
        <v>19</v>
      </c>
      <c r="U30" s="134">
        <v>18</v>
      </c>
      <c r="V30" s="134">
        <v>18</v>
      </c>
      <c r="W30" s="134">
        <v>24</v>
      </c>
      <c r="X30" s="10"/>
      <c r="Y30" s="10"/>
      <c r="Z30" s="10"/>
      <c r="AA30" s="10"/>
      <c r="AB30" s="10"/>
      <c r="AC30" s="10"/>
      <c r="AD30" s="10"/>
      <c r="AE30" s="10"/>
      <c r="AF30" s="10"/>
      <c r="AG30" s="10"/>
      <c r="AH30" s="10"/>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row>
    <row r="31" spans="1:264" ht="21.15" customHeight="1">
      <c r="A31" s="182" t="s">
        <v>327</v>
      </c>
      <c r="B31" s="134">
        <v>6</v>
      </c>
      <c r="C31" s="192">
        <v>5</v>
      </c>
      <c r="D31" s="192">
        <v>5</v>
      </c>
      <c r="E31" s="192">
        <v>4</v>
      </c>
      <c r="F31" s="192">
        <v>6</v>
      </c>
      <c r="G31" s="192">
        <v>7</v>
      </c>
      <c r="H31" s="192">
        <v>5</v>
      </c>
      <c r="I31" s="192">
        <v>8</v>
      </c>
      <c r="J31" s="192">
        <v>7</v>
      </c>
      <c r="K31" s="134">
        <v>7</v>
      </c>
      <c r="L31" s="134">
        <v>8</v>
      </c>
      <c r="M31" s="134">
        <v>7</v>
      </c>
      <c r="N31" s="134">
        <v>6</v>
      </c>
      <c r="O31" s="134">
        <v>6</v>
      </c>
      <c r="P31" s="134">
        <v>6</v>
      </c>
      <c r="Q31" s="134">
        <v>7</v>
      </c>
      <c r="R31" s="134">
        <v>4</v>
      </c>
      <c r="S31" s="134">
        <v>5</v>
      </c>
      <c r="T31" s="134">
        <v>4</v>
      </c>
      <c r="U31" s="134">
        <v>8</v>
      </c>
      <c r="V31" s="134">
        <v>9</v>
      </c>
      <c r="W31" s="134">
        <v>4</v>
      </c>
      <c r="X31" s="10"/>
      <c r="Y31" s="10"/>
      <c r="Z31" s="10"/>
      <c r="AA31" s="10"/>
      <c r="AB31" s="10"/>
      <c r="AC31" s="10"/>
      <c r="AD31" s="10"/>
      <c r="AE31" s="10"/>
      <c r="AF31" s="10"/>
      <c r="AG31" s="10"/>
      <c r="AH31" s="10"/>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row>
    <row r="32" spans="1:264" s="107" customFormat="1">
      <c r="A32" s="60" t="s">
        <v>65</v>
      </c>
      <c r="B32" s="131">
        <f t="shared" ref="B32:W32" si="12">SUM(B33:B34)</f>
        <v>3940</v>
      </c>
      <c r="C32" s="131">
        <f t="shared" ref="C32" si="13">SUM(C33:C34)</f>
        <v>3982</v>
      </c>
      <c r="D32" s="131">
        <f t="shared" si="12"/>
        <v>4092</v>
      </c>
      <c r="E32" s="131">
        <f t="shared" si="12"/>
        <v>4158</v>
      </c>
      <c r="F32" s="131">
        <f t="shared" ref="F32" si="14">SUM(F33:F34)</f>
        <v>4137</v>
      </c>
      <c r="G32" s="131">
        <f t="shared" ref="G32:H32" si="15">SUM(G33:G34)</f>
        <v>4162</v>
      </c>
      <c r="H32" s="131">
        <f t="shared" si="15"/>
        <v>4148</v>
      </c>
      <c r="I32" s="131">
        <f t="shared" ref="I32:J32" si="16">SUM(I33:I34)</f>
        <v>4128</v>
      </c>
      <c r="J32" s="131">
        <f t="shared" si="16"/>
        <v>4083</v>
      </c>
      <c r="K32" s="131">
        <f t="shared" si="12"/>
        <v>3908</v>
      </c>
      <c r="L32" s="131">
        <f t="shared" si="12"/>
        <v>3823</v>
      </c>
      <c r="M32" s="131">
        <f t="shared" si="12"/>
        <v>3633</v>
      </c>
      <c r="N32" s="131">
        <f t="shared" si="12"/>
        <v>3542</v>
      </c>
      <c r="O32" s="131">
        <f t="shared" si="12"/>
        <v>3538</v>
      </c>
      <c r="P32" s="131">
        <f t="shared" si="12"/>
        <v>3419</v>
      </c>
      <c r="Q32" s="131">
        <f t="shared" si="12"/>
        <v>3323</v>
      </c>
      <c r="R32" s="131">
        <f t="shared" si="12"/>
        <v>3245</v>
      </c>
      <c r="S32" s="131">
        <f t="shared" si="12"/>
        <v>3155</v>
      </c>
      <c r="T32" s="131">
        <f t="shared" si="12"/>
        <v>3161</v>
      </c>
      <c r="U32" s="131">
        <f t="shared" si="12"/>
        <v>3120</v>
      </c>
      <c r="V32" s="131">
        <f t="shared" si="12"/>
        <v>3115</v>
      </c>
      <c r="W32" s="131">
        <f t="shared" si="12"/>
        <v>3095</v>
      </c>
    </row>
    <row r="33" spans="1:264">
      <c r="A33" s="179" t="s">
        <v>214</v>
      </c>
      <c r="B33" s="134">
        <v>1718</v>
      </c>
      <c r="C33" s="192">
        <v>1713</v>
      </c>
      <c r="D33" s="192">
        <v>1753</v>
      </c>
      <c r="E33" s="192">
        <v>1775</v>
      </c>
      <c r="F33" s="192">
        <v>1777</v>
      </c>
      <c r="G33" s="192">
        <v>1823</v>
      </c>
      <c r="H33" s="192">
        <v>1824</v>
      </c>
      <c r="I33" s="192">
        <v>1806</v>
      </c>
      <c r="J33" s="192">
        <v>1704</v>
      </c>
      <c r="K33" s="134">
        <v>1541</v>
      </c>
      <c r="L33" s="134">
        <v>1420</v>
      </c>
      <c r="M33" s="134">
        <v>1242</v>
      </c>
      <c r="N33" s="134">
        <v>1132</v>
      </c>
      <c r="O33" s="134">
        <v>1053</v>
      </c>
      <c r="P33" s="134">
        <v>919</v>
      </c>
      <c r="Q33" s="134">
        <v>823</v>
      </c>
      <c r="R33" s="134">
        <v>759</v>
      </c>
      <c r="S33" s="134">
        <v>664</v>
      </c>
      <c r="T33" s="134">
        <v>651</v>
      </c>
      <c r="U33" s="134">
        <v>617</v>
      </c>
      <c r="V33" s="134">
        <v>615</v>
      </c>
      <c r="W33" s="134">
        <v>592</v>
      </c>
      <c r="X33" s="10"/>
      <c r="Y33" s="10"/>
      <c r="Z33" s="10"/>
      <c r="AA33" s="10"/>
      <c r="AB33" s="10"/>
      <c r="AC33" s="10"/>
      <c r="AD33" s="10"/>
      <c r="AE33" s="10"/>
      <c r="AF33" s="10"/>
      <c r="AG33" s="10"/>
      <c r="AH33" s="10"/>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row>
    <row r="34" spans="1:264" ht="21" customHeight="1">
      <c r="A34" s="196" t="s">
        <v>326</v>
      </c>
      <c r="B34" s="192">
        <v>2222</v>
      </c>
      <c r="C34" s="192">
        <v>2269</v>
      </c>
      <c r="D34" s="192">
        <v>2339</v>
      </c>
      <c r="E34" s="192">
        <v>2383</v>
      </c>
      <c r="F34" s="192">
        <v>2360</v>
      </c>
      <c r="G34" s="192">
        <v>2339</v>
      </c>
      <c r="H34" s="192">
        <v>2324</v>
      </c>
      <c r="I34" s="192">
        <v>2322</v>
      </c>
      <c r="J34" s="192">
        <v>2379</v>
      </c>
      <c r="K34" s="192">
        <v>2367</v>
      </c>
      <c r="L34" s="192">
        <v>2403</v>
      </c>
      <c r="M34" s="192">
        <v>2391</v>
      </c>
      <c r="N34" s="192">
        <v>2410</v>
      </c>
      <c r="O34" s="192">
        <v>2485</v>
      </c>
      <c r="P34" s="192">
        <v>2500</v>
      </c>
      <c r="Q34" s="192">
        <v>2500</v>
      </c>
      <c r="R34" s="192">
        <v>2486</v>
      </c>
      <c r="S34" s="192">
        <v>2491</v>
      </c>
      <c r="T34" s="134">
        <v>2510</v>
      </c>
      <c r="U34" s="134">
        <v>2503</v>
      </c>
      <c r="V34" s="134">
        <v>2500</v>
      </c>
      <c r="W34" s="134">
        <v>2503</v>
      </c>
      <c r="X34" s="10"/>
      <c r="Y34" s="10"/>
      <c r="Z34" s="10"/>
      <c r="AA34" s="10"/>
      <c r="AB34" s="10"/>
      <c r="AC34" s="10"/>
      <c r="AD34" s="10"/>
      <c r="AE34" s="10"/>
      <c r="AF34" s="10"/>
      <c r="AG34" s="10"/>
      <c r="AH34" s="10"/>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row>
    <row r="35" spans="1:264">
      <c r="A35" s="60" t="s">
        <v>64</v>
      </c>
      <c r="B35" s="131">
        <v>1</v>
      </c>
      <c r="C35" s="131">
        <v>1</v>
      </c>
      <c r="D35" s="131">
        <v>2</v>
      </c>
      <c r="E35" s="131">
        <v>2</v>
      </c>
      <c r="F35" s="131">
        <v>2</v>
      </c>
      <c r="G35" s="131">
        <v>2</v>
      </c>
      <c r="H35" s="131">
        <v>1</v>
      </c>
      <c r="I35" s="131">
        <v>0</v>
      </c>
      <c r="J35" s="131">
        <v>0</v>
      </c>
      <c r="K35" s="131">
        <v>0</v>
      </c>
      <c r="L35" s="131">
        <v>0</v>
      </c>
      <c r="M35" s="131">
        <v>0</v>
      </c>
      <c r="N35" s="131">
        <v>0</v>
      </c>
      <c r="O35" s="131">
        <v>1</v>
      </c>
      <c r="P35" s="131">
        <v>1</v>
      </c>
      <c r="Q35" s="131">
        <v>1</v>
      </c>
      <c r="R35" s="131">
        <v>0</v>
      </c>
      <c r="S35" s="131">
        <v>1</v>
      </c>
      <c r="T35" s="131">
        <v>1</v>
      </c>
      <c r="U35" s="131">
        <v>1</v>
      </c>
      <c r="V35" s="132" t="s">
        <v>50</v>
      </c>
      <c r="W35" s="132" t="s">
        <v>50</v>
      </c>
      <c r="X35" s="10"/>
      <c r="Y35" s="10"/>
      <c r="Z35" s="10"/>
      <c r="AA35" s="10"/>
      <c r="AB35" s="10"/>
      <c r="AC35" s="10"/>
      <c r="AD35" s="10"/>
      <c r="AE35" s="10"/>
      <c r="AF35" s="10"/>
      <c r="AG35" s="10"/>
      <c r="AH35" s="10"/>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row>
    <row r="36" spans="1:264">
      <c r="A36" s="60" t="s">
        <v>63</v>
      </c>
      <c r="B36" s="131">
        <v>0</v>
      </c>
      <c r="C36" s="131">
        <v>0</v>
      </c>
      <c r="D36" s="131">
        <v>0</v>
      </c>
      <c r="E36" s="131">
        <v>1</v>
      </c>
      <c r="F36" s="131">
        <v>1</v>
      </c>
      <c r="G36" s="131">
        <v>2</v>
      </c>
      <c r="H36" s="131">
        <v>2</v>
      </c>
      <c r="I36" s="131">
        <v>1</v>
      </c>
      <c r="J36" s="131">
        <v>1</v>
      </c>
      <c r="K36" s="131">
        <v>1</v>
      </c>
      <c r="L36" s="131">
        <v>1</v>
      </c>
      <c r="M36" s="131">
        <v>1</v>
      </c>
      <c r="N36" s="131">
        <v>3</v>
      </c>
      <c r="O36" s="131">
        <v>3</v>
      </c>
      <c r="P36" s="131">
        <v>4</v>
      </c>
      <c r="Q36" s="131">
        <v>2</v>
      </c>
      <c r="R36" s="131">
        <v>3</v>
      </c>
      <c r="S36" s="131">
        <v>5</v>
      </c>
      <c r="T36" s="131">
        <v>5</v>
      </c>
      <c r="U36" s="131">
        <v>4</v>
      </c>
      <c r="V36" s="131">
        <v>1</v>
      </c>
      <c r="W36" s="131">
        <v>3</v>
      </c>
      <c r="X36" s="10"/>
      <c r="Y36" s="10"/>
      <c r="Z36" s="10"/>
      <c r="AA36" s="10"/>
      <c r="AB36" s="10"/>
      <c r="AC36" s="10"/>
      <c r="AD36" s="10"/>
      <c r="AE36" s="10"/>
      <c r="AF36" s="10"/>
      <c r="AG36" s="10"/>
      <c r="AH36" s="10"/>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row>
    <row r="37" spans="1:264">
      <c r="A37" s="117" t="s">
        <v>62</v>
      </c>
      <c r="B37" s="130">
        <v>9</v>
      </c>
      <c r="C37" s="130">
        <v>14</v>
      </c>
      <c r="D37" s="130">
        <v>13</v>
      </c>
      <c r="E37" s="130">
        <v>14</v>
      </c>
      <c r="F37" s="130">
        <v>14</v>
      </c>
      <c r="G37" s="130">
        <v>11</v>
      </c>
      <c r="H37" s="130">
        <v>12</v>
      </c>
      <c r="I37" s="130">
        <v>8</v>
      </c>
      <c r="J37" s="130">
        <v>6</v>
      </c>
      <c r="K37" s="130">
        <v>6</v>
      </c>
      <c r="L37" s="130">
        <v>7</v>
      </c>
      <c r="M37" s="130">
        <v>9</v>
      </c>
      <c r="N37" s="130">
        <v>9</v>
      </c>
      <c r="O37" s="130">
        <v>10</v>
      </c>
      <c r="P37" s="130">
        <v>11</v>
      </c>
      <c r="Q37" s="130">
        <v>9</v>
      </c>
      <c r="R37" s="130">
        <v>10</v>
      </c>
      <c r="S37" s="130">
        <v>9</v>
      </c>
      <c r="T37" s="130">
        <v>11</v>
      </c>
      <c r="U37" s="130">
        <v>14</v>
      </c>
      <c r="V37" s="130">
        <v>15</v>
      </c>
      <c r="W37" s="130">
        <v>10</v>
      </c>
      <c r="X37" s="10"/>
      <c r="Y37" s="10"/>
      <c r="Z37" s="10"/>
      <c r="AA37" s="10"/>
      <c r="AB37" s="10"/>
      <c r="AC37" s="10"/>
      <c r="AD37" s="10"/>
      <c r="AE37" s="10"/>
      <c r="AF37" s="10"/>
      <c r="AG37" s="10"/>
      <c r="AH37" s="10"/>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row>
    <row r="38" spans="1:264">
      <c r="A38" s="124"/>
      <c r="B38" s="124"/>
      <c r="C38" s="124"/>
      <c r="D38" s="124"/>
      <c r="E38" s="124"/>
      <c r="F38" s="124"/>
      <c r="G38" s="124"/>
      <c r="H38" s="124"/>
      <c r="I38" s="124"/>
      <c r="J38" s="124"/>
      <c r="K38" s="124"/>
      <c r="L38" s="124"/>
      <c r="M38" s="124"/>
      <c r="N38" s="124"/>
      <c r="O38" s="124"/>
      <c r="P38" s="124"/>
      <c r="Q38" s="128"/>
      <c r="R38" s="128"/>
      <c r="S38" s="128"/>
      <c r="T38" s="128"/>
      <c r="U38" s="128"/>
      <c r="V38" s="128"/>
      <c r="W38" s="128"/>
      <c r="X38" s="10"/>
      <c r="Y38" s="10"/>
      <c r="Z38" s="10"/>
      <c r="AA38" s="10"/>
      <c r="AB38" s="10"/>
      <c r="AC38" s="10"/>
      <c r="AD38" s="10"/>
      <c r="AE38" s="10"/>
      <c r="AF38" s="10"/>
      <c r="AG38" s="10"/>
      <c r="AH38" s="10"/>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row>
    <row r="39" spans="1:264">
      <c r="A39" s="12" t="s">
        <v>61</v>
      </c>
      <c r="B39" s="12"/>
      <c r="C39" s="12"/>
      <c r="D39" s="12"/>
      <c r="E39" s="12"/>
      <c r="F39" s="12"/>
      <c r="G39" s="12"/>
      <c r="H39" s="12"/>
      <c r="I39" s="12"/>
      <c r="J39" s="12"/>
      <c r="K39" s="12"/>
      <c r="L39" s="12"/>
      <c r="M39" s="12"/>
      <c r="N39" s="12"/>
      <c r="O39" s="12"/>
      <c r="P39" s="12"/>
      <c r="Q39" s="3"/>
      <c r="R39" s="3"/>
      <c r="S39" s="9"/>
      <c r="T39" s="9"/>
      <c r="U39" s="9"/>
      <c r="V39" s="9"/>
      <c r="W39" s="9"/>
      <c r="X39" s="10"/>
      <c r="Y39" s="10"/>
      <c r="Z39" s="10"/>
      <c r="AA39" s="10"/>
      <c r="AB39" s="10"/>
      <c r="AC39" s="10"/>
      <c r="AD39" s="10"/>
      <c r="AE39" s="10"/>
      <c r="AF39" s="10"/>
      <c r="AG39" s="10"/>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row>
    <row r="40" spans="1:264">
      <c r="A40" s="12" t="s">
        <v>60</v>
      </c>
      <c r="B40" s="12"/>
      <c r="C40" s="12"/>
      <c r="D40" s="12"/>
      <c r="E40" s="12"/>
      <c r="F40" s="12"/>
      <c r="G40" s="12"/>
      <c r="H40" s="12"/>
      <c r="I40" s="12"/>
      <c r="J40" s="12"/>
      <c r="K40" s="12"/>
      <c r="L40" s="12"/>
      <c r="M40" s="12"/>
      <c r="N40" s="12"/>
      <c r="O40" s="12"/>
      <c r="P40" s="12"/>
      <c r="Q40" s="3"/>
      <c r="R40" s="3"/>
      <c r="X40" s="10"/>
      <c r="Y40" s="10"/>
      <c r="Z40" s="10"/>
      <c r="AA40" s="10"/>
      <c r="AB40" s="10"/>
      <c r="AC40" s="10"/>
      <c r="AD40" s="10"/>
      <c r="AE40" s="10"/>
      <c r="AF40" s="10"/>
      <c r="AG40" s="10"/>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c r="IX40" s="3"/>
      <c r="IY40" s="3"/>
      <c r="IZ40" s="3"/>
      <c r="JA40" s="3"/>
      <c r="JB40" s="3"/>
      <c r="JC40" s="3"/>
      <c r="JD40" s="3"/>
    </row>
    <row r="41" spans="1:264">
      <c r="A41" s="12"/>
      <c r="B41" s="12"/>
      <c r="C41" s="12"/>
      <c r="D41" s="12"/>
      <c r="E41" s="12"/>
      <c r="F41" s="12"/>
      <c r="G41" s="12"/>
      <c r="H41" s="12"/>
      <c r="I41" s="12"/>
      <c r="J41" s="12"/>
      <c r="K41" s="12"/>
      <c r="L41" s="12"/>
      <c r="M41" s="12"/>
      <c r="N41" s="12"/>
      <c r="O41" s="12"/>
      <c r="P41" s="12"/>
      <c r="Q41" s="3"/>
      <c r="R41" s="3"/>
      <c r="X41" s="10"/>
      <c r="Y41" s="10"/>
      <c r="Z41" s="10"/>
      <c r="AA41" s="10"/>
      <c r="AB41" s="10"/>
      <c r="AC41" s="10"/>
      <c r="AD41" s="10"/>
      <c r="AE41" s="10"/>
      <c r="AF41" s="10"/>
      <c r="AG41" s="10"/>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row>
    <row r="42" spans="1:264">
      <c r="A42" s="12"/>
      <c r="B42" s="12"/>
      <c r="C42" s="12"/>
      <c r="D42" s="12"/>
      <c r="E42" s="12"/>
      <c r="F42" s="12"/>
      <c r="G42" s="12"/>
      <c r="H42" s="12"/>
      <c r="I42" s="12"/>
      <c r="J42" s="12"/>
      <c r="K42" s="12"/>
      <c r="L42" s="12"/>
      <c r="M42" s="12"/>
      <c r="N42" s="12"/>
      <c r="O42" s="12"/>
      <c r="P42" s="12"/>
      <c r="Q42" s="3"/>
      <c r="R42" s="3"/>
      <c r="X42" s="10"/>
      <c r="Y42" s="10"/>
      <c r="Z42" s="10"/>
      <c r="AA42" s="10"/>
      <c r="AB42" s="10"/>
      <c r="AC42" s="10"/>
      <c r="AD42" s="10"/>
      <c r="AE42" s="10"/>
      <c r="AF42" s="10"/>
      <c r="AG42" s="10"/>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row>
    <row r="43" spans="1:264">
      <c r="A43" s="12"/>
      <c r="B43" s="12"/>
      <c r="C43" s="12"/>
      <c r="D43" s="12"/>
      <c r="E43" s="12"/>
      <c r="F43" s="12"/>
      <c r="G43" s="12"/>
      <c r="H43" s="12"/>
      <c r="I43" s="12"/>
      <c r="J43" s="12"/>
      <c r="K43" s="12"/>
      <c r="L43" s="12"/>
      <c r="M43" s="12"/>
      <c r="N43" s="12"/>
      <c r="O43" s="12"/>
      <c r="P43" s="12"/>
      <c r="Q43" s="3"/>
      <c r="R43" s="3"/>
      <c r="X43" s="10"/>
      <c r="Y43" s="10"/>
      <c r="Z43" s="10"/>
      <c r="AA43" s="10"/>
      <c r="AB43" s="10"/>
      <c r="AC43" s="10"/>
      <c r="AD43" s="10"/>
      <c r="AE43" s="10"/>
      <c r="AF43" s="10"/>
      <c r="AG43" s="10"/>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row>
    <row r="44" spans="1:264">
      <c r="A44" s="12"/>
      <c r="B44" s="12"/>
      <c r="C44" s="12"/>
      <c r="D44" s="12"/>
      <c r="E44" s="12"/>
      <c r="F44" s="12"/>
      <c r="G44" s="12"/>
      <c r="H44" s="12"/>
      <c r="I44" s="12"/>
      <c r="J44" s="12"/>
      <c r="K44" s="12"/>
      <c r="L44" s="12"/>
      <c r="M44" s="12"/>
      <c r="N44" s="12"/>
      <c r="O44" s="12"/>
      <c r="P44" s="12"/>
      <c r="Q44" s="3"/>
      <c r="R44" s="3"/>
      <c r="X44" s="10"/>
      <c r="Y44" s="10"/>
      <c r="Z44" s="10"/>
      <c r="AA44" s="10"/>
      <c r="AB44" s="10"/>
      <c r="AC44" s="10"/>
      <c r="AD44" s="10"/>
      <c r="AE44" s="10"/>
      <c r="AF44" s="10"/>
      <c r="AG44" s="10"/>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row>
    <row r="45" spans="1:264">
      <c r="A45" s="12"/>
      <c r="B45" s="12"/>
      <c r="C45" s="12"/>
      <c r="D45" s="12"/>
      <c r="E45" s="12"/>
      <c r="F45" s="12"/>
      <c r="G45" s="12"/>
      <c r="H45" s="12"/>
      <c r="I45" s="12"/>
      <c r="J45" s="12"/>
      <c r="K45" s="12"/>
      <c r="L45" s="12"/>
      <c r="M45" s="12"/>
      <c r="N45" s="12"/>
      <c r="O45" s="12"/>
      <c r="P45" s="12"/>
      <c r="Q45" s="3"/>
      <c r="R45" s="3"/>
      <c r="X45" s="10"/>
      <c r="Y45" s="10"/>
      <c r="Z45" s="10"/>
      <c r="AA45" s="10"/>
      <c r="AB45" s="10"/>
      <c r="AC45" s="10"/>
      <c r="AD45" s="10"/>
      <c r="AE45" s="10"/>
      <c r="AF45" s="10"/>
      <c r="AG45" s="10"/>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row>
    <row r="46" spans="1:264">
      <c r="A46" s="12"/>
      <c r="B46" s="12"/>
      <c r="C46" s="12"/>
      <c r="D46" s="12"/>
      <c r="E46" s="12"/>
      <c r="F46" s="12"/>
      <c r="G46" s="12"/>
      <c r="H46" s="12"/>
      <c r="I46" s="12"/>
      <c r="J46" s="12"/>
      <c r="K46" s="12"/>
      <c r="L46" s="12"/>
      <c r="M46" s="12"/>
      <c r="N46" s="12"/>
      <c r="O46" s="12"/>
      <c r="P46" s="12"/>
      <c r="Q46" s="3"/>
      <c r="R46" s="3"/>
      <c r="X46" s="10"/>
      <c r="Y46" s="10"/>
      <c r="Z46" s="10"/>
      <c r="AA46" s="10"/>
      <c r="AB46" s="10"/>
      <c r="AC46" s="10"/>
      <c r="AD46" s="10"/>
      <c r="AE46" s="10"/>
      <c r="AF46" s="10"/>
      <c r="AG46" s="10"/>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row>
    <row r="47" spans="1:264">
      <c r="A47" s="12"/>
      <c r="B47" s="12"/>
      <c r="C47" s="12"/>
      <c r="D47" s="12"/>
      <c r="E47" s="12"/>
      <c r="F47" s="12"/>
      <c r="G47" s="12"/>
      <c r="H47" s="12"/>
      <c r="I47" s="12"/>
      <c r="J47" s="12"/>
      <c r="K47" s="12"/>
      <c r="L47" s="12"/>
      <c r="M47" s="12"/>
      <c r="N47" s="12"/>
      <c r="O47" s="12"/>
      <c r="P47" s="12"/>
      <c r="Q47" s="3"/>
      <c r="R47" s="3"/>
      <c r="X47" s="10"/>
      <c r="Y47" s="10"/>
      <c r="Z47" s="10"/>
      <c r="AA47" s="10"/>
      <c r="AB47" s="10"/>
      <c r="AC47" s="10"/>
      <c r="AD47" s="10"/>
      <c r="AE47" s="10"/>
      <c r="AF47" s="10"/>
      <c r="AG47" s="10"/>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row>
    <row r="48" spans="1:264">
      <c r="A48" s="12"/>
      <c r="B48" s="12"/>
      <c r="C48" s="12"/>
      <c r="D48" s="12"/>
      <c r="E48" s="12"/>
      <c r="F48" s="12"/>
      <c r="G48" s="12"/>
      <c r="H48" s="12"/>
      <c r="I48" s="12"/>
      <c r="J48" s="12"/>
      <c r="K48" s="12"/>
      <c r="L48" s="12"/>
      <c r="M48" s="12"/>
      <c r="N48" s="12"/>
      <c r="O48" s="12"/>
      <c r="P48" s="12"/>
      <c r="Q48" s="3"/>
      <c r="R48" s="3"/>
      <c r="X48" s="10"/>
      <c r="Y48" s="10"/>
      <c r="Z48" s="10"/>
      <c r="AA48" s="10"/>
      <c r="AB48" s="10"/>
      <c r="AC48" s="10"/>
      <c r="AD48" s="10"/>
      <c r="AE48" s="10"/>
      <c r="AF48" s="10"/>
      <c r="AG48" s="10"/>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row>
    <row r="49" spans="1:264">
      <c r="A49" s="12"/>
      <c r="B49" s="12"/>
      <c r="C49" s="12"/>
      <c r="D49" s="12"/>
      <c r="E49" s="12"/>
      <c r="F49" s="12"/>
      <c r="G49" s="12"/>
      <c r="H49" s="12"/>
      <c r="I49" s="12"/>
      <c r="J49" s="12"/>
      <c r="K49" s="12"/>
      <c r="L49" s="12"/>
      <c r="M49" s="12"/>
      <c r="N49" s="12"/>
      <c r="O49" s="12"/>
      <c r="P49" s="12"/>
      <c r="Q49" s="3"/>
      <c r="R49" s="3"/>
      <c r="X49" s="10"/>
      <c r="Y49" s="10"/>
      <c r="Z49" s="10"/>
      <c r="AA49" s="10"/>
      <c r="AB49" s="10"/>
      <c r="AC49" s="10"/>
      <c r="AD49" s="10"/>
      <c r="AE49" s="10"/>
      <c r="AF49" s="10"/>
      <c r="AG49" s="10"/>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row>
    <row r="50" spans="1:264">
      <c r="A50" s="12"/>
      <c r="B50" s="12"/>
      <c r="C50" s="12"/>
      <c r="D50" s="12"/>
      <c r="E50" s="12"/>
      <c r="F50" s="12"/>
      <c r="G50" s="12"/>
      <c r="H50" s="12"/>
      <c r="I50" s="12"/>
      <c r="J50" s="12"/>
      <c r="K50" s="12"/>
      <c r="L50" s="12"/>
      <c r="M50" s="12"/>
      <c r="N50" s="12"/>
      <c r="O50" s="12"/>
      <c r="P50" s="12"/>
      <c r="Q50" s="3"/>
      <c r="R50" s="3"/>
      <c r="X50" s="10"/>
      <c r="Y50" s="10"/>
      <c r="Z50" s="10"/>
      <c r="AA50" s="10"/>
      <c r="AB50" s="10"/>
      <c r="AC50" s="10"/>
      <c r="AD50" s="10"/>
      <c r="AE50" s="10"/>
      <c r="AF50" s="10"/>
      <c r="AG50" s="10"/>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row>
    <row r="51" spans="1:264">
      <c r="A51" s="12"/>
      <c r="B51" s="12"/>
      <c r="C51" s="12"/>
      <c r="D51" s="12"/>
      <c r="E51" s="12"/>
      <c r="F51" s="12"/>
      <c r="G51" s="12"/>
      <c r="H51" s="12"/>
      <c r="I51" s="12"/>
      <c r="J51" s="12"/>
      <c r="K51" s="12"/>
      <c r="L51" s="12"/>
      <c r="M51" s="12"/>
      <c r="N51" s="12"/>
      <c r="O51" s="12"/>
      <c r="P51" s="12"/>
      <c r="Q51" s="3"/>
      <c r="R51" s="3"/>
      <c r="X51" s="10"/>
      <c r="Y51" s="10"/>
      <c r="Z51" s="10"/>
      <c r="AA51" s="10"/>
      <c r="AB51" s="10"/>
      <c r="AC51" s="10"/>
      <c r="AD51" s="10"/>
      <c r="AE51" s="10"/>
      <c r="AF51" s="10"/>
      <c r="AG51" s="10"/>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row>
    <row r="52" spans="1:264">
      <c r="A52" s="12"/>
      <c r="B52" s="12"/>
      <c r="C52" s="12"/>
      <c r="D52" s="12"/>
      <c r="E52" s="12"/>
      <c r="F52" s="12"/>
      <c r="G52" s="12"/>
      <c r="H52" s="12"/>
      <c r="I52" s="12"/>
      <c r="J52" s="12"/>
      <c r="K52" s="12"/>
      <c r="L52" s="12"/>
      <c r="M52" s="12"/>
      <c r="N52" s="12"/>
      <c r="O52" s="12"/>
      <c r="P52" s="12"/>
      <c r="Q52" s="3"/>
      <c r="R52" s="3"/>
      <c r="X52" s="10"/>
      <c r="Y52" s="10"/>
      <c r="Z52" s="10"/>
      <c r="AA52" s="10"/>
      <c r="AB52" s="10"/>
      <c r="AC52" s="10"/>
      <c r="AD52" s="10"/>
      <c r="AE52" s="10"/>
      <c r="AF52" s="10"/>
      <c r="AG52" s="10"/>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row>
    <row r="53" spans="1:264">
      <c r="A53" s="12"/>
      <c r="B53" s="12"/>
      <c r="C53" s="12"/>
      <c r="D53" s="12"/>
      <c r="E53" s="12"/>
      <c r="F53" s="12"/>
      <c r="G53" s="12"/>
      <c r="H53" s="12"/>
      <c r="I53" s="12"/>
      <c r="J53" s="12"/>
      <c r="K53" s="12"/>
      <c r="L53" s="12"/>
      <c r="M53" s="12"/>
      <c r="N53" s="12"/>
      <c r="O53" s="12"/>
      <c r="P53" s="12"/>
      <c r="Q53" s="3"/>
      <c r="R53" s="3"/>
      <c r="X53" s="10"/>
      <c r="Y53" s="10"/>
      <c r="Z53" s="10"/>
      <c r="AA53" s="10"/>
      <c r="AB53" s="10"/>
      <c r="AC53" s="10"/>
      <c r="AD53" s="10"/>
      <c r="AE53" s="10"/>
      <c r="AF53" s="10"/>
      <c r="AG53" s="10"/>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row>
    <row r="54" spans="1:264">
      <c r="A54" s="12"/>
      <c r="B54" s="12"/>
      <c r="C54" s="12"/>
      <c r="D54" s="12"/>
      <c r="E54" s="12"/>
      <c r="F54" s="12"/>
      <c r="G54" s="12"/>
      <c r="H54" s="12"/>
      <c r="I54" s="12"/>
      <c r="J54" s="12"/>
      <c r="K54" s="12"/>
      <c r="L54" s="12"/>
      <c r="M54" s="12"/>
      <c r="N54" s="12"/>
      <c r="O54" s="12"/>
      <c r="P54" s="12"/>
      <c r="Q54" s="3"/>
      <c r="R54" s="3"/>
      <c r="X54" s="10"/>
      <c r="Y54" s="10"/>
      <c r="Z54" s="10"/>
      <c r="AA54" s="10"/>
      <c r="AB54" s="10"/>
      <c r="AC54" s="10"/>
      <c r="AD54" s="10"/>
      <c r="AE54" s="10"/>
      <c r="AF54" s="10"/>
      <c r="AG54" s="10"/>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row>
    <row r="55" spans="1:264">
      <c r="A55" s="12"/>
      <c r="B55" s="12"/>
      <c r="C55" s="12"/>
      <c r="D55" s="12"/>
      <c r="E55" s="12"/>
      <c r="F55" s="12"/>
      <c r="G55" s="12"/>
      <c r="H55" s="12"/>
      <c r="I55" s="12"/>
      <c r="J55" s="12"/>
      <c r="K55" s="12"/>
      <c r="L55" s="12"/>
      <c r="M55" s="12"/>
      <c r="N55" s="12"/>
      <c r="O55" s="12"/>
      <c r="P55" s="12"/>
      <c r="Q55" s="3"/>
      <c r="R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row>
    <row r="56" spans="1:264">
      <c r="A56" s="12"/>
      <c r="B56" s="12"/>
      <c r="C56" s="12"/>
      <c r="D56" s="12"/>
      <c r="E56" s="12"/>
      <c r="F56" s="12"/>
      <c r="G56" s="12"/>
      <c r="H56" s="12"/>
      <c r="I56" s="12"/>
      <c r="J56" s="12"/>
      <c r="K56" s="12"/>
      <c r="L56" s="12"/>
      <c r="M56" s="12"/>
      <c r="N56" s="12"/>
      <c r="O56" s="12"/>
      <c r="P56" s="12"/>
      <c r="Q56" s="3"/>
      <c r="R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row>
    <row r="57" spans="1:264">
      <c r="A57" s="12"/>
      <c r="B57" s="12"/>
      <c r="C57" s="12"/>
      <c r="D57" s="12"/>
      <c r="E57" s="12"/>
      <c r="F57" s="12"/>
      <c r="G57" s="12"/>
      <c r="H57" s="12"/>
      <c r="I57" s="12"/>
      <c r="J57" s="12"/>
      <c r="K57" s="12"/>
      <c r="L57" s="12"/>
      <c r="M57" s="12"/>
      <c r="N57" s="12"/>
      <c r="O57" s="12"/>
      <c r="P57" s="12"/>
      <c r="Q57" s="3"/>
      <c r="R57" s="3"/>
      <c r="X57" s="10"/>
      <c r="Y57" s="10"/>
      <c r="Z57" s="10"/>
      <c r="AA57" s="10"/>
      <c r="AB57" s="10"/>
      <c r="AC57" s="10"/>
      <c r="AD57" s="10"/>
      <c r="AE57" s="10"/>
      <c r="AF57" s="10"/>
      <c r="AG57" s="10"/>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row>
    <row r="58" spans="1:264">
      <c r="A58" s="12"/>
      <c r="B58" s="12"/>
      <c r="C58" s="12"/>
      <c r="D58" s="12"/>
      <c r="E58" s="12"/>
      <c r="F58" s="12"/>
      <c r="G58" s="12"/>
      <c r="H58" s="12"/>
      <c r="I58" s="12"/>
      <c r="J58" s="12"/>
      <c r="K58" s="12"/>
      <c r="L58" s="12"/>
      <c r="M58" s="12"/>
      <c r="N58" s="12"/>
      <c r="O58" s="12"/>
      <c r="P58" s="12"/>
      <c r="Q58" s="3"/>
      <c r="R58" s="3"/>
      <c r="X58" s="10"/>
      <c r="Y58" s="10"/>
      <c r="Z58" s="10"/>
      <c r="AA58" s="10"/>
      <c r="AB58" s="10"/>
      <c r="AC58" s="10"/>
      <c r="AD58" s="10"/>
      <c r="AE58" s="10"/>
      <c r="AF58" s="10"/>
      <c r="AG58" s="10"/>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row>
    <row r="59" spans="1:264">
      <c r="A59" s="12"/>
      <c r="B59" s="12"/>
      <c r="C59" s="12"/>
      <c r="D59" s="12"/>
      <c r="E59" s="12"/>
      <c r="F59" s="12"/>
      <c r="G59" s="12"/>
      <c r="H59" s="12"/>
      <c r="I59" s="12"/>
      <c r="J59" s="12"/>
      <c r="K59" s="12"/>
      <c r="L59" s="12"/>
      <c r="M59" s="12"/>
      <c r="N59" s="12"/>
      <c r="O59" s="12"/>
      <c r="P59" s="12"/>
      <c r="Q59" s="3"/>
      <c r="R59" s="3"/>
      <c r="X59" s="10"/>
      <c r="Y59" s="10"/>
      <c r="Z59" s="10"/>
      <c r="AA59" s="10"/>
      <c r="AB59" s="10"/>
      <c r="AC59" s="10"/>
      <c r="AD59" s="10"/>
      <c r="AE59" s="10"/>
      <c r="AF59" s="10"/>
      <c r="AG59" s="10"/>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c r="IX59" s="3"/>
      <c r="IY59" s="3"/>
      <c r="IZ59" s="3"/>
      <c r="JA59" s="3"/>
      <c r="JB59" s="3"/>
      <c r="JC59" s="3"/>
      <c r="JD59" s="3"/>
    </row>
    <row r="60" spans="1:264">
      <c r="A60" s="12"/>
      <c r="B60" s="12"/>
      <c r="C60" s="12"/>
      <c r="D60" s="12"/>
      <c r="E60" s="12"/>
      <c r="F60" s="12"/>
      <c r="G60" s="12"/>
      <c r="H60" s="12"/>
      <c r="I60" s="12"/>
      <c r="J60" s="12"/>
      <c r="K60" s="12"/>
      <c r="L60" s="12"/>
      <c r="M60" s="12"/>
      <c r="N60" s="12"/>
      <c r="O60" s="12"/>
      <c r="P60" s="12"/>
      <c r="Q60" s="3"/>
      <c r="R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c r="IX60" s="3"/>
      <c r="IY60" s="3"/>
      <c r="IZ60" s="3"/>
      <c r="JA60" s="3"/>
      <c r="JB60" s="3"/>
      <c r="JC60" s="3"/>
      <c r="JD60" s="3"/>
    </row>
  </sheetData>
  <pageMargins left="0.38" right="0" top="1" bottom="1" header="0.5" footer="0.5"/>
  <pageSetup firstPageNumber="12" orientation="portrait" useFirstPageNumber="1" horizontalDpi="4294967292" verticalDpi="300" r:id="rId1"/>
  <headerFooter alignWithMargins="0">
    <oddFooter>&amp;C&amp;P of 31</oddFooter>
  </headerFooter>
  <ignoredErrors>
    <ignoredError sqref="O32:U32 B32 H32:N32 F32:G32 C32:E32" formulaRange="1"/>
    <ignoredError sqref="D7:H7"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9"/>
  <sheetViews>
    <sheetView showGridLines="0" zoomScaleNormal="100" workbookViewId="0">
      <selection activeCell="Y1" sqref="Y1"/>
    </sheetView>
  </sheetViews>
  <sheetFormatPr defaultColWidth="11.88671875" defaultRowHeight="10.199999999999999"/>
  <cols>
    <col min="1" max="1" width="37.109375" style="44" customWidth="1"/>
    <col min="2" max="11" width="7.33203125" style="44" customWidth="1"/>
    <col min="12" max="16" width="7.33203125" style="44" hidden="1" customWidth="1"/>
    <col min="17" max="17" width="7.33203125" style="1" hidden="1" customWidth="1"/>
    <col min="18" max="18" width="7.33203125" style="140" hidden="1" customWidth="1"/>
    <col min="19" max="21" width="7.33203125" style="13" hidden="1" customWidth="1"/>
    <col min="22" max="23" width="7.33203125" style="1" hidden="1" customWidth="1"/>
    <col min="24" max="16384" width="11.88671875" style="1"/>
  </cols>
  <sheetData>
    <row r="1" spans="1:35">
      <c r="A1" s="33" t="s">
        <v>72</v>
      </c>
      <c r="B1" s="33"/>
      <c r="C1" s="33"/>
      <c r="D1" s="33"/>
      <c r="E1" s="33"/>
      <c r="F1" s="33"/>
      <c r="G1" s="33"/>
      <c r="H1" s="33"/>
      <c r="I1" s="33"/>
      <c r="J1" s="33"/>
      <c r="K1" s="33"/>
      <c r="L1" s="33"/>
      <c r="M1" s="33"/>
      <c r="N1" s="33"/>
      <c r="O1" s="33"/>
      <c r="P1" s="33"/>
      <c r="Q1" s="33"/>
      <c r="R1" s="33"/>
      <c r="S1" s="113"/>
      <c r="T1" s="113"/>
      <c r="U1" s="113"/>
      <c r="V1" s="30"/>
      <c r="W1" s="30"/>
    </row>
    <row r="2" spans="1:35" ht="13.65" customHeight="1">
      <c r="A2" s="33" t="s">
        <v>71</v>
      </c>
      <c r="B2" s="33"/>
      <c r="C2" s="33"/>
      <c r="D2" s="33"/>
      <c r="E2" s="33"/>
      <c r="F2" s="33"/>
      <c r="G2" s="33"/>
      <c r="H2" s="33"/>
      <c r="I2" s="33"/>
      <c r="J2" s="33"/>
      <c r="K2" s="33"/>
      <c r="L2" s="33"/>
      <c r="M2" s="33"/>
      <c r="N2" s="33"/>
      <c r="O2" s="33"/>
      <c r="P2" s="33"/>
      <c r="Q2" s="33"/>
      <c r="R2" s="33"/>
      <c r="S2" s="113"/>
      <c r="T2" s="113"/>
      <c r="U2" s="113"/>
      <c r="V2" s="30"/>
      <c r="W2" s="30"/>
    </row>
    <row r="3" spans="1:35">
      <c r="A3" s="161" t="s">
        <v>122</v>
      </c>
      <c r="B3" s="33"/>
      <c r="C3" s="33"/>
      <c r="D3" s="33"/>
      <c r="E3" s="33"/>
      <c r="F3" s="33"/>
      <c r="G3" s="33"/>
      <c r="H3" s="33"/>
      <c r="I3" s="33"/>
      <c r="J3" s="33"/>
      <c r="K3" s="33"/>
      <c r="L3" s="33"/>
      <c r="M3" s="33"/>
      <c r="N3" s="33"/>
      <c r="O3" s="33"/>
      <c r="P3" s="33"/>
      <c r="Q3" s="33"/>
      <c r="R3" s="33"/>
      <c r="S3" s="113"/>
      <c r="T3" s="113"/>
      <c r="U3" s="113"/>
      <c r="V3" s="30"/>
      <c r="W3" s="30"/>
    </row>
    <row r="4" spans="1:35">
      <c r="A4" s="33"/>
      <c r="B4" s="33"/>
      <c r="C4" s="33"/>
      <c r="D4" s="33"/>
      <c r="E4" s="33"/>
      <c r="F4" s="33"/>
      <c r="G4" s="33"/>
      <c r="H4" s="33"/>
      <c r="I4" s="33"/>
      <c r="J4" s="33"/>
      <c r="K4" s="33"/>
      <c r="L4" s="33"/>
      <c r="M4" s="33"/>
      <c r="N4" s="33"/>
      <c r="O4" s="33"/>
      <c r="P4" s="33"/>
      <c r="Q4" s="33"/>
      <c r="R4" s="147"/>
      <c r="S4" s="113"/>
      <c r="T4" s="113"/>
      <c r="U4" s="113"/>
      <c r="V4" s="32"/>
      <c r="W4" s="30"/>
    </row>
    <row r="5" spans="1:35" s="112" customFormat="1" ht="16.5" customHeight="1">
      <c r="A5" s="29" t="s">
        <v>45</v>
      </c>
      <c r="B5" s="256">
        <v>2022</v>
      </c>
      <c r="C5" s="256">
        <v>2021</v>
      </c>
      <c r="D5" s="256">
        <v>2020</v>
      </c>
      <c r="E5" s="256">
        <v>2019</v>
      </c>
      <c r="F5" s="256">
        <v>2018</v>
      </c>
      <c r="G5" s="256">
        <v>2017</v>
      </c>
      <c r="H5" s="256">
        <v>2016</v>
      </c>
      <c r="I5" s="256">
        <v>2015</v>
      </c>
      <c r="J5" s="256">
        <v>2014</v>
      </c>
      <c r="K5" s="256">
        <v>2013</v>
      </c>
      <c r="L5" s="256">
        <v>2012</v>
      </c>
      <c r="M5" s="256">
        <v>2011</v>
      </c>
      <c r="N5" s="256">
        <v>2010</v>
      </c>
      <c r="O5" s="256">
        <v>2009</v>
      </c>
      <c r="P5" s="256">
        <v>2008</v>
      </c>
      <c r="Q5" s="256">
        <v>2007</v>
      </c>
      <c r="R5" s="256">
        <v>2006</v>
      </c>
      <c r="S5" s="256">
        <v>2005</v>
      </c>
      <c r="T5" s="256">
        <v>2004</v>
      </c>
      <c r="U5" s="256">
        <v>2003</v>
      </c>
      <c r="V5" s="256">
        <v>2002</v>
      </c>
      <c r="W5" s="256">
        <v>2001</v>
      </c>
      <c r="X5" s="261"/>
    </row>
    <row r="6" spans="1:35">
      <c r="A6" s="60" t="s">
        <v>23</v>
      </c>
      <c r="B6" s="136">
        <f t="shared" ref="B6:V6" si="0">B7+B15+B26</f>
        <v>26221</v>
      </c>
      <c r="C6" s="136">
        <f t="shared" ref="C6" si="1">C7+C15+C26</f>
        <v>25826</v>
      </c>
      <c r="D6" s="136">
        <f t="shared" ref="D6" si="2">D7+D15+D26</f>
        <v>25412</v>
      </c>
      <c r="E6" s="136">
        <f t="shared" ref="E6" si="3">E7+E15+E26</f>
        <v>24989</v>
      </c>
      <c r="F6" s="136">
        <f t="shared" si="0"/>
        <v>24463</v>
      </c>
      <c r="G6" s="136">
        <f t="shared" ref="G6" si="4">G7+G15+G26</f>
        <v>24276</v>
      </c>
      <c r="H6" s="136">
        <f t="shared" si="0"/>
        <v>23961</v>
      </c>
      <c r="I6" s="136">
        <f t="shared" ref="I6:J6" si="5">I7+I15+I26</f>
        <v>25751</v>
      </c>
      <c r="J6" s="136">
        <f t="shared" si="5"/>
        <v>26424</v>
      </c>
      <c r="K6" s="136">
        <f t="shared" si="0"/>
        <v>27184</v>
      </c>
      <c r="L6" s="136">
        <f t="shared" si="0"/>
        <v>27950</v>
      </c>
      <c r="M6" s="136">
        <f t="shared" si="0"/>
        <v>28556</v>
      </c>
      <c r="N6" s="136">
        <f t="shared" si="0"/>
        <v>28896</v>
      </c>
      <c r="O6" s="136">
        <f t="shared" si="0"/>
        <v>29131</v>
      </c>
      <c r="P6" s="136">
        <f t="shared" si="0"/>
        <v>29214</v>
      </c>
      <c r="Q6" s="136">
        <f t="shared" si="0"/>
        <v>29513</v>
      </c>
      <c r="R6" s="136">
        <f t="shared" si="0"/>
        <v>30137</v>
      </c>
      <c r="S6" s="136">
        <f t="shared" si="0"/>
        <v>30186</v>
      </c>
      <c r="T6" s="136">
        <f t="shared" si="0"/>
        <v>30222</v>
      </c>
      <c r="U6" s="136">
        <f t="shared" si="0"/>
        <v>30125</v>
      </c>
      <c r="V6" s="136">
        <f t="shared" si="0"/>
        <v>31146</v>
      </c>
      <c r="W6" s="136">
        <f>W7+W15</f>
        <v>17885</v>
      </c>
      <c r="X6" s="129"/>
      <c r="Y6" s="10"/>
      <c r="Z6" s="10"/>
      <c r="AA6" s="10"/>
      <c r="AB6" s="10"/>
      <c r="AC6" s="10"/>
      <c r="AD6" s="10"/>
      <c r="AE6" s="10"/>
      <c r="AF6" s="10"/>
      <c r="AG6" s="10"/>
      <c r="AH6" s="10"/>
      <c r="AI6" s="10"/>
    </row>
    <row r="7" spans="1:35" s="21" customFormat="1">
      <c r="A7" s="120" t="s">
        <v>67</v>
      </c>
      <c r="B7" s="131">
        <f t="shared" ref="B7:W7" si="6">SUM(B8:B14)</f>
        <v>14462</v>
      </c>
      <c r="C7" s="131">
        <f t="shared" ref="C7" si="7">SUM(C8:C14)</f>
        <v>14338</v>
      </c>
      <c r="D7" s="131">
        <f t="shared" ref="D7" si="8">SUM(D8:D14)</f>
        <v>14211</v>
      </c>
      <c r="E7" s="131">
        <f t="shared" ref="E7" si="9">SUM(E8:E14)</f>
        <v>14085</v>
      </c>
      <c r="F7" s="131">
        <f t="shared" si="6"/>
        <v>13884</v>
      </c>
      <c r="G7" s="131">
        <f t="shared" ref="G7" si="10">SUM(G8:G14)</f>
        <v>13780</v>
      </c>
      <c r="H7" s="131">
        <f t="shared" si="6"/>
        <v>13610</v>
      </c>
      <c r="I7" s="131">
        <f t="shared" ref="I7:J7" si="11">SUM(I8:I14)</f>
        <v>17348</v>
      </c>
      <c r="J7" s="131">
        <f t="shared" si="11"/>
        <v>17792</v>
      </c>
      <c r="K7" s="131">
        <f t="shared" si="6"/>
        <v>18200</v>
      </c>
      <c r="L7" s="131">
        <f t="shared" si="6"/>
        <v>18633</v>
      </c>
      <c r="M7" s="131">
        <f t="shared" si="6"/>
        <v>18980</v>
      </c>
      <c r="N7" s="131">
        <f t="shared" si="6"/>
        <v>19170</v>
      </c>
      <c r="O7" s="131">
        <f t="shared" si="6"/>
        <v>19370</v>
      </c>
      <c r="P7" s="131">
        <f t="shared" si="6"/>
        <v>19479</v>
      </c>
      <c r="Q7" s="131">
        <f t="shared" si="6"/>
        <v>19652</v>
      </c>
      <c r="R7" s="131">
        <f t="shared" si="6"/>
        <v>20002</v>
      </c>
      <c r="S7" s="131">
        <f t="shared" si="6"/>
        <v>20052</v>
      </c>
      <c r="T7" s="131">
        <f t="shared" si="6"/>
        <v>20112</v>
      </c>
      <c r="U7" s="131">
        <f t="shared" si="6"/>
        <v>20079</v>
      </c>
      <c r="V7" s="131">
        <f t="shared" si="6"/>
        <v>20574</v>
      </c>
      <c r="W7" s="131">
        <f t="shared" si="6"/>
        <v>12834</v>
      </c>
      <c r="X7" s="129"/>
      <c r="Y7" s="82"/>
      <c r="Z7" s="82"/>
      <c r="AA7" s="82"/>
      <c r="AB7" s="82"/>
      <c r="AC7" s="82"/>
      <c r="AD7" s="82"/>
      <c r="AE7" s="82"/>
      <c r="AF7" s="82"/>
      <c r="AG7" s="82"/>
      <c r="AH7" s="82"/>
      <c r="AI7" s="82"/>
    </row>
    <row r="8" spans="1:35">
      <c r="A8" s="179" t="s">
        <v>202</v>
      </c>
      <c r="B8" s="134">
        <v>11383</v>
      </c>
      <c r="C8" s="192">
        <v>11219</v>
      </c>
      <c r="D8" s="192">
        <v>11009</v>
      </c>
      <c r="E8" s="192">
        <v>10763</v>
      </c>
      <c r="F8" s="192">
        <v>10407</v>
      </c>
      <c r="G8" s="192">
        <v>10272</v>
      </c>
      <c r="H8" s="192">
        <v>10144</v>
      </c>
      <c r="I8" s="192">
        <v>13718</v>
      </c>
      <c r="J8" s="192">
        <v>14029</v>
      </c>
      <c r="K8" s="134">
        <v>14312</v>
      </c>
      <c r="L8" s="134">
        <v>14564</v>
      </c>
      <c r="M8" s="134">
        <v>14733</v>
      </c>
      <c r="N8" s="134">
        <v>14837</v>
      </c>
      <c r="O8" s="134">
        <v>14850</v>
      </c>
      <c r="P8" s="134">
        <v>14779</v>
      </c>
      <c r="Q8" s="134">
        <v>14955</v>
      </c>
      <c r="R8" s="134">
        <v>15091</v>
      </c>
      <c r="S8" s="134">
        <v>14934</v>
      </c>
      <c r="T8" s="134">
        <v>14849</v>
      </c>
      <c r="U8" s="134">
        <v>14784</v>
      </c>
      <c r="V8" s="134">
        <v>15165</v>
      </c>
      <c r="W8" s="134">
        <v>7372</v>
      </c>
      <c r="X8" s="133"/>
      <c r="Y8" s="10"/>
      <c r="Z8" s="10"/>
      <c r="AA8" s="10"/>
      <c r="AB8" s="10"/>
      <c r="AC8" s="10"/>
      <c r="AD8" s="10"/>
      <c r="AE8" s="10"/>
      <c r="AF8" s="10"/>
      <c r="AG8" s="10"/>
      <c r="AH8" s="10"/>
      <c r="AI8" s="10"/>
    </row>
    <row r="9" spans="1:35">
      <c r="A9" s="179" t="s">
        <v>333</v>
      </c>
      <c r="B9" s="134">
        <v>1961</v>
      </c>
      <c r="C9" s="192">
        <v>1983</v>
      </c>
      <c r="D9" s="192">
        <v>2055</v>
      </c>
      <c r="E9" s="192">
        <v>2165</v>
      </c>
      <c r="F9" s="192">
        <v>2264</v>
      </c>
      <c r="G9" s="192">
        <v>2275</v>
      </c>
      <c r="H9" s="192">
        <v>2253</v>
      </c>
      <c r="I9" s="192">
        <v>2336</v>
      </c>
      <c r="J9" s="192">
        <v>2413</v>
      </c>
      <c r="K9" s="134">
        <v>2494</v>
      </c>
      <c r="L9" s="134">
        <v>2594</v>
      </c>
      <c r="M9" s="134">
        <v>2721</v>
      </c>
      <c r="N9" s="134">
        <v>2778</v>
      </c>
      <c r="O9" s="134">
        <v>2855</v>
      </c>
      <c r="P9" s="134">
        <v>2995</v>
      </c>
      <c r="Q9" s="134">
        <v>3009</v>
      </c>
      <c r="R9" s="134">
        <v>3172</v>
      </c>
      <c r="S9" s="134">
        <v>3293</v>
      </c>
      <c r="T9" s="134">
        <v>3406</v>
      </c>
      <c r="U9" s="134">
        <v>3420</v>
      </c>
      <c r="V9" s="134">
        <v>3502</v>
      </c>
      <c r="W9" s="134">
        <v>3531</v>
      </c>
      <c r="X9" s="133"/>
      <c r="Y9" s="10"/>
      <c r="Z9" s="10"/>
      <c r="AA9" s="10"/>
      <c r="AB9" s="10"/>
      <c r="AC9" s="10"/>
      <c r="AD9" s="10"/>
      <c r="AE9" s="10"/>
      <c r="AF9" s="10"/>
      <c r="AG9" s="10"/>
      <c r="AH9" s="10"/>
      <c r="AI9" s="10"/>
    </row>
    <row r="10" spans="1:35">
      <c r="A10" s="179" t="s">
        <v>334</v>
      </c>
      <c r="B10" s="134">
        <v>60</v>
      </c>
      <c r="C10" s="192">
        <v>61</v>
      </c>
      <c r="D10" s="192">
        <v>67</v>
      </c>
      <c r="E10" s="192">
        <v>70</v>
      </c>
      <c r="F10" s="192">
        <v>77</v>
      </c>
      <c r="G10" s="192">
        <v>75</v>
      </c>
      <c r="H10" s="192">
        <v>71</v>
      </c>
      <c r="I10" s="192">
        <v>73</v>
      </c>
      <c r="J10" s="192">
        <v>76</v>
      </c>
      <c r="K10" s="134">
        <v>77</v>
      </c>
      <c r="L10" s="134">
        <v>85</v>
      </c>
      <c r="M10" s="134">
        <v>79</v>
      </c>
      <c r="N10" s="134">
        <v>84</v>
      </c>
      <c r="O10" s="134">
        <v>91</v>
      </c>
      <c r="P10" s="134">
        <v>89</v>
      </c>
      <c r="Q10" s="134">
        <v>82</v>
      </c>
      <c r="R10" s="134">
        <v>84</v>
      </c>
      <c r="S10" s="134">
        <v>91</v>
      </c>
      <c r="T10" s="134">
        <v>84</v>
      </c>
      <c r="U10" s="134">
        <v>84</v>
      </c>
      <c r="V10" s="134">
        <v>86</v>
      </c>
      <c r="W10" s="134">
        <v>83</v>
      </c>
      <c r="X10" s="133"/>
      <c r="Y10" s="10"/>
      <c r="Z10" s="10"/>
      <c r="AA10" s="10"/>
      <c r="AB10" s="10"/>
      <c r="AC10" s="10"/>
      <c r="AD10" s="10"/>
      <c r="AE10" s="10"/>
      <c r="AF10" s="10"/>
      <c r="AG10" s="10"/>
      <c r="AH10" s="10"/>
      <c r="AI10" s="10"/>
    </row>
    <row r="11" spans="1:35" ht="21.15" customHeight="1">
      <c r="A11" s="182" t="s">
        <v>335</v>
      </c>
      <c r="B11" s="134">
        <v>16</v>
      </c>
      <c r="C11" s="192">
        <v>15</v>
      </c>
      <c r="D11" s="192">
        <v>17</v>
      </c>
      <c r="E11" s="192">
        <v>14</v>
      </c>
      <c r="F11" s="192">
        <v>20</v>
      </c>
      <c r="G11" s="192">
        <v>25</v>
      </c>
      <c r="H11" s="192">
        <v>23</v>
      </c>
      <c r="I11" s="192">
        <v>20</v>
      </c>
      <c r="J11" s="192">
        <v>22</v>
      </c>
      <c r="K11" s="134">
        <v>28</v>
      </c>
      <c r="L11" s="134">
        <v>26</v>
      </c>
      <c r="M11" s="134">
        <v>26</v>
      </c>
      <c r="N11" s="134">
        <v>25</v>
      </c>
      <c r="O11" s="134">
        <v>30</v>
      </c>
      <c r="P11" s="134">
        <v>27</v>
      </c>
      <c r="Q11" s="134">
        <v>28</v>
      </c>
      <c r="R11" s="134">
        <v>30</v>
      </c>
      <c r="S11" s="134">
        <v>32</v>
      </c>
      <c r="T11" s="134">
        <v>28</v>
      </c>
      <c r="U11" s="134">
        <v>32</v>
      </c>
      <c r="V11" s="134">
        <v>36</v>
      </c>
      <c r="W11" s="134">
        <v>39</v>
      </c>
      <c r="X11" s="133"/>
      <c r="Y11" s="10"/>
      <c r="Z11" s="10"/>
      <c r="AA11" s="10"/>
      <c r="AB11" s="10"/>
      <c r="AC11" s="10"/>
      <c r="AD11" s="10"/>
      <c r="AE11" s="10"/>
      <c r="AF11" s="10"/>
      <c r="AG11" s="10"/>
      <c r="AH11" s="10"/>
      <c r="AI11" s="10"/>
    </row>
    <row r="12" spans="1:35">
      <c r="A12" s="179" t="s">
        <v>339</v>
      </c>
      <c r="B12" s="134">
        <v>946</v>
      </c>
      <c r="C12" s="192">
        <v>959</v>
      </c>
      <c r="D12" s="192">
        <v>959</v>
      </c>
      <c r="E12" s="192">
        <v>970</v>
      </c>
      <c r="F12" s="192">
        <v>1012</v>
      </c>
      <c r="G12" s="192">
        <v>1020</v>
      </c>
      <c r="H12" s="192">
        <v>1016</v>
      </c>
      <c r="I12" s="192">
        <v>1092</v>
      </c>
      <c r="J12" s="192">
        <v>1139</v>
      </c>
      <c r="K12" s="134">
        <v>1175</v>
      </c>
      <c r="L12" s="134">
        <v>1242</v>
      </c>
      <c r="M12" s="134">
        <v>1302</v>
      </c>
      <c r="N12" s="134">
        <v>1320</v>
      </c>
      <c r="O12" s="134">
        <v>1410</v>
      </c>
      <c r="P12" s="134">
        <v>1448</v>
      </c>
      <c r="Q12" s="134">
        <v>1442</v>
      </c>
      <c r="R12" s="134">
        <v>1493</v>
      </c>
      <c r="S12" s="134">
        <v>1565</v>
      </c>
      <c r="T12" s="134">
        <v>1616</v>
      </c>
      <c r="U12" s="134">
        <v>1628</v>
      </c>
      <c r="V12" s="134">
        <v>1639</v>
      </c>
      <c r="W12" s="134">
        <v>1657</v>
      </c>
      <c r="X12" s="133"/>
      <c r="Y12" s="10"/>
      <c r="Z12" s="10"/>
      <c r="AA12" s="10"/>
      <c r="AB12" s="10"/>
      <c r="AC12" s="10"/>
      <c r="AD12" s="10"/>
      <c r="AE12" s="10"/>
      <c r="AF12" s="10"/>
      <c r="AG12" s="10"/>
      <c r="AH12" s="10"/>
      <c r="AI12" s="10"/>
    </row>
    <row r="13" spans="1:35" ht="21.15" customHeight="1">
      <c r="A13" s="182" t="s">
        <v>340</v>
      </c>
      <c r="B13" s="134">
        <v>92</v>
      </c>
      <c r="C13" s="192">
        <v>99</v>
      </c>
      <c r="D13" s="192">
        <v>102</v>
      </c>
      <c r="E13" s="192">
        <v>102</v>
      </c>
      <c r="F13" s="192">
        <v>102</v>
      </c>
      <c r="G13" s="192">
        <v>111</v>
      </c>
      <c r="H13" s="192">
        <v>100</v>
      </c>
      <c r="I13" s="192">
        <v>106</v>
      </c>
      <c r="J13" s="192">
        <v>108</v>
      </c>
      <c r="K13" s="134">
        <v>108</v>
      </c>
      <c r="L13" s="134">
        <v>116</v>
      </c>
      <c r="M13" s="134">
        <v>112</v>
      </c>
      <c r="N13" s="134">
        <v>119</v>
      </c>
      <c r="O13" s="134">
        <v>128</v>
      </c>
      <c r="P13" s="134">
        <v>134</v>
      </c>
      <c r="Q13" s="134">
        <v>129</v>
      </c>
      <c r="R13" s="134">
        <v>125</v>
      </c>
      <c r="S13" s="134">
        <v>131</v>
      </c>
      <c r="T13" s="134">
        <v>124</v>
      </c>
      <c r="U13" s="134">
        <v>129</v>
      </c>
      <c r="V13" s="134">
        <v>142</v>
      </c>
      <c r="W13" s="134">
        <v>147</v>
      </c>
      <c r="X13" s="133"/>
    </row>
    <row r="14" spans="1:35">
      <c r="A14" s="179" t="s">
        <v>341</v>
      </c>
      <c r="B14" s="134">
        <v>4</v>
      </c>
      <c r="C14" s="192">
        <v>2</v>
      </c>
      <c r="D14" s="192">
        <v>2</v>
      </c>
      <c r="E14" s="192">
        <v>1</v>
      </c>
      <c r="F14" s="192">
        <v>2</v>
      </c>
      <c r="G14" s="192">
        <v>2</v>
      </c>
      <c r="H14" s="192">
        <v>3</v>
      </c>
      <c r="I14" s="192">
        <v>3</v>
      </c>
      <c r="J14" s="192">
        <v>5</v>
      </c>
      <c r="K14" s="134">
        <v>6</v>
      </c>
      <c r="L14" s="134">
        <v>6</v>
      </c>
      <c r="M14" s="134">
        <v>7</v>
      </c>
      <c r="N14" s="134">
        <v>7</v>
      </c>
      <c r="O14" s="134">
        <v>6</v>
      </c>
      <c r="P14" s="134">
        <v>7</v>
      </c>
      <c r="Q14" s="134">
        <v>7</v>
      </c>
      <c r="R14" s="134">
        <v>7</v>
      </c>
      <c r="S14" s="134">
        <v>6</v>
      </c>
      <c r="T14" s="134">
        <v>5</v>
      </c>
      <c r="U14" s="134">
        <v>2</v>
      </c>
      <c r="V14" s="134">
        <v>4</v>
      </c>
      <c r="W14" s="134">
        <v>5</v>
      </c>
      <c r="X14" s="133"/>
    </row>
    <row r="15" spans="1:35" s="21" customFormat="1">
      <c r="A15" s="60" t="s">
        <v>66</v>
      </c>
      <c r="B15" s="131">
        <f t="shared" ref="B15:K15" si="12">SUM(B16:B25)</f>
        <v>7067</v>
      </c>
      <c r="C15" s="131">
        <f t="shared" ref="C15" si="13">SUM(C16:C25)</f>
        <v>7049</v>
      </c>
      <c r="D15" s="131">
        <f t="shared" si="12"/>
        <v>7027</v>
      </c>
      <c r="E15" s="131">
        <f t="shared" si="12"/>
        <v>6977</v>
      </c>
      <c r="F15" s="131">
        <f t="shared" ref="F15" si="14">SUM(F16:F25)</f>
        <v>6929</v>
      </c>
      <c r="G15" s="131">
        <f t="shared" si="12"/>
        <v>6916</v>
      </c>
      <c r="H15" s="131">
        <f t="shared" si="12"/>
        <v>6849</v>
      </c>
      <c r="I15" s="131">
        <f t="shared" si="12"/>
        <v>6380</v>
      </c>
      <c r="J15" s="131">
        <f t="shared" si="12"/>
        <v>6605</v>
      </c>
      <c r="K15" s="131">
        <f t="shared" si="12"/>
        <v>6925</v>
      </c>
      <c r="L15" s="131">
        <f t="shared" ref="L15:M15" si="15">SUM(L16:L25)</f>
        <v>7211</v>
      </c>
      <c r="M15" s="131">
        <f t="shared" si="15"/>
        <v>7427</v>
      </c>
      <c r="N15" s="131">
        <f t="shared" ref="N15:W15" si="16">SUM(N16:N25)</f>
        <v>7592</v>
      </c>
      <c r="O15" s="131">
        <f t="shared" si="16"/>
        <v>7689</v>
      </c>
      <c r="P15" s="131">
        <f t="shared" si="16"/>
        <v>7787</v>
      </c>
      <c r="Q15" s="131">
        <f t="shared" si="16"/>
        <v>7915</v>
      </c>
      <c r="R15" s="131">
        <f t="shared" si="16"/>
        <v>8148</v>
      </c>
      <c r="S15" s="131">
        <f t="shared" si="16"/>
        <v>8255</v>
      </c>
      <c r="T15" s="131">
        <f t="shared" si="16"/>
        <v>8364</v>
      </c>
      <c r="U15" s="131">
        <f t="shared" si="16"/>
        <v>8415</v>
      </c>
      <c r="V15" s="131">
        <f t="shared" si="16"/>
        <v>8791</v>
      </c>
      <c r="W15" s="131">
        <f t="shared" si="16"/>
        <v>5051</v>
      </c>
      <c r="X15" s="129"/>
    </row>
    <row r="16" spans="1:35">
      <c r="A16" s="179" t="s">
        <v>216</v>
      </c>
      <c r="B16" s="134">
        <v>4734</v>
      </c>
      <c r="C16" s="192">
        <v>4672</v>
      </c>
      <c r="D16" s="192">
        <v>4572</v>
      </c>
      <c r="E16" s="192">
        <v>4457</v>
      </c>
      <c r="F16" s="192">
        <v>4319</v>
      </c>
      <c r="G16" s="192">
        <v>4293</v>
      </c>
      <c r="H16" s="192">
        <v>4348</v>
      </c>
      <c r="I16" s="192">
        <v>3723</v>
      </c>
      <c r="J16" s="192">
        <v>3877</v>
      </c>
      <c r="K16" s="134">
        <v>4013</v>
      </c>
      <c r="L16" s="134">
        <v>4137</v>
      </c>
      <c r="M16" s="134">
        <v>4260</v>
      </c>
      <c r="N16" s="134">
        <v>4307</v>
      </c>
      <c r="O16" s="134">
        <v>4352</v>
      </c>
      <c r="P16" s="134">
        <v>4334</v>
      </c>
      <c r="Q16" s="134">
        <v>4377</v>
      </c>
      <c r="R16" s="134">
        <v>4520</v>
      </c>
      <c r="S16" s="134">
        <v>4556</v>
      </c>
      <c r="T16" s="134">
        <v>4505</v>
      </c>
      <c r="U16" s="134">
        <v>4535</v>
      </c>
      <c r="V16" s="134">
        <v>4880</v>
      </c>
      <c r="W16" s="134">
        <v>1101</v>
      </c>
      <c r="X16" s="133"/>
      <c r="Y16" s="10"/>
      <c r="Z16" s="10"/>
      <c r="AA16" s="10"/>
      <c r="AB16" s="10"/>
      <c r="AC16" s="10"/>
      <c r="AD16" s="10"/>
      <c r="AE16" s="10"/>
      <c r="AF16" s="10"/>
      <c r="AG16" s="10"/>
      <c r="AH16" s="10"/>
      <c r="AI16" s="10"/>
    </row>
    <row r="17" spans="1:35">
      <c r="A17" s="179" t="s">
        <v>342</v>
      </c>
      <c r="B17" s="134">
        <v>1659</v>
      </c>
      <c r="C17" s="192">
        <v>1709</v>
      </c>
      <c r="D17" s="192">
        <v>1744</v>
      </c>
      <c r="E17" s="192">
        <v>1810</v>
      </c>
      <c r="F17" s="192">
        <v>1859</v>
      </c>
      <c r="G17" s="192">
        <v>1872</v>
      </c>
      <c r="H17" s="192">
        <v>1785</v>
      </c>
      <c r="I17" s="192">
        <v>1907</v>
      </c>
      <c r="J17" s="192">
        <v>1964</v>
      </c>
      <c r="K17" s="134">
        <v>2134</v>
      </c>
      <c r="L17" s="134">
        <v>2245</v>
      </c>
      <c r="M17" s="134">
        <v>2324</v>
      </c>
      <c r="N17" s="134">
        <v>2409</v>
      </c>
      <c r="O17" s="134">
        <v>2448</v>
      </c>
      <c r="P17" s="134">
        <v>2533</v>
      </c>
      <c r="Q17" s="134">
        <v>2591</v>
      </c>
      <c r="R17" s="134">
        <v>2691</v>
      </c>
      <c r="S17" s="134">
        <v>2736</v>
      </c>
      <c r="T17" s="134">
        <v>2836</v>
      </c>
      <c r="U17" s="134">
        <v>2852</v>
      </c>
      <c r="V17" s="134">
        <v>2879</v>
      </c>
      <c r="W17" s="134">
        <v>2915</v>
      </c>
      <c r="X17" s="133"/>
      <c r="Y17" s="10"/>
      <c r="Z17" s="10"/>
      <c r="AA17" s="10"/>
      <c r="AB17" s="10"/>
      <c r="AC17" s="10"/>
      <c r="AD17" s="10"/>
      <c r="AE17" s="10"/>
      <c r="AF17" s="10"/>
      <c r="AG17" s="10"/>
      <c r="AH17" s="10"/>
      <c r="AI17" s="10"/>
    </row>
    <row r="18" spans="1:35">
      <c r="A18" s="179" t="s">
        <v>207</v>
      </c>
      <c r="B18" s="134">
        <v>355</v>
      </c>
      <c r="C18" s="192">
        <v>355</v>
      </c>
      <c r="D18" s="192">
        <v>375</v>
      </c>
      <c r="E18" s="192">
        <v>388</v>
      </c>
      <c r="F18" s="192">
        <v>413</v>
      </c>
      <c r="G18" s="192">
        <v>404</v>
      </c>
      <c r="H18" s="192">
        <v>381</v>
      </c>
      <c r="I18" s="192">
        <v>395</v>
      </c>
      <c r="J18" s="192">
        <v>391</v>
      </c>
      <c r="K18" s="134">
        <v>394</v>
      </c>
      <c r="L18" s="134">
        <v>422</v>
      </c>
      <c r="M18" s="134">
        <v>429</v>
      </c>
      <c r="N18" s="134">
        <v>449</v>
      </c>
      <c r="O18" s="134">
        <v>448</v>
      </c>
      <c r="P18" s="134">
        <v>456</v>
      </c>
      <c r="Q18" s="134">
        <v>470</v>
      </c>
      <c r="R18" s="134">
        <v>477</v>
      </c>
      <c r="S18" s="134">
        <v>498</v>
      </c>
      <c r="T18" s="134">
        <v>523</v>
      </c>
      <c r="U18" s="134">
        <v>534</v>
      </c>
      <c r="V18" s="134">
        <v>535</v>
      </c>
      <c r="W18" s="134">
        <v>551</v>
      </c>
      <c r="X18" s="133"/>
    </row>
    <row r="19" spans="1:35" ht="21.15" customHeight="1">
      <c r="A19" s="182" t="s">
        <v>343</v>
      </c>
      <c r="B19" s="134">
        <v>14</v>
      </c>
      <c r="C19" s="192">
        <v>17</v>
      </c>
      <c r="D19" s="192">
        <v>16</v>
      </c>
      <c r="E19" s="192">
        <v>14</v>
      </c>
      <c r="F19" s="192">
        <v>19</v>
      </c>
      <c r="G19" s="192">
        <v>18</v>
      </c>
      <c r="H19" s="192">
        <v>16</v>
      </c>
      <c r="I19" s="192">
        <v>17</v>
      </c>
      <c r="J19" s="192">
        <v>16</v>
      </c>
      <c r="K19" s="134">
        <v>17</v>
      </c>
      <c r="L19" s="134">
        <v>20</v>
      </c>
      <c r="M19" s="134">
        <v>21</v>
      </c>
      <c r="N19" s="134">
        <v>21</v>
      </c>
      <c r="O19" s="134">
        <v>24</v>
      </c>
      <c r="P19" s="134">
        <v>24</v>
      </c>
      <c r="Q19" s="134">
        <v>19</v>
      </c>
      <c r="R19" s="134">
        <v>16</v>
      </c>
      <c r="S19" s="134">
        <v>16</v>
      </c>
      <c r="T19" s="134">
        <v>17</v>
      </c>
      <c r="U19" s="134">
        <v>16</v>
      </c>
      <c r="V19" s="134">
        <v>15</v>
      </c>
      <c r="W19" s="134">
        <v>11</v>
      </c>
      <c r="X19" s="133"/>
    </row>
    <row r="20" spans="1:35">
      <c r="A20" s="179" t="s">
        <v>345</v>
      </c>
      <c r="B20" s="134">
        <v>3</v>
      </c>
      <c r="C20" s="192">
        <v>2</v>
      </c>
      <c r="D20" s="192">
        <v>2</v>
      </c>
      <c r="E20" s="192">
        <v>2</v>
      </c>
      <c r="F20" s="192">
        <v>1</v>
      </c>
      <c r="G20" s="192">
        <v>1</v>
      </c>
      <c r="H20" s="192">
        <v>1</v>
      </c>
      <c r="I20" s="192">
        <v>2</v>
      </c>
      <c r="J20" s="192">
        <v>3</v>
      </c>
      <c r="K20" s="134">
        <v>2</v>
      </c>
      <c r="L20" s="134">
        <v>3</v>
      </c>
      <c r="M20" s="134">
        <v>5</v>
      </c>
      <c r="N20" s="134">
        <v>4</v>
      </c>
      <c r="O20" s="134">
        <v>5</v>
      </c>
      <c r="P20" s="134">
        <v>3</v>
      </c>
      <c r="Q20" s="134">
        <v>2</v>
      </c>
      <c r="R20" s="134">
        <v>2</v>
      </c>
      <c r="S20" s="134">
        <v>3</v>
      </c>
      <c r="T20" s="134">
        <v>4</v>
      </c>
      <c r="U20" s="134">
        <v>6</v>
      </c>
      <c r="V20" s="134">
        <v>7</v>
      </c>
      <c r="W20" s="134">
        <v>5</v>
      </c>
      <c r="X20" s="133"/>
    </row>
    <row r="21" spans="1:35" ht="21.15" customHeight="1">
      <c r="A21" s="182" t="s">
        <v>346</v>
      </c>
      <c r="B21" s="134">
        <v>51</v>
      </c>
      <c r="C21" s="192">
        <v>47</v>
      </c>
      <c r="D21" s="192">
        <v>54</v>
      </c>
      <c r="E21" s="192">
        <v>45</v>
      </c>
      <c r="F21" s="192">
        <v>43</v>
      </c>
      <c r="G21" s="192">
        <v>46</v>
      </c>
      <c r="H21" s="192">
        <v>46</v>
      </c>
      <c r="I21" s="192">
        <v>53</v>
      </c>
      <c r="J21" s="192">
        <v>52</v>
      </c>
      <c r="K21" s="134">
        <v>64</v>
      </c>
      <c r="L21" s="134">
        <v>62</v>
      </c>
      <c r="M21" s="134">
        <v>56</v>
      </c>
      <c r="N21" s="134">
        <v>57</v>
      </c>
      <c r="O21" s="134">
        <v>51</v>
      </c>
      <c r="P21" s="134">
        <v>53</v>
      </c>
      <c r="Q21" s="134">
        <v>54</v>
      </c>
      <c r="R21" s="134">
        <v>48</v>
      </c>
      <c r="S21" s="134">
        <v>46</v>
      </c>
      <c r="T21" s="134">
        <v>48</v>
      </c>
      <c r="U21" s="134">
        <v>48</v>
      </c>
      <c r="V21" s="134">
        <v>46</v>
      </c>
      <c r="W21" s="134">
        <v>41</v>
      </c>
      <c r="X21" s="133"/>
      <c r="Y21" s="10"/>
      <c r="Z21" s="10"/>
      <c r="AA21" s="10"/>
      <c r="AB21" s="10"/>
      <c r="AC21" s="10"/>
      <c r="AD21" s="10"/>
      <c r="AE21" s="10"/>
      <c r="AF21" s="10"/>
      <c r="AG21" s="10"/>
      <c r="AH21" s="10"/>
      <c r="AI21" s="10"/>
    </row>
    <row r="22" spans="1:35" ht="21.15" customHeight="1">
      <c r="A22" s="182" t="s">
        <v>344</v>
      </c>
      <c r="B22" s="134">
        <v>227</v>
      </c>
      <c r="C22" s="192">
        <v>227</v>
      </c>
      <c r="D22" s="192">
        <v>243</v>
      </c>
      <c r="E22" s="192">
        <v>241</v>
      </c>
      <c r="F22" s="192">
        <v>251</v>
      </c>
      <c r="G22" s="192">
        <v>257</v>
      </c>
      <c r="H22" s="192">
        <v>250</v>
      </c>
      <c r="I22" s="192">
        <v>259</v>
      </c>
      <c r="J22" s="192">
        <v>279</v>
      </c>
      <c r="K22" s="134">
        <v>281</v>
      </c>
      <c r="L22" s="134">
        <v>298</v>
      </c>
      <c r="M22" s="134">
        <v>309</v>
      </c>
      <c r="N22" s="134">
        <v>325</v>
      </c>
      <c r="O22" s="134">
        <v>336</v>
      </c>
      <c r="P22" s="134">
        <v>356</v>
      </c>
      <c r="Q22" s="134">
        <v>372</v>
      </c>
      <c r="R22" s="134">
        <v>386</v>
      </c>
      <c r="S22" s="134">
        <v>391</v>
      </c>
      <c r="T22" s="134">
        <v>420</v>
      </c>
      <c r="U22" s="134">
        <v>409</v>
      </c>
      <c r="V22" s="134">
        <v>418</v>
      </c>
      <c r="W22" s="134">
        <v>416</v>
      </c>
      <c r="X22" s="133"/>
      <c r="Y22" s="10"/>
      <c r="Z22" s="10"/>
      <c r="AA22" s="10"/>
      <c r="AB22" s="10"/>
      <c r="AC22" s="10"/>
      <c r="AD22" s="10"/>
      <c r="AE22" s="10"/>
      <c r="AF22" s="10"/>
      <c r="AG22" s="10"/>
      <c r="AH22" s="10"/>
      <c r="AI22" s="10"/>
    </row>
    <row r="23" spans="1:35" ht="21.15" customHeight="1">
      <c r="A23" s="182" t="s">
        <v>338</v>
      </c>
      <c r="B23" s="134">
        <v>6</v>
      </c>
      <c r="C23" s="192">
        <v>5</v>
      </c>
      <c r="D23" s="192">
        <v>5</v>
      </c>
      <c r="E23" s="192">
        <v>4</v>
      </c>
      <c r="F23" s="192">
        <v>6</v>
      </c>
      <c r="G23" s="192">
        <v>7</v>
      </c>
      <c r="H23" s="192">
        <v>5</v>
      </c>
      <c r="I23" s="192">
        <v>8</v>
      </c>
      <c r="J23" s="192">
        <v>7</v>
      </c>
      <c r="K23" s="134">
        <v>7</v>
      </c>
      <c r="L23" s="134">
        <v>8</v>
      </c>
      <c r="M23" s="134">
        <v>7</v>
      </c>
      <c r="N23" s="134">
        <v>6</v>
      </c>
      <c r="O23" s="134">
        <v>6</v>
      </c>
      <c r="P23" s="134">
        <v>6</v>
      </c>
      <c r="Q23" s="134">
        <v>7</v>
      </c>
      <c r="R23" s="134">
        <v>5</v>
      </c>
      <c r="S23" s="134">
        <v>6</v>
      </c>
      <c r="T23" s="134">
        <v>6</v>
      </c>
      <c r="U23" s="134">
        <v>8</v>
      </c>
      <c r="V23" s="134">
        <v>4</v>
      </c>
      <c r="W23" s="134">
        <v>4</v>
      </c>
      <c r="X23" s="133"/>
      <c r="Y23" s="10"/>
      <c r="Z23" s="10"/>
      <c r="AA23" s="10"/>
      <c r="AB23" s="10"/>
      <c r="AC23" s="10"/>
      <c r="AD23" s="10"/>
      <c r="AE23" s="10"/>
      <c r="AF23" s="10"/>
      <c r="AG23" s="10"/>
      <c r="AH23" s="10"/>
      <c r="AI23" s="10"/>
    </row>
    <row r="24" spans="1:35" ht="21.15" customHeight="1">
      <c r="A24" s="182" t="s">
        <v>337</v>
      </c>
      <c r="B24" s="134">
        <v>18</v>
      </c>
      <c r="C24" s="192">
        <v>15</v>
      </c>
      <c r="D24" s="192">
        <v>16</v>
      </c>
      <c r="E24" s="192">
        <v>16</v>
      </c>
      <c r="F24" s="192">
        <v>18</v>
      </c>
      <c r="G24" s="192">
        <v>18</v>
      </c>
      <c r="H24" s="192">
        <v>17</v>
      </c>
      <c r="I24" s="192">
        <v>16</v>
      </c>
      <c r="J24" s="192">
        <v>16</v>
      </c>
      <c r="K24" s="134">
        <v>13</v>
      </c>
      <c r="L24" s="134">
        <v>16</v>
      </c>
      <c r="M24" s="134">
        <v>16</v>
      </c>
      <c r="N24" s="134">
        <v>14</v>
      </c>
      <c r="O24" s="134">
        <v>19</v>
      </c>
      <c r="P24" s="134">
        <v>22</v>
      </c>
      <c r="Q24" s="134">
        <v>23</v>
      </c>
      <c r="R24" s="134">
        <v>3</v>
      </c>
      <c r="S24" s="134">
        <v>3</v>
      </c>
      <c r="T24" s="134">
        <v>5</v>
      </c>
      <c r="U24" s="134">
        <v>7</v>
      </c>
      <c r="V24" s="134">
        <v>7</v>
      </c>
      <c r="W24" s="134">
        <v>7</v>
      </c>
      <c r="X24" s="133"/>
      <c r="Y24" s="10"/>
      <c r="Z24" s="10"/>
      <c r="AA24" s="10"/>
      <c r="AB24" s="10"/>
      <c r="AC24" s="10"/>
      <c r="AD24" s="10"/>
      <c r="AE24" s="10"/>
      <c r="AF24" s="10"/>
      <c r="AG24" s="10"/>
      <c r="AH24" s="10"/>
      <c r="AI24" s="10"/>
    </row>
    <row r="25" spans="1:35">
      <c r="A25" s="179" t="s">
        <v>336</v>
      </c>
      <c r="B25" s="134">
        <v>0</v>
      </c>
      <c r="C25" s="192">
        <v>0</v>
      </c>
      <c r="D25" s="192">
        <v>0</v>
      </c>
      <c r="E25" s="192">
        <v>0</v>
      </c>
      <c r="F25" s="192">
        <v>0</v>
      </c>
      <c r="G25" s="192">
        <v>0</v>
      </c>
      <c r="H25" s="192">
        <v>0</v>
      </c>
      <c r="I25" s="192">
        <v>0</v>
      </c>
      <c r="J25" s="192">
        <v>0</v>
      </c>
      <c r="K25" s="134">
        <v>0</v>
      </c>
      <c r="L25" s="134">
        <v>0</v>
      </c>
      <c r="M25" s="134">
        <v>0</v>
      </c>
      <c r="N25" s="134">
        <v>0</v>
      </c>
      <c r="O25" s="134">
        <v>0</v>
      </c>
      <c r="P25" s="134">
        <v>0</v>
      </c>
      <c r="Q25" s="134">
        <v>0</v>
      </c>
      <c r="R25" s="134">
        <v>0</v>
      </c>
      <c r="S25" s="134">
        <v>0</v>
      </c>
      <c r="T25" s="134">
        <v>0</v>
      </c>
      <c r="U25" s="134">
        <v>0</v>
      </c>
      <c r="V25" s="134">
        <v>0</v>
      </c>
      <c r="W25" s="134">
        <v>0</v>
      </c>
      <c r="X25" s="133"/>
      <c r="Y25" s="10"/>
      <c r="Z25" s="10"/>
      <c r="AA25" s="10"/>
      <c r="AB25" s="10"/>
      <c r="AC25" s="10"/>
      <c r="AD25" s="10"/>
      <c r="AE25" s="10"/>
      <c r="AF25" s="10"/>
      <c r="AG25" s="10"/>
      <c r="AH25" s="10"/>
      <c r="AI25" s="10"/>
    </row>
    <row r="26" spans="1:35" s="21" customFormat="1">
      <c r="A26" s="117" t="s">
        <v>136</v>
      </c>
      <c r="B26" s="130">
        <v>4692</v>
      </c>
      <c r="C26" s="130">
        <v>4439</v>
      </c>
      <c r="D26" s="130">
        <v>4174</v>
      </c>
      <c r="E26" s="130">
        <v>3927</v>
      </c>
      <c r="F26" s="130">
        <v>3650</v>
      </c>
      <c r="G26" s="130">
        <v>3580</v>
      </c>
      <c r="H26" s="130">
        <v>3502</v>
      </c>
      <c r="I26" s="130">
        <v>2023</v>
      </c>
      <c r="J26" s="130">
        <v>2027</v>
      </c>
      <c r="K26" s="130">
        <v>2059</v>
      </c>
      <c r="L26" s="130">
        <v>2106</v>
      </c>
      <c r="M26" s="130">
        <v>2149</v>
      </c>
      <c r="N26" s="130">
        <v>2134</v>
      </c>
      <c r="O26" s="130">
        <v>2072</v>
      </c>
      <c r="P26" s="130">
        <v>1948</v>
      </c>
      <c r="Q26" s="130">
        <v>1946</v>
      </c>
      <c r="R26" s="130">
        <v>1987</v>
      </c>
      <c r="S26" s="130">
        <v>1879</v>
      </c>
      <c r="T26" s="130">
        <v>1746</v>
      </c>
      <c r="U26" s="130">
        <v>1631</v>
      </c>
      <c r="V26" s="130">
        <v>1781</v>
      </c>
      <c r="W26" s="146" t="s">
        <v>50</v>
      </c>
      <c r="X26" s="145"/>
    </row>
    <row r="27" spans="1:35" s="21" customFormat="1">
      <c r="A27" s="124"/>
      <c r="B27" s="124"/>
      <c r="C27" s="124"/>
      <c r="D27" s="124"/>
      <c r="E27" s="124"/>
      <c r="F27" s="124"/>
      <c r="G27" s="124"/>
      <c r="H27" s="124"/>
      <c r="I27" s="124"/>
      <c r="J27" s="124"/>
      <c r="K27" s="124"/>
      <c r="L27" s="124"/>
      <c r="M27" s="124"/>
      <c r="N27" s="124"/>
      <c r="O27" s="124"/>
      <c r="P27" s="124"/>
      <c r="Q27" s="128"/>
      <c r="R27" s="128"/>
      <c r="S27" s="128"/>
      <c r="T27" s="128"/>
      <c r="U27" s="128"/>
      <c r="V27" s="128"/>
      <c r="W27" s="144"/>
      <c r="X27" s="144"/>
    </row>
    <row r="28" spans="1:35" ht="11.25" customHeight="1">
      <c r="A28" s="12" t="s">
        <v>70</v>
      </c>
      <c r="B28" s="12"/>
      <c r="C28" s="12"/>
      <c r="D28" s="12"/>
      <c r="E28" s="12"/>
      <c r="F28" s="12"/>
      <c r="G28" s="12"/>
      <c r="H28" s="12"/>
      <c r="I28" s="12"/>
      <c r="J28" s="12"/>
      <c r="K28" s="12"/>
      <c r="L28" s="12"/>
      <c r="M28" s="12"/>
      <c r="N28" s="12"/>
      <c r="O28" s="12"/>
      <c r="P28" s="12"/>
      <c r="Q28" s="143"/>
      <c r="R28" s="143"/>
      <c r="S28" s="142"/>
      <c r="T28" s="142"/>
      <c r="U28" s="142"/>
      <c r="V28" s="142"/>
      <c r="W28" s="141"/>
      <c r="X28" s="10"/>
      <c r="Y28" s="10"/>
      <c r="Z28" s="10"/>
      <c r="AA28" s="10"/>
      <c r="AB28" s="10"/>
      <c r="AC28" s="10"/>
      <c r="AD28" s="10"/>
      <c r="AE28" s="10"/>
      <c r="AF28" s="10"/>
      <c r="AG28" s="10"/>
      <c r="AH28" s="10"/>
    </row>
    <row r="29" spans="1:35" s="3" customFormat="1" ht="11.25" customHeight="1">
      <c r="A29" s="6" t="s">
        <v>151</v>
      </c>
      <c r="B29" s="6"/>
      <c r="C29" s="6"/>
      <c r="D29" s="6"/>
      <c r="E29" s="6"/>
      <c r="F29" s="6"/>
      <c r="G29" s="6"/>
      <c r="H29" s="6"/>
      <c r="I29" s="6"/>
      <c r="J29" s="6"/>
      <c r="K29" s="6"/>
      <c r="L29" s="6"/>
      <c r="M29" s="6"/>
      <c r="N29" s="6"/>
      <c r="O29" s="6"/>
      <c r="P29" s="6"/>
      <c r="Q29" s="5"/>
      <c r="R29" s="13"/>
      <c r="T29" s="13"/>
    </row>
    <row r="30" spans="1:35" s="3" customFormat="1" ht="11.25" customHeight="1">
      <c r="A30" s="6" t="s">
        <v>49</v>
      </c>
      <c r="B30" s="6"/>
      <c r="C30" s="6"/>
      <c r="D30" s="6"/>
      <c r="E30" s="6"/>
      <c r="F30" s="6"/>
      <c r="G30" s="6"/>
      <c r="H30" s="6"/>
      <c r="I30" s="6"/>
      <c r="J30" s="6"/>
      <c r="K30" s="6"/>
      <c r="L30" s="6"/>
      <c r="M30" s="6"/>
      <c r="N30" s="6"/>
      <c r="O30" s="6"/>
      <c r="P30" s="6"/>
      <c r="Q30" s="5"/>
      <c r="R30" s="13"/>
      <c r="T30" s="13"/>
    </row>
    <row r="31" spans="1:35">
      <c r="A31" s="6"/>
      <c r="B31" s="6"/>
      <c r="C31" s="6"/>
      <c r="D31" s="6"/>
      <c r="E31" s="6"/>
      <c r="F31" s="6"/>
      <c r="G31" s="6"/>
      <c r="H31" s="6"/>
      <c r="I31" s="6"/>
      <c r="J31" s="6"/>
      <c r="K31" s="6"/>
      <c r="L31" s="6"/>
      <c r="M31" s="6"/>
      <c r="N31" s="6"/>
      <c r="O31" s="6"/>
      <c r="V31" s="10"/>
      <c r="W31" s="10"/>
      <c r="X31" s="10"/>
      <c r="Y31" s="10"/>
      <c r="Z31" s="10"/>
      <c r="AA31" s="10"/>
      <c r="AB31" s="10"/>
      <c r="AC31" s="10"/>
      <c r="AD31" s="10"/>
      <c r="AE31" s="10"/>
      <c r="AF31" s="10"/>
      <c r="AG31" s="10"/>
      <c r="AH31" s="10"/>
    </row>
    <row r="32" spans="1:35">
      <c r="V32" s="10"/>
      <c r="W32" s="10"/>
      <c r="X32" s="10"/>
      <c r="Y32" s="10"/>
      <c r="Z32" s="10"/>
      <c r="AA32" s="10"/>
      <c r="AB32" s="10"/>
      <c r="AC32" s="10"/>
      <c r="AD32" s="10"/>
      <c r="AE32" s="10"/>
      <c r="AF32" s="10"/>
      <c r="AG32" s="10"/>
      <c r="AH32" s="10"/>
    </row>
    <row r="33" spans="22:34">
      <c r="V33" s="10"/>
      <c r="W33" s="10"/>
      <c r="X33" s="10"/>
      <c r="Y33" s="10"/>
      <c r="Z33" s="10"/>
      <c r="AA33" s="10"/>
      <c r="AB33" s="10"/>
      <c r="AC33" s="10"/>
      <c r="AD33" s="10"/>
      <c r="AE33" s="10"/>
      <c r="AF33" s="10"/>
      <c r="AG33" s="10"/>
      <c r="AH33" s="10"/>
    </row>
    <row r="34" spans="22:34">
      <c r="V34" s="10"/>
      <c r="W34" s="10"/>
      <c r="X34" s="10"/>
      <c r="Y34" s="10"/>
      <c r="Z34" s="10"/>
      <c r="AA34" s="10"/>
      <c r="AB34" s="10"/>
      <c r="AC34" s="10"/>
      <c r="AD34" s="10"/>
      <c r="AE34" s="10"/>
      <c r="AF34" s="10"/>
      <c r="AG34" s="10"/>
      <c r="AH34" s="10"/>
    </row>
    <row r="35" spans="22:34">
      <c r="V35" s="10"/>
      <c r="W35" s="10"/>
      <c r="X35" s="10"/>
      <c r="Y35" s="10"/>
      <c r="Z35" s="10"/>
      <c r="AA35" s="10"/>
      <c r="AB35" s="10"/>
      <c r="AC35" s="10"/>
      <c r="AD35" s="10"/>
      <c r="AE35" s="10"/>
      <c r="AF35" s="10"/>
      <c r="AG35" s="10"/>
      <c r="AH35" s="10"/>
    </row>
    <row r="36" spans="22:34">
      <c r="V36" s="10"/>
      <c r="W36" s="10"/>
      <c r="X36" s="10"/>
      <c r="Y36" s="10"/>
      <c r="Z36" s="10"/>
      <c r="AA36" s="10"/>
      <c r="AB36" s="10"/>
      <c r="AC36" s="10"/>
      <c r="AD36" s="10"/>
      <c r="AE36" s="10"/>
      <c r="AF36" s="10"/>
      <c r="AG36" s="10"/>
      <c r="AH36" s="10"/>
    </row>
    <row r="37" spans="22:34">
      <c r="V37" s="10"/>
      <c r="W37" s="10"/>
      <c r="X37" s="10"/>
      <c r="Y37" s="10"/>
      <c r="Z37" s="10"/>
      <c r="AA37" s="10"/>
      <c r="AB37" s="10"/>
      <c r="AC37" s="10"/>
      <c r="AD37" s="10"/>
      <c r="AE37" s="10"/>
      <c r="AF37" s="10"/>
      <c r="AG37" s="10"/>
      <c r="AH37" s="10"/>
    </row>
    <row r="38" spans="22:34">
      <c r="V38" s="10"/>
      <c r="W38" s="10"/>
      <c r="X38" s="10"/>
      <c r="Y38" s="10"/>
      <c r="Z38" s="10"/>
      <c r="AA38" s="10"/>
      <c r="AB38" s="10"/>
      <c r="AC38" s="10"/>
      <c r="AD38" s="10"/>
      <c r="AE38" s="10"/>
      <c r="AF38" s="10"/>
      <c r="AG38" s="10"/>
      <c r="AH38" s="10"/>
    </row>
    <row r="39" spans="22:34">
      <c r="V39" s="10"/>
      <c r="W39" s="10"/>
      <c r="X39" s="10"/>
      <c r="Y39" s="10"/>
      <c r="Z39" s="10"/>
      <c r="AA39" s="10"/>
      <c r="AB39" s="10"/>
      <c r="AC39" s="10"/>
      <c r="AD39" s="10"/>
      <c r="AE39" s="10"/>
      <c r="AF39" s="10"/>
      <c r="AG39" s="10"/>
      <c r="AH39" s="10"/>
    </row>
    <row r="40" spans="22:34">
      <c r="V40" s="10"/>
      <c r="W40" s="10"/>
      <c r="X40" s="10"/>
      <c r="Y40" s="10"/>
      <c r="Z40" s="10"/>
      <c r="AA40" s="10"/>
      <c r="AB40" s="10"/>
      <c r="AC40" s="10"/>
      <c r="AD40" s="10"/>
      <c r="AE40" s="10"/>
      <c r="AF40" s="10"/>
      <c r="AG40" s="10"/>
      <c r="AH40" s="10"/>
    </row>
    <row r="41" spans="22:34">
      <c r="V41" s="10"/>
      <c r="W41" s="10"/>
      <c r="X41" s="10"/>
      <c r="Y41" s="10"/>
      <c r="Z41" s="10"/>
      <c r="AA41" s="10"/>
      <c r="AB41" s="10"/>
      <c r="AC41" s="10"/>
      <c r="AD41" s="10"/>
      <c r="AE41" s="10"/>
      <c r="AF41" s="10"/>
      <c r="AG41" s="10"/>
      <c r="AH41" s="10"/>
    </row>
    <row r="42" spans="22:34">
      <c r="V42" s="10"/>
      <c r="W42" s="10"/>
      <c r="X42" s="10"/>
      <c r="Y42" s="10"/>
      <c r="Z42" s="10"/>
      <c r="AA42" s="10"/>
      <c r="AB42" s="10"/>
      <c r="AC42" s="10"/>
      <c r="AD42" s="10"/>
      <c r="AE42" s="10"/>
      <c r="AF42" s="10"/>
      <c r="AG42" s="10"/>
      <c r="AH42" s="10"/>
    </row>
    <row r="43" spans="22:34">
      <c r="V43" s="10"/>
      <c r="W43" s="10"/>
      <c r="X43" s="10"/>
      <c r="Y43" s="10"/>
      <c r="Z43" s="10"/>
      <c r="AA43" s="10"/>
      <c r="AB43" s="10"/>
      <c r="AC43" s="10"/>
      <c r="AD43" s="10"/>
      <c r="AE43" s="10"/>
      <c r="AF43" s="10"/>
      <c r="AG43" s="10"/>
      <c r="AH43" s="10"/>
    </row>
    <row r="44" spans="22:34">
      <c r="V44" s="10"/>
      <c r="W44" s="10"/>
      <c r="X44" s="10"/>
      <c r="Y44" s="10"/>
      <c r="Z44" s="10"/>
      <c r="AA44" s="10"/>
      <c r="AB44" s="10"/>
      <c r="AC44" s="10"/>
      <c r="AD44" s="10"/>
      <c r="AE44" s="10"/>
      <c r="AF44" s="10"/>
      <c r="AG44" s="10"/>
      <c r="AH44" s="10"/>
    </row>
    <row r="46" spans="22:34">
      <c r="V46" s="10"/>
    </row>
    <row r="47" spans="22:34">
      <c r="V47" s="10"/>
      <c r="W47" s="10"/>
      <c r="X47" s="10"/>
      <c r="Y47" s="10"/>
      <c r="Z47" s="10"/>
      <c r="AA47" s="10"/>
      <c r="AB47" s="10"/>
      <c r="AC47" s="10"/>
      <c r="AD47" s="10"/>
      <c r="AE47" s="10"/>
      <c r="AF47" s="10"/>
      <c r="AG47" s="10"/>
      <c r="AH47" s="10"/>
    </row>
    <row r="48" spans="22:34">
      <c r="V48" s="10"/>
      <c r="W48" s="10"/>
      <c r="X48" s="10"/>
      <c r="Y48" s="10"/>
      <c r="Z48" s="10"/>
      <c r="AA48" s="10"/>
      <c r="AB48" s="10"/>
      <c r="AC48" s="10"/>
      <c r="AD48" s="10"/>
      <c r="AE48" s="10"/>
      <c r="AF48" s="10"/>
      <c r="AG48" s="10"/>
      <c r="AH48" s="10"/>
    </row>
    <row r="49" spans="22:34">
      <c r="V49" s="10"/>
      <c r="W49" s="10"/>
      <c r="X49" s="10"/>
      <c r="Y49" s="10"/>
      <c r="Z49" s="10"/>
      <c r="AA49" s="10"/>
      <c r="AB49" s="10"/>
      <c r="AC49" s="10"/>
      <c r="AD49" s="10"/>
      <c r="AE49" s="10"/>
      <c r="AF49" s="10"/>
      <c r="AG49" s="10"/>
      <c r="AH49" s="10"/>
    </row>
  </sheetData>
  <pageMargins left="0.45" right="0" top="1" bottom="1" header="0.5" footer="0.5"/>
  <pageSetup firstPageNumber="13" orientation="portrait" useFirstPageNumber="1" horizontalDpi="4294967292" verticalDpi="300" r:id="rId1"/>
  <headerFooter alignWithMargins="0">
    <oddFooter>&amp;C&amp;P of 31</oddFooter>
  </headerFooter>
  <ignoredErrors>
    <ignoredError sqref="O15:Q15 I16:O16 G15:N15 B15:E15" formulaRange="1"/>
    <ignoredError sqref="F7:H7" formula="1"/>
    <ignoredError sqref="F15" formula="1"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41</vt:i4>
      </vt:variant>
    </vt:vector>
  </HeadingPairs>
  <TitlesOfParts>
    <vt:vector size="66" baseType="lpstr">
      <vt:lpstr>NOTES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12a</vt:lpstr>
      <vt:lpstr>Table 13</vt:lpstr>
      <vt:lpstr>Table 13a</vt:lpstr>
      <vt:lpstr>Table 14</vt:lpstr>
      <vt:lpstr>Table 15</vt:lpstr>
      <vt:lpstr>Table 16</vt:lpstr>
      <vt:lpstr>Table 17</vt:lpstr>
      <vt:lpstr>Table 18</vt:lpstr>
      <vt:lpstr>Table 19</vt:lpstr>
      <vt:lpstr>Table 20</vt:lpstr>
      <vt:lpstr>Table 21</vt:lpstr>
      <vt:lpstr>Table 22</vt:lpstr>
      <vt:lpstr>'Table 5'!\S</vt:lpstr>
      <vt:lpstr>'Table 9'!\S</vt:lpstr>
      <vt:lpstr>ESTIMATED_ACTIVE_WOMEN_AIRMEN_CERTIFICATES_HELD</vt:lpstr>
      <vt:lpstr>ForTable4</vt:lpstr>
      <vt:lpstr>NOTES!Print_Area</vt:lpstr>
      <vt:lpstr>'Table 1'!Print_Area</vt:lpstr>
      <vt:lpstr>'Table 10'!Print_Area</vt:lpstr>
      <vt:lpstr>'Table 11'!Print_Area</vt:lpstr>
      <vt:lpstr>'Table 12'!Print_Area</vt:lpstr>
      <vt:lpstr>'Table 12a'!Print_Area</vt:lpstr>
      <vt:lpstr>'Table 13'!Print_Area</vt:lpstr>
      <vt:lpstr>'Table 13a'!Print_Area</vt:lpstr>
      <vt:lpstr>'Table 14'!Print_Area</vt:lpstr>
      <vt:lpstr>'Table 15'!Print_Area</vt:lpstr>
      <vt:lpstr>'Table 16'!Print_Area</vt:lpstr>
      <vt:lpstr>'Table 17'!Print_Area</vt:lpstr>
      <vt:lpstr>'Table 18'!Print_Area</vt:lpstr>
      <vt:lpstr>'Table 19'!Print_Area</vt:lpstr>
      <vt:lpstr>'Table 2'!Print_Area</vt:lpstr>
      <vt:lpstr>'Table 20'!Print_Area</vt:lpstr>
      <vt:lpstr>'Table 21'!Print_Area</vt:lpstr>
      <vt:lpstr>'Table 22'!Print_Area</vt:lpstr>
      <vt:lpstr>'Table 3'!Print_Area</vt:lpstr>
      <vt:lpstr>'Table 4'!Print_Area</vt:lpstr>
      <vt:lpstr>'Table 5'!Print_Area</vt:lpstr>
      <vt:lpstr>'Table 6'!Print_Area</vt:lpstr>
      <vt:lpstr>'Table 7'!Print_Area</vt:lpstr>
      <vt:lpstr>'Table 8'!Print_Area</vt:lpstr>
      <vt:lpstr>'Table 9'!Print_Area</vt:lpstr>
      <vt:lpstr>'Table 10'!Print_Titles</vt:lpstr>
      <vt:lpstr>'Table 14'!Print_Titles</vt:lpstr>
      <vt:lpstr>'Table 15'!Print_Titles</vt:lpstr>
      <vt:lpstr>'Table 3'!Print_Titles</vt:lpstr>
      <vt:lpstr>'Table 4'!Print_Titles</vt:lpstr>
      <vt:lpstr>'Table 5'!Print_Titles</vt:lpstr>
      <vt:lpstr>'Table 6'!Print_Titles</vt:lpstr>
      <vt:lpstr>'Table 7'!Print_Titles</vt:lpstr>
      <vt:lpstr>'Table 9'!Print_Titles</vt:lpstr>
      <vt:lpstr>SPACE</vt:lpstr>
      <vt:lpstr>TABLE_2</vt:lpstr>
      <vt:lpstr>Table4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1 - ESTIMATED ACTIVE AIRMEN CERTIFICATES HELD, DECEMBER 31, 2001 – 2010</dc:title>
  <dc:creator>H. Anna Barlett | 202-267-4070 | Anna.Barlett@faa.gov</dc:creator>
  <cp:lastModifiedBy>Barlett, Anna (FAA)</cp:lastModifiedBy>
  <cp:lastPrinted>2023-01-16T00:49:37Z</cp:lastPrinted>
  <dcterms:created xsi:type="dcterms:W3CDTF">2011-04-13T17:06:47Z</dcterms:created>
  <dcterms:modified xsi:type="dcterms:W3CDTF">2023-01-17T16:42:08Z</dcterms:modified>
</cp:coreProperties>
</file>